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57ae7961dc930fb/Adeniyi's 2020 HP Laptop/Documents/FPL/Last Chance Regression Modelling/Prediction Analysis/"/>
    </mc:Choice>
  </mc:AlternateContent>
  <xr:revisionPtr revIDLastSave="298" documentId="8_{BAD15334-7C96-4A85-A813-0A31E5AFF3DA}" xr6:coauthVersionLast="47" xr6:coauthVersionMax="47" xr10:uidLastSave="{730A7D00-F798-4CF2-9C91-9730FBA9725F}"/>
  <bookViews>
    <workbookView xWindow="28680" yWindow="-120" windowWidth="29040" windowHeight="15720" firstSheet="13" activeTab="21" xr2:uid="{5AF1580F-5552-423E-8C85-97E1DED334D2}"/>
  </bookViews>
  <sheets>
    <sheet name="DEF - From GW 3" sheetId="1" r:id="rId1"/>
    <sheet name="GW4" sheetId="2" r:id="rId2"/>
    <sheet name="GW5" sheetId="3" r:id="rId3"/>
    <sheet name="GW6" sheetId="4" r:id="rId4"/>
    <sheet name="GW7" sheetId="5" r:id="rId5"/>
    <sheet name="GW8" sheetId="6" r:id="rId6"/>
    <sheet name="GW9" sheetId="7" r:id="rId7"/>
    <sheet name="GW10" sheetId="8" r:id="rId8"/>
    <sheet name="GW11" sheetId="9" r:id="rId9"/>
    <sheet name="GW12" sheetId="10" r:id="rId10"/>
    <sheet name="GW13" sheetId="11" r:id="rId11"/>
    <sheet name="GW14" sheetId="12" r:id="rId12"/>
    <sheet name="GW15" sheetId="13" r:id="rId13"/>
    <sheet name="GW16" sheetId="14" r:id="rId14"/>
    <sheet name="GW17" sheetId="15" r:id="rId15"/>
    <sheet name="GW18" sheetId="16" r:id="rId16"/>
    <sheet name="GW19" sheetId="17" r:id="rId17"/>
    <sheet name="GW20" sheetId="18" r:id="rId18"/>
    <sheet name="GW21" sheetId="19" r:id="rId19"/>
    <sheet name="GW22" sheetId="20" r:id="rId20"/>
    <sheet name="Combined Baseline 2" sheetId="21" r:id="rId21"/>
    <sheet name="Combined Baseline by Price" sheetId="22" r:id="rId22"/>
    <sheet name="Combined Baseline 2 (2)" sheetId="23" r:id="rId2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P17" i="22" l="1"/>
  <c r="AP16" i="22"/>
  <c r="AP15" i="22"/>
  <c r="AP14" i="22"/>
  <c r="AP13" i="22"/>
  <c r="AA17" i="22"/>
  <c r="AA16" i="22"/>
  <c r="AA15" i="22"/>
  <c r="AA14" i="22"/>
  <c r="M18" i="22"/>
  <c r="M17" i="22"/>
  <c r="M16" i="22"/>
  <c r="M15" i="22"/>
  <c r="D138" i="23"/>
  <c r="E138" i="23"/>
  <c r="D139" i="23"/>
  <c r="E139" i="23"/>
  <c r="D140" i="23"/>
  <c r="E140" i="23"/>
  <c r="D141" i="23"/>
  <c r="E141" i="23"/>
  <c r="E137" i="23"/>
  <c r="D137" i="23"/>
  <c r="C138" i="23"/>
  <c r="C139" i="23"/>
  <c r="C140" i="23"/>
  <c r="C141" i="23"/>
  <c r="C137" i="23"/>
  <c r="M98" i="22" l="1"/>
  <c r="M95" i="22"/>
  <c r="M96" i="22"/>
  <c r="M97" i="22"/>
  <c r="M94" i="22"/>
  <c r="Z759" i="23"/>
  <c r="P137" i="23"/>
  <c r="F33" i="23"/>
  <c r="AT55" i="23"/>
  <c r="AJ505" i="23"/>
  <c r="AR48" i="23"/>
  <c r="AV46" i="23"/>
  <c r="AU46" i="23"/>
  <c r="AT46" i="23"/>
  <c r="AW46" i="23" s="1"/>
  <c r="AV45" i="23"/>
  <c r="AU45" i="23"/>
  <c r="AT45" i="23"/>
  <c r="AS45" i="23"/>
  <c r="AV44" i="23"/>
  <c r="AU44" i="23"/>
  <c r="AT44" i="23"/>
  <c r="AS44" i="23"/>
  <c r="AV43" i="23"/>
  <c r="AU43" i="23"/>
  <c r="AT43" i="23"/>
  <c r="AS43" i="23"/>
  <c r="AU42" i="23"/>
  <c r="AW42" i="23" s="1"/>
  <c r="AT42" i="23"/>
  <c r="AV41" i="23"/>
  <c r="AU41" i="23"/>
  <c r="AT41" i="23"/>
  <c r="AV40" i="23"/>
  <c r="AU40" i="23"/>
  <c r="AT40" i="23"/>
  <c r="AS40" i="23"/>
  <c r="AV39" i="23"/>
  <c r="AU39" i="23"/>
  <c r="AT39" i="23"/>
  <c r="AS39" i="23"/>
  <c r="AV38" i="23"/>
  <c r="AU38" i="23"/>
  <c r="AT38" i="23"/>
  <c r="AS38" i="23"/>
  <c r="AV37" i="23"/>
  <c r="AU37" i="23"/>
  <c r="AT37" i="23"/>
  <c r="AS37" i="23"/>
  <c r="AV36" i="23"/>
  <c r="AU36" i="23"/>
  <c r="AT36" i="23"/>
  <c r="AS36" i="23"/>
  <c r="AV35" i="23"/>
  <c r="AU35" i="23"/>
  <c r="AT35" i="23"/>
  <c r="AS35" i="23"/>
  <c r="AV34" i="23"/>
  <c r="AU34" i="23"/>
  <c r="AT34" i="23"/>
  <c r="AS34" i="23"/>
  <c r="AV33" i="23"/>
  <c r="AU33" i="23"/>
  <c r="AT33" i="23"/>
  <c r="AS33" i="23"/>
  <c r="AV32" i="23"/>
  <c r="AU32" i="23"/>
  <c r="AT32" i="23"/>
  <c r="AS32" i="23"/>
  <c r="AV31" i="23"/>
  <c r="AU31" i="23"/>
  <c r="AT31" i="23"/>
  <c r="AS31" i="23"/>
  <c r="AV30" i="23"/>
  <c r="AU30" i="23"/>
  <c r="AT30" i="23"/>
  <c r="AS30" i="23"/>
  <c r="AV29" i="23"/>
  <c r="AU29" i="23"/>
  <c r="AT29" i="23"/>
  <c r="AS29" i="23"/>
  <c r="AV28" i="23"/>
  <c r="AU28" i="23"/>
  <c r="AT28" i="23"/>
  <c r="AS28" i="23"/>
  <c r="AV27" i="23"/>
  <c r="AU27" i="23"/>
  <c r="AT27" i="23"/>
  <c r="AS27" i="23"/>
  <c r="AV26" i="23"/>
  <c r="AU26" i="23"/>
  <c r="AT26" i="23"/>
  <c r="AS26" i="23"/>
  <c r="AU25" i="23"/>
  <c r="AT25" i="23"/>
  <c r="AU24" i="23"/>
  <c r="AT24" i="23"/>
  <c r="AU23" i="23"/>
  <c r="AT23" i="23"/>
  <c r="AU22" i="23"/>
  <c r="AT22" i="23"/>
  <c r="AU21" i="23"/>
  <c r="AT21" i="23"/>
  <c r="AU20" i="23"/>
  <c r="AT20" i="23"/>
  <c r="AU19" i="23"/>
  <c r="AT19" i="23"/>
  <c r="AU18" i="23"/>
  <c r="AT18" i="23"/>
  <c r="AU17" i="23"/>
  <c r="AT17" i="23"/>
  <c r="AU16" i="23"/>
  <c r="AT16" i="23"/>
  <c r="AV15" i="23"/>
  <c r="AU15" i="23"/>
  <c r="AT15" i="23"/>
  <c r="AV14" i="23"/>
  <c r="AU14" i="23"/>
  <c r="AT14" i="23"/>
  <c r="AV13" i="23"/>
  <c r="AU13" i="23"/>
  <c r="AT13" i="23"/>
  <c r="AV12" i="23"/>
  <c r="AU12" i="23"/>
  <c r="AT12" i="23"/>
  <c r="AV11" i="23"/>
  <c r="AU11" i="23"/>
  <c r="AT11" i="23"/>
  <c r="AV10" i="23"/>
  <c r="AU10" i="23"/>
  <c r="AT10" i="23"/>
  <c r="AV9" i="23"/>
  <c r="AU9" i="23"/>
  <c r="AT9" i="23"/>
  <c r="AV8" i="23"/>
  <c r="AU8" i="23"/>
  <c r="AT8" i="23"/>
  <c r="AV7" i="23"/>
  <c r="AU7" i="23"/>
  <c r="AT7" i="23"/>
  <c r="AV6" i="23"/>
  <c r="AU6" i="23"/>
  <c r="AT6" i="23"/>
  <c r="AV5" i="23"/>
  <c r="AU5" i="23"/>
  <c r="AT5" i="23"/>
  <c r="AV4" i="23"/>
  <c r="AU4" i="23"/>
  <c r="AT4" i="23"/>
  <c r="AV3" i="23"/>
  <c r="AU3" i="23"/>
  <c r="AT3" i="23"/>
  <c r="AV2" i="23"/>
  <c r="AU2" i="23"/>
  <c r="AT2" i="23"/>
  <c r="AH498" i="23"/>
  <c r="AL496" i="23"/>
  <c r="AK496" i="23"/>
  <c r="AJ496" i="23"/>
  <c r="AI496" i="23"/>
  <c r="AL495" i="23"/>
  <c r="AK495" i="23"/>
  <c r="AJ495" i="23"/>
  <c r="AI495" i="23"/>
  <c r="AL494" i="23"/>
  <c r="AK494" i="23"/>
  <c r="AJ494" i="23"/>
  <c r="AI494" i="23"/>
  <c r="AL493" i="23"/>
  <c r="AK493" i="23"/>
  <c r="AJ493" i="23"/>
  <c r="AI493" i="23"/>
  <c r="AL492" i="23"/>
  <c r="AK492" i="23"/>
  <c r="AJ492" i="23"/>
  <c r="AI492" i="23"/>
  <c r="AL491" i="23"/>
  <c r="AK491" i="23"/>
  <c r="AJ491" i="23"/>
  <c r="AI491" i="23"/>
  <c r="AL490" i="23"/>
  <c r="AK490" i="23"/>
  <c r="AJ490" i="23"/>
  <c r="AI490" i="23"/>
  <c r="AL489" i="23"/>
  <c r="AK489" i="23"/>
  <c r="AJ489" i="23"/>
  <c r="AI489" i="23"/>
  <c r="AL488" i="23"/>
  <c r="AK488" i="23"/>
  <c r="AJ488" i="23"/>
  <c r="AI488" i="23"/>
  <c r="AL487" i="23"/>
  <c r="AK487" i="23"/>
  <c r="AJ487" i="23"/>
  <c r="AI487" i="23"/>
  <c r="AL486" i="23"/>
  <c r="AK486" i="23"/>
  <c r="AJ486" i="23"/>
  <c r="AI486" i="23"/>
  <c r="AL485" i="23"/>
  <c r="AK485" i="23"/>
  <c r="AJ485" i="23"/>
  <c r="AI485" i="23"/>
  <c r="AL484" i="23"/>
  <c r="AK484" i="23"/>
  <c r="AJ484" i="23"/>
  <c r="AI484" i="23"/>
  <c r="AL483" i="23"/>
  <c r="AK483" i="23"/>
  <c r="AJ483" i="23"/>
  <c r="AI483" i="23"/>
  <c r="AL482" i="23"/>
  <c r="AK482" i="23"/>
  <c r="AJ482" i="23"/>
  <c r="AI482" i="23"/>
  <c r="AL481" i="23"/>
  <c r="AK481" i="23"/>
  <c r="AJ481" i="23"/>
  <c r="AI481" i="23"/>
  <c r="AL480" i="23"/>
  <c r="AK480" i="23"/>
  <c r="AJ480" i="23"/>
  <c r="AI480" i="23"/>
  <c r="AL479" i="23"/>
  <c r="AK479" i="23"/>
  <c r="AJ479" i="23"/>
  <c r="AI479" i="23"/>
  <c r="AL478" i="23"/>
  <c r="AK478" i="23"/>
  <c r="AJ478" i="23"/>
  <c r="AI478" i="23"/>
  <c r="AL477" i="23"/>
  <c r="AK477" i="23"/>
  <c r="AJ477" i="23"/>
  <c r="AI477" i="23"/>
  <c r="AL476" i="23"/>
  <c r="AK476" i="23"/>
  <c r="AJ476" i="23"/>
  <c r="AI476" i="23"/>
  <c r="AL475" i="23"/>
  <c r="AK475" i="23"/>
  <c r="AJ475" i="23"/>
  <c r="AI475" i="23"/>
  <c r="AL474" i="23"/>
  <c r="AK474" i="23"/>
  <c r="AJ474" i="23"/>
  <c r="AI474" i="23"/>
  <c r="AL473" i="23"/>
  <c r="AK473" i="23"/>
  <c r="AJ473" i="23"/>
  <c r="AI473" i="23"/>
  <c r="AL472" i="23"/>
  <c r="AK472" i="23"/>
  <c r="AJ472" i="23"/>
  <c r="AI472" i="23"/>
  <c r="AL471" i="23"/>
  <c r="AK471" i="23"/>
  <c r="AJ471" i="23"/>
  <c r="AI471" i="23"/>
  <c r="AL470" i="23"/>
  <c r="AK470" i="23"/>
  <c r="AJ470" i="23"/>
  <c r="AI470" i="23"/>
  <c r="AL469" i="23"/>
  <c r="AK469" i="23"/>
  <c r="AJ469" i="23"/>
  <c r="AI469" i="23"/>
  <c r="AL468" i="23"/>
  <c r="AK468" i="23"/>
  <c r="AJ468" i="23"/>
  <c r="AI468" i="23"/>
  <c r="AL467" i="23"/>
  <c r="AK467" i="23"/>
  <c r="AJ467" i="23"/>
  <c r="AI467" i="23"/>
  <c r="AL466" i="23"/>
  <c r="AK466" i="23"/>
  <c r="AJ466" i="23"/>
  <c r="AI466" i="23"/>
  <c r="AL465" i="23"/>
  <c r="AK465" i="23"/>
  <c r="AJ465" i="23"/>
  <c r="AI465" i="23"/>
  <c r="AL464" i="23"/>
  <c r="AK464" i="23"/>
  <c r="AJ464" i="23"/>
  <c r="AI464" i="23"/>
  <c r="AL463" i="23"/>
  <c r="AK463" i="23"/>
  <c r="AJ463" i="23"/>
  <c r="AI463" i="23"/>
  <c r="AL462" i="23"/>
  <c r="AK462" i="23"/>
  <c r="AJ462" i="23"/>
  <c r="AI462" i="23"/>
  <c r="AL461" i="23"/>
  <c r="AK461" i="23"/>
  <c r="AJ461" i="23"/>
  <c r="AI461" i="23"/>
  <c r="AL460" i="23"/>
  <c r="AK460" i="23"/>
  <c r="AJ460" i="23"/>
  <c r="AI460" i="23"/>
  <c r="AL459" i="23"/>
  <c r="AK459" i="23"/>
  <c r="AJ459" i="23"/>
  <c r="AI459" i="23"/>
  <c r="AL458" i="23"/>
  <c r="AK458" i="23"/>
  <c r="AJ458" i="23"/>
  <c r="AI458" i="23"/>
  <c r="AL457" i="23"/>
  <c r="AK457" i="23"/>
  <c r="AJ457" i="23"/>
  <c r="AI457" i="23"/>
  <c r="AL456" i="23"/>
  <c r="AK456" i="23"/>
  <c r="AJ456" i="23"/>
  <c r="AI456" i="23"/>
  <c r="AL455" i="23"/>
  <c r="AK455" i="23"/>
  <c r="AJ455" i="23"/>
  <c r="AI455" i="23"/>
  <c r="AL454" i="23"/>
  <c r="AK454" i="23"/>
  <c r="AJ454" i="23"/>
  <c r="AI454" i="23"/>
  <c r="AL453" i="23"/>
  <c r="AK453" i="23"/>
  <c r="AJ453" i="23"/>
  <c r="AI453" i="23"/>
  <c r="AL452" i="23"/>
  <c r="AK452" i="23"/>
  <c r="AJ452" i="23"/>
  <c r="AI452" i="23"/>
  <c r="AL451" i="23"/>
  <c r="AK451" i="23"/>
  <c r="AJ451" i="23"/>
  <c r="AI451" i="23"/>
  <c r="AL450" i="23"/>
  <c r="AK450" i="23"/>
  <c r="AJ450" i="23"/>
  <c r="AI450" i="23"/>
  <c r="AL449" i="23"/>
  <c r="AK449" i="23"/>
  <c r="AJ449" i="23"/>
  <c r="AI449" i="23"/>
  <c r="AL448" i="23"/>
  <c r="AK448" i="23"/>
  <c r="AJ448" i="23"/>
  <c r="AI448" i="23"/>
  <c r="AL447" i="23"/>
  <c r="AK447" i="23"/>
  <c r="AJ447" i="23"/>
  <c r="AI447" i="23"/>
  <c r="AL446" i="23"/>
  <c r="AK446" i="23"/>
  <c r="AJ446" i="23"/>
  <c r="AI446" i="23"/>
  <c r="AL445" i="23"/>
  <c r="AK445" i="23"/>
  <c r="AJ445" i="23"/>
  <c r="AI445" i="23"/>
  <c r="AL444" i="23"/>
  <c r="AK444" i="23"/>
  <c r="AJ444" i="23"/>
  <c r="AI444" i="23"/>
  <c r="AL443" i="23"/>
  <c r="AK443" i="23"/>
  <c r="AJ443" i="23"/>
  <c r="AI443" i="23"/>
  <c r="AL442" i="23"/>
  <c r="AK442" i="23"/>
  <c r="AJ442" i="23"/>
  <c r="AI442" i="23"/>
  <c r="AL441" i="23"/>
  <c r="AK441" i="23"/>
  <c r="AJ441" i="23"/>
  <c r="AI441" i="23"/>
  <c r="AL440" i="23"/>
  <c r="AK440" i="23"/>
  <c r="AJ440" i="23"/>
  <c r="AI440" i="23"/>
  <c r="AL439" i="23"/>
  <c r="AK439" i="23"/>
  <c r="AJ439" i="23"/>
  <c r="AI439" i="23"/>
  <c r="AL438" i="23"/>
  <c r="AK438" i="23"/>
  <c r="AJ438" i="23"/>
  <c r="AI438" i="23"/>
  <c r="AL437" i="23"/>
  <c r="AK437" i="23"/>
  <c r="AJ437" i="23"/>
  <c r="AI437" i="23"/>
  <c r="AL436" i="23"/>
  <c r="AK436" i="23"/>
  <c r="AJ436" i="23"/>
  <c r="AI436" i="23"/>
  <c r="AL435" i="23"/>
  <c r="AK435" i="23"/>
  <c r="AJ435" i="23"/>
  <c r="AI435" i="23"/>
  <c r="AL434" i="23"/>
  <c r="AK434" i="23"/>
  <c r="AJ434" i="23"/>
  <c r="AI434" i="23"/>
  <c r="AL433" i="23"/>
  <c r="AK433" i="23"/>
  <c r="AJ433" i="23"/>
  <c r="AI433" i="23"/>
  <c r="AL432" i="23"/>
  <c r="AK432" i="23"/>
  <c r="AJ432" i="23"/>
  <c r="AI432" i="23"/>
  <c r="AL431" i="23"/>
  <c r="AK431" i="23"/>
  <c r="AJ431" i="23"/>
  <c r="AI431" i="23"/>
  <c r="AL430" i="23"/>
  <c r="AK430" i="23"/>
  <c r="AJ430" i="23"/>
  <c r="AI430" i="23"/>
  <c r="AL429" i="23"/>
  <c r="AK429" i="23"/>
  <c r="AJ429" i="23"/>
  <c r="AI429" i="23"/>
  <c r="AL428" i="23"/>
  <c r="AK428" i="23"/>
  <c r="AJ428" i="23"/>
  <c r="AI428" i="23"/>
  <c r="AL427" i="23"/>
  <c r="AK427" i="23"/>
  <c r="AJ427" i="23"/>
  <c r="AI427" i="23"/>
  <c r="AL426" i="23"/>
  <c r="AK426" i="23"/>
  <c r="AJ426" i="23"/>
  <c r="AI426" i="23"/>
  <c r="AL425" i="23"/>
  <c r="AK425" i="23"/>
  <c r="AJ425" i="23"/>
  <c r="AI425" i="23"/>
  <c r="AL424" i="23"/>
  <c r="AK424" i="23"/>
  <c r="AJ424" i="23"/>
  <c r="AI424" i="23"/>
  <c r="AL423" i="23"/>
  <c r="AK423" i="23"/>
  <c r="AJ423" i="23"/>
  <c r="AI423" i="23"/>
  <c r="AL422" i="23"/>
  <c r="AK422" i="23"/>
  <c r="AJ422" i="23"/>
  <c r="AI422" i="23"/>
  <c r="AL421" i="23"/>
  <c r="AK421" i="23"/>
  <c r="AJ421" i="23"/>
  <c r="AI421" i="23"/>
  <c r="AL420" i="23"/>
  <c r="AK420" i="23"/>
  <c r="AJ420" i="23"/>
  <c r="AI420" i="23"/>
  <c r="AL419" i="23"/>
  <c r="AK419" i="23"/>
  <c r="AJ419" i="23"/>
  <c r="AI419" i="23"/>
  <c r="AL418" i="23"/>
  <c r="AK418" i="23"/>
  <c r="AJ418" i="23"/>
  <c r="AI418" i="23"/>
  <c r="AL417" i="23"/>
  <c r="AK417" i="23"/>
  <c r="AJ417" i="23"/>
  <c r="AI417" i="23"/>
  <c r="AL416" i="23"/>
  <c r="AK416" i="23"/>
  <c r="AJ416" i="23"/>
  <c r="AI416" i="23"/>
  <c r="AL415" i="23"/>
  <c r="AK415" i="23"/>
  <c r="AJ415" i="23"/>
  <c r="AI415" i="23"/>
  <c r="AL414" i="23"/>
  <c r="AK414" i="23"/>
  <c r="AJ414" i="23"/>
  <c r="AI414" i="23"/>
  <c r="AL413" i="23"/>
  <c r="AK413" i="23"/>
  <c r="AJ413" i="23"/>
  <c r="AI413" i="23"/>
  <c r="AL412" i="23"/>
  <c r="AK412" i="23"/>
  <c r="AJ412" i="23"/>
  <c r="AI412" i="23"/>
  <c r="AL411" i="23"/>
  <c r="AK411" i="23"/>
  <c r="AJ411" i="23"/>
  <c r="AI411" i="23"/>
  <c r="AL410" i="23"/>
  <c r="AK410" i="23"/>
  <c r="AJ410" i="23"/>
  <c r="AI410" i="23"/>
  <c r="AL409" i="23"/>
  <c r="AK409" i="23"/>
  <c r="AJ409" i="23"/>
  <c r="AI409" i="23"/>
  <c r="AL408" i="23"/>
  <c r="AK408" i="23"/>
  <c r="AJ408" i="23"/>
  <c r="AI408" i="23"/>
  <c r="AL407" i="23"/>
  <c r="AK407" i="23"/>
  <c r="AJ407" i="23"/>
  <c r="AI407" i="23"/>
  <c r="AL406" i="23"/>
  <c r="AK406" i="23"/>
  <c r="AJ406" i="23"/>
  <c r="AI406" i="23"/>
  <c r="AL405" i="23"/>
  <c r="AK405" i="23"/>
  <c r="AJ405" i="23"/>
  <c r="AI405" i="23"/>
  <c r="AL404" i="23"/>
  <c r="AK404" i="23"/>
  <c r="AJ404" i="23"/>
  <c r="AI404" i="23"/>
  <c r="AL403" i="23"/>
  <c r="AK403" i="23"/>
  <c r="AJ403" i="23"/>
  <c r="AI403" i="23"/>
  <c r="AL402" i="23"/>
  <c r="AK402" i="23"/>
  <c r="AJ402" i="23"/>
  <c r="AI402" i="23"/>
  <c r="AL401" i="23"/>
  <c r="AK401" i="23"/>
  <c r="AJ401" i="23"/>
  <c r="AI401" i="23"/>
  <c r="AL400" i="23"/>
  <c r="AK400" i="23"/>
  <c r="AJ400" i="23"/>
  <c r="AI400" i="23"/>
  <c r="AL399" i="23"/>
  <c r="AK399" i="23"/>
  <c r="AJ399" i="23"/>
  <c r="AI399" i="23"/>
  <c r="AL398" i="23"/>
  <c r="AK398" i="23"/>
  <c r="AJ398" i="23"/>
  <c r="AI398" i="23"/>
  <c r="AL397" i="23"/>
  <c r="AK397" i="23"/>
  <c r="AJ397" i="23"/>
  <c r="AI397" i="23"/>
  <c r="AL396" i="23"/>
  <c r="AK396" i="23"/>
  <c r="AJ396" i="23"/>
  <c r="AI396" i="23"/>
  <c r="AL395" i="23"/>
  <c r="AK395" i="23"/>
  <c r="AJ395" i="23"/>
  <c r="AI395" i="23"/>
  <c r="AL394" i="23"/>
  <c r="AK394" i="23"/>
  <c r="AJ394" i="23"/>
  <c r="AI394" i="23"/>
  <c r="AL393" i="23"/>
  <c r="AK393" i="23"/>
  <c r="AJ393" i="23"/>
  <c r="AI393" i="23"/>
  <c r="AL392" i="23"/>
  <c r="AK392" i="23"/>
  <c r="AJ392" i="23"/>
  <c r="AI392" i="23"/>
  <c r="AL391" i="23"/>
  <c r="AK391" i="23"/>
  <c r="AJ391" i="23"/>
  <c r="AI391" i="23"/>
  <c r="AL390" i="23"/>
  <c r="AK390" i="23"/>
  <c r="AJ390" i="23"/>
  <c r="AI390" i="23"/>
  <c r="AL389" i="23"/>
  <c r="AK389" i="23"/>
  <c r="AJ389" i="23"/>
  <c r="AI389" i="23"/>
  <c r="AL388" i="23"/>
  <c r="AK388" i="23"/>
  <c r="AJ388" i="23"/>
  <c r="AI388" i="23"/>
  <c r="AL387" i="23"/>
  <c r="AK387" i="23"/>
  <c r="AJ387" i="23"/>
  <c r="AI387" i="23"/>
  <c r="AL386" i="23"/>
  <c r="AK386" i="23"/>
  <c r="AJ386" i="23"/>
  <c r="AI386" i="23"/>
  <c r="AL385" i="23"/>
  <c r="AK385" i="23"/>
  <c r="AJ385" i="23"/>
  <c r="AI385" i="23"/>
  <c r="AL384" i="23"/>
  <c r="AK384" i="23"/>
  <c r="AJ384" i="23"/>
  <c r="AI384" i="23"/>
  <c r="AL383" i="23"/>
  <c r="AK383" i="23"/>
  <c r="AJ383" i="23"/>
  <c r="AI383" i="23"/>
  <c r="AL382" i="23"/>
  <c r="AK382" i="23"/>
  <c r="AJ382" i="23"/>
  <c r="AI382" i="23"/>
  <c r="AL381" i="23"/>
  <c r="AK381" i="23"/>
  <c r="AJ381" i="23"/>
  <c r="AI381" i="23"/>
  <c r="AL380" i="23"/>
  <c r="AK380" i="23"/>
  <c r="AJ380" i="23"/>
  <c r="AI380" i="23"/>
  <c r="AL379" i="23"/>
  <c r="AK379" i="23"/>
  <c r="AJ379" i="23"/>
  <c r="AI379" i="23"/>
  <c r="AL378" i="23"/>
  <c r="AK378" i="23"/>
  <c r="AJ378" i="23"/>
  <c r="AI378" i="23"/>
  <c r="AL377" i="23"/>
  <c r="AK377" i="23"/>
  <c r="AJ377" i="23"/>
  <c r="AI377" i="23"/>
  <c r="AL376" i="23"/>
  <c r="AK376" i="23"/>
  <c r="AJ376" i="23"/>
  <c r="AI376" i="23"/>
  <c r="AL375" i="23"/>
  <c r="AK375" i="23"/>
  <c r="AJ375" i="23"/>
  <c r="AI375" i="23"/>
  <c r="AL374" i="23"/>
  <c r="AK374" i="23"/>
  <c r="AJ374" i="23"/>
  <c r="AI374" i="23"/>
  <c r="AL373" i="23"/>
  <c r="AK373" i="23"/>
  <c r="AJ373" i="23"/>
  <c r="AI373" i="23"/>
  <c r="AL372" i="23"/>
  <c r="AK372" i="23"/>
  <c r="AJ372" i="23"/>
  <c r="AI372" i="23"/>
  <c r="AL371" i="23"/>
  <c r="AK371" i="23"/>
  <c r="AJ371" i="23"/>
  <c r="AI371" i="23"/>
  <c r="AL370" i="23"/>
  <c r="AK370" i="23"/>
  <c r="AJ370" i="23"/>
  <c r="AI370" i="23"/>
  <c r="AL369" i="23"/>
  <c r="AK369" i="23"/>
  <c r="AJ369" i="23"/>
  <c r="AI369" i="23"/>
  <c r="AL368" i="23"/>
  <c r="AK368" i="23"/>
  <c r="AJ368" i="23"/>
  <c r="AI368" i="23"/>
  <c r="AL367" i="23"/>
  <c r="AK367" i="23"/>
  <c r="AJ367" i="23"/>
  <c r="AI367" i="23"/>
  <c r="AL366" i="23"/>
  <c r="AK366" i="23"/>
  <c r="AJ366" i="23"/>
  <c r="AI366" i="23"/>
  <c r="AL365" i="23"/>
  <c r="AK365" i="23"/>
  <c r="AJ365" i="23"/>
  <c r="AI365" i="23"/>
  <c r="AL364" i="23"/>
  <c r="AK364" i="23"/>
  <c r="AJ364" i="23"/>
  <c r="AI364" i="23"/>
  <c r="AL363" i="23"/>
  <c r="AK363" i="23"/>
  <c r="AJ363" i="23"/>
  <c r="AI363" i="23"/>
  <c r="AL362" i="23"/>
  <c r="AK362" i="23"/>
  <c r="AJ362" i="23"/>
  <c r="AI362" i="23"/>
  <c r="AL361" i="23"/>
  <c r="AK361" i="23"/>
  <c r="AJ361" i="23"/>
  <c r="AI361" i="23"/>
  <c r="AL360" i="23"/>
  <c r="AK360" i="23"/>
  <c r="AJ360" i="23"/>
  <c r="AI360" i="23"/>
  <c r="AL359" i="23"/>
  <c r="AK359" i="23"/>
  <c r="AJ359" i="23"/>
  <c r="AI359" i="23"/>
  <c r="AL358" i="23"/>
  <c r="AK358" i="23"/>
  <c r="AJ358" i="23"/>
  <c r="AI358" i="23"/>
  <c r="AL357" i="23"/>
  <c r="AK357" i="23"/>
  <c r="AJ357" i="23"/>
  <c r="AI357" i="23"/>
  <c r="AL356" i="23"/>
  <c r="AK356" i="23"/>
  <c r="AJ356" i="23"/>
  <c r="AI356" i="23"/>
  <c r="AL355" i="23"/>
  <c r="AK355" i="23"/>
  <c r="AJ355" i="23"/>
  <c r="AI355" i="23"/>
  <c r="AL354" i="23"/>
  <c r="AK354" i="23"/>
  <c r="AJ354" i="23"/>
  <c r="AI354" i="23"/>
  <c r="AL353" i="23"/>
  <c r="AK353" i="23"/>
  <c r="AJ353" i="23"/>
  <c r="AI353" i="23"/>
  <c r="AL352" i="23"/>
  <c r="AK352" i="23"/>
  <c r="AJ352" i="23"/>
  <c r="AI352" i="23"/>
  <c r="AL351" i="23"/>
  <c r="AK351" i="23"/>
  <c r="AJ351" i="23"/>
  <c r="AI351" i="23"/>
  <c r="AL350" i="23"/>
  <c r="AK350" i="23"/>
  <c r="AJ350" i="23"/>
  <c r="AI350" i="23"/>
  <c r="AL349" i="23"/>
  <c r="AK349" i="23"/>
  <c r="AJ349" i="23"/>
  <c r="AI349" i="23"/>
  <c r="AL348" i="23"/>
  <c r="AK348" i="23"/>
  <c r="AJ348" i="23"/>
  <c r="AI348" i="23"/>
  <c r="AL347" i="23"/>
  <c r="AK347" i="23"/>
  <c r="AJ347" i="23"/>
  <c r="AI347" i="23"/>
  <c r="AL346" i="23"/>
  <c r="AK346" i="23"/>
  <c r="AJ346" i="23"/>
  <c r="AI346" i="23"/>
  <c r="AL345" i="23"/>
  <c r="AK345" i="23"/>
  <c r="AJ345" i="23"/>
  <c r="AI345" i="23"/>
  <c r="AL344" i="23"/>
  <c r="AK344" i="23"/>
  <c r="AJ344" i="23"/>
  <c r="AI344" i="23"/>
  <c r="AL343" i="23"/>
  <c r="AK343" i="23"/>
  <c r="AJ343" i="23"/>
  <c r="AI343" i="23"/>
  <c r="AL342" i="23"/>
  <c r="AK342" i="23"/>
  <c r="AJ342" i="23"/>
  <c r="AI342" i="23"/>
  <c r="AL341" i="23"/>
  <c r="AK341" i="23"/>
  <c r="AJ341" i="23"/>
  <c r="AI341" i="23"/>
  <c r="AL340" i="23"/>
  <c r="AK340" i="23"/>
  <c r="AJ340" i="23"/>
  <c r="AI340" i="23"/>
  <c r="AL339" i="23"/>
  <c r="AK339" i="23"/>
  <c r="AJ339" i="23"/>
  <c r="AI339" i="23"/>
  <c r="AL338" i="23"/>
  <c r="AK338" i="23"/>
  <c r="AJ338" i="23"/>
  <c r="AI338" i="23"/>
  <c r="AL337" i="23"/>
  <c r="AK337" i="23"/>
  <c r="AJ337" i="23"/>
  <c r="AI337" i="23"/>
  <c r="AL336" i="23"/>
  <c r="AK336" i="23"/>
  <c r="AJ336" i="23"/>
  <c r="AI336" i="23"/>
  <c r="AL335" i="23"/>
  <c r="AK335" i="23"/>
  <c r="AJ335" i="23"/>
  <c r="AI335" i="23"/>
  <c r="AL334" i="23"/>
  <c r="AK334" i="23"/>
  <c r="AJ334" i="23"/>
  <c r="AI334" i="23"/>
  <c r="AL333" i="23"/>
  <c r="AK333" i="23"/>
  <c r="AJ333" i="23"/>
  <c r="AI333" i="23"/>
  <c r="AL332" i="23"/>
  <c r="AK332" i="23"/>
  <c r="AJ332" i="23"/>
  <c r="AI332" i="23"/>
  <c r="AL331" i="23"/>
  <c r="AK331" i="23"/>
  <c r="AJ331" i="23"/>
  <c r="AI331" i="23"/>
  <c r="AL330" i="23"/>
  <c r="AK330" i="23"/>
  <c r="AJ330" i="23"/>
  <c r="AI330" i="23"/>
  <c r="AL329" i="23"/>
  <c r="AK329" i="23"/>
  <c r="AJ329" i="23"/>
  <c r="AI329" i="23"/>
  <c r="AL328" i="23"/>
  <c r="AK328" i="23"/>
  <c r="AJ328" i="23"/>
  <c r="AI328" i="23"/>
  <c r="AL327" i="23"/>
  <c r="AK327" i="23"/>
  <c r="AJ327" i="23"/>
  <c r="AI327" i="23"/>
  <c r="AL326" i="23"/>
  <c r="AK326" i="23"/>
  <c r="AJ326" i="23"/>
  <c r="AI326" i="23"/>
  <c r="AL325" i="23"/>
  <c r="AK325" i="23"/>
  <c r="AJ325" i="23"/>
  <c r="AI325" i="23"/>
  <c r="AL324" i="23"/>
  <c r="AK324" i="23"/>
  <c r="AJ324" i="23"/>
  <c r="AI324" i="23"/>
  <c r="AL323" i="23"/>
  <c r="AK323" i="23"/>
  <c r="AJ323" i="23"/>
  <c r="AI323" i="23"/>
  <c r="AL322" i="23"/>
  <c r="AK322" i="23"/>
  <c r="AJ322" i="23"/>
  <c r="AI322" i="23"/>
  <c r="AL321" i="23"/>
  <c r="AK321" i="23"/>
  <c r="AJ321" i="23"/>
  <c r="AI321" i="23"/>
  <c r="AL320" i="23"/>
  <c r="AK320" i="23"/>
  <c r="AJ320" i="23"/>
  <c r="AI320" i="23"/>
  <c r="AL319" i="23"/>
  <c r="AK319" i="23"/>
  <c r="AJ319" i="23"/>
  <c r="AI319" i="23"/>
  <c r="AL318" i="23"/>
  <c r="AK318" i="23"/>
  <c r="AJ318" i="23"/>
  <c r="AI318" i="23"/>
  <c r="AL317" i="23"/>
  <c r="AK317" i="23"/>
  <c r="AJ317" i="23"/>
  <c r="AI317" i="23"/>
  <c r="AL316" i="23"/>
  <c r="AK316" i="23"/>
  <c r="AJ316" i="23"/>
  <c r="AI316" i="23"/>
  <c r="AL315" i="23"/>
  <c r="AK315" i="23"/>
  <c r="AJ315" i="23"/>
  <c r="AI315" i="23"/>
  <c r="AL314" i="23"/>
  <c r="AK314" i="23"/>
  <c r="AJ314" i="23"/>
  <c r="AI314" i="23"/>
  <c r="AL313" i="23"/>
  <c r="AK313" i="23"/>
  <c r="AJ313" i="23"/>
  <c r="AI313" i="23"/>
  <c r="AL312" i="23"/>
  <c r="AK312" i="23"/>
  <c r="AJ312" i="23"/>
  <c r="AI312" i="23"/>
  <c r="AL311" i="23"/>
  <c r="AK311" i="23"/>
  <c r="AJ311" i="23"/>
  <c r="AI311" i="23"/>
  <c r="AL310" i="23"/>
  <c r="AK310" i="23"/>
  <c r="AJ310" i="23"/>
  <c r="AI310" i="23"/>
  <c r="AL309" i="23"/>
  <c r="AK309" i="23"/>
  <c r="AJ309" i="23"/>
  <c r="AI309" i="23"/>
  <c r="AL308" i="23"/>
  <c r="AK308" i="23"/>
  <c r="AJ308" i="23"/>
  <c r="AI308" i="23"/>
  <c r="AL307" i="23"/>
  <c r="AK307" i="23"/>
  <c r="AJ307" i="23"/>
  <c r="AI307" i="23"/>
  <c r="AL306" i="23"/>
  <c r="AK306" i="23"/>
  <c r="AJ306" i="23"/>
  <c r="AI306" i="23"/>
  <c r="AL305" i="23"/>
  <c r="AK305" i="23"/>
  <c r="AJ305" i="23"/>
  <c r="AI305" i="23"/>
  <c r="AL304" i="23"/>
  <c r="AK304" i="23"/>
  <c r="AJ304" i="23"/>
  <c r="AI304" i="23"/>
  <c r="AL303" i="23"/>
  <c r="AK303" i="23"/>
  <c r="AJ303" i="23"/>
  <c r="AI303" i="23"/>
  <c r="AL302" i="23"/>
  <c r="AK302" i="23"/>
  <c r="AJ302" i="23"/>
  <c r="AI302" i="23"/>
  <c r="AL301" i="23"/>
  <c r="AK301" i="23"/>
  <c r="AJ301" i="23"/>
  <c r="AI301" i="23"/>
  <c r="AL300" i="23"/>
  <c r="AK300" i="23"/>
  <c r="AJ300" i="23"/>
  <c r="AI300" i="23"/>
  <c r="AL299" i="23"/>
  <c r="AK299" i="23"/>
  <c r="AJ299" i="23"/>
  <c r="AI299" i="23"/>
  <c r="AL298" i="23"/>
  <c r="AK298" i="23"/>
  <c r="AJ298" i="23"/>
  <c r="AI298" i="23"/>
  <c r="AL297" i="23"/>
  <c r="AK297" i="23"/>
  <c r="AJ297" i="23"/>
  <c r="AI297" i="23"/>
  <c r="AL296" i="23"/>
  <c r="AK296" i="23"/>
  <c r="AJ296" i="23"/>
  <c r="AI296" i="23"/>
  <c r="AL295" i="23"/>
  <c r="AK295" i="23"/>
  <c r="AJ295" i="23"/>
  <c r="AI295" i="23"/>
  <c r="AL294" i="23"/>
  <c r="AK294" i="23"/>
  <c r="AJ294" i="23"/>
  <c r="AI294" i="23"/>
  <c r="AL293" i="23"/>
  <c r="AK293" i="23"/>
  <c r="AJ293" i="23"/>
  <c r="AI293" i="23"/>
  <c r="AL292" i="23"/>
  <c r="AK292" i="23"/>
  <c r="AJ292" i="23"/>
  <c r="AI292" i="23"/>
  <c r="AL291" i="23"/>
  <c r="AK291" i="23"/>
  <c r="AJ291" i="23"/>
  <c r="AI291" i="23"/>
  <c r="AL290" i="23"/>
  <c r="AK290" i="23"/>
  <c r="AJ290" i="23"/>
  <c r="AI290" i="23"/>
  <c r="AL289" i="23"/>
  <c r="AK289" i="23"/>
  <c r="AJ289" i="23"/>
  <c r="AI289" i="23"/>
  <c r="AL288" i="23"/>
  <c r="AK288" i="23"/>
  <c r="AJ288" i="23"/>
  <c r="AI288" i="23"/>
  <c r="AL287" i="23"/>
  <c r="AK287" i="23"/>
  <c r="AJ287" i="23"/>
  <c r="AI287" i="23"/>
  <c r="AL286" i="23"/>
  <c r="AK286" i="23"/>
  <c r="AJ286" i="23"/>
  <c r="AI286" i="23"/>
  <c r="AL285" i="23"/>
  <c r="AK285" i="23"/>
  <c r="AJ285" i="23"/>
  <c r="AI285" i="23"/>
  <c r="AL284" i="23"/>
  <c r="AK284" i="23"/>
  <c r="AJ284" i="23"/>
  <c r="AI284" i="23"/>
  <c r="AL283" i="23"/>
  <c r="AK283" i="23"/>
  <c r="AJ283" i="23"/>
  <c r="AI283" i="23"/>
  <c r="AL282" i="23"/>
  <c r="AK282" i="23"/>
  <c r="AJ282" i="23"/>
  <c r="AI282" i="23"/>
  <c r="AL281" i="23"/>
  <c r="AK281" i="23"/>
  <c r="AJ281" i="23"/>
  <c r="AI281" i="23"/>
  <c r="AL280" i="23"/>
  <c r="AK280" i="23"/>
  <c r="AJ280" i="23"/>
  <c r="AI280" i="23"/>
  <c r="AL279" i="23"/>
  <c r="AK279" i="23"/>
  <c r="AJ279" i="23"/>
  <c r="AI279" i="23"/>
  <c r="AL278" i="23"/>
  <c r="AK278" i="23"/>
  <c r="AJ278" i="23"/>
  <c r="AI278" i="23"/>
  <c r="AL277" i="23"/>
  <c r="AK277" i="23"/>
  <c r="AJ277" i="23"/>
  <c r="AI277" i="23"/>
  <c r="AL276" i="23"/>
  <c r="AK276" i="23"/>
  <c r="AJ276" i="23"/>
  <c r="AI276" i="23"/>
  <c r="AL275" i="23"/>
  <c r="AK275" i="23"/>
  <c r="AJ275" i="23"/>
  <c r="AI275" i="23"/>
  <c r="AL274" i="23"/>
  <c r="AK274" i="23"/>
  <c r="AJ274" i="23"/>
  <c r="AI274" i="23"/>
  <c r="AL273" i="23"/>
  <c r="AK273" i="23"/>
  <c r="AJ273" i="23"/>
  <c r="AI273" i="23"/>
  <c r="AL272" i="23"/>
  <c r="AK272" i="23"/>
  <c r="AJ272" i="23"/>
  <c r="AI272" i="23"/>
  <c r="AL271" i="23"/>
  <c r="AK271" i="23"/>
  <c r="AJ271" i="23"/>
  <c r="AI271" i="23"/>
  <c r="AL270" i="23"/>
  <c r="AK270" i="23"/>
  <c r="AJ270" i="23"/>
  <c r="AI270" i="23"/>
  <c r="AL269" i="23"/>
  <c r="AK269" i="23"/>
  <c r="AJ269" i="23"/>
  <c r="AI269" i="23"/>
  <c r="AL268" i="23"/>
  <c r="AK268" i="23"/>
  <c r="AJ268" i="23"/>
  <c r="AI268" i="23"/>
  <c r="AL267" i="23"/>
  <c r="AK267" i="23"/>
  <c r="AJ267" i="23"/>
  <c r="AI267" i="23"/>
  <c r="AL266" i="23"/>
  <c r="AK266" i="23"/>
  <c r="AJ266" i="23"/>
  <c r="AI266" i="23"/>
  <c r="AL265" i="23"/>
  <c r="AK265" i="23"/>
  <c r="AJ265" i="23"/>
  <c r="AI265" i="23"/>
  <c r="AL264" i="23"/>
  <c r="AK264" i="23"/>
  <c r="AJ264" i="23"/>
  <c r="AI264" i="23"/>
  <c r="AL263" i="23"/>
  <c r="AK263" i="23"/>
  <c r="AJ263" i="23"/>
  <c r="AI263" i="23"/>
  <c r="AL262" i="23"/>
  <c r="AK262" i="23"/>
  <c r="AJ262" i="23"/>
  <c r="AI262" i="23"/>
  <c r="AL261" i="23"/>
  <c r="AK261" i="23"/>
  <c r="AJ261" i="23"/>
  <c r="AI261" i="23"/>
  <c r="AL260" i="23"/>
  <c r="AK260" i="23"/>
  <c r="AJ260" i="23"/>
  <c r="AI260" i="23"/>
  <c r="AL259" i="23"/>
  <c r="AK259" i="23"/>
  <c r="AJ259" i="23"/>
  <c r="AI259" i="23"/>
  <c r="AL258" i="23"/>
  <c r="AK258" i="23"/>
  <c r="AJ258" i="23"/>
  <c r="AI258" i="23"/>
  <c r="AL257" i="23"/>
  <c r="AK257" i="23"/>
  <c r="AJ257" i="23"/>
  <c r="AI257" i="23"/>
  <c r="AL256" i="23"/>
  <c r="AK256" i="23"/>
  <c r="AJ256" i="23"/>
  <c r="AI256" i="23"/>
  <c r="AL255" i="23"/>
  <c r="AK255" i="23"/>
  <c r="AJ255" i="23"/>
  <c r="AI255" i="23"/>
  <c r="AL254" i="23"/>
  <c r="AK254" i="23"/>
  <c r="AJ254" i="23"/>
  <c r="AI254" i="23"/>
  <c r="AL253" i="23"/>
  <c r="AK253" i="23"/>
  <c r="AJ253" i="23"/>
  <c r="AI253" i="23"/>
  <c r="AL252" i="23"/>
  <c r="AK252" i="23"/>
  <c r="AJ252" i="23"/>
  <c r="AI252" i="23"/>
  <c r="AL251" i="23"/>
  <c r="AK251" i="23"/>
  <c r="AJ251" i="23"/>
  <c r="AI251" i="23"/>
  <c r="AL250" i="23"/>
  <c r="AK250" i="23"/>
  <c r="AJ250" i="23"/>
  <c r="AI250" i="23"/>
  <c r="AL249" i="23"/>
  <c r="AK249" i="23"/>
  <c r="AJ249" i="23"/>
  <c r="AI249" i="23"/>
  <c r="AL248" i="23"/>
  <c r="AK248" i="23"/>
  <c r="AJ248" i="23"/>
  <c r="AI248" i="23"/>
  <c r="AL247" i="23"/>
  <c r="AK247" i="23"/>
  <c r="AJ247" i="23"/>
  <c r="AI247" i="23"/>
  <c r="AL246" i="23"/>
  <c r="AK246" i="23"/>
  <c r="AJ246" i="23"/>
  <c r="AI246" i="23"/>
  <c r="AL245" i="23"/>
  <c r="AK245" i="23"/>
  <c r="AJ245" i="23"/>
  <c r="AI245" i="23"/>
  <c r="AL244" i="23"/>
  <c r="AK244" i="23"/>
  <c r="AJ244" i="23"/>
  <c r="AI244" i="23"/>
  <c r="AL243" i="23"/>
  <c r="AK243" i="23"/>
  <c r="AJ243" i="23"/>
  <c r="AI243" i="23"/>
  <c r="AL242" i="23"/>
  <c r="AK242" i="23"/>
  <c r="AJ242" i="23"/>
  <c r="AI242" i="23"/>
  <c r="AL241" i="23"/>
  <c r="AK241" i="23"/>
  <c r="AJ241" i="23"/>
  <c r="AI241" i="23"/>
  <c r="AL240" i="23"/>
  <c r="AK240" i="23"/>
  <c r="AJ240" i="23"/>
  <c r="AI240" i="23"/>
  <c r="AL239" i="23"/>
  <c r="AK239" i="23"/>
  <c r="AJ239" i="23"/>
  <c r="AI239" i="23"/>
  <c r="AL238" i="23"/>
  <c r="AK238" i="23"/>
  <c r="AJ238" i="23"/>
  <c r="AI238" i="23"/>
  <c r="AL237" i="23"/>
  <c r="AK237" i="23"/>
  <c r="AJ237" i="23"/>
  <c r="AI237" i="23"/>
  <c r="AL236" i="23"/>
  <c r="AK236" i="23"/>
  <c r="AJ236" i="23"/>
  <c r="AI236" i="23"/>
  <c r="AL235" i="23"/>
  <c r="AK235" i="23"/>
  <c r="AJ235" i="23"/>
  <c r="AI235" i="23"/>
  <c r="AL234" i="23"/>
  <c r="AK234" i="23"/>
  <c r="AJ234" i="23"/>
  <c r="AI234" i="23"/>
  <c r="AL233" i="23"/>
  <c r="AK233" i="23"/>
  <c r="AJ233" i="23"/>
  <c r="AI233" i="23"/>
  <c r="AL232" i="23"/>
  <c r="AK232" i="23"/>
  <c r="AJ232" i="23"/>
  <c r="AI232" i="23"/>
  <c r="AL231" i="23"/>
  <c r="AK231" i="23"/>
  <c r="AJ231" i="23"/>
  <c r="AI231" i="23"/>
  <c r="AL230" i="23"/>
  <c r="AK230" i="23"/>
  <c r="AJ230" i="23"/>
  <c r="AI230" i="23"/>
  <c r="AL229" i="23"/>
  <c r="AK229" i="23"/>
  <c r="AJ229" i="23"/>
  <c r="AI229" i="23"/>
  <c r="AL228" i="23"/>
  <c r="AK228" i="23"/>
  <c r="AJ228" i="23"/>
  <c r="AI228" i="23"/>
  <c r="AL227" i="23"/>
  <c r="AK227" i="23"/>
  <c r="AJ227" i="23"/>
  <c r="AI227" i="23"/>
  <c r="AL226" i="23"/>
  <c r="AK226" i="23"/>
  <c r="AJ226" i="23"/>
  <c r="AI226" i="23"/>
  <c r="AL225" i="23"/>
  <c r="AK225" i="23"/>
  <c r="AJ225" i="23"/>
  <c r="AI225" i="23"/>
  <c r="AL224" i="23"/>
  <c r="AK224" i="23"/>
  <c r="AJ224" i="23"/>
  <c r="AI224" i="23"/>
  <c r="AL223" i="23"/>
  <c r="AK223" i="23"/>
  <c r="AJ223" i="23"/>
  <c r="AI223" i="23"/>
  <c r="AL222" i="23"/>
  <c r="AK222" i="23"/>
  <c r="AJ222" i="23"/>
  <c r="AI222" i="23"/>
  <c r="AL221" i="23"/>
  <c r="AK221" i="23"/>
  <c r="AJ221" i="23"/>
  <c r="AI221" i="23"/>
  <c r="AL220" i="23"/>
  <c r="AK220" i="23"/>
  <c r="AJ220" i="23"/>
  <c r="AI220" i="23"/>
  <c r="AL219" i="23"/>
  <c r="AK219" i="23"/>
  <c r="AJ219" i="23"/>
  <c r="AI219" i="23"/>
  <c r="AL218" i="23"/>
  <c r="AK218" i="23"/>
  <c r="AJ218" i="23"/>
  <c r="AI218" i="23"/>
  <c r="AL217" i="23"/>
  <c r="AK217" i="23"/>
  <c r="AJ217" i="23"/>
  <c r="AI217" i="23"/>
  <c r="AL216" i="23"/>
  <c r="AK216" i="23"/>
  <c r="AJ216" i="23"/>
  <c r="AI216" i="23"/>
  <c r="AL215" i="23"/>
  <c r="AK215" i="23"/>
  <c r="AJ215" i="23"/>
  <c r="AI215" i="23"/>
  <c r="AL214" i="23"/>
  <c r="AK214" i="23"/>
  <c r="AJ214" i="23"/>
  <c r="AI214" i="23"/>
  <c r="AL213" i="23"/>
  <c r="AK213" i="23"/>
  <c r="AJ213" i="23"/>
  <c r="AI213" i="23"/>
  <c r="AL212" i="23"/>
  <c r="AK212" i="23"/>
  <c r="AJ212" i="23"/>
  <c r="AI212" i="23"/>
  <c r="AL211" i="23"/>
  <c r="AK211" i="23"/>
  <c r="AJ211" i="23"/>
  <c r="AI211" i="23"/>
  <c r="AL210" i="23"/>
  <c r="AK210" i="23"/>
  <c r="AJ210" i="23"/>
  <c r="AI210" i="23"/>
  <c r="AL209" i="23"/>
  <c r="AK209" i="23"/>
  <c r="AJ209" i="23"/>
  <c r="AI209" i="23"/>
  <c r="AL208" i="23"/>
  <c r="AK208" i="23"/>
  <c r="AJ208" i="23"/>
  <c r="AI208" i="23"/>
  <c r="AL207" i="23"/>
  <c r="AK207" i="23"/>
  <c r="AJ207" i="23"/>
  <c r="AI207" i="23"/>
  <c r="AL206" i="23"/>
  <c r="AK206" i="23"/>
  <c r="AJ206" i="23"/>
  <c r="AI206" i="23"/>
  <c r="AL205" i="23"/>
  <c r="AK205" i="23"/>
  <c r="AJ205" i="23"/>
  <c r="AI205" i="23"/>
  <c r="AL204" i="23"/>
  <c r="AK204" i="23"/>
  <c r="AJ204" i="23"/>
  <c r="AI204" i="23"/>
  <c r="AL203" i="23"/>
  <c r="AK203" i="23"/>
  <c r="AJ203" i="23"/>
  <c r="AI203" i="23"/>
  <c r="AL202" i="23"/>
  <c r="AK202" i="23"/>
  <c r="AJ202" i="23"/>
  <c r="AI202" i="23"/>
  <c r="AL201" i="23"/>
  <c r="AK201" i="23"/>
  <c r="AJ201" i="23"/>
  <c r="AI201" i="23"/>
  <c r="AL200" i="23"/>
  <c r="AK200" i="23"/>
  <c r="AJ200" i="23"/>
  <c r="AI200" i="23"/>
  <c r="AL199" i="23"/>
  <c r="AK199" i="23"/>
  <c r="AJ199" i="23"/>
  <c r="AI199" i="23"/>
  <c r="AL198" i="23"/>
  <c r="AK198" i="23"/>
  <c r="AJ198" i="23"/>
  <c r="AI198" i="23"/>
  <c r="AL197" i="23"/>
  <c r="AK197" i="23"/>
  <c r="AJ197" i="23"/>
  <c r="AI197" i="23"/>
  <c r="AL196" i="23"/>
  <c r="AK196" i="23"/>
  <c r="AJ196" i="23"/>
  <c r="AI196" i="23"/>
  <c r="AL195" i="23"/>
  <c r="AK195" i="23"/>
  <c r="AJ195" i="23"/>
  <c r="AI195" i="23"/>
  <c r="AL194" i="23"/>
  <c r="AK194" i="23"/>
  <c r="AJ194" i="23"/>
  <c r="AI194" i="23"/>
  <c r="AL193" i="23"/>
  <c r="AK193" i="23"/>
  <c r="AJ193" i="23"/>
  <c r="AI193" i="23"/>
  <c r="AL192" i="23"/>
  <c r="AK192" i="23"/>
  <c r="AJ192" i="23"/>
  <c r="AI192" i="23"/>
  <c r="AL191" i="23"/>
  <c r="AK191" i="23"/>
  <c r="AJ191" i="23"/>
  <c r="AI191" i="23"/>
  <c r="AL190" i="23"/>
  <c r="AK190" i="23"/>
  <c r="AJ190" i="23"/>
  <c r="AI190" i="23"/>
  <c r="AL189" i="23"/>
  <c r="AK189" i="23"/>
  <c r="AJ189" i="23"/>
  <c r="AI189" i="23"/>
  <c r="AL188" i="23"/>
  <c r="AK188" i="23"/>
  <c r="AJ188" i="23"/>
  <c r="AI188" i="23"/>
  <c r="AL187" i="23"/>
  <c r="AK187" i="23"/>
  <c r="AJ187" i="23"/>
  <c r="AI187" i="23"/>
  <c r="AL186" i="23"/>
  <c r="AK186" i="23"/>
  <c r="AJ186" i="23"/>
  <c r="AI186" i="23"/>
  <c r="AL185" i="23"/>
  <c r="AK185" i="23"/>
  <c r="AJ185" i="23"/>
  <c r="AI185" i="23"/>
  <c r="AL184" i="23"/>
  <c r="AK184" i="23"/>
  <c r="AJ184" i="23"/>
  <c r="AI184" i="23"/>
  <c r="AL183" i="23"/>
  <c r="AK183" i="23"/>
  <c r="AJ183" i="23"/>
  <c r="AI183" i="23"/>
  <c r="AL182" i="23"/>
  <c r="AK182" i="23"/>
  <c r="AJ182" i="23"/>
  <c r="AI182" i="23"/>
  <c r="AL181" i="23"/>
  <c r="AK181" i="23"/>
  <c r="AJ181" i="23"/>
  <c r="AI181" i="23"/>
  <c r="AL180" i="23"/>
  <c r="AK180" i="23"/>
  <c r="AJ180" i="23"/>
  <c r="AI180" i="23"/>
  <c r="AL179" i="23"/>
  <c r="AK179" i="23"/>
  <c r="AJ179" i="23"/>
  <c r="AI179" i="23"/>
  <c r="AL178" i="23"/>
  <c r="AK178" i="23"/>
  <c r="AJ178" i="23"/>
  <c r="AI178" i="23"/>
  <c r="AL177" i="23"/>
  <c r="AK177" i="23"/>
  <c r="AJ177" i="23"/>
  <c r="AI177" i="23"/>
  <c r="AL176" i="23"/>
  <c r="AK176" i="23"/>
  <c r="AJ176" i="23"/>
  <c r="AI176" i="23"/>
  <c r="AL175" i="23"/>
  <c r="AK175" i="23"/>
  <c r="AJ175" i="23"/>
  <c r="AI175" i="23"/>
  <c r="AL174" i="23"/>
  <c r="AK174" i="23"/>
  <c r="AJ174" i="23"/>
  <c r="AI174" i="23"/>
  <c r="AL173" i="23"/>
  <c r="AK173" i="23"/>
  <c r="AJ173" i="23"/>
  <c r="AI173" i="23"/>
  <c r="AL172" i="23"/>
  <c r="AK172" i="23"/>
  <c r="AJ172" i="23"/>
  <c r="AI172" i="23"/>
  <c r="AL171" i="23"/>
  <c r="AK171" i="23"/>
  <c r="AJ171" i="23"/>
  <c r="AI171" i="23"/>
  <c r="AL170" i="23"/>
  <c r="AK170" i="23"/>
  <c r="AJ170" i="23"/>
  <c r="AI170" i="23"/>
  <c r="AL169" i="23"/>
  <c r="AK169" i="23"/>
  <c r="AJ169" i="23"/>
  <c r="AI169" i="23"/>
  <c r="AL168" i="23"/>
  <c r="AK168" i="23"/>
  <c r="AJ168" i="23"/>
  <c r="AI168" i="23"/>
  <c r="AL167" i="23"/>
  <c r="AK167" i="23"/>
  <c r="AJ167" i="23"/>
  <c r="AI167" i="23"/>
  <c r="AL166" i="23"/>
  <c r="AK166" i="23"/>
  <c r="AJ166" i="23"/>
  <c r="AI166" i="23"/>
  <c r="AL165" i="23"/>
  <c r="AK165" i="23"/>
  <c r="AJ165" i="23"/>
  <c r="AI165" i="23"/>
  <c r="AL164" i="23"/>
  <c r="AK164" i="23"/>
  <c r="AJ164" i="23"/>
  <c r="AI164" i="23"/>
  <c r="AL163" i="23"/>
  <c r="AK163" i="23"/>
  <c r="AJ163" i="23"/>
  <c r="AI163" i="23"/>
  <c r="AL162" i="23"/>
  <c r="AK162" i="23"/>
  <c r="AJ162" i="23"/>
  <c r="AI162" i="23"/>
  <c r="AL161" i="23"/>
  <c r="AK161" i="23"/>
  <c r="AJ161" i="23"/>
  <c r="AI161" i="23"/>
  <c r="AL160" i="23"/>
  <c r="AK160" i="23"/>
  <c r="AJ160" i="23"/>
  <c r="AI160" i="23"/>
  <c r="AL159" i="23"/>
  <c r="AK159" i="23"/>
  <c r="AJ159" i="23"/>
  <c r="AI159" i="23"/>
  <c r="AL158" i="23"/>
  <c r="AK158" i="23"/>
  <c r="AJ158" i="23"/>
  <c r="AI158" i="23"/>
  <c r="AL157" i="23"/>
  <c r="AK157" i="23"/>
  <c r="AJ157" i="23"/>
  <c r="AI157" i="23"/>
  <c r="AL156" i="23"/>
  <c r="AK156" i="23"/>
  <c r="AJ156" i="23"/>
  <c r="AI156" i="23"/>
  <c r="AL155" i="23"/>
  <c r="AK155" i="23"/>
  <c r="AJ155" i="23"/>
  <c r="AI155" i="23"/>
  <c r="AL154" i="23"/>
  <c r="AK154" i="23"/>
  <c r="AJ154" i="23"/>
  <c r="AI154" i="23"/>
  <c r="AL153" i="23"/>
  <c r="AK153" i="23"/>
  <c r="AJ153" i="23"/>
  <c r="AI153" i="23"/>
  <c r="AL152" i="23"/>
  <c r="AK152" i="23"/>
  <c r="AJ152" i="23"/>
  <c r="AI152" i="23"/>
  <c r="AL151" i="23"/>
  <c r="AK151" i="23"/>
  <c r="AJ151" i="23"/>
  <c r="AI151" i="23"/>
  <c r="AL150" i="23"/>
  <c r="AK150" i="23"/>
  <c r="AJ150" i="23"/>
  <c r="AI150" i="23"/>
  <c r="AL149" i="23"/>
  <c r="AK149" i="23"/>
  <c r="AJ149" i="23"/>
  <c r="AI149" i="23"/>
  <c r="AL148" i="23"/>
  <c r="AK148" i="23"/>
  <c r="AJ148" i="23"/>
  <c r="AI148" i="23"/>
  <c r="AL147" i="23"/>
  <c r="AK147" i="23"/>
  <c r="AJ147" i="23"/>
  <c r="AI147" i="23"/>
  <c r="AL146" i="23"/>
  <c r="AK146" i="23"/>
  <c r="AJ146" i="23"/>
  <c r="AI146" i="23"/>
  <c r="AL145" i="23"/>
  <c r="AK145" i="23"/>
  <c r="AJ145" i="23"/>
  <c r="AI145" i="23"/>
  <c r="AL144" i="23"/>
  <c r="AK144" i="23"/>
  <c r="AJ144" i="23"/>
  <c r="AL143" i="23"/>
  <c r="AK143" i="23"/>
  <c r="AJ143" i="23"/>
  <c r="AL142" i="23"/>
  <c r="AK142" i="23"/>
  <c r="AJ142" i="23"/>
  <c r="AL141" i="23"/>
  <c r="AK141" i="23"/>
  <c r="AJ141" i="23"/>
  <c r="AL140" i="23"/>
  <c r="AK140" i="23"/>
  <c r="AJ140" i="23"/>
  <c r="AL139" i="23"/>
  <c r="AK139" i="23"/>
  <c r="AJ139" i="23"/>
  <c r="AL138" i="23"/>
  <c r="AK138" i="23"/>
  <c r="AJ138" i="23"/>
  <c r="AI138" i="23"/>
  <c r="AL137" i="23"/>
  <c r="AK137" i="23"/>
  <c r="AJ137" i="23"/>
  <c r="AI137" i="23"/>
  <c r="AL136" i="23"/>
  <c r="AK136" i="23"/>
  <c r="AJ136" i="23"/>
  <c r="AI136" i="23"/>
  <c r="AL135" i="23"/>
  <c r="AK135" i="23"/>
  <c r="AJ135" i="23"/>
  <c r="AI135" i="23"/>
  <c r="AL134" i="23"/>
  <c r="AK134" i="23"/>
  <c r="AJ134" i="23"/>
  <c r="AI134" i="23"/>
  <c r="AL133" i="23"/>
  <c r="AK133" i="23"/>
  <c r="AJ133" i="23"/>
  <c r="AI133" i="23"/>
  <c r="AL132" i="23"/>
  <c r="AK132" i="23"/>
  <c r="AJ132" i="23"/>
  <c r="AI132" i="23"/>
  <c r="AL131" i="23"/>
  <c r="AK131" i="23"/>
  <c r="AJ131" i="23"/>
  <c r="AI131" i="23"/>
  <c r="AL130" i="23"/>
  <c r="AK130" i="23"/>
  <c r="AJ130" i="23"/>
  <c r="AI130" i="23"/>
  <c r="AL129" i="23"/>
  <c r="AK129" i="23"/>
  <c r="AJ129" i="23"/>
  <c r="AI129" i="23"/>
  <c r="AL128" i="23"/>
  <c r="AK128" i="23"/>
  <c r="AJ128" i="23"/>
  <c r="AI128" i="23"/>
  <c r="AL127" i="23"/>
  <c r="AK127" i="23"/>
  <c r="AJ127" i="23"/>
  <c r="AI127" i="23"/>
  <c r="AL126" i="23"/>
  <c r="AK126" i="23"/>
  <c r="AJ126" i="23"/>
  <c r="AI126" i="23"/>
  <c r="AL125" i="23"/>
  <c r="AK125" i="23"/>
  <c r="AJ125" i="23"/>
  <c r="AI125" i="23"/>
  <c r="AL124" i="23"/>
  <c r="AK124" i="23"/>
  <c r="AJ124" i="23"/>
  <c r="AI124" i="23"/>
  <c r="AL123" i="23"/>
  <c r="AK123" i="23"/>
  <c r="AJ123" i="23"/>
  <c r="AI123" i="23"/>
  <c r="AL122" i="23"/>
  <c r="AK122" i="23"/>
  <c r="AJ122" i="23"/>
  <c r="AI122" i="23"/>
  <c r="AL121" i="23"/>
  <c r="AK121" i="23"/>
  <c r="AJ121" i="23"/>
  <c r="AI121" i="23"/>
  <c r="AL120" i="23"/>
  <c r="AK120" i="23"/>
  <c r="AJ120" i="23"/>
  <c r="AI120" i="23"/>
  <c r="AL119" i="23"/>
  <c r="AK119" i="23"/>
  <c r="AJ119" i="23"/>
  <c r="AI119" i="23"/>
  <c r="AL118" i="23"/>
  <c r="AK118" i="23"/>
  <c r="AJ118" i="23"/>
  <c r="AI118" i="23"/>
  <c r="AL117" i="23"/>
  <c r="AK117" i="23"/>
  <c r="AJ117" i="23"/>
  <c r="AI117" i="23"/>
  <c r="AL116" i="23"/>
  <c r="AK116" i="23"/>
  <c r="AJ116" i="23"/>
  <c r="AI116" i="23"/>
  <c r="AL115" i="23"/>
  <c r="AK115" i="23"/>
  <c r="AJ115" i="23"/>
  <c r="AI115" i="23"/>
  <c r="AL114" i="23"/>
  <c r="AK114" i="23"/>
  <c r="AJ114" i="23"/>
  <c r="AI114" i="23"/>
  <c r="AL113" i="23"/>
  <c r="AK113" i="23"/>
  <c r="AJ113" i="23"/>
  <c r="AI113" i="23"/>
  <c r="AL112" i="23"/>
  <c r="AK112" i="23"/>
  <c r="AJ112" i="23"/>
  <c r="AI112" i="23"/>
  <c r="AL111" i="23"/>
  <c r="AK111" i="23"/>
  <c r="AJ111" i="23"/>
  <c r="AI111" i="23"/>
  <c r="AL110" i="23"/>
  <c r="AK110" i="23"/>
  <c r="AJ110" i="23"/>
  <c r="AI110" i="23"/>
  <c r="AL109" i="23"/>
  <c r="AK109" i="23"/>
  <c r="AJ109" i="23"/>
  <c r="AI109" i="23"/>
  <c r="AL108" i="23"/>
  <c r="AK108" i="23"/>
  <c r="AJ108" i="23"/>
  <c r="AI108" i="23"/>
  <c r="AL107" i="23"/>
  <c r="AK107" i="23"/>
  <c r="AJ107" i="23"/>
  <c r="AI107" i="23"/>
  <c r="AL106" i="23"/>
  <c r="AK106" i="23"/>
  <c r="AJ106" i="23"/>
  <c r="AI106" i="23"/>
  <c r="AL105" i="23"/>
  <c r="AK105" i="23"/>
  <c r="AJ105" i="23"/>
  <c r="AI105" i="23"/>
  <c r="AL104" i="23"/>
  <c r="AK104" i="23"/>
  <c r="AJ104" i="23"/>
  <c r="AI104" i="23"/>
  <c r="AL103" i="23"/>
  <c r="AK103" i="23"/>
  <c r="AJ103" i="23"/>
  <c r="AI103" i="23"/>
  <c r="AL102" i="23"/>
  <c r="AK102" i="23"/>
  <c r="AJ102" i="23"/>
  <c r="AI102" i="23"/>
  <c r="AL101" i="23"/>
  <c r="AK101" i="23"/>
  <c r="AJ101" i="23"/>
  <c r="AI101" i="23"/>
  <c r="AL100" i="23"/>
  <c r="AK100" i="23"/>
  <c r="AJ100" i="23"/>
  <c r="AI100" i="23"/>
  <c r="AL99" i="23"/>
  <c r="AK99" i="23"/>
  <c r="AJ99" i="23"/>
  <c r="AI99" i="23"/>
  <c r="AL98" i="23"/>
  <c r="AK98" i="23"/>
  <c r="AJ98" i="23"/>
  <c r="AI98" i="23"/>
  <c r="AL97" i="23"/>
  <c r="AK97" i="23"/>
  <c r="AJ97" i="23"/>
  <c r="AI97" i="23"/>
  <c r="AL96" i="23"/>
  <c r="AK96" i="23"/>
  <c r="AJ96" i="23"/>
  <c r="AI96" i="23"/>
  <c r="AL95" i="23"/>
  <c r="AK95" i="23"/>
  <c r="AJ95" i="23"/>
  <c r="AI95" i="23"/>
  <c r="AL94" i="23"/>
  <c r="AK94" i="23"/>
  <c r="AJ94" i="23"/>
  <c r="AI94" i="23"/>
  <c r="AL93" i="23"/>
  <c r="AK93" i="23"/>
  <c r="AJ93" i="23"/>
  <c r="AI93" i="23"/>
  <c r="AL92" i="23"/>
  <c r="AK92" i="23"/>
  <c r="AJ92" i="23"/>
  <c r="AI92" i="23"/>
  <c r="AL91" i="23"/>
  <c r="AK91" i="23"/>
  <c r="AJ91" i="23"/>
  <c r="AI91" i="23"/>
  <c r="AL90" i="23"/>
  <c r="AK90" i="23"/>
  <c r="AJ90" i="23"/>
  <c r="AI90" i="23"/>
  <c r="AL89" i="23"/>
  <c r="AK89" i="23"/>
  <c r="AJ89" i="23"/>
  <c r="AI89" i="23"/>
  <c r="AL88" i="23"/>
  <c r="AK88" i="23"/>
  <c r="AJ88" i="23"/>
  <c r="AI88" i="23"/>
  <c r="AL87" i="23"/>
  <c r="AK87" i="23"/>
  <c r="AJ87" i="23"/>
  <c r="AI87" i="23"/>
  <c r="AL86" i="23"/>
  <c r="AK86" i="23"/>
  <c r="AJ86" i="23"/>
  <c r="AI86" i="23"/>
  <c r="AL85" i="23"/>
  <c r="AK85" i="23"/>
  <c r="AJ85" i="23"/>
  <c r="AI85" i="23"/>
  <c r="AL84" i="23"/>
  <c r="AK84" i="23"/>
  <c r="AJ84" i="23"/>
  <c r="AI84" i="23"/>
  <c r="AL83" i="23"/>
  <c r="AK83" i="23"/>
  <c r="AJ83" i="23"/>
  <c r="AI83" i="23"/>
  <c r="AL82" i="23"/>
  <c r="AK82" i="23"/>
  <c r="AJ82" i="23"/>
  <c r="AI82" i="23"/>
  <c r="AL81" i="23"/>
  <c r="AK81" i="23"/>
  <c r="AJ81" i="23"/>
  <c r="AI81" i="23"/>
  <c r="AL80" i="23"/>
  <c r="AK80" i="23"/>
  <c r="AJ80" i="23"/>
  <c r="AI80" i="23"/>
  <c r="AL79" i="23"/>
  <c r="AK79" i="23"/>
  <c r="AJ79" i="23"/>
  <c r="AI79" i="23"/>
  <c r="AL78" i="23"/>
  <c r="AK78" i="23"/>
  <c r="AJ78" i="23"/>
  <c r="AI78" i="23"/>
  <c r="AL77" i="23"/>
  <c r="AK77" i="23"/>
  <c r="AJ77" i="23"/>
  <c r="AI77" i="23"/>
  <c r="AL76" i="23"/>
  <c r="AK76" i="23"/>
  <c r="AJ76" i="23"/>
  <c r="AI76" i="23"/>
  <c r="AL75" i="23"/>
  <c r="AK75" i="23"/>
  <c r="AJ75" i="23"/>
  <c r="AI75" i="23"/>
  <c r="AL74" i="23"/>
  <c r="AK74" i="23"/>
  <c r="AJ74" i="23"/>
  <c r="AI74" i="23"/>
  <c r="AL73" i="23"/>
  <c r="AK73" i="23"/>
  <c r="AJ73" i="23"/>
  <c r="AI73" i="23"/>
  <c r="AL72" i="23"/>
  <c r="AK72" i="23"/>
  <c r="AJ72" i="23"/>
  <c r="AI72" i="23"/>
  <c r="AL71" i="23"/>
  <c r="AK71" i="23"/>
  <c r="AJ71" i="23"/>
  <c r="AI71" i="23"/>
  <c r="AL70" i="23"/>
  <c r="AK70" i="23"/>
  <c r="AJ70" i="23"/>
  <c r="AI70" i="23"/>
  <c r="AL69" i="23"/>
  <c r="AK69" i="23"/>
  <c r="AJ69" i="23"/>
  <c r="AI69" i="23"/>
  <c r="AL68" i="23"/>
  <c r="AK68" i="23"/>
  <c r="AJ68" i="23"/>
  <c r="AI68" i="23"/>
  <c r="AL67" i="23"/>
  <c r="AK67" i="23"/>
  <c r="AJ67" i="23"/>
  <c r="AI67" i="23"/>
  <c r="AL66" i="23"/>
  <c r="AK66" i="23"/>
  <c r="AJ66" i="23"/>
  <c r="AI66" i="23"/>
  <c r="AL65" i="23"/>
  <c r="AK65" i="23"/>
  <c r="AJ65" i="23"/>
  <c r="AI65" i="23"/>
  <c r="AL64" i="23"/>
  <c r="AK64" i="23"/>
  <c r="AJ64" i="23"/>
  <c r="AI64" i="23"/>
  <c r="AL63" i="23"/>
  <c r="AK63" i="23"/>
  <c r="AJ63" i="23"/>
  <c r="AI63" i="23"/>
  <c r="AL62" i="23"/>
  <c r="AK62" i="23"/>
  <c r="AJ62" i="23"/>
  <c r="AI62" i="23"/>
  <c r="AL61" i="23"/>
  <c r="AK61" i="23"/>
  <c r="AJ61" i="23"/>
  <c r="AI61" i="23"/>
  <c r="AL60" i="23"/>
  <c r="AK60" i="23"/>
  <c r="AJ60" i="23"/>
  <c r="AI60" i="23"/>
  <c r="AL59" i="23"/>
  <c r="AK59" i="23"/>
  <c r="AJ59" i="23"/>
  <c r="AI59" i="23"/>
  <c r="AL58" i="23"/>
  <c r="AK58" i="23"/>
  <c r="AJ58" i="23"/>
  <c r="AI58" i="23"/>
  <c r="AL57" i="23"/>
  <c r="AK57" i="23"/>
  <c r="AJ57" i="23"/>
  <c r="AI57" i="23"/>
  <c r="AL56" i="23"/>
  <c r="AK56" i="23"/>
  <c r="AJ56" i="23"/>
  <c r="AI56" i="23"/>
  <c r="AL55" i="23"/>
  <c r="AK55" i="23"/>
  <c r="AJ55" i="23"/>
  <c r="AI55" i="23"/>
  <c r="AL54" i="23"/>
  <c r="AK54" i="23"/>
  <c r="AJ54" i="23"/>
  <c r="AI54" i="23"/>
  <c r="AL53" i="23"/>
  <c r="AK53" i="23"/>
  <c r="AJ53" i="23"/>
  <c r="AI53" i="23"/>
  <c r="AL52" i="23"/>
  <c r="AK52" i="23"/>
  <c r="AJ52" i="23"/>
  <c r="AI52" i="23"/>
  <c r="AL51" i="23"/>
  <c r="AK51" i="23"/>
  <c r="AJ51" i="23"/>
  <c r="AI51" i="23"/>
  <c r="AL50" i="23"/>
  <c r="AK50" i="23"/>
  <c r="AJ50" i="23"/>
  <c r="AI50" i="23"/>
  <c r="AL49" i="23"/>
  <c r="AK49" i="23"/>
  <c r="AJ49" i="23"/>
  <c r="AI49" i="23"/>
  <c r="AL48" i="23"/>
  <c r="AK48" i="23"/>
  <c r="AJ48" i="23"/>
  <c r="AI48" i="23"/>
  <c r="AL47" i="23"/>
  <c r="AK47" i="23"/>
  <c r="AJ47" i="23"/>
  <c r="AI47" i="23"/>
  <c r="AL46" i="23"/>
  <c r="AK46" i="23"/>
  <c r="AJ46" i="23"/>
  <c r="AI46" i="23"/>
  <c r="AL45" i="23"/>
  <c r="AK45" i="23"/>
  <c r="AJ45" i="23"/>
  <c r="AI45" i="23"/>
  <c r="AL44" i="23"/>
  <c r="AK44" i="23"/>
  <c r="AJ44" i="23"/>
  <c r="AI44" i="23"/>
  <c r="AL43" i="23"/>
  <c r="AK43" i="23"/>
  <c r="AJ43" i="23"/>
  <c r="AI43" i="23"/>
  <c r="AL42" i="23"/>
  <c r="AK42" i="23"/>
  <c r="AJ42" i="23"/>
  <c r="AI42" i="23"/>
  <c r="AL41" i="23"/>
  <c r="AK41" i="23"/>
  <c r="AJ41" i="23"/>
  <c r="AI41" i="23"/>
  <c r="AL40" i="23"/>
  <c r="AK40" i="23"/>
  <c r="AJ40" i="23"/>
  <c r="AI40" i="23"/>
  <c r="AL39" i="23"/>
  <c r="AK39" i="23"/>
  <c r="AJ39" i="23"/>
  <c r="AI39" i="23"/>
  <c r="AL38" i="23"/>
  <c r="AK38" i="23"/>
  <c r="AJ38" i="23"/>
  <c r="AI38" i="23"/>
  <c r="AL37" i="23"/>
  <c r="AK37" i="23"/>
  <c r="AJ37" i="23"/>
  <c r="AI37" i="23"/>
  <c r="AL36" i="23"/>
  <c r="AK36" i="23"/>
  <c r="AJ36" i="23"/>
  <c r="AI36" i="23"/>
  <c r="AL35" i="23"/>
  <c r="AK35" i="23"/>
  <c r="AJ35" i="23"/>
  <c r="AI35" i="23"/>
  <c r="AL34" i="23"/>
  <c r="AK34" i="23"/>
  <c r="AJ34" i="23"/>
  <c r="AI34" i="23"/>
  <c r="AL33" i="23"/>
  <c r="AK33" i="23"/>
  <c r="AJ33" i="23"/>
  <c r="AI33" i="23"/>
  <c r="AL32" i="23"/>
  <c r="AK32" i="23"/>
  <c r="AJ32" i="23"/>
  <c r="AI32" i="23"/>
  <c r="AL31" i="23"/>
  <c r="AK31" i="23"/>
  <c r="AJ31" i="23"/>
  <c r="AI31" i="23"/>
  <c r="AL30" i="23"/>
  <c r="AK30" i="23"/>
  <c r="AJ30" i="23"/>
  <c r="AI30" i="23"/>
  <c r="AL29" i="23"/>
  <c r="AK29" i="23"/>
  <c r="AJ29" i="23"/>
  <c r="AI29" i="23"/>
  <c r="AL28" i="23"/>
  <c r="AK28" i="23"/>
  <c r="AJ28" i="23"/>
  <c r="AI28" i="23"/>
  <c r="AL27" i="23"/>
  <c r="AK27" i="23"/>
  <c r="AJ27" i="23"/>
  <c r="AI27" i="23"/>
  <c r="AL26" i="23"/>
  <c r="AK26" i="23"/>
  <c r="AJ26" i="23"/>
  <c r="AI26" i="23"/>
  <c r="AL25" i="23"/>
  <c r="AK25" i="23"/>
  <c r="AJ25" i="23"/>
  <c r="AI25" i="23"/>
  <c r="AL24" i="23"/>
  <c r="AK24" i="23"/>
  <c r="AJ24" i="23"/>
  <c r="AI24" i="23"/>
  <c r="AL23" i="23"/>
  <c r="AK23" i="23"/>
  <c r="AJ23" i="23"/>
  <c r="AI23" i="23"/>
  <c r="AL22" i="23"/>
  <c r="AK22" i="23"/>
  <c r="AJ22" i="23"/>
  <c r="AI22" i="23"/>
  <c r="AL21" i="23"/>
  <c r="AK21" i="23"/>
  <c r="AJ21" i="23"/>
  <c r="AI21" i="23"/>
  <c r="AL20" i="23"/>
  <c r="AK20" i="23"/>
  <c r="AJ20" i="23"/>
  <c r="AI20" i="23"/>
  <c r="AL19" i="23"/>
  <c r="AK19" i="23"/>
  <c r="AJ19" i="23"/>
  <c r="AI19" i="23"/>
  <c r="AL18" i="23"/>
  <c r="AK18" i="23"/>
  <c r="AJ18" i="23"/>
  <c r="AI18" i="23"/>
  <c r="AL17" i="23"/>
  <c r="AK17" i="23"/>
  <c r="AJ17" i="23"/>
  <c r="AI17" i="23"/>
  <c r="AL16" i="23"/>
  <c r="AK16" i="23"/>
  <c r="AJ16" i="23"/>
  <c r="AI16" i="23"/>
  <c r="AL15" i="23"/>
  <c r="AK15" i="23"/>
  <c r="AJ15" i="23"/>
  <c r="AI15" i="23"/>
  <c r="AL14" i="23"/>
  <c r="AK14" i="23"/>
  <c r="AJ14" i="23"/>
  <c r="AI14" i="23"/>
  <c r="AL13" i="23"/>
  <c r="AK13" i="23"/>
  <c r="AJ13" i="23"/>
  <c r="AI13" i="23"/>
  <c r="AL12" i="23"/>
  <c r="AK12" i="23"/>
  <c r="AJ12" i="23"/>
  <c r="AI12" i="23"/>
  <c r="AL11" i="23"/>
  <c r="AK11" i="23"/>
  <c r="AJ11" i="23"/>
  <c r="AI11" i="23"/>
  <c r="AL10" i="23"/>
  <c r="AK10" i="23"/>
  <c r="AJ10" i="23"/>
  <c r="AI10" i="23"/>
  <c r="AL9" i="23"/>
  <c r="AK9" i="23"/>
  <c r="AJ9" i="23"/>
  <c r="AI9" i="23"/>
  <c r="AL8" i="23"/>
  <c r="AK8" i="23"/>
  <c r="AJ8" i="23"/>
  <c r="AI8" i="23"/>
  <c r="AL7" i="23"/>
  <c r="AK7" i="23"/>
  <c r="AJ7" i="23"/>
  <c r="AI7" i="23"/>
  <c r="AL6" i="23"/>
  <c r="AK6" i="23"/>
  <c r="AJ6" i="23"/>
  <c r="AI6" i="23"/>
  <c r="AL5" i="23"/>
  <c r="AK5" i="23"/>
  <c r="AJ5" i="23"/>
  <c r="AI5" i="23"/>
  <c r="AL4" i="23"/>
  <c r="AK4" i="23"/>
  <c r="AJ4" i="23"/>
  <c r="AI4" i="23"/>
  <c r="AL3" i="23"/>
  <c r="AK3" i="23"/>
  <c r="AJ3" i="23"/>
  <c r="AI3" i="23"/>
  <c r="AL2" i="23"/>
  <c r="AK2" i="23"/>
  <c r="AJ2" i="23"/>
  <c r="AI2" i="23"/>
  <c r="X752" i="23"/>
  <c r="AB750" i="23"/>
  <c r="AA750" i="23"/>
  <c r="Z750" i="23"/>
  <c r="Y750" i="23"/>
  <c r="AB749" i="23"/>
  <c r="AA749" i="23"/>
  <c r="Z749" i="23"/>
  <c r="Y749" i="23"/>
  <c r="AB748" i="23"/>
  <c r="AA748" i="23"/>
  <c r="Z748" i="23"/>
  <c r="Y748" i="23"/>
  <c r="AB747" i="23"/>
  <c r="AA747" i="23"/>
  <c r="Z747" i="23"/>
  <c r="Y747" i="23"/>
  <c r="AB746" i="23"/>
  <c r="AA746" i="23"/>
  <c r="Z746" i="23"/>
  <c r="Y746" i="23"/>
  <c r="AB745" i="23"/>
  <c r="AA745" i="23"/>
  <c r="Z745" i="23"/>
  <c r="Y745" i="23"/>
  <c r="AB744" i="23"/>
  <c r="AA744" i="23"/>
  <c r="Z744" i="23"/>
  <c r="Y744" i="23"/>
  <c r="AB743" i="23"/>
  <c r="AA743" i="23"/>
  <c r="Z743" i="23"/>
  <c r="Y743" i="23"/>
  <c r="AB742" i="23"/>
  <c r="AA742" i="23"/>
  <c r="Z742" i="23"/>
  <c r="Y742" i="23"/>
  <c r="AB741" i="23"/>
  <c r="AA741" i="23"/>
  <c r="Z741" i="23"/>
  <c r="Y741" i="23"/>
  <c r="AB740" i="23"/>
  <c r="AA740" i="23"/>
  <c r="Z740" i="23"/>
  <c r="Y740" i="23"/>
  <c r="AB739" i="23"/>
  <c r="AA739" i="23"/>
  <c r="Z739" i="23"/>
  <c r="Y739" i="23"/>
  <c r="AB738" i="23"/>
  <c r="AA738" i="23"/>
  <c r="Z738" i="23"/>
  <c r="Y738" i="23"/>
  <c r="AB737" i="23"/>
  <c r="AA737" i="23"/>
  <c r="Z737" i="23"/>
  <c r="Y737" i="23"/>
  <c r="AB736" i="23"/>
  <c r="AA736" i="23"/>
  <c r="Z736" i="23"/>
  <c r="Y736" i="23"/>
  <c r="AB735" i="23"/>
  <c r="AA735" i="23"/>
  <c r="Z735" i="23"/>
  <c r="Y735" i="23"/>
  <c r="AB734" i="23"/>
  <c r="AA734" i="23"/>
  <c r="Z734" i="23"/>
  <c r="Y734" i="23"/>
  <c r="AB733" i="23"/>
  <c r="AA733" i="23"/>
  <c r="Z733" i="23"/>
  <c r="Y733" i="23"/>
  <c r="AB732" i="23"/>
  <c r="AA732" i="23"/>
  <c r="Z732" i="23"/>
  <c r="Y732" i="23"/>
  <c r="AB731" i="23"/>
  <c r="AA731" i="23"/>
  <c r="Z731" i="23"/>
  <c r="Y731" i="23"/>
  <c r="AB730" i="23"/>
  <c r="AA730" i="23"/>
  <c r="Z730" i="23"/>
  <c r="Y730" i="23"/>
  <c r="AB729" i="23"/>
  <c r="AA729" i="23"/>
  <c r="Z729" i="23"/>
  <c r="Y729" i="23"/>
  <c r="AB728" i="23"/>
  <c r="AA728" i="23"/>
  <c r="Z728" i="23"/>
  <c r="Y728" i="23"/>
  <c r="AB727" i="23"/>
  <c r="AA727" i="23"/>
  <c r="Z727" i="23"/>
  <c r="Y727" i="23"/>
  <c r="AB726" i="23"/>
  <c r="AA726" i="23"/>
  <c r="Z726" i="23"/>
  <c r="Y726" i="23"/>
  <c r="AB725" i="23"/>
  <c r="AA725" i="23"/>
  <c r="Z725" i="23"/>
  <c r="Y725" i="23"/>
  <c r="AB724" i="23"/>
  <c r="AA724" i="23"/>
  <c r="Z724" i="23"/>
  <c r="Y724" i="23"/>
  <c r="AB723" i="23"/>
  <c r="AA723" i="23"/>
  <c r="Z723" i="23"/>
  <c r="Y723" i="23"/>
  <c r="AB722" i="23"/>
  <c r="AA722" i="23"/>
  <c r="Z722" i="23"/>
  <c r="Y722" i="23"/>
  <c r="AB721" i="23"/>
  <c r="AA721" i="23"/>
  <c r="Z721" i="23"/>
  <c r="Y721" i="23"/>
  <c r="AB720" i="23"/>
  <c r="AA720" i="23"/>
  <c r="Z720" i="23"/>
  <c r="Y720" i="23"/>
  <c r="AB719" i="23"/>
  <c r="AA719" i="23"/>
  <c r="Z719" i="23"/>
  <c r="Y719" i="23"/>
  <c r="AB718" i="23"/>
  <c r="AA718" i="23"/>
  <c r="Z718" i="23"/>
  <c r="Y718" i="23"/>
  <c r="AB717" i="23"/>
  <c r="AA717" i="23"/>
  <c r="Z717" i="23"/>
  <c r="Y717" i="23"/>
  <c r="AB716" i="23"/>
  <c r="AA716" i="23"/>
  <c r="Z716" i="23"/>
  <c r="Y716" i="23"/>
  <c r="AB715" i="23"/>
  <c r="AA715" i="23"/>
  <c r="Z715" i="23"/>
  <c r="Y715" i="23"/>
  <c r="AB714" i="23"/>
  <c r="AA714" i="23"/>
  <c r="Z714" i="23"/>
  <c r="Y714" i="23"/>
  <c r="AB713" i="23"/>
  <c r="AA713" i="23"/>
  <c r="Z713" i="23"/>
  <c r="Y713" i="23"/>
  <c r="AB712" i="23"/>
  <c r="AA712" i="23"/>
  <c r="Z712" i="23"/>
  <c r="Y712" i="23"/>
  <c r="AB711" i="23"/>
  <c r="AA711" i="23"/>
  <c r="Z711" i="23"/>
  <c r="Y711" i="23"/>
  <c r="AB710" i="23"/>
  <c r="AA710" i="23"/>
  <c r="Z710" i="23"/>
  <c r="Y710" i="23"/>
  <c r="AB709" i="23"/>
  <c r="AA709" i="23"/>
  <c r="Z709" i="23"/>
  <c r="Y709" i="23"/>
  <c r="AB708" i="23"/>
  <c r="AA708" i="23"/>
  <c r="Z708" i="23"/>
  <c r="Y708" i="23"/>
  <c r="AB707" i="23"/>
  <c r="AA707" i="23"/>
  <c r="Z707" i="23"/>
  <c r="Y707" i="23"/>
  <c r="AB706" i="23"/>
  <c r="AA706" i="23"/>
  <c r="Z706" i="23"/>
  <c r="Y706" i="23"/>
  <c r="AB705" i="23"/>
  <c r="AA705" i="23"/>
  <c r="Z705" i="23"/>
  <c r="Y705" i="23"/>
  <c r="AB704" i="23"/>
  <c r="AA704" i="23"/>
  <c r="Z704" i="23"/>
  <c r="Y704" i="23"/>
  <c r="AB703" i="23"/>
  <c r="AA703" i="23"/>
  <c r="Z703" i="23"/>
  <c r="Y703" i="23"/>
  <c r="AB702" i="23"/>
  <c r="AA702" i="23"/>
  <c r="Z702" i="23"/>
  <c r="Y702" i="23"/>
  <c r="AB701" i="23"/>
  <c r="AA701" i="23"/>
  <c r="Z701" i="23"/>
  <c r="Y701" i="23"/>
  <c r="AB700" i="23"/>
  <c r="AA700" i="23"/>
  <c r="Z700" i="23"/>
  <c r="Y700" i="23"/>
  <c r="AB699" i="23"/>
  <c r="AA699" i="23"/>
  <c r="Z699" i="23"/>
  <c r="Y699" i="23"/>
  <c r="AB698" i="23"/>
  <c r="AA698" i="23"/>
  <c r="Z698" i="23"/>
  <c r="Y698" i="23"/>
  <c r="AB697" i="23"/>
  <c r="AA697" i="23"/>
  <c r="Z697" i="23"/>
  <c r="Y697" i="23"/>
  <c r="AB696" i="23"/>
  <c r="AA696" i="23"/>
  <c r="Z696" i="23"/>
  <c r="Y696" i="23"/>
  <c r="AB695" i="23"/>
  <c r="AA695" i="23"/>
  <c r="Z695" i="23"/>
  <c r="Y695" i="23"/>
  <c r="AB694" i="23"/>
  <c r="AA694" i="23"/>
  <c r="Z694" i="23"/>
  <c r="Y694" i="23"/>
  <c r="AB693" i="23"/>
  <c r="AA693" i="23"/>
  <c r="Z693" i="23"/>
  <c r="Y693" i="23"/>
  <c r="AB692" i="23"/>
  <c r="AA692" i="23"/>
  <c r="Z692" i="23"/>
  <c r="Y692" i="23"/>
  <c r="AB691" i="23"/>
  <c r="AA691" i="23"/>
  <c r="Z691" i="23"/>
  <c r="Y691" i="23"/>
  <c r="AB690" i="23"/>
  <c r="AA690" i="23"/>
  <c r="Z690" i="23"/>
  <c r="Y690" i="23"/>
  <c r="AB689" i="23"/>
  <c r="AA689" i="23"/>
  <c r="Z689" i="23"/>
  <c r="Y689" i="23"/>
  <c r="AB688" i="23"/>
  <c r="AA688" i="23"/>
  <c r="Z688" i="23"/>
  <c r="Y688" i="23"/>
  <c r="AB687" i="23"/>
  <c r="AA687" i="23"/>
  <c r="Z687" i="23"/>
  <c r="Y687" i="23"/>
  <c r="AB686" i="23"/>
  <c r="AA686" i="23"/>
  <c r="Z686" i="23"/>
  <c r="Y686" i="23"/>
  <c r="AB685" i="23"/>
  <c r="AA685" i="23"/>
  <c r="Z685" i="23"/>
  <c r="Y685" i="23"/>
  <c r="AB684" i="23"/>
  <c r="AA684" i="23"/>
  <c r="Z684" i="23"/>
  <c r="Y684" i="23"/>
  <c r="AB683" i="23"/>
  <c r="AA683" i="23"/>
  <c r="Z683" i="23"/>
  <c r="Y683" i="23"/>
  <c r="AB682" i="23"/>
  <c r="AA682" i="23"/>
  <c r="Z682" i="23"/>
  <c r="Y682" i="23"/>
  <c r="AB681" i="23"/>
  <c r="AA681" i="23"/>
  <c r="Z681" i="23"/>
  <c r="Y681" i="23"/>
  <c r="AB680" i="23"/>
  <c r="AA680" i="23"/>
  <c r="Z680" i="23"/>
  <c r="Y680" i="23"/>
  <c r="AB679" i="23"/>
  <c r="AA679" i="23"/>
  <c r="Z679" i="23"/>
  <c r="Y679" i="23"/>
  <c r="AB678" i="23"/>
  <c r="AA678" i="23"/>
  <c r="Z678" i="23"/>
  <c r="Y678" i="23"/>
  <c r="AB677" i="23"/>
  <c r="AA677" i="23"/>
  <c r="Z677" i="23"/>
  <c r="Y677" i="23"/>
  <c r="AB676" i="23"/>
  <c r="AA676" i="23"/>
  <c r="Z676" i="23"/>
  <c r="Y676" i="23"/>
  <c r="AB675" i="23"/>
  <c r="AA675" i="23"/>
  <c r="Z675" i="23"/>
  <c r="Y675" i="23"/>
  <c r="AB674" i="23"/>
  <c r="AA674" i="23"/>
  <c r="Z674" i="23"/>
  <c r="Y674" i="23"/>
  <c r="AB673" i="23"/>
  <c r="AA673" i="23"/>
  <c r="Z673" i="23"/>
  <c r="Y673" i="23"/>
  <c r="AB672" i="23"/>
  <c r="AA672" i="23"/>
  <c r="Z672" i="23"/>
  <c r="Y672" i="23"/>
  <c r="AB671" i="23"/>
  <c r="AA671" i="23"/>
  <c r="Z671" i="23"/>
  <c r="Y671" i="23"/>
  <c r="AB670" i="23"/>
  <c r="AA670" i="23"/>
  <c r="Z670" i="23"/>
  <c r="Y670" i="23"/>
  <c r="AB669" i="23"/>
  <c r="AA669" i="23"/>
  <c r="Z669" i="23"/>
  <c r="Y669" i="23"/>
  <c r="AB668" i="23"/>
  <c r="AA668" i="23"/>
  <c r="Z668" i="23"/>
  <c r="Y668" i="23"/>
  <c r="AB667" i="23"/>
  <c r="AA667" i="23"/>
  <c r="Z667" i="23"/>
  <c r="Y667" i="23"/>
  <c r="AB666" i="23"/>
  <c r="AA666" i="23"/>
  <c r="Z666" i="23"/>
  <c r="Y666" i="23"/>
  <c r="AB665" i="23"/>
  <c r="AA665" i="23"/>
  <c r="Z665" i="23"/>
  <c r="Y665" i="23"/>
  <c r="AB664" i="23"/>
  <c r="AA664" i="23"/>
  <c r="Z664" i="23"/>
  <c r="Y664" i="23"/>
  <c r="AB663" i="23"/>
  <c r="AA663" i="23"/>
  <c r="Z663" i="23"/>
  <c r="Y663" i="23"/>
  <c r="AB662" i="23"/>
  <c r="AA662" i="23"/>
  <c r="Z662" i="23"/>
  <c r="Y662" i="23"/>
  <c r="AB661" i="23"/>
  <c r="AA661" i="23"/>
  <c r="Z661" i="23"/>
  <c r="Y661" i="23"/>
  <c r="AB660" i="23"/>
  <c r="AA660" i="23"/>
  <c r="Z660" i="23"/>
  <c r="Y660" i="23"/>
  <c r="AB659" i="23"/>
  <c r="AA659" i="23"/>
  <c r="Z659" i="23"/>
  <c r="Y659" i="23"/>
  <c r="AB658" i="23"/>
  <c r="AA658" i="23"/>
  <c r="Z658" i="23"/>
  <c r="Y658" i="23"/>
  <c r="AB657" i="23"/>
  <c r="AA657" i="23"/>
  <c r="Z657" i="23"/>
  <c r="Y657" i="23"/>
  <c r="AB656" i="23"/>
  <c r="AA656" i="23"/>
  <c r="Z656" i="23"/>
  <c r="Y656" i="23"/>
  <c r="AB655" i="23"/>
  <c r="AA655" i="23"/>
  <c r="Z655" i="23"/>
  <c r="Y655" i="23"/>
  <c r="AB654" i="23"/>
  <c r="AA654" i="23"/>
  <c r="Z654" i="23"/>
  <c r="Y654" i="23"/>
  <c r="AB653" i="23"/>
  <c r="AA653" i="23"/>
  <c r="Z653" i="23"/>
  <c r="Y653" i="23"/>
  <c r="AB652" i="23"/>
  <c r="AA652" i="23"/>
  <c r="Z652" i="23"/>
  <c r="Y652" i="23"/>
  <c r="AB651" i="23"/>
  <c r="AA651" i="23"/>
  <c r="Z651" i="23"/>
  <c r="Y651" i="23"/>
  <c r="AB650" i="23"/>
  <c r="AA650" i="23"/>
  <c r="Z650" i="23"/>
  <c r="Y650" i="23"/>
  <c r="AB649" i="23"/>
  <c r="AA649" i="23"/>
  <c r="Z649" i="23"/>
  <c r="Y649" i="23"/>
  <c r="AB648" i="23"/>
  <c r="AA648" i="23"/>
  <c r="Z648" i="23"/>
  <c r="Y648" i="23"/>
  <c r="AB647" i="23"/>
  <c r="AA647" i="23"/>
  <c r="Z647" i="23"/>
  <c r="Y647" i="23"/>
  <c r="AB646" i="23"/>
  <c r="AA646" i="23"/>
  <c r="Z646" i="23"/>
  <c r="Y646" i="23"/>
  <c r="AB645" i="23"/>
  <c r="AA645" i="23"/>
  <c r="Z645" i="23"/>
  <c r="Y645" i="23"/>
  <c r="AB644" i="23"/>
  <c r="AA644" i="23"/>
  <c r="Z644" i="23"/>
  <c r="Y644" i="23"/>
  <c r="AB643" i="23"/>
  <c r="AA643" i="23"/>
  <c r="Z643" i="23"/>
  <c r="Y643" i="23"/>
  <c r="AB642" i="23"/>
  <c r="AA642" i="23"/>
  <c r="Z642" i="23"/>
  <c r="Y642" i="23"/>
  <c r="AB641" i="23"/>
  <c r="AA641" i="23"/>
  <c r="Z641" i="23"/>
  <c r="Y641" i="23"/>
  <c r="AB640" i="23"/>
  <c r="AA640" i="23"/>
  <c r="Z640" i="23"/>
  <c r="Y640" i="23"/>
  <c r="AB639" i="23"/>
  <c r="AA639" i="23"/>
  <c r="Z639" i="23"/>
  <c r="Y639" i="23"/>
  <c r="AB638" i="23"/>
  <c r="AA638" i="23"/>
  <c r="Z638" i="23"/>
  <c r="Y638" i="23"/>
  <c r="AB637" i="23"/>
  <c r="AA637" i="23"/>
  <c r="Z637" i="23"/>
  <c r="Y637" i="23"/>
  <c r="AB636" i="23"/>
  <c r="AA636" i="23"/>
  <c r="Z636" i="23"/>
  <c r="Y636" i="23"/>
  <c r="AB635" i="23"/>
  <c r="AA635" i="23"/>
  <c r="Z635" i="23"/>
  <c r="Y635" i="23"/>
  <c r="AB634" i="23"/>
  <c r="AA634" i="23"/>
  <c r="Z634" i="23"/>
  <c r="Y634" i="23"/>
  <c r="AB633" i="23"/>
  <c r="AA633" i="23"/>
  <c r="Z633" i="23"/>
  <c r="Y633" i="23"/>
  <c r="AB632" i="23"/>
  <c r="AA632" i="23"/>
  <c r="Z632" i="23"/>
  <c r="Y632" i="23"/>
  <c r="AB631" i="23"/>
  <c r="AA631" i="23"/>
  <c r="Z631" i="23"/>
  <c r="Y631" i="23"/>
  <c r="AB630" i="23"/>
  <c r="AA630" i="23"/>
  <c r="Z630" i="23"/>
  <c r="Y630" i="23"/>
  <c r="AB629" i="23"/>
  <c r="AA629" i="23"/>
  <c r="Z629" i="23"/>
  <c r="Y629" i="23"/>
  <c r="AB628" i="23"/>
  <c r="AA628" i="23"/>
  <c r="Z628" i="23"/>
  <c r="Y628" i="23"/>
  <c r="AB627" i="23"/>
  <c r="AA627" i="23"/>
  <c r="Z627" i="23"/>
  <c r="Y627" i="23"/>
  <c r="AB626" i="23"/>
  <c r="AA626" i="23"/>
  <c r="Z626" i="23"/>
  <c r="Y626" i="23"/>
  <c r="AB625" i="23"/>
  <c r="AA625" i="23"/>
  <c r="Z625" i="23"/>
  <c r="Y625" i="23"/>
  <c r="AB624" i="23"/>
  <c r="AA624" i="23"/>
  <c r="Z624" i="23"/>
  <c r="Y624" i="23"/>
  <c r="AB623" i="23"/>
  <c r="AA623" i="23"/>
  <c r="Z623" i="23"/>
  <c r="Y623" i="23"/>
  <c r="AB622" i="23"/>
  <c r="AA622" i="23"/>
  <c r="Z622" i="23"/>
  <c r="Y622" i="23"/>
  <c r="AB621" i="23"/>
  <c r="AA621" i="23"/>
  <c r="Z621" i="23"/>
  <c r="Y621" i="23"/>
  <c r="AB620" i="23"/>
  <c r="AA620" i="23"/>
  <c r="Z620" i="23"/>
  <c r="Y620" i="23"/>
  <c r="AB619" i="23"/>
  <c r="AA619" i="23"/>
  <c r="Z619" i="23"/>
  <c r="Y619" i="23"/>
  <c r="AB618" i="23"/>
  <c r="AA618" i="23"/>
  <c r="Z618" i="23"/>
  <c r="Y618" i="23"/>
  <c r="AB617" i="23"/>
  <c r="AA617" i="23"/>
  <c r="Z617" i="23"/>
  <c r="Y617" i="23"/>
  <c r="AB616" i="23"/>
  <c r="AA616" i="23"/>
  <c r="Z616" i="23"/>
  <c r="Y616" i="23"/>
  <c r="AB615" i="23"/>
  <c r="AA615" i="23"/>
  <c r="Z615" i="23"/>
  <c r="Y615" i="23"/>
  <c r="AB614" i="23"/>
  <c r="AA614" i="23"/>
  <c r="Z614" i="23"/>
  <c r="Y614" i="23"/>
  <c r="AB613" i="23"/>
  <c r="AA613" i="23"/>
  <c r="Z613" i="23"/>
  <c r="Y613" i="23"/>
  <c r="AB612" i="23"/>
  <c r="AA612" i="23"/>
  <c r="Z612" i="23"/>
  <c r="Y612" i="23"/>
  <c r="AB611" i="23"/>
  <c r="AA611" i="23"/>
  <c r="Z611" i="23"/>
  <c r="Y611" i="23"/>
  <c r="AB610" i="23"/>
  <c r="AA610" i="23"/>
  <c r="Z610" i="23"/>
  <c r="Y610" i="23"/>
  <c r="AB609" i="23"/>
  <c r="AA609" i="23"/>
  <c r="Z609" i="23"/>
  <c r="Y609" i="23"/>
  <c r="AB608" i="23"/>
  <c r="AA608" i="23"/>
  <c r="Z608" i="23"/>
  <c r="Y608" i="23"/>
  <c r="AB607" i="23"/>
  <c r="AA607" i="23"/>
  <c r="Z607" i="23"/>
  <c r="Y607" i="23"/>
  <c r="AB606" i="23"/>
  <c r="AA606" i="23"/>
  <c r="Z606" i="23"/>
  <c r="Y606" i="23"/>
  <c r="AB605" i="23"/>
  <c r="AA605" i="23"/>
  <c r="Z605" i="23"/>
  <c r="Y605" i="23"/>
  <c r="AB604" i="23"/>
  <c r="AA604" i="23"/>
  <c r="Z604" i="23"/>
  <c r="Y604" i="23"/>
  <c r="AB603" i="23"/>
  <c r="AA603" i="23"/>
  <c r="Z603" i="23"/>
  <c r="Y603" i="23"/>
  <c r="AB602" i="23"/>
  <c r="AA602" i="23"/>
  <c r="Z602" i="23"/>
  <c r="Y602" i="23"/>
  <c r="AB601" i="23"/>
  <c r="AA601" i="23"/>
  <c r="Z601" i="23"/>
  <c r="Y601" i="23"/>
  <c r="AB600" i="23"/>
  <c r="AA600" i="23"/>
  <c r="Z600" i="23"/>
  <c r="Y600" i="23"/>
  <c r="AB599" i="23"/>
  <c r="AA599" i="23"/>
  <c r="Z599" i="23"/>
  <c r="Y599" i="23"/>
  <c r="AB598" i="23"/>
  <c r="AA598" i="23"/>
  <c r="Z598" i="23"/>
  <c r="Y598" i="23"/>
  <c r="AB597" i="23"/>
  <c r="AA597" i="23"/>
  <c r="Z597" i="23"/>
  <c r="Y597" i="23"/>
  <c r="AB596" i="23"/>
  <c r="AA596" i="23"/>
  <c r="Z596" i="23"/>
  <c r="Y596" i="23"/>
  <c r="AB595" i="23"/>
  <c r="AA595" i="23"/>
  <c r="Z595" i="23"/>
  <c r="Y595" i="23"/>
  <c r="AB594" i="23"/>
  <c r="AA594" i="23"/>
  <c r="Z594" i="23"/>
  <c r="Y594" i="23"/>
  <c r="AB593" i="23"/>
  <c r="AA593" i="23"/>
  <c r="Z593" i="23"/>
  <c r="Y593" i="23"/>
  <c r="AB592" i="23"/>
  <c r="AA592" i="23"/>
  <c r="Z592" i="23"/>
  <c r="Y592" i="23"/>
  <c r="AB591" i="23"/>
  <c r="AA591" i="23"/>
  <c r="Z591" i="23"/>
  <c r="Y591" i="23"/>
  <c r="AB590" i="23"/>
  <c r="AA590" i="23"/>
  <c r="Z590" i="23"/>
  <c r="Y590" i="23"/>
  <c r="AB589" i="23"/>
  <c r="AA589" i="23"/>
  <c r="Z589" i="23"/>
  <c r="Y589" i="23"/>
  <c r="AB588" i="23"/>
  <c r="AA588" i="23"/>
  <c r="Z588" i="23"/>
  <c r="Y588" i="23"/>
  <c r="AB587" i="23"/>
  <c r="AA587" i="23"/>
  <c r="Z587" i="23"/>
  <c r="Y587" i="23"/>
  <c r="AB586" i="23"/>
  <c r="AA586" i="23"/>
  <c r="Z586" i="23"/>
  <c r="Y586" i="23"/>
  <c r="AB585" i="23"/>
  <c r="AA585" i="23"/>
  <c r="Z585" i="23"/>
  <c r="Y585" i="23"/>
  <c r="AB584" i="23"/>
  <c r="AA584" i="23"/>
  <c r="Z584" i="23"/>
  <c r="Y584" i="23"/>
  <c r="AB583" i="23"/>
  <c r="AA583" i="23"/>
  <c r="Z583" i="23"/>
  <c r="Y583" i="23"/>
  <c r="AB582" i="23"/>
  <c r="AA582" i="23"/>
  <c r="Z582" i="23"/>
  <c r="Y582" i="23"/>
  <c r="AB581" i="23"/>
  <c r="AA581" i="23"/>
  <c r="Z581" i="23"/>
  <c r="Y581" i="23"/>
  <c r="AB580" i="23"/>
  <c r="AA580" i="23"/>
  <c r="Z580" i="23"/>
  <c r="Y580" i="23"/>
  <c r="AB579" i="23"/>
  <c r="AA579" i="23"/>
  <c r="Z579" i="23"/>
  <c r="Y579" i="23"/>
  <c r="AB578" i="23"/>
  <c r="AA578" i="23"/>
  <c r="Z578" i="23"/>
  <c r="Y578" i="23"/>
  <c r="AB577" i="23"/>
  <c r="AA577" i="23"/>
  <c r="Z577" i="23"/>
  <c r="Y577" i="23"/>
  <c r="AB576" i="23"/>
  <c r="AA576" i="23"/>
  <c r="Z576" i="23"/>
  <c r="Y576" i="23"/>
  <c r="AB575" i="23"/>
  <c r="AA575" i="23"/>
  <c r="Z575" i="23"/>
  <c r="Y575" i="23"/>
  <c r="AB574" i="23"/>
  <c r="AA574" i="23"/>
  <c r="Z574" i="23"/>
  <c r="Y574" i="23"/>
  <c r="AB573" i="23"/>
  <c r="AA573" i="23"/>
  <c r="Z573" i="23"/>
  <c r="Y573" i="23"/>
  <c r="AB572" i="23"/>
  <c r="AA572" i="23"/>
  <c r="Z572" i="23"/>
  <c r="Y572" i="23"/>
  <c r="AB571" i="23"/>
  <c r="AA571" i="23"/>
  <c r="Z571" i="23"/>
  <c r="Y571" i="23"/>
  <c r="AB570" i="23"/>
  <c r="AA570" i="23"/>
  <c r="Z570" i="23"/>
  <c r="Y570" i="23"/>
  <c r="AB569" i="23"/>
  <c r="AA569" i="23"/>
  <c r="Z569" i="23"/>
  <c r="Y569" i="23"/>
  <c r="AB568" i="23"/>
  <c r="AA568" i="23"/>
  <c r="Z568" i="23"/>
  <c r="Y568" i="23"/>
  <c r="AB567" i="23"/>
  <c r="AA567" i="23"/>
  <c r="Z567" i="23"/>
  <c r="Y567" i="23"/>
  <c r="AB566" i="23"/>
  <c r="AA566" i="23"/>
  <c r="Z566" i="23"/>
  <c r="Y566" i="23"/>
  <c r="AB565" i="23"/>
  <c r="AA565" i="23"/>
  <c r="Z565" i="23"/>
  <c r="Y565" i="23"/>
  <c r="AB564" i="23"/>
  <c r="AA564" i="23"/>
  <c r="Z564" i="23"/>
  <c r="Y564" i="23"/>
  <c r="AB563" i="23"/>
  <c r="AA563" i="23"/>
  <c r="Z563" i="23"/>
  <c r="Y563" i="23"/>
  <c r="AB562" i="23"/>
  <c r="AA562" i="23"/>
  <c r="Z562" i="23"/>
  <c r="Y562" i="23"/>
  <c r="AB561" i="23"/>
  <c r="AA561" i="23"/>
  <c r="Z561" i="23"/>
  <c r="Y561" i="23"/>
  <c r="AB560" i="23"/>
  <c r="AA560" i="23"/>
  <c r="Z560" i="23"/>
  <c r="Y560" i="23"/>
  <c r="AB559" i="23"/>
  <c r="AA559" i="23"/>
  <c r="Z559" i="23"/>
  <c r="Y559" i="23"/>
  <c r="AB558" i="23"/>
  <c r="AA558" i="23"/>
  <c r="Z558" i="23"/>
  <c r="Y558" i="23"/>
  <c r="AB557" i="23"/>
  <c r="AA557" i="23"/>
  <c r="Z557" i="23"/>
  <c r="Y557" i="23"/>
  <c r="AB556" i="23"/>
  <c r="AA556" i="23"/>
  <c r="Z556" i="23"/>
  <c r="Y556" i="23"/>
  <c r="AB555" i="23"/>
  <c r="AA555" i="23"/>
  <c r="Z555" i="23"/>
  <c r="Y555" i="23"/>
  <c r="AB554" i="23"/>
  <c r="AA554" i="23"/>
  <c r="Z554" i="23"/>
  <c r="Y554" i="23"/>
  <c r="AB553" i="23"/>
  <c r="AA553" i="23"/>
  <c r="Z553" i="23"/>
  <c r="Y553" i="23"/>
  <c r="AB552" i="23"/>
  <c r="AA552" i="23"/>
  <c r="Z552" i="23"/>
  <c r="Y552" i="23"/>
  <c r="AB551" i="23"/>
  <c r="AA551" i="23"/>
  <c r="Z551" i="23"/>
  <c r="Y551" i="23"/>
  <c r="AB550" i="23"/>
  <c r="AA550" i="23"/>
  <c r="Z550" i="23"/>
  <c r="Y550" i="23"/>
  <c r="AB549" i="23"/>
  <c r="AA549" i="23"/>
  <c r="Z549" i="23"/>
  <c r="Y549" i="23"/>
  <c r="AB548" i="23"/>
  <c r="AA548" i="23"/>
  <c r="Z548" i="23"/>
  <c r="Y548" i="23"/>
  <c r="AB547" i="23"/>
  <c r="AA547" i="23"/>
  <c r="Z547" i="23"/>
  <c r="Y547" i="23"/>
  <c r="AB546" i="23"/>
  <c r="AA546" i="23"/>
  <c r="Z546" i="23"/>
  <c r="Y546" i="23"/>
  <c r="AB545" i="23"/>
  <c r="AA545" i="23"/>
  <c r="Z545" i="23"/>
  <c r="Y545" i="23"/>
  <c r="AB544" i="23"/>
  <c r="AA544" i="23"/>
  <c r="Z544" i="23"/>
  <c r="Y544" i="23"/>
  <c r="AB543" i="23"/>
  <c r="AA543" i="23"/>
  <c r="Z543" i="23"/>
  <c r="Y543" i="23"/>
  <c r="AB542" i="23"/>
  <c r="AA542" i="23"/>
  <c r="Z542" i="23"/>
  <c r="Y542" i="23"/>
  <c r="AB541" i="23"/>
  <c r="AA541" i="23"/>
  <c r="Z541" i="23"/>
  <c r="Y541" i="23"/>
  <c r="AB540" i="23"/>
  <c r="AA540" i="23"/>
  <c r="Z540" i="23"/>
  <c r="Y540" i="23"/>
  <c r="AB539" i="23"/>
  <c r="AA539" i="23"/>
  <c r="Z539" i="23"/>
  <c r="Y539" i="23"/>
  <c r="AB538" i="23"/>
  <c r="AA538" i="23"/>
  <c r="Z538" i="23"/>
  <c r="Y538" i="23"/>
  <c r="AB537" i="23"/>
  <c r="AA537" i="23"/>
  <c r="Z537" i="23"/>
  <c r="Y537" i="23"/>
  <c r="AB536" i="23"/>
  <c r="AA536" i="23"/>
  <c r="Z536" i="23"/>
  <c r="Y536" i="23"/>
  <c r="AB535" i="23"/>
  <c r="AA535" i="23"/>
  <c r="Z535" i="23"/>
  <c r="Y535" i="23"/>
  <c r="AB534" i="23"/>
  <c r="AA534" i="23"/>
  <c r="Z534" i="23"/>
  <c r="Y534" i="23"/>
  <c r="AB533" i="23"/>
  <c r="AA533" i="23"/>
  <c r="Z533" i="23"/>
  <c r="Y533" i="23"/>
  <c r="AB532" i="23"/>
  <c r="AA532" i="23"/>
  <c r="Z532" i="23"/>
  <c r="Y532" i="23"/>
  <c r="AB531" i="23"/>
  <c r="AA531" i="23"/>
  <c r="Z531" i="23"/>
  <c r="Y531" i="23"/>
  <c r="AB530" i="23"/>
  <c r="AA530" i="23"/>
  <c r="Z530" i="23"/>
  <c r="Y530" i="23"/>
  <c r="AB529" i="23"/>
  <c r="AA529" i="23"/>
  <c r="Z529" i="23"/>
  <c r="Y529" i="23"/>
  <c r="AB528" i="23"/>
  <c r="AA528" i="23"/>
  <c r="Z528" i="23"/>
  <c r="Y528" i="23"/>
  <c r="AB527" i="23"/>
  <c r="AA527" i="23"/>
  <c r="Z527" i="23"/>
  <c r="Y527" i="23"/>
  <c r="AB526" i="23"/>
  <c r="AA526" i="23"/>
  <c r="Z526" i="23"/>
  <c r="Y526" i="23"/>
  <c r="AB525" i="23"/>
  <c r="AA525" i="23"/>
  <c r="Z525" i="23"/>
  <c r="Y525" i="23"/>
  <c r="AB524" i="23"/>
  <c r="AA524" i="23"/>
  <c r="Z524" i="23"/>
  <c r="Y524" i="23"/>
  <c r="AB523" i="23"/>
  <c r="AA523" i="23"/>
  <c r="Z523" i="23"/>
  <c r="Y523" i="23"/>
  <c r="AB522" i="23"/>
  <c r="AA522" i="23"/>
  <c r="Z522" i="23"/>
  <c r="Y522" i="23"/>
  <c r="AB521" i="23"/>
  <c r="AA521" i="23"/>
  <c r="Z521" i="23"/>
  <c r="Y521" i="23"/>
  <c r="AB520" i="23"/>
  <c r="AA520" i="23"/>
  <c r="Z520" i="23"/>
  <c r="Y520" i="23"/>
  <c r="AB519" i="23"/>
  <c r="AA519" i="23"/>
  <c r="Z519" i="23"/>
  <c r="Y519" i="23"/>
  <c r="AB518" i="23"/>
  <c r="AA518" i="23"/>
  <c r="Z518" i="23"/>
  <c r="Y518" i="23"/>
  <c r="AB517" i="23"/>
  <c r="AA517" i="23"/>
  <c r="Z517" i="23"/>
  <c r="Y517" i="23"/>
  <c r="AB516" i="23"/>
  <c r="AA516" i="23"/>
  <c r="Z516" i="23"/>
  <c r="Y516" i="23"/>
  <c r="AB515" i="23"/>
  <c r="AA515" i="23"/>
  <c r="Z515" i="23"/>
  <c r="Y515" i="23"/>
  <c r="AB514" i="23"/>
  <c r="AA514" i="23"/>
  <c r="Z514" i="23"/>
  <c r="Y514" i="23"/>
  <c r="AB513" i="23"/>
  <c r="AA513" i="23"/>
  <c r="Z513" i="23"/>
  <c r="Y513" i="23"/>
  <c r="AB512" i="23"/>
  <c r="AA512" i="23"/>
  <c r="Z512" i="23"/>
  <c r="Y512" i="23"/>
  <c r="AB511" i="23"/>
  <c r="AA511" i="23"/>
  <c r="Z511" i="23"/>
  <c r="Y511" i="23"/>
  <c r="AB510" i="23"/>
  <c r="AA510" i="23"/>
  <c r="Z510" i="23"/>
  <c r="Y510" i="23"/>
  <c r="AB509" i="23"/>
  <c r="AA509" i="23"/>
  <c r="Z509" i="23"/>
  <c r="Y509" i="23"/>
  <c r="AB508" i="23"/>
  <c r="AA508" i="23"/>
  <c r="Z508" i="23"/>
  <c r="Y508" i="23"/>
  <c r="AB507" i="23"/>
  <c r="AA507" i="23"/>
  <c r="Z507" i="23"/>
  <c r="Y507" i="23"/>
  <c r="AB506" i="23"/>
  <c r="AA506" i="23"/>
  <c r="Z506" i="23"/>
  <c r="Y506" i="23"/>
  <c r="AB505" i="23"/>
  <c r="AA505" i="23"/>
  <c r="Z505" i="23"/>
  <c r="Y505" i="23"/>
  <c r="AB504" i="23"/>
  <c r="AA504" i="23"/>
  <c r="Z504" i="23"/>
  <c r="Y504" i="23"/>
  <c r="AB503" i="23"/>
  <c r="AA503" i="23"/>
  <c r="Z503" i="23"/>
  <c r="Y503" i="23"/>
  <c r="AB502" i="23"/>
  <c r="AA502" i="23"/>
  <c r="Z502" i="23"/>
  <c r="Y502" i="23"/>
  <c r="AB501" i="23"/>
  <c r="AA501" i="23"/>
  <c r="Z501" i="23"/>
  <c r="Y501" i="23"/>
  <c r="AB500" i="23"/>
  <c r="AA500" i="23"/>
  <c r="Z500" i="23"/>
  <c r="Y500" i="23"/>
  <c r="AB499" i="23"/>
  <c r="AA499" i="23"/>
  <c r="Z499" i="23"/>
  <c r="Y499" i="23"/>
  <c r="AB498" i="23"/>
  <c r="AA498" i="23"/>
  <c r="Z498" i="23"/>
  <c r="Y498" i="23"/>
  <c r="AB497" i="23"/>
  <c r="AA497" i="23"/>
  <c r="Z497" i="23"/>
  <c r="Y497" i="23"/>
  <c r="AB496" i="23"/>
  <c r="AA496" i="23"/>
  <c r="Z496" i="23"/>
  <c r="Y496" i="23"/>
  <c r="AB495" i="23"/>
  <c r="AA495" i="23"/>
  <c r="Z495" i="23"/>
  <c r="Y495" i="23"/>
  <c r="AB494" i="23"/>
  <c r="AA494" i="23"/>
  <c r="Z494" i="23"/>
  <c r="Y494" i="23"/>
  <c r="AB493" i="23"/>
  <c r="AA493" i="23"/>
  <c r="Z493" i="23"/>
  <c r="Y493" i="23"/>
  <c r="AB492" i="23"/>
  <c r="AA492" i="23"/>
  <c r="Z492" i="23"/>
  <c r="Y492" i="23"/>
  <c r="AB491" i="23"/>
  <c r="AA491" i="23"/>
  <c r="Z491" i="23"/>
  <c r="Y491" i="23"/>
  <c r="AB490" i="23"/>
  <c r="AA490" i="23"/>
  <c r="Z490" i="23"/>
  <c r="Y490" i="23"/>
  <c r="AB489" i="23"/>
  <c r="AA489" i="23"/>
  <c r="Z489" i="23"/>
  <c r="Y489" i="23"/>
  <c r="AB488" i="23"/>
  <c r="AA488" i="23"/>
  <c r="Z488" i="23"/>
  <c r="Y488" i="23"/>
  <c r="AB487" i="23"/>
  <c r="AA487" i="23"/>
  <c r="Z487" i="23"/>
  <c r="Y487" i="23"/>
  <c r="AB486" i="23"/>
  <c r="AA486" i="23"/>
  <c r="Z486" i="23"/>
  <c r="Y486" i="23"/>
  <c r="AB485" i="23"/>
  <c r="AA485" i="23"/>
  <c r="Z485" i="23"/>
  <c r="Y485" i="23"/>
  <c r="AB484" i="23"/>
  <c r="AA484" i="23"/>
  <c r="Z484" i="23"/>
  <c r="Y484" i="23"/>
  <c r="AB483" i="23"/>
  <c r="AA483" i="23"/>
  <c r="Z483" i="23"/>
  <c r="Y483" i="23"/>
  <c r="AB482" i="23"/>
  <c r="AA482" i="23"/>
  <c r="Z482" i="23"/>
  <c r="Y482" i="23"/>
  <c r="AB481" i="23"/>
  <c r="AA481" i="23"/>
  <c r="Z481" i="23"/>
  <c r="Y481" i="23"/>
  <c r="AB480" i="23"/>
  <c r="AA480" i="23"/>
  <c r="Z480" i="23"/>
  <c r="Y480" i="23"/>
  <c r="AB479" i="23"/>
  <c r="AA479" i="23"/>
  <c r="Z479" i="23"/>
  <c r="Y479" i="23"/>
  <c r="AB478" i="23"/>
  <c r="AA478" i="23"/>
  <c r="Z478" i="23"/>
  <c r="Y478" i="23"/>
  <c r="AB477" i="23"/>
  <c r="AA477" i="23"/>
  <c r="Z477" i="23"/>
  <c r="Y477" i="23"/>
  <c r="AB476" i="23"/>
  <c r="AA476" i="23"/>
  <c r="Z476" i="23"/>
  <c r="Y476" i="23"/>
  <c r="AB475" i="23"/>
  <c r="AA475" i="23"/>
  <c r="Z475" i="23"/>
  <c r="Y475" i="23"/>
  <c r="AB474" i="23"/>
  <c r="AA474" i="23"/>
  <c r="Z474" i="23"/>
  <c r="Y474" i="23"/>
  <c r="AB473" i="23"/>
  <c r="AA473" i="23"/>
  <c r="Z473" i="23"/>
  <c r="Y473" i="23"/>
  <c r="AB472" i="23"/>
  <c r="AA472" i="23"/>
  <c r="Z472" i="23"/>
  <c r="Y472" i="23"/>
  <c r="AB471" i="23"/>
  <c r="AA471" i="23"/>
  <c r="Z471" i="23"/>
  <c r="Y471" i="23"/>
  <c r="AB470" i="23"/>
  <c r="AA470" i="23"/>
  <c r="Z470" i="23"/>
  <c r="Y470" i="23"/>
  <c r="AB469" i="23"/>
  <c r="AA469" i="23"/>
  <c r="Z469" i="23"/>
  <c r="Y469" i="23"/>
  <c r="AB468" i="23"/>
  <c r="AA468" i="23"/>
  <c r="Z468" i="23"/>
  <c r="Y468" i="23"/>
  <c r="AB467" i="23"/>
  <c r="AA467" i="23"/>
  <c r="Z467" i="23"/>
  <c r="Y467" i="23"/>
  <c r="AB466" i="23"/>
  <c r="AA466" i="23"/>
  <c r="Z466" i="23"/>
  <c r="Y466" i="23"/>
  <c r="AB465" i="23"/>
  <c r="AA465" i="23"/>
  <c r="Z465" i="23"/>
  <c r="Y465" i="23"/>
  <c r="AB464" i="23"/>
  <c r="AA464" i="23"/>
  <c r="Z464" i="23"/>
  <c r="Y464" i="23"/>
  <c r="AB463" i="23"/>
  <c r="AA463" i="23"/>
  <c r="Z463" i="23"/>
  <c r="Y463" i="23"/>
  <c r="AB462" i="23"/>
  <c r="AA462" i="23"/>
  <c r="Z462" i="23"/>
  <c r="Y462" i="23"/>
  <c r="AB461" i="23"/>
  <c r="AA461" i="23"/>
  <c r="Z461" i="23"/>
  <c r="Y461" i="23"/>
  <c r="AB460" i="23"/>
  <c r="AA460" i="23"/>
  <c r="Z460" i="23"/>
  <c r="Y460" i="23"/>
  <c r="AB459" i="23"/>
  <c r="AA459" i="23"/>
  <c r="Z459" i="23"/>
  <c r="Y459" i="23"/>
  <c r="AB458" i="23"/>
  <c r="AA458" i="23"/>
  <c r="Z458" i="23"/>
  <c r="Y458" i="23"/>
  <c r="AB457" i="23"/>
  <c r="AA457" i="23"/>
  <c r="Z457" i="23"/>
  <c r="Y457" i="23"/>
  <c r="AB456" i="23"/>
  <c r="AA456" i="23"/>
  <c r="Z456" i="23"/>
  <c r="Y456" i="23"/>
  <c r="AB455" i="23"/>
  <c r="AA455" i="23"/>
  <c r="Z455" i="23"/>
  <c r="Y455" i="23"/>
  <c r="AB454" i="23"/>
  <c r="AA454" i="23"/>
  <c r="Z454" i="23"/>
  <c r="Y454" i="23"/>
  <c r="AB453" i="23"/>
  <c r="AA453" i="23"/>
  <c r="Z453" i="23"/>
  <c r="Y453" i="23"/>
  <c r="AB452" i="23"/>
  <c r="AA452" i="23"/>
  <c r="Z452" i="23"/>
  <c r="Y452" i="23"/>
  <c r="AB451" i="23"/>
  <c r="AA451" i="23"/>
  <c r="Z451" i="23"/>
  <c r="Y451" i="23"/>
  <c r="AB450" i="23"/>
  <c r="AA450" i="23"/>
  <c r="Z450" i="23"/>
  <c r="Y450" i="23"/>
  <c r="AB449" i="23"/>
  <c r="AA449" i="23"/>
  <c r="Z449" i="23"/>
  <c r="Y449" i="23"/>
  <c r="AB448" i="23"/>
  <c r="AA448" i="23"/>
  <c r="Z448" i="23"/>
  <c r="Y448" i="23"/>
  <c r="AB447" i="23"/>
  <c r="AA447" i="23"/>
  <c r="Z447" i="23"/>
  <c r="Y447" i="23"/>
  <c r="AB446" i="23"/>
  <c r="AA446" i="23"/>
  <c r="Z446" i="23"/>
  <c r="Y446" i="23"/>
  <c r="AB445" i="23"/>
  <c r="AA445" i="23"/>
  <c r="Z445" i="23"/>
  <c r="Y445" i="23"/>
  <c r="AB444" i="23"/>
  <c r="AA444" i="23"/>
  <c r="Z444" i="23"/>
  <c r="Y444" i="23"/>
  <c r="AB443" i="23"/>
  <c r="AA443" i="23"/>
  <c r="Z443" i="23"/>
  <c r="Y443" i="23"/>
  <c r="AB442" i="23"/>
  <c r="AA442" i="23"/>
  <c r="Z442" i="23"/>
  <c r="Y442" i="23"/>
  <c r="AB441" i="23"/>
  <c r="AA441" i="23"/>
  <c r="Z441" i="23"/>
  <c r="Y441" i="23"/>
  <c r="AB440" i="23"/>
  <c r="AA440" i="23"/>
  <c r="Z440" i="23"/>
  <c r="Y440" i="23"/>
  <c r="AB439" i="23"/>
  <c r="AA439" i="23"/>
  <c r="Z439" i="23"/>
  <c r="Y439" i="23"/>
  <c r="AB438" i="23"/>
  <c r="AA438" i="23"/>
  <c r="Z438" i="23"/>
  <c r="Y438" i="23"/>
  <c r="AB437" i="23"/>
  <c r="AA437" i="23"/>
  <c r="Z437" i="23"/>
  <c r="Y437" i="23"/>
  <c r="AB436" i="23"/>
  <c r="AA436" i="23"/>
  <c r="Z436" i="23"/>
  <c r="Y436" i="23"/>
  <c r="AB435" i="23"/>
  <c r="AA435" i="23"/>
  <c r="Z435" i="23"/>
  <c r="Y435" i="23"/>
  <c r="AB434" i="23"/>
  <c r="AA434" i="23"/>
  <c r="Z434" i="23"/>
  <c r="Y434" i="23"/>
  <c r="AB433" i="23"/>
  <c r="AA433" i="23"/>
  <c r="Z433" i="23"/>
  <c r="Y433" i="23"/>
  <c r="AB432" i="23"/>
  <c r="AA432" i="23"/>
  <c r="Z432" i="23"/>
  <c r="Y432" i="23"/>
  <c r="AB431" i="23"/>
  <c r="AA431" i="23"/>
  <c r="Z431" i="23"/>
  <c r="Y431" i="23"/>
  <c r="AB430" i="23"/>
  <c r="AA430" i="23"/>
  <c r="Z430" i="23"/>
  <c r="Y430" i="23"/>
  <c r="AB429" i="23"/>
  <c r="AA429" i="23"/>
  <c r="Z429" i="23"/>
  <c r="Y429" i="23"/>
  <c r="AB428" i="23"/>
  <c r="AA428" i="23"/>
  <c r="Z428" i="23"/>
  <c r="Y428" i="23"/>
  <c r="AB427" i="23"/>
  <c r="AA427" i="23"/>
  <c r="Z427" i="23"/>
  <c r="Y427" i="23"/>
  <c r="AB426" i="23"/>
  <c r="AA426" i="23"/>
  <c r="Z426" i="23"/>
  <c r="Y426" i="23"/>
  <c r="AB425" i="23"/>
  <c r="AA425" i="23"/>
  <c r="Z425" i="23"/>
  <c r="Y425" i="23"/>
  <c r="AB424" i="23"/>
  <c r="AA424" i="23"/>
  <c r="Z424" i="23"/>
  <c r="Y424" i="23"/>
  <c r="AB423" i="23"/>
  <c r="AA423" i="23"/>
  <c r="Z423" i="23"/>
  <c r="Y423" i="23"/>
  <c r="AB422" i="23"/>
  <c r="AA422" i="23"/>
  <c r="Z422" i="23"/>
  <c r="Y422" i="23"/>
  <c r="AB421" i="23"/>
  <c r="AA421" i="23"/>
  <c r="Z421" i="23"/>
  <c r="Y421" i="23"/>
  <c r="AB420" i="23"/>
  <c r="AA420" i="23"/>
  <c r="Z420" i="23"/>
  <c r="Y420" i="23"/>
  <c r="AB419" i="23"/>
  <c r="AA419" i="23"/>
  <c r="Z419" i="23"/>
  <c r="Y419" i="23"/>
  <c r="AB418" i="23"/>
  <c r="AA418" i="23"/>
  <c r="Z418" i="23"/>
  <c r="Y418" i="23"/>
  <c r="AB417" i="23"/>
  <c r="AA417" i="23"/>
  <c r="Z417" i="23"/>
  <c r="Y417" i="23"/>
  <c r="AB416" i="23"/>
  <c r="AA416" i="23"/>
  <c r="Z416" i="23"/>
  <c r="Y416" i="23"/>
  <c r="AB415" i="23"/>
  <c r="AA415" i="23"/>
  <c r="Z415" i="23"/>
  <c r="Y415" i="23"/>
  <c r="AB414" i="23"/>
  <c r="AA414" i="23"/>
  <c r="Z414" i="23"/>
  <c r="Y414" i="23"/>
  <c r="AB413" i="23"/>
  <c r="AA413" i="23"/>
  <c r="Z413" i="23"/>
  <c r="Y413" i="23"/>
  <c r="AB412" i="23"/>
  <c r="AA412" i="23"/>
  <c r="Z412" i="23"/>
  <c r="Y412" i="23"/>
  <c r="AB411" i="23"/>
  <c r="AA411" i="23"/>
  <c r="Z411" i="23"/>
  <c r="Y411" i="23"/>
  <c r="AB410" i="23"/>
  <c r="AA410" i="23"/>
  <c r="Z410" i="23"/>
  <c r="Y410" i="23"/>
  <c r="AB409" i="23"/>
  <c r="AA409" i="23"/>
  <c r="Z409" i="23"/>
  <c r="Y409" i="23"/>
  <c r="AB408" i="23"/>
  <c r="AA408" i="23"/>
  <c r="Z408" i="23"/>
  <c r="Y408" i="23"/>
  <c r="AB407" i="23"/>
  <c r="AA407" i="23"/>
  <c r="Z407" i="23"/>
  <c r="Y407" i="23"/>
  <c r="AB406" i="23"/>
  <c r="AA406" i="23"/>
  <c r="Z406" i="23"/>
  <c r="Y406" i="23"/>
  <c r="AB405" i="23"/>
  <c r="AA405" i="23"/>
  <c r="Z405" i="23"/>
  <c r="Y405" i="23"/>
  <c r="AB404" i="23"/>
  <c r="AA404" i="23"/>
  <c r="Z404" i="23"/>
  <c r="Y404" i="23"/>
  <c r="AB403" i="23"/>
  <c r="AA403" i="23"/>
  <c r="Z403" i="23"/>
  <c r="Y403" i="23"/>
  <c r="AB402" i="23"/>
  <c r="AA402" i="23"/>
  <c r="Z402" i="23"/>
  <c r="Y402" i="23"/>
  <c r="AB401" i="23"/>
  <c r="AA401" i="23"/>
  <c r="Z401" i="23"/>
  <c r="Y401" i="23"/>
  <c r="AB400" i="23"/>
  <c r="AA400" i="23"/>
  <c r="Z400" i="23"/>
  <c r="Y400" i="23"/>
  <c r="AB399" i="23"/>
  <c r="AA399" i="23"/>
  <c r="Z399" i="23"/>
  <c r="Y399" i="23"/>
  <c r="AB398" i="23"/>
  <c r="AA398" i="23"/>
  <c r="Z398" i="23"/>
  <c r="Y398" i="23"/>
  <c r="AB397" i="23"/>
  <c r="AA397" i="23"/>
  <c r="Z397" i="23"/>
  <c r="Y397" i="23"/>
  <c r="AB396" i="23"/>
  <c r="AA396" i="23"/>
  <c r="Z396" i="23"/>
  <c r="Y396" i="23"/>
  <c r="AB395" i="23"/>
  <c r="AA395" i="23"/>
  <c r="Z395" i="23"/>
  <c r="Y395" i="23"/>
  <c r="AB394" i="23"/>
  <c r="AA394" i="23"/>
  <c r="Z394" i="23"/>
  <c r="Y394" i="23"/>
  <c r="AB393" i="23"/>
  <c r="AA393" i="23"/>
  <c r="Z393" i="23"/>
  <c r="Y393" i="23"/>
  <c r="AB392" i="23"/>
  <c r="AA392" i="23"/>
  <c r="Z392" i="23"/>
  <c r="Y392" i="23"/>
  <c r="AB391" i="23"/>
  <c r="AA391" i="23"/>
  <c r="Z391" i="23"/>
  <c r="Y391" i="23"/>
  <c r="AB390" i="23"/>
  <c r="AA390" i="23"/>
  <c r="Z390" i="23"/>
  <c r="Y390" i="23"/>
  <c r="AB389" i="23"/>
  <c r="AA389" i="23"/>
  <c r="Z389" i="23"/>
  <c r="Y389" i="23"/>
  <c r="AB388" i="23"/>
  <c r="AA388" i="23"/>
  <c r="Z388" i="23"/>
  <c r="Y388" i="23"/>
  <c r="AB387" i="23"/>
  <c r="AA387" i="23"/>
  <c r="Z387" i="23"/>
  <c r="Y387" i="23"/>
  <c r="AB386" i="23"/>
  <c r="AA386" i="23"/>
  <c r="Z386" i="23"/>
  <c r="Y386" i="23"/>
  <c r="AB385" i="23"/>
  <c r="AA385" i="23"/>
  <c r="Z385" i="23"/>
  <c r="Y385" i="23"/>
  <c r="AB384" i="23"/>
  <c r="AA384" i="23"/>
  <c r="Z384" i="23"/>
  <c r="Y384" i="23"/>
  <c r="AB383" i="23"/>
  <c r="AA383" i="23"/>
  <c r="Z383" i="23"/>
  <c r="Y383" i="23"/>
  <c r="AB382" i="23"/>
  <c r="AA382" i="23"/>
  <c r="Z382" i="23"/>
  <c r="Y382" i="23"/>
  <c r="AB381" i="23"/>
  <c r="AA381" i="23"/>
  <c r="Z381" i="23"/>
  <c r="Y381" i="23"/>
  <c r="AB380" i="23"/>
  <c r="AA380" i="23"/>
  <c r="Z380" i="23"/>
  <c r="Y380" i="23"/>
  <c r="AB379" i="23"/>
  <c r="AA379" i="23"/>
  <c r="Z379" i="23"/>
  <c r="Y379" i="23"/>
  <c r="AB378" i="23"/>
  <c r="AA378" i="23"/>
  <c r="Z378" i="23"/>
  <c r="Y378" i="23"/>
  <c r="AB377" i="23"/>
  <c r="AA377" i="23"/>
  <c r="Z377" i="23"/>
  <c r="Y377" i="23"/>
  <c r="AB376" i="23"/>
  <c r="AA376" i="23"/>
  <c r="Z376" i="23"/>
  <c r="Y376" i="23"/>
  <c r="AB375" i="23"/>
  <c r="AA375" i="23"/>
  <c r="Z375" i="23"/>
  <c r="Y375" i="23"/>
  <c r="AB374" i="23"/>
  <c r="AA374" i="23"/>
  <c r="Z374" i="23"/>
  <c r="Y374" i="23"/>
  <c r="AB373" i="23"/>
  <c r="AA373" i="23"/>
  <c r="Z373" i="23"/>
  <c r="Y373" i="23"/>
  <c r="AB372" i="23"/>
  <c r="AA372" i="23"/>
  <c r="Z372" i="23"/>
  <c r="Y372" i="23"/>
  <c r="AB371" i="23"/>
  <c r="AA371" i="23"/>
  <c r="Z371" i="23"/>
  <c r="Y371" i="23"/>
  <c r="AB370" i="23"/>
  <c r="AA370" i="23"/>
  <c r="Z370" i="23"/>
  <c r="Y370" i="23"/>
  <c r="AB369" i="23"/>
  <c r="AA369" i="23"/>
  <c r="Z369" i="23"/>
  <c r="Y369" i="23"/>
  <c r="AB368" i="23"/>
  <c r="AA368" i="23"/>
  <c r="Z368" i="23"/>
  <c r="Y368" i="23"/>
  <c r="AB367" i="23"/>
  <c r="AA367" i="23"/>
  <c r="Z367" i="23"/>
  <c r="Y367" i="23"/>
  <c r="AB366" i="23"/>
  <c r="AA366" i="23"/>
  <c r="Z366" i="23"/>
  <c r="Y366" i="23"/>
  <c r="AB365" i="23"/>
  <c r="AA365" i="23"/>
  <c r="Z365" i="23"/>
  <c r="Y365" i="23"/>
  <c r="AB364" i="23"/>
  <c r="AA364" i="23"/>
  <c r="Z364" i="23"/>
  <c r="Y364" i="23"/>
  <c r="AB363" i="23"/>
  <c r="AA363" i="23"/>
  <c r="Z363" i="23"/>
  <c r="Y363" i="23"/>
  <c r="AB362" i="23"/>
  <c r="AA362" i="23"/>
  <c r="Z362" i="23"/>
  <c r="Y362" i="23"/>
  <c r="AB361" i="23"/>
  <c r="AA361" i="23"/>
  <c r="Z361" i="23"/>
  <c r="Y361" i="23"/>
  <c r="AB360" i="23"/>
  <c r="AA360" i="23"/>
  <c r="Z360" i="23"/>
  <c r="Y360" i="23"/>
  <c r="AB359" i="23"/>
  <c r="AA359" i="23"/>
  <c r="Z359" i="23"/>
  <c r="Y359" i="23"/>
  <c r="AB358" i="23"/>
  <c r="AA358" i="23"/>
  <c r="Z358" i="23"/>
  <c r="Y358" i="23"/>
  <c r="AB357" i="23"/>
  <c r="AA357" i="23"/>
  <c r="Z357" i="23"/>
  <c r="Y357" i="23"/>
  <c r="AB356" i="23"/>
  <c r="AA356" i="23"/>
  <c r="Z356" i="23"/>
  <c r="Y356" i="23"/>
  <c r="AB355" i="23"/>
  <c r="AA355" i="23"/>
  <c r="Z355" i="23"/>
  <c r="Y355" i="23"/>
  <c r="AB354" i="23"/>
  <c r="AA354" i="23"/>
  <c r="Z354" i="23"/>
  <c r="Y354" i="23"/>
  <c r="AB353" i="23"/>
  <c r="AA353" i="23"/>
  <c r="Z353" i="23"/>
  <c r="Y353" i="23"/>
  <c r="AB352" i="23"/>
  <c r="AA352" i="23"/>
  <c r="Z352" i="23"/>
  <c r="Y352" i="23"/>
  <c r="AB351" i="23"/>
  <c r="AA351" i="23"/>
  <c r="Z351" i="23"/>
  <c r="Y351" i="23"/>
  <c r="AB350" i="23"/>
  <c r="AA350" i="23"/>
  <c r="Z350" i="23"/>
  <c r="Y350" i="23"/>
  <c r="AB349" i="23"/>
  <c r="AA349" i="23"/>
  <c r="Z349" i="23"/>
  <c r="Y349" i="23"/>
  <c r="AB348" i="23"/>
  <c r="AA348" i="23"/>
  <c r="Z348" i="23"/>
  <c r="Y348" i="23"/>
  <c r="AB347" i="23"/>
  <c r="AA347" i="23"/>
  <c r="Z347" i="23"/>
  <c r="Y347" i="23"/>
  <c r="AB346" i="23"/>
  <c r="AA346" i="23"/>
  <c r="Z346" i="23"/>
  <c r="Y346" i="23"/>
  <c r="AB345" i="23"/>
  <c r="AA345" i="23"/>
  <c r="Z345" i="23"/>
  <c r="Y345" i="23"/>
  <c r="AB344" i="23"/>
  <c r="AA344" i="23"/>
  <c r="Z344" i="23"/>
  <c r="Y344" i="23"/>
  <c r="AB343" i="23"/>
  <c r="AA343" i="23"/>
  <c r="Z343" i="23"/>
  <c r="Y343" i="23"/>
  <c r="AB342" i="23"/>
  <c r="AA342" i="23"/>
  <c r="Z342" i="23"/>
  <c r="Y342" i="23"/>
  <c r="AB341" i="23"/>
  <c r="AA341" i="23"/>
  <c r="Z341" i="23"/>
  <c r="Y341" i="23"/>
  <c r="AB340" i="23"/>
  <c r="AA340" i="23"/>
  <c r="Z340" i="23"/>
  <c r="Y340" i="23"/>
  <c r="AB339" i="23"/>
  <c r="AA339" i="23"/>
  <c r="Z339" i="23"/>
  <c r="Y339" i="23"/>
  <c r="AB338" i="23"/>
  <c r="AA338" i="23"/>
  <c r="Z338" i="23"/>
  <c r="Y338" i="23"/>
  <c r="AB337" i="23"/>
  <c r="AA337" i="23"/>
  <c r="Z337" i="23"/>
  <c r="Y337" i="23"/>
  <c r="AB336" i="23"/>
  <c r="AA336" i="23"/>
  <c r="Z336" i="23"/>
  <c r="Y336" i="23"/>
  <c r="AB335" i="23"/>
  <c r="AA335" i="23"/>
  <c r="Z335" i="23"/>
  <c r="Y335" i="23"/>
  <c r="AB334" i="23"/>
  <c r="AA334" i="23"/>
  <c r="Z334" i="23"/>
  <c r="Y334" i="23"/>
  <c r="AB333" i="23"/>
  <c r="AA333" i="23"/>
  <c r="Z333" i="23"/>
  <c r="Y333" i="23"/>
  <c r="AB332" i="23"/>
  <c r="AA332" i="23"/>
  <c r="Z332" i="23"/>
  <c r="Y332" i="23"/>
  <c r="AB331" i="23"/>
  <c r="AA331" i="23"/>
  <c r="Z331" i="23"/>
  <c r="Y331" i="23"/>
  <c r="AB330" i="23"/>
  <c r="AA330" i="23"/>
  <c r="Z330" i="23"/>
  <c r="Y330" i="23"/>
  <c r="AB329" i="23"/>
  <c r="AA329" i="23"/>
  <c r="Z329" i="23"/>
  <c r="Y329" i="23"/>
  <c r="AB328" i="23"/>
  <c r="AA328" i="23"/>
  <c r="Z328" i="23"/>
  <c r="Y328" i="23"/>
  <c r="AB327" i="23"/>
  <c r="AA327" i="23"/>
  <c r="Z327" i="23"/>
  <c r="Y327" i="23"/>
  <c r="AB326" i="23"/>
  <c r="AA326" i="23"/>
  <c r="Z326" i="23"/>
  <c r="Y326" i="23"/>
  <c r="AB325" i="23"/>
  <c r="AA325" i="23"/>
  <c r="Z325" i="23"/>
  <c r="Y325" i="23"/>
  <c r="AB324" i="23"/>
  <c r="AA324" i="23"/>
  <c r="Z324" i="23"/>
  <c r="Y324" i="23"/>
  <c r="AB323" i="23"/>
  <c r="AA323" i="23"/>
  <c r="Z323" i="23"/>
  <c r="Y323" i="23"/>
  <c r="AB322" i="23"/>
  <c r="AA322" i="23"/>
  <c r="Z322" i="23"/>
  <c r="Y322" i="23"/>
  <c r="AB321" i="23"/>
  <c r="AA321" i="23"/>
  <c r="Z321" i="23"/>
  <c r="Y321" i="23"/>
  <c r="AB320" i="23"/>
  <c r="AA320" i="23"/>
  <c r="Z320" i="23"/>
  <c r="Y320" i="23"/>
  <c r="AB319" i="23"/>
  <c r="AA319" i="23"/>
  <c r="Z319" i="23"/>
  <c r="Y319" i="23"/>
  <c r="AB318" i="23"/>
  <c r="AA318" i="23"/>
  <c r="Z318" i="23"/>
  <c r="Y318" i="23"/>
  <c r="AB317" i="23"/>
  <c r="AA317" i="23"/>
  <c r="Z317" i="23"/>
  <c r="Y317" i="23"/>
  <c r="AB316" i="23"/>
  <c r="AA316" i="23"/>
  <c r="Z316" i="23"/>
  <c r="Y316" i="23"/>
  <c r="AB315" i="23"/>
  <c r="AA315" i="23"/>
  <c r="Z315" i="23"/>
  <c r="Y315" i="23"/>
  <c r="AB314" i="23"/>
  <c r="AA314" i="23"/>
  <c r="Z314" i="23"/>
  <c r="Y314" i="23"/>
  <c r="AB313" i="23"/>
  <c r="AA313" i="23"/>
  <c r="Z313" i="23"/>
  <c r="Y313" i="23"/>
  <c r="AB312" i="23"/>
  <c r="AA312" i="23"/>
  <c r="Z312" i="23"/>
  <c r="Y312" i="23"/>
  <c r="AB311" i="23"/>
  <c r="AA311" i="23"/>
  <c r="Z311" i="23"/>
  <c r="Y311" i="23"/>
  <c r="AB310" i="23"/>
  <c r="AA310" i="23"/>
  <c r="Z310" i="23"/>
  <c r="Y310" i="23"/>
  <c r="AB309" i="23"/>
  <c r="AA309" i="23"/>
  <c r="Z309" i="23"/>
  <c r="Y309" i="23"/>
  <c r="AB308" i="23"/>
  <c r="AA308" i="23"/>
  <c r="Z308" i="23"/>
  <c r="Y308" i="23"/>
  <c r="AB307" i="23"/>
  <c r="AA307" i="23"/>
  <c r="Z307" i="23"/>
  <c r="Y307" i="23"/>
  <c r="AB306" i="23"/>
  <c r="AA306" i="23"/>
  <c r="Z306" i="23"/>
  <c r="Y306" i="23"/>
  <c r="AB305" i="23"/>
  <c r="AA305" i="23"/>
  <c r="Z305" i="23"/>
  <c r="Y305" i="23"/>
  <c r="AB304" i="23"/>
  <c r="AA304" i="23"/>
  <c r="Z304" i="23"/>
  <c r="Y304" i="23"/>
  <c r="AB303" i="23"/>
  <c r="AA303" i="23"/>
  <c r="Z303" i="23"/>
  <c r="Y303" i="23"/>
  <c r="AB302" i="23"/>
  <c r="AA302" i="23"/>
  <c r="Z302" i="23"/>
  <c r="Y302" i="23"/>
  <c r="AB301" i="23"/>
  <c r="AA301" i="23"/>
  <c r="Z301" i="23"/>
  <c r="Y301" i="23"/>
  <c r="AB300" i="23"/>
  <c r="AA300" i="23"/>
  <c r="Z300" i="23"/>
  <c r="Y300" i="23"/>
  <c r="AB299" i="23"/>
  <c r="AA299" i="23"/>
  <c r="Z299" i="23"/>
  <c r="Y299" i="23"/>
  <c r="AB298" i="23"/>
  <c r="AA298" i="23"/>
  <c r="Z298" i="23"/>
  <c r="Y298" i="23"/>
  <c r="AB297" i="23"/>
  <c r="AA297" i="23"/>
  <c r="Z297" i="23"/>
  <c r="Y297" i="23"/>
  <c r="AB296" i="23"/>
  <c r="AA296" i="23"/>
  <c r="Z296" i="23"/>
  <c r="Y296" i="23"/>
  <c r="AB295" i="23"/>
  <c r="AA295" i="23"/>
  <c r="Z295" i="23"/>
  <c r="Y295" i="23"/>
  <c r="AB294" i="23"/>
  <c r="AA294" i="23"/>
  <c r="Z294" i="23"/>
  <c r="Y294" i="23"/>
  <c r="AB293" i="23"/>
  <c r="AA293" i="23"/>
  <c r="Z293" i="23"/>
  <c r="Y293" i="23"/>
  <c r="AB292" i="23"/>
  <c r="AA292" i="23"/>
  <c r="Z292" i="23"/>
  <c r="Y292" i="23"/>
  <c r="AB291" i="23"/>
  <c r="AA291" i="23"/>
  <c r="Z291" i="23"/>
  <c r="Y291" i="23"/>
  <c r="AB290" i="23"/>
  <c r="AA290" i="23"/>
  <c r="Z290" i="23"/>
  <c r="Y290" i="23"/>
  <c r="AB289" i="23"/>
  <c r="AA289" i="23"/>
  <c r="Z289" i="23"/>
  <c r="Y289" i="23"/>
  <c r="AB288" i="23"/>
  <c r="AA288" i="23"/>
  <c r="Z288" i="23"/>
  <c r="Y288" i="23"/>
  <c r="AB287" i="23"/>
  <c r="AA287" i="23"/>
  <c r="Z287" i="23"/>
  <c r="Y287" i="23"/>
  <c r="AB286" i="23"/>
  <c r="AA286" i="23"/>
  <c r="Z286" i="23"/>
  <c r="Y286" i="23"/>
  <c r="AB285" i="23"/>
  <c r="AA285" i="23"/>
  <c r="Z285" i="23"/>
  <c r="Y285" i="23"/>
  <c r="AB284" i="23"/>
  <c r="AA284" i="23"/>
  <c r="Z284" i="23"/>
  <c r="Y284" i="23"/>
  <c r="AB283" i="23"/>
  <c r="AA283" i="23"/>
  <c r="Z283" i="23"/>
  <c r="Y283" i="23"/>
  <c r="AB282" i="23"/>
  <c r="AA282" i="23"/>
  <c r="Z282" i="23"/>
  <c r="Y282" i="23"/>
  <c r="AB281" i="23"/>
  <c r="AA281" i="23"/>
  <c r="Z281" i="23"/>
  <c r="Y281" i="23"/>
  <c r="AB280" i="23"/>
  <c r="AA280" i="23"/>
  <c r="Z280" i="23"/>
  <c r="Y280" i="23"/>
  <c r="AB279" i="23"/>
  <c r="AA279" i="23"/>
  <c r="Z279" i="23"/>
  <c r="Y279" i="23"/>
  <c r="AB278" i="23"/>
  <c r="AA278" i="23"/>
  <c r="Z278" i="23"/>
  <c r="Y278" i="23"/>
  <c r="AB277" i="23"/>
  <c r="AA277" i="23"/>
  <c r="Z277" i="23"/>
  <c r="Y277" i="23"/>
  <c r="AB276" i="23"/>
  <c r="AA276" i="23"/>
  <c r="Z276" i="23"/>
  <c r="Y276" i="23"/>
  <c r="AB275" i="23"/>
  <c r="AA275" i="23"/>
  <c r="Z275" i="23"/>
  <c r="Y275" i="23"/>
  <c r="AB274" i="23"/>
  <c r="AA274" i="23"/>
  <c r="Z274" i="23"/>
  <c r="Y274" i="23"/>
  <c r="AB273" i="23"/>
  <c r="AA273" i="23"/>
  <c r="Z273" i="23"/>
  <c r="Y273" i="23"/>
  <c r="AB272" i="23"/>
  <c r="AA272" i="23"/>
  <c r="Z272" i="23"/>
  <c r="Y272" i="23"/>
  <c r="AB271" i="23"/>
  <c r="AA271" i="23"/>
  <c r="Z271" i="23"/>
  <c r="Y271" i="23"/>
  <c r="AB270" i="23"/>
  <c r="AA270" i="23"/>
  <c r="Z270" i="23"/>
  <c r="Y270" i="23"/>
  <c r="AB269" i="23"/>
  <c r="AA269" i="23"/>
  <c r="Z269" i="23"/>
  <c r="Y269" i="23"/>
  <c r="AB268" i="23"/>
  <c r="AA268" i="23"/>
  <c r="Z268" i="23"/>
  <c r="Y268" i="23"/>
  <c r="AB267" i="23"/>
  <c r="AA267" i="23"/>
  <c r="Z267" i="23"/>
  <c r="Y267" i="23"/>
  <c r="AB266" i="23"/>
  <c r="AA266" i="23"/>
  <c r="Z266" i="23"/>
  <c r="Y266" i="23"/>
  <c r="AB265" i="23"/>
  <c r="AA265" i="23"/>
  <c r="Z265" i="23"/>
  <c r="Y265" i="23"/>
  <c r="AB264" i="23"/>
  <c r="AA264" i="23"/>
  <c r="Z264" i="23"/>
  <c r="Y264" i="23"/>
  <c r="AB263" i="23"/>
  <c r="AA263" i="23"/>
  <c r="Z263" i="23"/>
  <c r="Y263" i="23"/>
  <c r="AB262" i="23"/>
  <c r="AA262" i="23"/>
  <c r="Z262" i="23"/>
  <c r="Y262" i="23"/>
  <c r="AB261" i="23"/>
  <c r="AA261" i="23"/>
  <c r="Z261" i="23"/>
  <c r="Y261" i="23"/>
  <c r="AB260" i="23"/>
  <c r="AA260" i="23"/>
  <c r="Z260" i="23"/>
  <c r="Y260" i="23"/>
  <c r="AB259" i="23"/>
  <c r="AA259" i="23"/>
  <c r="Z259" i="23"/>
  <c r="Y259" i="23"/>
  <c r="AB258" i="23"/>
  <c r="AA258" i="23"/>
  <c r="Z258" i="23"/>
  <c r="Y258" i="23"/>
  <c r="AB257" i="23"/>
  <c r="AA257" i="23"/>
  <c r="Z257" i="23"/>
  <c r="Y257" i="23"/>
  <c r="AB256" i="23"/>
  <c r="AA256" i="23"/>
  <c r="Z256" i="23"/>
  <c r="Y256" i="23"/>
  <c r="AB255" i="23"/>
  <c r="AA255" i="23"/>
  <c r="Z255" i="23"/>
  <c r="Y255" i="23"/>
  <c r="AB254" i="23"/>
  <c r="AA254" i="23"/>
  <c r="Z254" i="23"/>
  <c r="Y254" i="23"/>
  <c r="AB253" i="23"/>
  <c r="AA253" i="23"/>
  <c r="Z253" i="23"/>
  <c r="Y253" i="23"/>
  <c r="AB252" i="23"/>
  <c r="AA252" i="23"/>
  <c r="Z252" i="23"/>
  <c r="Y252" i="23"/>
  <c r="AB251" i="23"/>
  <c r="AA251" i="23"/>
  <c r="Z251" i="23"/>
  <c r="Y251" i="23"/>
  <c r="AB250" i="23"/>
  <c r="AA250" i="23"/>
  <c r="Z250" i="23"/>
  <c r="Y250" i="23"/>
  <c r="AB249" i="23"/>
  <c r="AA249" i="23"/>
  <c r="Z249" i="23"/>
  <c r="Y249" i="23"/>
  <c r="AB248" i="23"/>
  <c r="AA248" i="23"/>
  <c r="Z248" i="23"/>
  <c r="AB247" i="23"/>
  <c r="AA247" i="23"/>
  <c r="Z247" i="23"/>
  <c r="AB246" i="23"/>
  <c r="AA246" i="23"/>
  <c r="Z246" i="23"/>
  <c r="AB245" i="23"/>
  <c r="AA245" i="23"/>
  <c r="Z245" i="23"/>
  <c r="AB244" i="23"/>
  <c r="AA244" i="23"/>
  <c r="Z244" i="23"/>
  <c r="AB243" i="23"/>
  <c r="AA243" i="23"/>
  <c r="Z243" i="23"/>
  <c r="AB242" i="23"/>
  <c r="AA242" i="23"/>
  <c r="Z242" i="23"/>
  <c r="AB241" i="23"/>
  <c r="AA241" i="23"/>
  <c r="Z241" i="23"/>
  <c r="AB240" i="23"/>
  <c r="AA240" i="23"/>
  <c r="Z240" i="23"/>
  <c r="AB239" i="23"/>
  <c r="AA239" i="23"/>
  <c r="Z239" i="23"/>
  <c r="Y239" i="23"/>
  <c r="AB238" i="23"/>
  <c r="AA238" i="23"/>
  <c r="Z238" i="23"/>
  <c r="Y238" i="23"/>
  <c r="AB237" i="23"/>
  <c r="AA237" i="23"/>
  <c r="Z237" i="23"/>
  <c r="Y237" i="23"/>
  <c r="AB236" i="23"/>
  <c r="AA236" i="23"/>
  <c r="Z236" i="23"/>
  <c r="Y236" i="23"/>
  <c r="AB235" i="23"/>
  <c r="AA235" i="23"/>
  <c r="Z235" i="23"/>
  <c r="Y235" i="23"/>
  <c r="AB234" i="23"/>
  <c r="AA234" i="23"/>
  <c r="Z234" i="23"/>
  <c r="Y234" i="23"/>
  <c r="AB233" i="23"/>
  <c r="AA233" i="23"/>
  <c r="Z233" i="23"/>
  <c r="Y233" i="23"/>
  <c r="AB232" i="23"/>
  <c r="AA232" i="23"/>
  <c r="Z232" i="23"/>
  <c r="Y232" i="23"/>
  <c r="AB231" i="23"/>
  <c r="AA231" i="23"/>
  <c r="Z231" i="23"/>
  <c r="Y231" i="23"/>
  <c r="AB230" i="23"/>
  <c r="AA230" i="23"/>
  <c r="Z230" i="23"/>
  <c r="Y230" i="23"/>
  <c r="AB229" i="23"/>
  <c r="AA229" i="23"/>
  <c r="Z229" i="23"/>
  <c r="Y229" i="23"/>
  <c r="AB228" i="23"/>
  <c r="AA228" i="23"/>
  <c r="Z228" i="23"/>
  <c r="Y228" i="23"/>
  <c r="AB227" i="23"/>
  <c r="AA227" i="23"/>
  <c r="Z227" i="23"/>
  <c r="Y227" i="23"/>
  <c r="AB226" i="23"/>
  <c r="AA226" i="23"/>
  <c r="Z226" i="23"/>
  <c r="Y226" i="23"/>
  <c r="AB225" i="23"/>
  <c r="AA225" i="23"/>
  <c r="Z225" i="23"/>
  <c r="Y225" i="23"/>
  <c r="AB224" i="23"/>
  <c r="AA224" i="23"/>
  <c r="Z224" i="23"/>
  <c r="Y224" i="23"/>
  <c r="AB223" i="23"/>
  <c r="AA223" i="23"/>
  <c r="Z223" i="23"/>
  <c r="Y223" i="23"/>
  <c r="AB222" i="23"/>
  <c r="AA222" i="23"/>
  <c r="Z222" i="23"/>
  <c r="Y222" i="23"/>
  <c r="AB221" i="23"/>
  <c r="AA221" i="23"/>
  <c r="Z221" i="23"/>
  <c r="Y221" i="23"/>
  <c r="AB220" i="23"/>
  <c r="AA220" i="23"/>
  <c r="Z220" i="23"/>
  <c r="Y220" i="23"/>
  <c r="AB219" i="23"/>
  <c r="AA219" i="23"/>
  <c r="Z219" i="23"/>
  <c r="Y219" i="23"/>
  <c r="AB218" i="23"/>
  <c r="AA218" i="23"/>
  <c r="Z218" i="23"/>
  <c r="Y218" i="23"/>
  <c r="AB217" i="23"/>
  <c r="AA217" i="23"/>
  <c r="Z217" i="23"/>
  <c r="Y217" i="23"/>
  <c r="AB216" i="23"/>
  <c r="AA216" i="23"/>
  <c r="Z216" i="23"/>
  <c r="Y216" i="23"/>
  <c r="AB215" i="23"/>
  <c r="AA215" i="23"/>
  <c r="Z215" i="23"/>
  <c r="Y215" i="23"/>
  <c r="AB214" i="23"/>
  <c r="AA214" i="23"/>
  <c r="Z214" i="23"/>
  <c r="Y214" i="23"/>
  <c r="AB213" i="23"/>
  <c r="AA213" i="23"/>
  <c r="Z213" i="23"/>
  <c r="Y213" i="23"/>
  <c r="AB212" i="23"/>
  <c r="AA212" i="23"/>
  <c r="Z212" i="23"/>
  <c r="Y212" i="23"/>
  <c r="AB211" i="23"/>
  <c r="AA211" i="23"/>
  <c r="Z211" i="23"/>
  <c r="Y211" i="23"/>
  <c r="AB210" i="23"/>
  <c r="AA210" i="23"/>
  <c r="Z210" i="23"/>
  <c r="Y210" i="23"/>
  <c r="AB209" i="23"/>
  <c r="AA209" i="23"/>
  <c r="Z209" i="23"/>
  <c r="Y209" i="23"/>
  <c r="AB208" i="23"/>
  <c r="AA208" i="23"/>
  <c r="Z208" i="23"/>
  <c r="Y208" i="23"/>
  <c r="AB207" i="23"/>
  <c r="AA207" i="23"/>
  <c r="Z207" i="23"/>
  <c r="Y207" i="23"/>
  <c r="AB206" i="23"/>
  <c r="AA206" i="23"/>
  <c r="Z206" i="23"/>
  <c r="Y206" i="23"/>
  <c r="AB205" i="23"/>
  <c r="AA205" i="23"/>
  <c r="Z205" i="23"/>
  <c r="Y205" i="23"/>
  <c r="AB204" i="23"/>
  <c r="AA204" i="23"/>
  <c r="Z204" i="23"/>
  <c r="Y204" i="23"/>
  <c r="AB203" i="23"/>
  <c r="AA203" i="23"/>
  <c r="Z203" i="23"/>
  <c r="Y203" i="23"/>
  <c r="AB202" i="23"/>
  <c r="AA202" i="23"/>
  <c r="Z202" i="23"/>
  <c r="Y202" i="23"/>
  <c r="AB201" i="23"/>
  <c r="AA201" i="23"/>
  <c r="Z201" i="23"/>
  <c r="Y201" i="23"/>
  <c r="AB200" i="23"/>
  <c r="AA200" i="23"/>
  <c r="Z200" i="23"/>
  <c r="Y200" i="23"/>
  <c r="AB199" i="23"/>
  <c r="AA199" i="23"/>
  <c r="Z199" i="23"/>
  <c r="Y199" i="23"/>
  <c r="AB198" i="23"/>
  <c r="AA198" i="23"/>
  <c r="Z198" i="23"/>
  <c r="Y198" i="23"/>
  <c r="AB197" i="23"/>
  <c r="AA197" i="23"/>
  <c r="Z197" i="23"/>
  <c r="Y197" i="23"/>
  <c r="AB196" i="23"/>
  <c r="AA196" i="23"/>
  <c r="Z196" i="23"/>
  <c r="Y196" i="23"/>
  <c r="AB195" i="23"/>
  <c r="AA195" i="23"/>
  <c r="Z195" i="23"/>
  <c r="Y195" i="23"/>
  <c r="AB194" i="23"/>
  <c r="AA194" i="23"/>
  <c r="Z194" i="23"/>
  <c r="Y194" i="23"/>
  <c r="AB193" i="23"/>
  <c r="AA193" i="23"/>
  <c r="Z193" i="23"/>
  <c r="Y193" i="23"/>
  <c r="AB192" i="23"/>
  <c r="AA192" i="23"/>
  <c r="Z192" i="23"/>
  <c r="Y192" i="23"/>
  <c r="AB191" i="23"/>
  <c r="AA191" i="23"/>
  <c r="Z191" i="23"/>
  <c r="Y191" i="23"/>
  <c r="AB190" i="23"/>
  <c r="AA190" i="23"/>
  <c r="Z190" i="23"/>
  <c r="Y190" i="23"/>
  <c r="AB189" i="23"/>
  <c r="AA189" i="23"/>
  <c r="Z189" i="23"/>
  <c r="Y189" i="23"/>
  <c r="AB188" i="23"/>
  <c r="AA188" i="23"/>
  <c r="Z188" i="23"/>
  <c r="Y188" i="23"/>
  <c r="AB187" i="23"/>
  <c r="AA187" i="23"/>
  <c r="Z187" i="23"/>
  <c r="Y187" i="23"/>
  <c r="AB186" i="23"/>
  <c r="AA186" i="23"/>
  <c r="Z186" i="23"/>
  <c r="Y186" i="23"/>
  <c r="AB185" i="23"/>
  <c r="AA185" i="23"/>
  <c r="Z185" i="23"/>
  <c r="Y185" i="23"/>
  <c r="AB184" i="23"/>
  <c r="AA184" i="23"/>
  <c r="Z184" i="23"/>
  <c r="Y184" i="23"/>
  <c r="AB183" i="23"/>
  <c r="AA183" i="23"/>
  <c r="Z183" i="23"/>
  <c r="Y183" i="23"/>
  <c r="AB182" i="23"/>
  <c r="AA182" i="23"/>
  <c r="Z182" i="23"/>
  <c r="Y182" i="23"/>
  <c r="AB181" i="23"/>
  <c r="AA181" i="23"/>
  <c r="Z181" i="23"/>
  <c r="Y181" i="23"/>
  <c r="AB180" i="23"/>
  <c r="AA180" i="23"/>
  <c r="Z180" i="23"/>
  <c r="Y180" i="23"/>
  <c r="AB179" i="23"/>
  <c r="AA179" i="23"/>
  <c r="Z179" i="23"/>
  <c r="Y179" i="23"/>
  <c r="AB178" i="23"/>
  <c r="AA178" i="23"/>
  <c r="Z178" i="23"/>
  <c r="Y178" i="23"/>
  <c r="AB177" i="23"/>
  <c r="AA177" i="23"/>
  <c r="Z177" i="23"/>
  <c r="Y177" i="23"/>
  <c r="AB176" i="23"/>
  <c r="AA176" i="23"/>
  <c r="Z176" i="23"/>
  <c r="Y176" i="23"/>
  <c r="AB175" i="23"/>
  <c r="AA175" i="23"/>
  <c r="Z175" i="23"/>
  <c r="Y175" i="23"/>
  <c r="AB174" i="23"/>
  <c r="AA174" i="23"/>
  <c r="Z174" i="23"/>
  <c r="Y174" i="23"/>
  <c r="AB173" i="23"/>
  <c r="AA173" i="23"/>
  <c r="Z173" i="23"/>
  <c r="Y173" i="23"/>
  <c r="AB172" i="23"/>
  <c r="AA172" i="23"/>
  <c r="Z172" i="23"/>
  <c r="Y172" i="23"/>
  <c r="AB171" i="23"/>
  <c r="AA171" i="23"/>
  <c r="Z171" i="23"/>
  <c r="Y171" i="23"/>
  <c r="AB170" i="23"/>
  <c r="AA170" i="23"/>
  <c r="Z170" i="23"/>
  <c r="Y170" i="23"/>
  <c r="AB169" i="23"/>
  <c r="AA169" i="23"/>
  <c r="Z169" i="23"/>
  <c r="Y169" i="23"/>
  <c r="AB168" i="23"/>
  <c r="AA168" i="23"/>
  <c r="Z168" i="23"/>
  <c r="Y168" i="23"/>
  <c r="AB167" i="23"/>
  <c r="AA167" i="23"/>
  <c r="Z167" i="23"/>
  <c r="Y167" i="23"/>
  <c r="AB166" i="23"/>
  <c r="AA166" i="23"/>
  <c r="Z166" i="23"/>
  <c r="Y166" i="23"/>
  <c r="AB165" i="23"/>
  <c r="AA165" i="23"/>
  <c r="Z165" i="23"/>
  <c r="Y165" i="23"/>
  <c r="AB164" i="23"/>
  <c r="AA164" i="23"/>
  <c r="Z164" i="23"/>
  <c r="Y164" i="23"/>
  <c r="AB163" i="23"/>
  <c r="AA163" i="23"/>
  <c r="Z163" i="23"/>
  <c r="Y163" i="23"/>
  <c r="AB162" i="23"/>
  <c r="AA162" i="23"/>
  <c r="Z162" i="23"/>
  <c r="Y162" i="23"/>
  <c r="AB161" i="23"/>
  <c r="AA161" i="23"/>
  <c r="Z161" i="23"/>
  <c r="Y161" i="23"/>
  <c r="AB160" i="23"/>
  <c r="AA160" i="23"/>
  <c r="Z160" i="23"/>
  <c r="Y160" i="23"/>
  <c r="AB159" i="23"/>
  <c r="AA159" i="23"/>
  <c r="Z159" i="23"/>
  <c r="Y159" i="23"/>
  <c r="AB158" i="23"/>
  <c r="AA158" i="23"/>
  <c r="Z158" i="23"/>
  <c r="Y158" i="23"/>
  <c r="AB157" i="23"/>
  <c r="AA157" i="23"/>
  <c r="Z157" i="23"/>
  <c r="Y157" i="23"/>
  <c r="AB156" i="23"/>
  <c r="AA156" i="23"/>
  <c r="Z156" i="23"/>
  <c r="Y156" i="23"/>
  <c r="AB155" i="23"/>
  <c r="AA155" i="23"/>
  <c r="Z155" i="23"/>
  <c r="Y155" i="23"/>
  <c r="AB154" i="23"/>
  <c r="AA154" i="23"/>
  <c r="Z154" i="23"/>
  <c r="Y154" i="23"/>
  <c r="AB153" i="23"/>
  <c r="AA153" i="23"/>
  <c r="Z153" i="23"/>
  <c r="Y153" i="23"/>
  <c r="AB152" i="23"/>
  <c r="AA152" i="23"/>
  <c r="Z152" i="23"/>
  <c r="Y152" i="23"/>
  <c r="AB151" i="23"/>
  <c r="AA151" i="23"/>
  <c r="Z151" i="23"/>
  <c r="Y151" i="23"/>
  <c r="AB150" i="23"/>
  <c r="AA150" i="23"/>
  <c r="Z150" i="23"/>
  <c r="Y150" i="23"/>
  <c r="AB149" i="23"/>
  <c r="AA149" i="23"/>
  <c r="Z149" i="23"/>
  <c r="Y149" i="23"/>
  <c r="AB148" i="23"/>
  <c r="AA148" i="23"/>
  <c r="Z148" i="23"/>
  <c r="Y148" i="23"/>
  <c r="AB147" i="23"/>
  <c r="AA147" i="23"/>
  <c r="Z147" i="23"/>
  <c r="Y147" i="23"/>
  <c r="AB146" i="23"/>
  <c r="AA146" i="23"/>
  <c r="Z146" i="23"/>
  <c r="Y146" i="23"/>
  <c r="AB145" i="23"/>
  <c r="AA145" i="23"/>
  <c r="Z145" i="23"/>
  <c r="Y145" i="23"/>
  <c r="AB144" i="23"/>
  <c r="AA144" i="23"/>
  <c r="Z144" i="23"/>
  <c r="Y144" i="23"/>
  <c r="AB143" i="23"/>
  <c r="AA143" i="23"/>
  <c r="Z143" i="23"/>
  <c r="Y143" i="23"/>
  <c r="AB142" i="23"/>
  <c r="AA142" i="23"/>
  <c r="Z142" i="23"/>
  <c r="Y142" i="23"/>
  <c r="AB141" i="23"/>
  <c r="AA141" i="23"/>
  <c r="Z141" i="23"/>
  <c r="Y141" i="23"/>
  <c r="AB140" i="23"/>
  <c r="AA140" i="23"/>
  <c r="Z140" i="23"/>
  <c r="Y140" i="23"/>
  <c r="AB139" i="23"/>
  <c r="AA139" i="23"/>
  <c r="Z139" i="23"/>
  <c r="Y139" i="23"/>
  <c r="AB138" i="23"/>
  <c r="AA138" i="23"/>
  <c r="Z138" i="23"/>
  <c r="Y138" i="23"/>
  <c r="AB137" i="23"/>
  <c r="AA137" i="23"/>
  <c r="Z137" i="23"/>
  <c r="Y137" i="23"/>
  <c r="AB136" i="23"/>
  <c r="AA136" i="23"/>
  <c r="Z136" i="23"/>
  <c r="Y136" i="23"/>
  <c r="AB135" i="23"/>
  <c r="AA135" i="23"/>
  <c r="Z135" i="23"/>
  <c r="Y135" i="23"/>
  <c r="AB134" i="23"/>
  <c r="AA134" i="23"/>
  <c r="Z134" i="23"/>
  <c r="Y134" i="23"/>
  <c r="AB133" i="23"/>
  <c r="AA133" i="23"/>
  <c r="Z133" i="23"/>
  <c r="Y133" i="23"/>
  <c r="AB132" i="23"/>
  <c r="AA132" i="23"/>
  <c r="Z132" i="23"/>
  <c r="Y132" i="23"/>
  <c r="AB131" i="23"/>
  <c r="AA131" i="23"/>
  <c r="Z131" i="23"/>
  <c r="Y131" i="23"/>
  <c r="AB130" i="23"/>
  <c r="AA130" i="23"/>
  <c r="Z130" i="23"/>
  <c r="Y130" i="23"/>
  <c r="AB129" i="23"/>
  <c r="AA129" i="23"/>
  <c r="Z129" i="23"/>
  <c r="Y129" i="23"/>
  <c r="AB128" i="23"/>
  <c r="AA128" i="23"/>
  <c r="Z128" i="23"/>
  <c r="Y128" i="23"/>
  <c r="AB127" i="23"/>
  <c r="AA127" i="23"/>
  <c r="Z127" i="23"/>
  <c r="Y127" i="23"/>
  <c r="AB126" i="23"/>
  <c r="AA126" i="23"/>
  <c r="Z126" i="23"/>
  <c r="Y126" i="23"/>
  <c r="AB125" i="23"/>
  <c r="AA125" i="23"/>
  <c r="Z125" i="23"/>
  <c r="Y125" i="23"/>
  <c r="AB124" i="23"/>
  <c r="AA124" i="23"/>
  <c r="Z124" i="23"/>
  <c r="Y124" i="23"/>
  <c r="AB123" i="23"/>
  <c r="AA123" i="23"/>
  <c r="Z123" i="23"/>
  <c r="Y123" i="23"/>
  <c r="AB122" i="23"/>
  <c r="AA122" i="23"/>
  <c r="Z122" i="23"/>
  <c r="Y122" i="23"/>
  <c r="AB121" i="23"/>
  <c r="AA121" i="23"/>
  <c r="Z121" i="23"/>
  <c r="Y121" i="23"/>
  <c r="AB120" i="23"/>
  <c r="AA120" i="23"/>
  <c r="Z120" i="23"/>
  <c r="Y120" i="23"/>
  <c r="AB119" i="23"/>
  <c r="AA119" i="23"/>
  <c r="Z119" i="23"/>
  <c r="Y119" i="23"/>
  <c r="AB118" i="23"/>
  <c r="AA118" i="23"/>
  <c r="Z118" i="23"/>
  <c r="Y118" i="23"/>
  <c r="AB117" i="23"/>
  <c r="AA117" i="23"/>
  <c r="Z117" i="23"/>
  <c r="Y117" i="23"/>
  <c r="AB116" i="23"/>
  <c r="AA116" i="23"/>
  <c r="Z116" i="23"/>
  <c r="Y116" i="23"/>
  <c r="AB115" i="23"/>
  <c r="AA115" i="23"/>
  <c r="Z115" i="23"/>
  <c r="Y115" i="23"/>
  <c r="AB114" i="23"/>
  <c r="AA114" i="23"/>
  <c r="Z114" i="23"/>
  <c r="Y114" i="23"/>
  <c r="AB113" i="23"/>
  <c r="AA113" i="23"/>
  <c r="Z113" i="23"/>
  <c r="Y113" i="23"/>
  <c r="AB112" i="23"/>
  <c r="AA112" i="23"/>
  <c r="Z112" i="23"/>
  <c r="Y112" i="23"/>
  <c r="AB111" i="23"/>
  <c r="AA111" i="23"/>
  <c r="Z111" i="23"/>
  <c r="Y111" i="23"/>
  <c r="AB110" i="23"/>
  <c r="AA110" i="23"/>
  <c r="Z110" i="23"/>
  <c r="Y110" i="23"/>
  <c r="AB109" i="23"/>
  <c r="AA109" i="23"/>
  <c r="Z109" i="23"/>
  <c r="Y109" i="23"/>
  <c r="AB108" i="23"/>
  <c r="AA108" i="23"/>
  <c r="Z108" i="23"/>
  <c r="Y108" i="23"/>
  <c r="AB107" i="23"/>
  <c r="AA107" i="23"/>
  <c r="Z107" i="23"/>
  <c r="Y107" i="23"/>
  <c r="AB106" i="23"/>
  <c r="AA106" i="23"/>
  <c r="Z106" i="23"/>
  <c r="Y106" i="23"/>
  <c r="AB105" i="23"/>
  <c r="AA105" i="23"/>
  <c r="Z105" i="23"/>
  <c r="Y105" i="23"/>
  <c r="AB104" i="23"/>
  <c r="AA104" i="23"/>
  <c r="Z104" i="23"/>
  <c r="Y104" i="23"/>
  <c r="AB103" i="23"/>
  <c r="AA103" i="23"/>
  <c r="Z103" i="23"/>
  <c r="Y103" i="23"/>
  <c r="AB102" i="23"/>
  <c r="AA102" i="23"/>
  <c r="Z102" i="23"/>
  <c r="Y102" i="23"/>
  <c r="AB101" i="23"/>
  <c r="AA101" i="23"/>
  <c r="Z101" i="23"/>
  <c r="Y101" i="23"/>
  <c r="AB100" i="23"/>
  <c r="AA100" i="23"/>
  <c r="Z100" i="23"/>
  <c r="Y100" i="23"/>
  <c r="AB99" i="23"/>
  <c r="AA99" i="23"/>
  <c r="Z99" i="23"/>
  <c r="Y99" i="23"/>
  <c r="AB98" i="23"/>
  <c r="AA98" i="23"/>
  <c r="Z98" i="23"/>
  <c r="Y98" i="23"/>
  <c r="AB97" i="23"/>
  <c r="AA97" i="23"/>
  <c r="Z97" i="23"/>
  <c r="Y97" i="23"/>
  <c r="AB96" i="23"/>
  <c r="AA96" i="23"/>
  <c r="Z96" i="23"/>
  <c r="Y96" i="23"/>
  <c r="AB95" i="23"/>
  <c r="AA95" i="23"/>
  <c r="Z95" i="23"/>
  <c r="Y95" i="23"/>
  <c r="AB94" i="23"/>
  <c r="AA94" i="23"/>
  <c r="Z94" i="23"/>
  <c r="Y94" i="23"/>
  <c r="AB93" i="23"/>
  <c r="AA93" i="23"/>
  <c r="Z93" i="23"/>
  <c r="Y93" i="23"/>
  <c r="AB92" i="23"/>
  <c r="AA92" i="23"/>
  <c r="Z92" i="23"/>
  <c r="Y92" i="23"/>
  <c r="AB91" i="23"/>
  <c r="AA91" i="23"/>
  <c r="Z91" i="23"/>
  <c r="Y91" i="23"/>
  <c r="AB90" i="23"/>
  <c r="AA90" i="23"/>
  <c r="Z90" i="23"/>
  <c r="Y90" i="23"/>
  <c r="AB89" i="23"/>
  <c r="AA89" i="23"/>
  <c r="Z89" i="23"/>
  <c r="Y89" i="23"/>
  <c r="AB88" i="23"/>
  <c r="AA88" i="23"/>
  <c r="Z88" i="23"/>
  <c r="Y88" i="23"/>
  <c r="AB87" i="23"/>
  <c r="AA87" i="23"/>
  <c r="Z87" i="23"/>
  <c r="Y87" i="23"/>
  <c r="AB86" i="23"/>
  <c r="AA86" i="23"/>
  <c r="Z86" i="23"/>
  <c r="Y86" i="23"/>
  <c r="AB85" i="23"/>
  <c r="AA85" i="23"/>
  <c r="Z85" i="23"/>
  <c r="Y85" i="23"/>
  <c r="AB84" i="23"/>
  <c r="AA84" i="23"/>
  <c r="Z84" i="23"/>
  <c r="Y84" i="23"/>
  <c r="AB83" i="23"/>
  <c r="AA83" i="23"/>
  <c r="Z83" i="23"/>
  <c r="Y83" i="23"/>
  <c r="AB82" i="23"/>
  <c r="AA82" i="23"/>
  <c r="Z82" i="23"/>
  <c r="Y82" i="23"/>
  <c r="AB81" i="23"/>
  <c r="AA81" i="23"/>
  <c r="Z81" i="23"/>
  <c r="Y81" i="23"/>
  <c r="AB80" i="23"/>
  <c r="AA80" i="23"/>
  <c r="Z80" i="23"/>
  <c r="Y80" i="23"/>
  <c r="AB79" i="23"/>
  <c r="AA79" i="23"/>
  <c r="Z79" i="23"/>
  <c r="Y79" i="23"/>
  <c r="AB78" i="23"/>
  <c r="AA78" i="23"/>
  <c r="Z78" i="23"/>
  <c r="Y78" i="23"/>
  <c r="AB77" i="23"/>
  <c r="AA77" i="23"/>
  <c r="Z77" i="23"/>
  <c r="Y77" i="23"/>
  <c r="AB76" i="23"/>
  <c r="AA76" i="23"/>
  <c r="Z76" i="23"/>
  <c r="Y76" i="23"/>
  <c r="AB75" i="23"/>
  <c r="AA75" i="23"/>
  <c r="Z75" i="23"/>
  <c r="Y75" i="23"/>
  <c r="AB74" i="23"/>
  <c r="AA74" i="23"/>
  <c r="Z74" i="23"/>
  <c r="Y74" i="23"/>
  <c r="AB73" i="23"/>
  <c r="AA73" i="23"/>
  <c r="Z73" i="23"/>
  <c r="Y73" i="23"/>
  <c r="AB72" i="23"/>
  <c r="AA72" i="23"/>
  <c r="Z72" i="23"/>
  <c r="Y72" i="23"/>
  <c r="AB71" i="23"/>
  <c r="AA71" i="23"/>
  <c r="Z71" i="23"/>
  <c r="Y71" i="23"/>
  <c r="AB70" i="23"/>
  <c r="AA70" i="23"/>
  <c r="Z70" i="23"/>
  <c r="Y70" i="23"/>
  <c r="AB69" i="23"/>
  <c r="AA69" i="23"/>
  <c r="Z69" i="23"/>
  <c r="Y69" i="23"/>
  <c r="AB68" i="23"/>
  <c r="AA68" i="23"/>
  <c r="Z68" i="23"/>
  <c r="Y68" i="23"/>
  <c r="AB67" i="23"/>
  <c r="AA67" i="23"/>
  <c r="Z67" i="23"/>
  <c r="Y67" i="23"/>
  <c r="AB66" i="23"/>
  <c r="AA66" i="23"/>
  <c r="Z66" i="23"/>
  <c r="Y66" i="23"/>
  <c r="AB65" i="23"/>
  <c r="AA65" i="23"/>
  <c r="Z65" i="23"/>
  <c r="Y65" i="23"/>
  <c r="AB64" i="23"/>
  <c r="AA64" i="23"/>
  <c r="Z64" i="23"/>
  <c r="Y64" i="23"/>
  <c r="AB63" i="23"/>
  <c r="AA63" i="23"/>
  <c r="Z63" i="23"/>
  <c r="Y63" i="23"/>
  <c r="AB62" i="23"/>
  <c r="AA62" i="23"/>
  <c r="Z62" i="23"/>
  <c r="Y62" i="23"/>
  <c r="AB61" i="23"/>
  <c r="AA61" i="23"/>
  <c r="Z61" i="23"/>
  <c r="Y61" i="23"/>
  <c r="AB60" i="23"/>
  <c r="AA60" i="23"/>
  <c r="Z60" i="23"/>
  <c r="Y60" i="23"/>
  <c r="AB59" i="23"/>
  <c r="AA59" i="23"/>
  <c r="Z59" i="23"/>
  <c r="Y59" i="23"/>
  <c r="AB58" i="23"/>
  <c r="AA58" i="23"/>
  <c r="Z58" i="23"/>
  <c r="Y58" i="23"/>
  <c r="AB57" i="23"/>
  <c r="AA57" i="23"/>
  <c r="Z57" i="23"/>
  <c r="Y57" i="23"/>
  <c r="AB56" i="23"/>
  <c r="AA56" i="23"/>
  <c r="Z56" i="23"/>
  <c r="Y56" i="23"/>
  <c r="AB55" i="23"/>
  <c r="AA55" i="23"/>
  <c r="Z55" i="23"/>
  <c r="Y55" i="23"/>
  <c r="AB54" i="23"/>
  <c r="AA54" i="23"/>
  <c r="Z54" i="23"/>
  <c r="Y54" i="23"/>
  <c r="AB53" i="23"/>
  <c r="AA53" i="23"/>
  <c r="Z53" i="23"/>
  <c r="Y53" i="23"/>
  <c r="AB52" i="23"/>
  <c r="AA52" i="23"/>
  <c r="Z52" i="23"/>
  <c r="Y52" i="23"/>
  <c r="AB51" i="23"/>
  <c r="AA51" i="23"/>
  <c r="Z51" i="23"/>
  <c r="Y51" i="23"/>
  <c r="AB50" i="23"/>
  <c r="AA50" i="23"/>
  <c r="Z50" i="23"/>
  <c r="Y50" i="23"/>
  <c r="AB49" i="23"/>
  <c r="AA49" i="23"/>
  <c r="Z49" i="23"/>
  <c r="Y49" i="23"/>
  <c r="AB48" i="23"/>
  <c r="AA48" i="23"/>
  <c r="Z48" i="23"/>
  <c r="Y48" i="23"/>
  <c r="AB47" i="23"/>
  <c r="AA47" i="23"/>
  <c r="Z47" i="23"/>
  <c r="Y47" i="23"/>
  <c r="AB46" i="23"/>
  <c r="AA46" i="23"/>
  <c r="Z46" i="23"/>
  <c r="Y46" i="23"/>
  <c r="AB45" i="23"/>
  <c r="AA45" i="23"/>
  <c r="Z45" i="23"/>
  <c r="Y45" i="23"/>
  <c r="AB44" i="23"/>
  <c r="AA44" i="23"/>
  <c r="Z44" i="23"/>
  <c r="Y44" i="23"/>
  <c r="AB43" i="23"/>
  <c r="AA43" i="23"/>
  <c r="Z43" i="23"/>
  <c r="Y43" i="23"/>
  <c r="AB42" i="23"/>
  <c r="AA42" i="23"/>
  <c r="Z42" i="23"/>
  <c r="Y42" i="23"/>
  <c r="AB41" i="23"/>
  <c r="AA41" i="23"/>
  <c r="Z41" i="23"/>
  <c r="Y41" i="23"/>
  <c r="AB40" i="23"/>
  <c r="AA40" i="23"/>
  <c r="Z40" i="23"/>
  <c r="Y40" i="23"/>
  <c r="AB39" i="23"/>
  <c r="AA39" i="23"/>
  <c r="Z39" i="23"/>
  <c r="Y39" i="23"/>
  <c r="AB38" i="23"/>
  <c r="AA38" i="23"/>
  <c r="Z38" i="23"/>
  <c r="Y38" i="23"/>
  <c r="AB37" i="23"/>
  <c r="AA37" i="23"/>
  <c r="Z37" i="23"/>
  <c r="Y37" i="23"/>
  <c r="AB36" i="23"/>
  <c r="AA36" i="23"/>
  <c r="Z36" i="23"/>
  <c r="Y36" i="23"/>
  <c r="AB35" i="23"/>
  <c r="AA35" i="23"/>
  <c r="Z35" i="23"/>
  <c r="Y35" i="23"/>
  <c r="AB34" i="23"/>
  <c r="AA34" i="23"/>
  <c r="Z34" i="23"/>
  <c r="Y34" i="23"/>
  <c r="AB33" i="23"/>
  <c r="AA33" i="23"/>
  <c r="Z33" i="23"/>
  <c r="Y33" i="23"/>
  <c r="AB32" i="23"/>
  <c r="AA32" i="23"/>
  <c r="Z32" i="23"/>
  <c r="Y32" i="23"/>
  <c r="AB31" i="23"/>
  <c r="AA31" i="23"/>
  <c r="Z31" i="23"/>
  <c r="Y31" i="23"/>
  <c r="AB30" i="23"/>
  <c r="AA30" i="23"/>
  <c r="Z30" i="23"/>
  <c r="Y30" i="23"/>
  <c r="AB29" i="23"/>
  <c r="AA29" i="23"/>
  <c r="Z29" i="23"/>
  <c r="Y29" i="23"/>
  <c r="AB28" i="23"/>
  <c r="AA28" i="23"/>
  <c r="Z28" i="23"/>
  <c r="Y28" i="23"/>
  <c r="AB27" i="23"/>
  <c r="AA27" i="23"/>
  <c r="Z27" i="23"/>
  <c r="Y27" i="23"/>
  <c r="AB26" i="23"/>
  <c r="AA26" i="23"/>
  <c r="Z26" i="23"/>
  <c r="Y26" i="23"/>
  <c r="AB25" i="23"/>
  <c r="AA25" i="23"/>
  <c r="Z25" i="23"/>
  <c r="Y25" i="23"/>
  <c r="AB24" i="23"/>
  <c r="AA24" i="23"/>
  <c r="Z24" i="23"/>
  <c r="Y24" i="23"/>
  <c r="AB23" i="23"/>
  <c r="AA23" i="23"/>
  <c r="Z23" i="23"/>
  <c r="Y23" i="23"/>
  <c r="AB22" i="23"/>
  <c r="AA22" i="23"/>
  <c r="Z22" i="23"/>
  <c r="Y22" i="23"/>
  <c r="AB21" i="23"/>
  <c r="AA21" i="23"/>
  <c r="Z21" i="23"/>
  <c r="Y21" i="23"/>
  <c r="AB20" i="23"/>
  <c r="AA20" i="23"/>
  <c r="Z20" i="23"/>
  <c r="Y20" i="23"/>
  <c r="AB19" i="23"/>
  <c r="AA19" i="23"/>
  <c r="Z19" i="23"/>
  <c r="Y19" i="23"/>
  <c r="AB18" i="23"/>
  <c r="AA18" i="23"/>
  <c r="Z18" i="23"/>
  <c r="Y18" i="23"/>
  <c r="AB17" i="23"/>
  <c r="AA17" i="23"/>
  <c r="Z17" i="23"/>
  <c r="Y17" i="23"/>
  <c r="AB16" i="23"/>
  <c r="AA16" i="23"/>
  <c r="Z16" i="23"/>
  <c r="Y16" i="23"/>
  <c r="AB15" i="23"/>
  <c r="AA15" i="23"/>
  <c r="Z15" i="23"/>
  <c r="Y15" i="23"/>
  <c r="AB14" i="23"/>
  <c r="AA14" i="23"/>
  <c r="Z14" i="23"/>
  <c r="Y14" i="23"/>
  <c r="AB13" i="23"/>
  <c r="AA13" i="23"/>
  <c r="Z13" i="23"/>
  <c r="Y13" i="23"/>
  <c r="AB12" i="23"/>
  <c r="AA12" i="23"/>
  <c r="Z12" i="23"/>
  <c r="Y12" i="23"/>
  <c r="AB11" i="23"/>
  <c r="AA11" i="23"/>
  <c r="Z11" i="23"/>
  <c r="Y11" i="23"/>
  <c r="AB10" i="23"/>
  <c r="AA10" i="23"/>
  <c r="Z10" i="23"/>
  <c r="Y10" i="23"/>
  <c r="AB9" i="23"/>
  <c r="AA9" i="23"/>
  <c r="Z9" i="23"/>
  <c r="Y9" i="23"/>
  <c r="AB8" i="23"/>
  <c r="AA8" i="23"/>
  <c r="Z8" i="23"/>
  <c r="Y8" i="23"/>
  <c r="AB7" i="23"/>
  <c r="AA7" i="23"/>
  <c r="Z7" i="23"/>
  <c r="Y7" i="23"/>
  <c r="AB6" i="23"/>
  <c r="AA6" i="23"/>
  <c r="Z6" i="23"/>
  <c r="Y6" i="23"/>
  <c r="AB5" i="23"/>
  <c r="AA5" i="23"/>
  <c r="Z5" i="23"/>
  <c r="Y5" i="23"/>
  <c r="AB4" i="23"/>
  <c r="AA4" i="23"/>
  <c r="Z4" i="23"/>
  <c r="Y4" i="23"/>
  <c r="AB3" i="23"/>
  <c r="AA3" i="23"/>
  <c r="Z3" i="23"/>
  <c r="Y3" i="23"/>
  <c r="AB2" i="23"/>
  <c r="AA2" i="23"/>
  <c r="Z2" i="23"/>
  <c r="Y2" i="23"/>
  <c r="N130" i="23"/>
  <c r="R128" i="23"/>
  <c r="Q128" i="23"/>
  <c r="P128" i="23"/>
  <c r="O128" i="23"/>
  <c r="R127" i="23"/>
  <c r="Q127" i="23"/>
  <c r="P127" i="23"/>
  <c r="O127" i="23"/>
  <c r="R126" i="23"/>
  <c r="Q126" i="23"/>
  <c r="P126" i="23"/>
  <c r="O126" i="23"/>
  <c r="R125" i="23"/>
  <c r="Q125" i="23"/>
  <c r="P125" i="23"/>
  <c r="O125" i="23"/>
  <c r="R124" i="23"/>
  <c r="Q124" i="23"/>
  <c r="P124" i="23"/>
  <c r="O124" i="23"/>
  <c r="R123" i="23"/>
  <c r="Q123" i="23"/>
  <c r="P123" i="23"/>
  <c r="O123" i="23"/>
  <c r="R122" i="23"/>
  <c r="Q122" i="23"/>
  <c r="P122" i="23"/>
  <c r="O122" i="23"/>
  <c r="R121" i="23"/>
  <c r="Q121" i="23"/>
  <c r="P121" i="23"/>
  <c r="O121" i="23"/>
  <c r="R120" i="23"/>
  <c r="Q120" i="23"/>
  <c r="P120" i="23"/>
  <c r="O120" i="23"/>
  <c r="R119" i="23"/>
  <c r="Q119" i="23"/>
  <c r="P119" i="23"/>
  <c r="O119" i="23"/>
  <c r="R118" i="23"/>
  <c r="Q118" i="23"/>
  <c r="P118" i="23"/>
  <c r="O118" i="23"/>
  <c r="R117" i="23"/>
  <c r="Q117" i="23"/>
  <c r="P117" i="23"/>
  <c r="O117" i="23"/>
  <c r="R116" i="23"/>
  <c r="Q116" i="23"/>
  <c r="P116" i="23"/>
  <c r="O116" i="23"/>
  <c r="R115" i="23"/>
  <c r="Q115" i="23"/>
  <c r="P115" i="23"/>
  <c r="O115" i="23"/>
  <c r="R114" i="23"/>
  <c r="Q114" i="23"/>
  <c r="P114" i="23"/>
  <c r="O114" i="23"/>
  <c r="R113" i="23"/>
  <c r="Q113" i="23"/>
  <c r="P113" i="23"/>
  <c r="O113" i="23"/>
  <c r="R112" i="23"/>
  <c r="Q112" i="23"/>
  <c r="P112" i="23"/>
  <c r="O112" i="23"/>
  <c r="R111" i="23"/>
  <c r="Q111" i="23"/>
  <c r="P111" i="23"/>
  <c r="O111" i="23"/>
  <c r="R110" i="23"/>
  <c r="Q110" i="23"/>
  <c r="P110" i="23"/>
  <c r="O110" i="23"/>
  <c r="R109" i="23"/>
  <c r="Q109" i="23"/>
  <c r="P109" i="23"/>
  <c r="O109" i="23"/>
  <c r="R108" i="23"/>
  <c r="Q108" i="23"/>
  <c r="P108" i="23"/>
  <c r="O108" i="23"/>
  <c r="R107" i="23"/>
  <c r="Q107" i="23"/>
  <c r="P107" i="23"/>
  <c r="O107" i="23"/>
  <c r="R106" i="23"/>
  <c r="Q106" i="23"/>
  <c r="P106" i="23"/>
  <c r="O106" i="23"/>
  <c r="R105" i="23"/>
  <c r="Q105" i="23"/>
  <c r="P105" i="23"/>
  <c r="O105" i="23"/>
  <c r="R104" i="23"/>
  <c r="Q104" i="23"/>
  <c r="P104" i="23"/>
  <c r="O104" i="23"/>
  <c r="R103" i="23"/>
  <c r="Q103" i="23"/>
  <c r="P103" i="23"/>
  <c r="O103" i="23"/>
  <c r="R102" i="23"/>
  <c r="Q102" i="23"/>
  <c r="P102" i="23"/>
  <c r="O102" i="23"/>
  <c r="R101" i="23"/>
  <c r="Q101" i="23"/>
  <c r="P101" i="23"/>
  <c r="O101" i="23"/>
  <c r="R100" i="23"/>
  <c r="Q100" i="23"/>
  <c r="P100" i="23"/>
  <c r="O100" i="23"/>
  <c r="R99" i="23"/>
  <c r="Q99" i="23"/>
  <c r="P99" i="23"/>
  <c r="O99" i="23"/>
  <c r="R98" i="23"/>
  <c r="Q98" i="23"/>
  <c r="P98" i="23"/>
  <c r="O98" i="23"/>
  <c r="R97" i="23"/>
  <c r="Q97" i="23"/>
  <c r="P97" i="23"/>
  <c r="O97" i="23"/>
  <c r="R96" i="23"/>
  <c r="Q96" i="23"/>
  <c r="P96" i="23"/>
  <c r="O96" i="23"/>
  <c r="R95" i="23"/>
  <c r="Q95" i="23"/>
  <c r="P95" i="23"/>
  <c r="O95" i="23"/>
  <c r="R94" i="23"/>
  <c r="Q94" i="23"/>
  <c r="P94" i="23"/>
  <c r="O94" i="23"/>
  <c r="R93" i="23"/>
  <c r="Q93" i="23"/>
  <c r="P93" i="23"/>
  <c r="O93" i="23"/>
  <c r="R92" i="23"/>
  <c r="Q92" i="23"/>
  <c r="P92" i="23"/>
  <c r="O92" i="23"/>
  <c r="R91" i="23"/>
  <c r="Q91" i="23"/>
  <c r="P91" i="23"/>
  <c r="O91" i="23"/>
  <c r="R90" i="23"/>
  <c r="Q90" i="23"/>
  <c r="P90" i="23"/>
  <c r="O90" i="23"/>
  <c r="R89" i="23"/>
  <c r="Q89" i="23"/>
  <c r="P89" i="23"/>
  <c r="O89" i="23"/>
  <c r="R88" i="23"/>
  <c r="Q88" i="23"/>
  <c r="P88" i="23"/>
  <c r="O88" i="23"/>
  <c r="R87" i="23"/>
  <c r="Q87" i="23"/>
  <c r="P87" i="23"/>
  <c r="O87" i="23"/>
  <c r="R86" i="23"/>
  <c r="Q86" i="23"/>
  <c r="P86" i="23"/>
  <c r="O86" i="23"/>
  <c r="R85" i="23"/>
  <c r="Q85" i="23"/>
  <c r="P85" i="23"/>
  <c r="O85" i="23"/>
  <c r="R84" i="23"/>
  <c r="Q84" i="23"/>
  <c r="P84" i="23"/>
  <c r="O84" i="23"/>
  <c r="R83" i="23"/>
  <c r="Q83" i="23"/>
  <c r="P83" i="23"/>
  <c r="O83" i="23"/>
  <c r="R82" i="23"/>
  <c r="Q82" i="23"/>
  <c r="P82" i="23"/>
  <c r="O82" i="23"/>
  <c r="R81" i="23"/>
  <c r="Q81" i="23"/>
  <c r="P81" i="23"/>
  <c r="O81" i="23"/>
  <c r="R80" i="23"/>
  <c r="Q80" i="23"/>
  <c r="P80" i="23"/>
  <c r="O80" i="23"/>
  <c r="R79" i="23"/>
  <c r="Q79" i="23"/>
  <c r="P79" i="23"/>
  <c r="O79" i="23"/>
  <c r="R78" i="23"/>
  <c r="Q78" i="23"/>
  <c r="P78" i="23"/>
  <c r="O78" i="23"/>
  <c r="R77" i="23"/>
  <c r="Q77" i="23"/>
  <c r="P77" i="23"/>
  <c r="O77" i="23"/>
  <c r="R76" i="23"/>
  <c r="Q76" i="23"/>
  <c r="P76" i="23"/>
  <c r="O76" i="23"/>
  <c r="R75" i="23"/>
  <c r="Q75" i="23"/>
  <c r="P75" i="23"/>
  <c r="O75" i="23"/>
  <c r="R74" i="23"/>
  <c r="Q74" i="23"/>
  <c r="P74" i="23"/>
  <c r="O74" i="23"/>
  <c r="R73" i="23"/>
  <c r="Q73" i="23"/>
  <c r="P73" i="23"/>
  <c r="O73" i="23"/>
  <c r="R72" i="23"/>
  <c r="Q72" i="23"/>
  <c r="P72" i="23"/>
  <c r="O72" i="23"/>
  <c r="R71" i="23"/>
  <c r="Q71" i="23"/>
  <c r="P71" i="23"/>
  <c r="O71" i="23"/>
  <c r="R70" i="23"/>
  <c r="Q70" i="23"/>
  <c r="P70" i="23"/>
  <c r="O70" i="23"/>
  <c r="R69" i="23"/>
  <c r="Q69" i="23"/>
  <c r="P69" i="23"/>
  <c r="O69" i="23"/>
  <c r="R68" i="23"/>
  <c r="Q68" i="23"/>
  <c r="P68" i="23"/>
  <c r="O68" i="23"/>
  <c r="R67" i="23"/>
  <c r="Q67" i="23"/>
  <c r="P67" i="23"/>
  <c r="O67" i="23"/>
  <c r="R66" i="23"/>
  <c r="Q66" i="23"/>
  <c r="P66" i="23"/>
  <c r="O66" i="23"/>
  <c r="R65" i="23"/>
  <c r="Q65" i="23"/>
  <c r="P65" i="23"/>
  <c r="O65" i="23"/>
  <c r="R64" i="23"/>
  <c r="Q64" i="23"/>
  <c r="P64" i="23"/>
  <c r="O64" i="23"/>
  <c r="R63" i="23"/>
  <c r="Q63" i="23"/>
  <c r="P63" i="23"/>
  <c r="O63" i="23"/>
  <c r="R62" i="23"/>
  <c r="Q62" i="23"/>
  <c r="P62" i="23"/>
  <c r="O62" i="23"/>
  <c r="R61" i="23"/>
  <c r="Q61" i="23"/>
  <c r="P61" i="23"/>
  <c r="O61" i="23"/>
  <c r="R60" i="23"/>
  <c r="Q60" i="23"/>
  <c r="P60" i="23"/>
  <c r="O60" i="23"/>
  <c r="R59" i="23"/>
  <c r="Q59" i="23"/>
  <c r="P59" i="23"/>
  <c r="O59" i="23"/>
  <c r="R58" i="23"/>
  <c r="Q58" i="23"/>
  <c r="P58" i="23"/>
  <c r="O58" i="23"/>
  <c r="R57" i="23"/>
  <c r="Q57" i="23"/>
  <c r="P57" i="23"/>
  <c r="O57" i="23"/>
  <c r="R56" i="23"/>
  <c r="Q56" i="23"/>
  <c r="P56" i="23"/>
  <c r="O56" i="23"/>
  <c r="R55" i="23"/>
  <c r="Q55" i="23"/>
  <c r="P55" i="23"/>
  <c r="O55" i="23"/>
  <c r="R54" i="23"/>
  <c r="Q54" i="23"/>
  <c r="P54" i="23"/>
  <c r="O54" i="23"/>
  <c r="R53" i="23"/>
  <c r="Q53" i="23"/>
  <c r="P53" i="23"/>
  <c r="O53" i="23"/>
  <c r="R52" i="23"/>
  <c r="Q52" i="23"/>
  <c r="P52" i="23"/>
  <c r="O52" i="23"/>
  <c r="R51" i="23"/>
  <c r="Q51" i="23"/>
  <c r="P51" i="23"/>
  <c r="O51" i="23"/>
  <c r="R50" i="23"/>
  <c r="Q50" i="23"/>
  <c r="P50" i="23"/>
  <c r="O50" i="23"/>
  <c r="R49" i="23"/>
  <c r="Q49" i="23"/>
  <c r="P49" i="23"/>
  <c r="O49" i="23"/>
  <c r="R48" i="23"/>
  <c r="Q48" i="23"/>
  <c r="P48" i="23"/>
  <c r="O48" i="23"/>
  <c r="R47" i="23"/>
  <c r="Q47" i="23"/>
  <c r="P47" i="23"/>
  <c r="R46" i="23"/>
  <c r="Q46" i="23"/>
  <c r="P46" i="23"/>
  <c r="R45" i="23"/>
  <c r="Q45" i="23"/>
  <c r="P45" i="23"/>
  <c r="R44" i="23"/>
  <c r="Q44" i="23"/>
  <c r="P44" i="23"/>
  <c r="R43" i="23"/>
  <c r="Q43" i="23"/>
  <c r="P43" i="23"/>
  <c r="R42" i="23"/>
  <c r="Q42" i="23"/>
  <c r="P42" i="23"/>
  <c r="O42" i="23"/>
  <c r="R41" i="23"/>
  <c r="Q41" i="23"/>
  <c r="P41" i="23"/>
  <c r="O41" i="23"/>
  <c r="R40" i="23"/>
  <c r="Q40" i="23"/>
  <c r="P40" i="23"/>
  <c r="O40" i="23"/>
  <c r="R39" i="23"/>
  <c r="Q39" i="23"/>
  <c r="P39" i="23"/>
  <c r="O39" i="23"/>
  <c r="R38" i="23"/>
  <c r="Q38" i="23"/>
  <c r="P38" i="23"/>
  <c r="O38" i="23"/>
  <c r="R37" i="23"/>
  <c r="Q37" i="23"/>
  <c r="P37" i="23"/>
  <c r="O37" i="23"/>
  <c r="R36" i="23"/>
  <c r="Q36" i="23"/>
  <c r="P36" i="23"/>
  <c r="O36" i="23"/>
  <c r="R35" i="23"/>
  <c r="Q35" i="23"/>
  <c r="P35" i="23"/>
  <c r="O35" i="23"/>
  <c r="R34" i="23"/>
  <c r="Q34" i="23"/>
  <c r="P34" i="23"/>
  <c r="O34" i="23"/>
  <c r="R33" i="23"/>
  <c r="Q33" i="23"/>
  <c r="P33" i="23"/>
  <c r="O33" i="23"/>
  <c r="R32" i="23"/>
  <c r="Q32" i="23"/>
  <c r="P32" i="23"/>
  <c r="O32" i="23"/>
  <c r="R31" i="23"/>
  <c r="Q31" i="23"/>
  <c r="P31" i="23"/>
  <c r="O31" i="23"/>
  <c r="R30" i="23"/>
  <c r="Q30" i="23"/>
  <c r="P30" i="23"/>
  <c r="O30" i="23"/>
  <c r="R29" i="23"/>
  <c r="Q29" i="23"/>
  <c r="P29" i="23"/>
  <c r="O29" i="23"/>
  <c r="R28" i="23"/>
  <c r="Q28" i="23"/>
  <c r="P28" i="23"/>
  <c r="O28" i="23"/>
  <c r="R27" i="23"/>
  <c r="Q27" i="23"/>
  <c r="P27" i="23"/>
  <c r="O27" i="23"/>
  <c r="R26" i="23"/>
  <c r="Q26" i="23"/>
  <c r="P26" i="23"/>
  <c r="O26" i="23"/>
  <c r="R25" i="23"/>
  <c r="Q25" i="23"/>
  <c r="P25" i="23"/>
  <c r="O25" i="23"/>
  <c r="R24" i="23"/>
  <c r="Q24" i="23"/>
  <c r="P24" i="23"/>
  <c r="O24" i="23"/>
  <c r="R23" i="23"/>
  <c r="Q23" i="23"/>
  <c r="P23" i="23"/>
  <c r="O23" i="23"/>
  <c r="R22" i="23"/>
  <c r="Q22" i="23"/>
  <c r="P22" i="23"/>
  <c r="O22" i="23"/>
  <c r="R21" i="23"/>
  <c r="Q21" i="23"/>
  <c r="P21" i="23"/>
  <c r="O21" i="23"/>
  <c r="R20" i="23"/>
  <c r="Q20" i="23"/>
  <c r="P20" i="23"/>
  <c r="O20" i="23"/>
  <c r="R19" i="23"/>
  <c r="Q19" i="23"/>
  <c r="P19" i="23"/>
  <c r="O19" i="23"/>
  <c r="R18" i="23"/>
  <c r="Q18" i="23"/>
  <c r="P18" i="23"/>
  <c r="O18" i="23"/>
  <c r="R17" i="23"/>
  <c r="Q17" i="23"/>
  <c r="P17" i="23"/>
  <c r="O17" i="23"/>
  <c r="R16" i="23"/>
  <c r="Q16" i="23"/>
  <c r="P16" i="23"/>
  <c r="O16" i="23"/>
  <c r="R15" i="23"/>
  <c r="Q15" i="23"/>
  <c r="P15" i="23"/>
  <c r="O15" i="23"/>
  <c r="R14" i="23"/>
  <c r="Q14" i="23"/>
  <c r="P14" i="23"/>
  <c r="O14" i="23"/>
  <c r="R13" i="23"/>
  <c r="Q13" i="23"/>
  <c r="P13" i="23"/>
  <c r="O13" i="23"/>
  <c r="R12" i="23"/>
  <c r="Q12" i="23"/>
  <c r="P12" i="23"/>
  <c r="O12" i="23"/>
  <c r="R11" i="23"/>
  <c r="Q11" i="23"/>
  <c r="P11" i="23"/>
  <c r="O11" i="23"/>
  <c r="R10" i="23"/>
  <c r="Q10" i="23"/>
  <c r="P10" i="23"/>
  <c r="O10" i="23"/>
  <c r="R9" i="23"/>
  <c r="Q9" i="23"/>
  <c r="P9" i="23"/>
  <c r="O9" i="23"/>
  <c r="R8" i="23"/>
  <c r="Q8" i="23"/>
  <c r="P8" i="23"/>
  <c r="O8" i="23"/>
  <c r="R7" i="23"/>
  <c r="Q7" i="23"/>
  <c r="P7" i="23"/>
  <c r="O7" i="23"/>
  <c r="R6" i="23"/>
  <c r="Q6" i="23"/>
  <c r="P6" i="23"/>
  <c r="O6" i="23"/>
  <c r="R5" i="23"/>
  <c r="Q5" i="23"/>
  <c r="P5" i="23"/>
  <c r="O5" i="23"/>
  <c r="R4" i="23"/>
  <c r="Q4" i="23"/>
  <c r="P4" i="23"/>
  <c r="O4" i="23"/>
  <c r="R3" i="23"/>
  <c r="Q3" i="23"/>
  <c r="P3" i="23"/>
  <c r="O3" i="23"/>
  <c r="R2" i="23"/>
  <c r="Q2" i="23"/>
  <c r="P2" i="23"/>
  <c r="O2" i="23"/>
  <c r="D26" i="23"/>
  <c r="H24" i="23"/>
  <c r="G24" i="23"/>
  <c r="F24" i="23"/>
  <c r="E24" i="23"/>
  <c r="H23" i="23"/>
  <c r="G23" i="23"/>
  <c r="F23" i="23"/>
  <c r="E23" i="23"/>
  <c r="H22" i="23"/>
  <c r="G22" i="23"/>
  <c r="F22" i="23"/>
  <c r="E22" i="23"/>
  <c r="H21" i="23"/>
  <c r="G21" i="23"/>
  <c r="F21" i="23"/>
  <c r="E21" i="23"/>
  <c r="H20" i="23"/>
  <c r="G20" i="23"/>
  <c r="F20" i="23"/>
  <c r="E20" i="23"/>
  <c r="H19" i="23"/>
  <c r="G19" i="23"/>
  <c r="F19" i="23"/>
  <c r="E19" i="23"/>
  <c r="H18" i="23"/>
  <c r="G18" i="23"/>
  <c r="F18" i="23"/>
  <c r="E18" i="23"/>
  <c r="H17" i="23"/>
  <c r="G17" i="23"/>
  <c r="F17" i="23"/>
  <c r="E17" i="23"/>
  <c r="H16" i="23"/>
  <c r="G16" i="23"/>
  <c r="F16" i="23"/>
  <c r="E16" i="23"/>
  <c r="H15" i="23"/>
  <c r="G15" i="23"/>
  <c r="F15" i="23"/>
  <c r="H14" i="23"/>
  <c r="G14" i="23"/>
  <c r="F14" i="23"/>
  <c r="H13" i="23"/>
  <c r="G13" i="23"/>
  <c r="F13" i="23"/>
  <c r="H12" i="23"/>
  <c r="G12" i="23"/>
  <c r="F12" i="23"/>
  <c r="H11" i="23"/>
  <c r="G11" i="23"/>
  <c r="F11" i="23"/>
  <c r="E11" i="23"/>
  <c r="H10" i="23"/>
  <c r="G10" i="23"/>
  <c r="F10" i="23"/>
  <c r="E10" i="23"/>
  <c r="H9" i="23"/>
  <c r="G9" i="23"/>
  <c r="F9" i="23"/>
  <c r="E9" i="23"/>
  <c r="H8" i="23"/>
  <c r="G8" i="23"/>
  <c r="F8" i="23"/>
  <c r="E8" i="23"/>
  <c r="H7" i="23"/>
  <c r="G7" i="23"/>
  <c r="F7" i="23"/>
  <c r="E7" i="23"/>
  <c r="H6" i="23"/>
  <c r="G6" i="23"/>
  <c r="F6" i="23"/>
  <c r="E6" i="23"/>
  <c r="H5" i="23"/>
  <c r="G5" i="23"/>
  <c r="F5" i="23"/>
  <c r="E5" i="23"/>
  <c r="H4" i="23"/>
  <c r="G4" i="23"/>
  <c r="F4" i="23"/>
  <c r="E4" i="23"/>
  <c r="H3" i="23"/>
  <c r="G3" i="23"/>
  <c r="F3" i="23"/>
  <c r="E3" i="23"/>
  <c r="H2" i="23"/>
  <c r="G2" i="23"/>
  <c r="F2" i="23"/>
  <c r="E2" i="23"/>
  <c r="AH1012" i="22"/>
  <c r="AL1009" i="22"/>
  <c r="AK1009" i="22"/>
  <c r="AJ1009" i="22"/>
  <c r="AI1009" i="22"/>
  <c r="AL1008" i="22"/>
  <c r="AK1008" i="22"/>
  <c r="AJ1008" i="22"/>
  <c r="AI1008" i="22"/>
  <c r="AL1007" i="22"/>
  <c r="AK1007" i="22"/>
  <c r="AJ1007" i="22"/>
  <c r="AI1007" i="22"/>
  <c r="AL1003" i="22"/>
  <c r="AK1003" i="22"/>
  <c r="AJ1003" i="22"/>
  <c r="AI1003" i="22"/>
  <c r="AL1001" i="22"/>
  <c r="AK1001" i="22"/>
  <c r="AJ1001" i="22"/>
  <c r="AI1001" i="22"/>
  <c r="AL998" i="22"/>
  <c r="AK998" i="22"/>
  <c r="AJ998" i="22"/>
  <c r="AI998" i="22"/>
  <c r="AL996" i="22"/>
  <c r="AK996" i="22"/>
  <c r="AJ996" i="22"/>
  <c r="AI996" i="22"/>
  <c r="AL995" i="22"/>
  <c r="AK995" i="22"/>
  <c r="AJ995" i="22"/>
  <c r="AI995" i="22"/>
  <c r="AL1002" i="22"/>
  <c r="AK1002" i="22"/>
  <c r="AJ1002" i="22"/>
  <c r="AI1002" i="22"/>
  <c r="AL997" i="22"/>
  <c r="AK997" i="22"/>
  <c r="AJ997" i="22"/>
  <c r="AI997" i="22"/>
  <c r="AL999" i="22"/>
  <c r="AK999" i="22"/>
  <c r="AJ999" i="22"/>
  <c r="AI999" i="22"/>
  <c r="AL1004" i="22"/>
  <c r="AK1004" i="22"/>
  <c r="AJ1004" i="22"/>
  <c r="AI1004" i="22"/>
  <c r="AL994" i="22"/>
  <c r="AK994" i="22"/>
  <c r="AJ994" i="22"/>
  <c r="AI994" i="22"/>
  <c r="AL1000" i="22"/>
  <c r="AK1000" i="22"/>
  <c r="AJ1000" i="22"/>
  <c r="AI1000" i="22"/>
  <c r="AL993" i="22"/>
  <c r="AK993" i="22"/>
  <c r="AJ993" i="22"/>
  <c r="AI993" i="22"/>
  <c r="AL731" i="22"/>
  <c r="AK731" i="22"/>
  <c r="AJ731" i="22"/>
  <c r="AI731" i="22"/>
  <c r="AL827" i="22"/>
  <c r="AK827" i="22"/>
  <c r="AJ827" i="22"/>
  <c r="AI827" i="22"/>
  <c r="AL776" i="22"/>
  <c r="AK776" i="22"/>
  <c r="AJ776" i="22"/>
  <c r="AI776" i="22"/>
  <c r="AL826" i="22"/>
  <c r="AK826" i="22"/>
  <c r="AJ826" i="22"/>
  <c r="AI826" i="22"/>
  <c r="AL893" i="22"/>
  <c r="AK893" i="22"/>
  <c r="AJ893" i="22"/>
  <c r="AI893" i="22"/>
  <c r="AL947" i="22"/>
  <c r="AK947" i="22"/>
  <c r="AJ947" i="22"/>
  <c r="AI947" i="22"/>
  <c r="AL954" i="22"/>
  <c r="AK954" i="22"/>
  <c r="AJ954" i="22"/>
  <c r="AI954" i="22"/>
  <c r="AL825" i="22"/>
  <c r="AK825" i="22"/>
  <c r="AJ825" i="22"/>
  <c r="AI825" i="22"/>
  <c r="AL786" i="22"/>
  <c r="AK786" i="22"/>
  <c r="AJ786" i="22"/>
  <c r="AI786" i="22"/>
  <c r="AL946" i="22"/>
  <c r="AK946" i="22"/>
  <c r="AJ946" i="22"/>
  <c r="AI946" i="22"/>
  <c r="AL892" i="22"/>
  <c r="AK892" i="22"/>
  <c r="AJ892" i="22"/>
  <c r="AI892" i="22"/>
  <c r="AL891" i="22"/>
  <c r="AK891" i="22"/>
  <c r="AJ891" i="22"/>
  <c r="AI891" i="22"/>
  <c r="AL890" i="22"/>
  <c r="AK890" i="22"/>
  <c r="AJ890" i="22"/>
  <c r="AI890" i="22"/>
  <c r="AL889" i="22"/>
  <c r="AK889" i="22"/>
  <c r="AJ889" i="22"/>
  <c r="AI889" i="22"/>
  <c r="AL730" i="22"/>
  <c r="AK730" i="22"/>
  <c r="AJ730" i="22"/>
  <c r="AI730" i="22"/>
  <c r="AL945" i="22"/>
  <c r="AK945" i="22"/>
  <c r="AJ945" i="22"/>
  <c r="AI945" i="22"/>
  <c r="AL968" i="22"/>
  <c r="AK968" i="22"/>
  <c r="AJ968" i="22"/>
  <c r="AI968" i="22"/>
  <c r="AL944" i="22"/>
  <c r="AK944" i="22"/>
  <c r="AJ944" i="22"/>
  <c r="AI944" i="22"/>
  <c r="AL888" i="22"/>
  <c r="AK888" i="22"/>
  <c r="AJ888" i="22"/>
  <c r="AI888" i="22"/>
  <c r="AL729" i="22"/>
  <c r="AK729" i="22"/>
  <c r="AJ729" i="22"/>
  <c r="AI729" i="22"/>
  <c r="AL824" i="22"/>
  <c r="AK824" i="22"/>
  <c r="AJ824" i="22"/>
  <c r="AI824" i="22"/>
  <c r="AL887" i="22"/>
  <c r="AK887" i="22"/>
  <c r="AJ887" i="22"/>
  <c r="AI887" i="22"/>
  <c r="AL943" i="22"/>
  <c r="AK943" i="22"/>
  <c r="AJ943" i="22"/>
  <c r="AI943" i="22"/>
  <c r="AL953" i="22"/>
  <c r="AK953" i="22"/>
  <c r="AJ953" i="22"/>
  <c r="AI953" i="22"/>
  <c r="AL942" i="22"/>
  <c r="AK942" i="22"/>
  <c r="AJ942" i="22"/>
  <c r="AI942" i="22"/>
  <c r="AL941" i="22"/>
  <c r="AK941" i="22"/>
  <c r="AJ941" i="22"/>
  <c r="AI941" i="22"/>
  <c r="AL823" i="22"/>
  <c r="AK823" i="22"/>
  <c r="AJ823" i="22"/>
  <c r="AI823" i="22"/>
  <c r="AL728" i="22"/>
  <c r="AK728" i="22"/>
  <c r="AJ728" i="22"/>
  <c r="AI728" i="22"/>
  <c r="AL755" i="22"/>
  <c r="AK755" i="22"/>
  <c r="AJ755" i="22"/>
  <c r="AI755" i="22"/>
  <c r="AL727" i="22"/>
  <c r="AK727" i="22"/>
  <c r="AJ727" i="22"/>
  <c r="AI727" i="22"/>
  <c r="AL940" i="22"/>
  <c r="AK940" i="22"/>
  <c r="AJ940" i="22"/>
  <c r="AI940" i="22"/>
  <c r="AL939" i="22"/>
  <c r="AK939" i="22"/>
  <c r="AJ939" i="22"/>
  <c r="AI939" i="22"/>
  <c r="AL938" i="22"/>
  <c r="AK938" i="22"/>
  <c r="AJ938" i="22"/>
  <c r="AI938" i="22"/>
  <c r="AL886" i="22"/>
  <c r="AK886" i="22"/>
  <c r="AJ886" i="22"/>
  <c r="AI886" i="22"/>
  <c r="AL885" i="22"/>
  <c r="AK885" i="22"/>
  <c r="AJ885" i="22"/>
  <c r="AI885" i="22"/>
  <c r="AL937" i="22"/>
  <c r="AK937" i="22"/>
  <c r="AJ937" i="22"/>
  <c r="AI937" i="22"/>
  <c r="AL971" i="22"/>
  <c r="AK971" i="22"/>
  <c r="AJ971" i="22"/>
  <c r="AI971" i="22"/>
  <c r="AL884" i="22"/>
  <c r="AK884" i="22"/>
  <c r="AJ884" i="22"/>
  <c r="AI884" i="22"/>
  <c r="AL970" i="22"/>
  <c r="AK970" i="22"/>
  <c r="AJ970" i="22"/>
  <c r="AI970" i="22"/>
  <c r="AL883" i="22"/>
  <c r="AK883" i="22"/>
  <c r="AJ883" i="22"/>
  <c r="AI883" i="22"/>
  <c r="AL754" i="22"/>
  <c r="AK754" i="22"/>
  <c r="AJ754" i="22"/>
  <c r="AI754" i="22"/>
  <c r="AL936" i="22"/>
  <c r="AK936" i="22"/>
  <c r="AJ936" i="22"/>
  <c r="AI936" i="22"/>
  <c r="AL935" i="22"/>
  <c r="AK935" i="22"/>
  <c r="AJ935" i="22"/>
  <c r="AI935" i="22"/>
  <c r="AL822" i="22"/>
  <c r="AK822" i="22"/>
  <c r="AJ822" i="22"/>
  <c r="AI822" i="22"/>
  <c r="AL726" i="22"/>
  <c r="AK726" i="22"/>
  <c r="AJ726" i="22"/>
  <c r="AI726" i="22"/>
  <c r="AL967" i="22"/>
  <c r="AK967" i="22"/>
  <c r="AJ967" i="22"/>
  <c r="AI967" i="22"/>
  <c r="AL753" i="22"/>
  <c r="AK753" i="22"/>
  <c r="AJ753" i="22"/>
  <c r="AI753" i="22"/>
  <c r="AL725" i="22"/>
  <c r="AK725" i="22"/>
  <c r="AJ725" i="22"/>
  <c r="AI725" i="22"/>
  <c r="AL821" i="22"/>
  <c r="AK821" i="22"/>
  <c r="AJ821" i="22"/>
  <c r="AI821" i="22"/>
  <c r="AL956" i="22"/>
  <c r="AK956" i="22"/>
  <c r="AJ956" i="22"/>
  <c r="AI956" i="22"/>
  <c r="AL724" i="22"/>
  <c r="AK724" i="22"/>
  <c r="AJ724" i="22"/>
  <c r="AI724" i="22"/>
  <c r="AL785" i="22"/>
  <c r="AK785" i="22"/>
  <c r="AJ785" i="22"/>
  <c r="AI785" i="22"/>
  <c r="AL882" i="22"/>
  <c r="AK882" i="22"/>
  <c r="AJ882" i="22"/>
  <c r="AI882" i="22"/>
  <c r="AL934" i="22"/>
  <c r="AK934" i="22"/>
  <c r="AJ934" i="22"/>
  <c r="AI934" i="22"/>
  <c r="AL881" i="22"/>
  <c r="AK881" i="22"/>
  <c r="AJ881" i="22"/>
  <c r="AI881" i="22"/>
  <c r="AL880" i="22"/>
  <c r="AK880" i="22"/>
  <c r="AJ880" i="22"/>
  <c r="AI880" i="22"/>
  <c r="AL879" i="22"/>
  <c r="AK879" i="22"/>
  <c r="AJ879" i="22"/>
  <c r="AI879" i="22"/>
  <c r="AL820" i="22"/>
  <c r="AK820" i="22"/>
  <c r="AJ820" i="22"/>
  <c r="AI820" i="22"/>
  <c r="AL775" i="22"/>
  <c r="AK775" i="22"/>
  <c r="AJ775" i="22"/>
  <c r="AI775" i="22"/>
  <c r="AL878" i="22"/>
  <c r="AK878" i="22"/>
  <c r="AJ878" i="22"/>
  <c r="AI878" i="22"/>
  <c r="AL819" i="22"/>
  <c r="AK819" i="22"/>
  <c r="AJ819" i="22"/>
  <c r="AI819" i="22"/>
  <c r="AL933" i="22"/>
  <c r="AK933" i="22"/>
  <c r="AJ933" i="22"/>
  <c r="AI933" i="22"/>
  <c r="AL723" i="22"/>
  <c r="AK723" i="22"/>
  <c r="AJ723" i="22"/>
  <c r="AI723" i="22"/>
  <c r="AL774" i="22"/>
  <c r="AK774" i="22"/>
  <c r="AJ774" i="22"/>
  <c r="AI774" i="22"/>
  <c r="AL877" i="22"/>
  <c r="AK877" i="22"/>
  <c r="AJ877" i="22"/>
  <c r="AI877" i="22"/>
  <c r="AL773" i="22"/>
  <c r="AK773" i="22"/>
  <c r="AJ773" i="22"/>
  <c r="AI773" i="22"/>
  <c r="AL784" i="22"/>
  <c r="AK784" i="22"/>
  <c r="AJ784" i="22"/>
  <c r="AI784" i="22"/>
  <c r="AL932" i="22"/>
  <c r="AK932" i="22"/>
  <c r="AJ932" i="22"/>
  <c r="AI932" i="22"/>
  <c r="AL966" i="22"/>
  <c r="AK966" i="22"/>
  <c r="AJ966" i="22"/>
  <c r="AI966" i="22"/>
  <c r="AL772" i="22"/>
  <c r="AK772" i="22"/>
  <c r="AJ772" i="22"/>
  <c r="AI772" i="22"/>
  <c r="AL931" i="22"/>
  <c r="AK931" i="22"/>
  <c r="AJ931" i="22"/>
  <c r="AI931" i="22"/>
  <c r="AL965" i="22"/>
  <c r="AK965" i="22"/>
  <c r="AJ965" i="22"/>
  <c r="AI965" i="22"/>
  <c r="AL930" i="22"/>
  <c r="AK930" i="22"/>
  <c r="AJ930" i="22"/>
  <c r="AI930" i="22"/>
  <c r="AL952" i="22"/>
  <c r="AK952" i="22"/>
  <c r="AJ952" i="22"/>
  <c r="AI952" i="22"/>
  <c r="AL818" i="22"/>
  <c r="AK818" i="22"/>
  <c r="AJ818" i="22"/>
  <c r="AI818" i="22"/>
  <c r="AL951" i="22"/>
  <c r="AK951" i="22"/>
  <c r="AJ951" i="22"/>
  <c r="AI951" i="22"/>
  <c r="AL876" i="22"/>
  <c r="AK876" i="22"/>
  <c r="AJ876" i="22"/>
  <c r="AI876" i="22"/>
  <c r="AL771" i="22"/>
  <c r="AK771" i="22"/>
  <c r="AJ771" i="22"/>
  <c r="AI771" i="22"/>
  <c r="AL875" i="22"/>
  <c r="AK875" i="22"/>
  <c r="AJ875" i="22"/>
  <c r="AI875" i="22"/>
  <c r="AL722" i="22"/>
  <c r="AK722" i="22"/>
  <c r="AJ722" i="22"/>
  <c r="AI722" i="22"/>
  <c r="AL929" i="22"/>
  <c r="AK929" i="22"/>
  <c r="AJ929" i="22"/>
  <c r="AI929" i="22"/>
  <c r="AL721" i="22"/>
  <c r="AK721" i="22"/>
  <c r="AJ721" i="22"/>
  <c r="AI721" i="22"/>
  <c r="AL752" i="22"/>
  <c r="AK752" i="22"/>
  <c r="AJ752" i="22"/>
  <c r="AI752" i="22"/>
  <c r="AL720" i="22"/>
  <c r="AK720" i="22"/>
  <c r="AJ720" i="22"/>
  <c r="AI720" i="22"/>
  <c r="AL874" i="22"/>
  <c r="AK874" i="22"/>
  <c r="AJ874" i="22"/>
  <c r="AI874" i="22"/>
  <c r="AL928" i="22"/>
  <c r="AK928" i="22"/>
  <c r="AJ928" i="22"/>
  <c r="AI928" i="22"/>
  <c r="AL873" i="22"/>
  <c r="AK873" i="22"/>
  <c r="AJ873" i="22"/>
  <c r="AI873" i="22"/>
  <c r="AL927" i="22"/>
  <c r="AK927" i="22"/>
  <c r="AJ927" i="22"/>
  <c r="AI927" i="22"/>
  <c r="AL950" i="22"/>
  <c r="AK950" i="22"/>
  <c r="AJ950" i="22"/>
  <c r="AI950" i="22"/>
  <c r="AL719" i="22"/>
  <c r="AK719" i="22"/>
  <c r="AJ719" i="22"/>
  <c r="AI719" i="22"/>
  <c r="AL751" i="22"/>
  <c r="AK751" i="22"/>
  <c r="AJ751" i="22"/>
  <c r="AI751" i="22"/>
  <c r="AL926" i="22"/>
  <c r="AK926" i="22"/>
  <c r="AJ926" i="22"/>
  <c r="AI926" i="22"/>
  <c r="AL925" i="22"/>
  <c r="AK925" i="22"/>
  <c r="AJ925" i="22"/>
  <c r="AI925" i="22"/>
  <c r="AL817" i="22"/>
  <c r="AK817" i="22"/>
  <c r="AJ817" i="22"/>
  <c r="AI817" i="22"/>
  <c r="AL783" i="22"/>
  <c r="AK783" i="22"/>
  <c r="AJ783" i="22"/>
  <c r="AI783" i="22"/>
  <c r="AL718" i="22"/>
  <c r="AK718" i="22"/>
  <c r="AJ718" i="22"/>
  <c r="AI718" i="22"/>
  <c r="AL750" i="22"/>
  <c r="AK750" i="22"/>
  <c r="AJ750" i="22"/>
  <c r="AI750" i="22"/>
  <c r="AL872" i="22"/>
  <c r="AK872" i="22"/>
  <c r="AJ872" i="22"/>
  <c r="AI872" i="22"/>
  <c r="AL770" i="22"/>
  <c r="AK770" i="22"/>
  <c r="AJ770" i="22"/>
  <c r="AI770" i="22"/>
  <c r="AL816" i="22"/>
  <c r="AK816" i="22"/>
  <c r="AJ816" i="22"/>
  <c r="AI816" i="22"/>
  <c r="AL815" i="22"/>
  <c r="AK815" i="22"/>
  <c r="AJ815" i="22"/>
  <c r="AI815" i="22"/>
  <c r="AL871" i="22"/>
  <c r="AK871" i="22"/>
  <c r="AJ871" i="22"/>
  <c r="AI871" i="22"/>
  <c r="AL949" i="22"/>
  <c r="AK949" i="22"/>
  <c r="AJ949" i="22"/>
  <c r="AI949" i="22"/>
  <c r="AL717" i="22"/>
  <c r="AK717" i="22"/>
  <c r="AJ717" i="22"/>
  <c r="AI717" i="22"/>
  <c r="AL749" i="22"/>
  <c r="AK749" i="22"/>
  <c r="AJ749" i="22"/>
  <c r="AI749" i="22"/>
  <c r="AL960" i="22"/>
  <c r="AK960" i="22"/>
  <c r="AJ960" i="22"/>
  <c r="AI960" i="22"/>
  <c r="AL924" i="22"/>
  <c r="AK924" i="22"/>
  <c r="AJ924" i="22"/>
  <c r="AI924" i="22"/>
  <c r="AL716" i="22"/>
  <c r="AK716" i="22"/>
  <c r="AJ716" i="22"/>
  <c r="AI716" i="22"/>
  <c r="AL923" i="22"/>
  <c r="AK923" i="22"/>
  <c r="AJ923" i="22"/>
  <c r="AI923" i="22"/>
  <c r="AL870" i="22"/>
  <c r="AK870" i="22"/>
  <c r="AJ870" i="22"/>
  <c r="AI870" i="22"/>
  <c r="AL748" i="22"/>
  <c r="AK748" i="22"/>
  <c r="AJ748" i="22"/>
  <c r="AI748" i="22"/>
  <c r="AL814" i="22"/>
  <c r="AK814" i="22"/>
  <c r="AJ814" i="22"/>
  <c r="AI814" i="22"/>
  <c r="AL813" i="22"/>
  <c r="AK813" i="22"/>
  <c r="AJ813" i="22"/>
  <c r="AI813" i="22"/>
  <c r="AL869" i="22"/>
  <c r="AK869" i="22"/>
  <c r="AJ869" i="22"/>
  <c r="AI869" i="22"/>
  <c r="AL868" i="22"/>
  <c r="AK868" i="22"/>
  <c r="AJ868" i="22"/>
  <c r="AI868" i="22"/>
  <c r="AL922" i="22"/>
  <c r="AK922" i="22"/>
  <c r="AJ922" i="22"/>
  <c r="AI922" i="22"/>
  <c r="AL867" i="22"/>
  <c r="AK867" i="22"/>
  <c r="AJ867" i="22"/>
  <c r="AI867" i="22"/>
  <c r="AL921" i="22"/>
  <c r="AK921" i="22"/>
  <c r="AJ921" i="22"/>
  <c r="AI921" i="22"/>
  <c r="AL920" i="22"/>
  <c r="AK920" i="22"/>
  <c r="AJ920" i="22"/>
  <c r="AI920" i="22"/>
  <c r="AL964" i="22"/>
  <c r="AK964" i="22"/>
  <c r="AJ964" i="22"/>
  <c r="AI964" i="22"/>
  <c r="AL959" i="22"/>
  <c r="AK959" i="22"/>
  <c r="AJ959" i="22"/>
  <c r="AI959" i="22"/>
  <c r="AL866" i="22"/>
  <c r="AK866" i="22"/>
  <c r="AJ866" i="22"/>
  <c r="AI866" i="22"/>
  <c r="AL769" i="22"/>
  <c r="AK769" i="22"/>
  <c r="AJ769" i="22"/>
  <c r="AI769" i="22"/>
  <c r="AL715" i="22"/>
  <c r="AK715" i="22"/>
  <c r="AJ715" i="22"/>
  <c r="AI715" i="22"/>
  <c r="AL865" i="22"/>
  <c r="AK865" i="22"/>
  <c r="AJ865" i="22"/>
  <c r="AI865" i="22"/>
  <c r="AL864" i="22"/>
  <c r="AK864" i="22"/>
  <c r="AJ864" i="22"/>
  <c r="AI864" i="22"/>
  <c r="AL863" i="22"/>
  <c r="AK863" i="22"/>
  <c r="AJ863" i="22"/>
  <c r="AI863" i="22"/>
  <c r="AL747" i="22"/>
  <c r="AK747" i="22"/>
  <c r="AJ747" i="22"/>
  <c r="AI747" i="22"/>
  <c r="AL812" i="22"/>
  <c r="AK812" i="22"/>
  <c r="AJ812" i="22"/>
  <c r="AI812" i="22"/>
  <c r="AL714" i="22"/>
  <c r="AK714" i="22"/>
  <c r="AJ714" i="22"/>
  <c r="AI714" i="22"/>
  <c r="AL862" i="22"/>
  <c r="AK862" i="22"/>
  <c r="AJ862" i="22"/>
  <c r="AI862" i="22"/>
  <c r="AL861" i="22"/>
  <c r="AK861" i="22"/>
  <c r="AJ861" i="22"/>
  <c r="AI861" i="22"/>
  <c r="AL811" i="22"/>
  <c r="AK811" i="22"/>
  <c r="AJ811" i="22"/>
  <c r="AI811" i="22"/>
  <c r="AL810" i="22"/>
  <c r="AK810" i="22"/>
  <c r="AJ810" i="22"/>
  <c r="AI810" i="22"/>
  <c r="AL713" i="22"/>
  <c r="AK713" i="22"/>
  <c r="AJ713" i="22"/>
  <c r="AI713" i="22"/>
  <c r="AL712" i="22"/>
  <c r="AK712" i="22"/>
  <c r="AJ712" i="22"/>
  <c r="AI712" i="22"/>
  <c r="AL768" i="22"/>
  <c r="AK768" i="22"/>
  <c r="AJ768" i="22"/>
  <c r="AI768" i="22"/>
  <c r="AL860" i="22"/>
  <c r="AK860" i="22"/>
  <c r="AJ860" i="22"/>
  <c r="AI860" i="22"/>
  <c r="AL919" i="22"/>
  <c r="AK919" i="22"/>
  <c r="AJ919" i="22"/>
  <c r="AI919" i="22"/>
  <c r="AL746" i="22"/>
  <c r="AK746" i="22"/>
  <c r="AJ746" i="22"/>
  <c r="AI746" i="22"/>
  <c r="AL809" i="22"/>
  <c r="AK809" i="22"/>
  <c r="AJ809" i="22"/>
  <c r="AI809" i="22"/>
  <c r="AL711" i="22"/>
  <c r="AK711" i="22"/>
  <c r="AJ711" i="22"/>
  <c r="AI711" i="22"/>
  <c r="AL745" i="22"/>
  <c r="AK745" i="22"/>
  <c r="AJ745" i="22"/>
  <c r="AI745" i="22"/>
  <c r="AL710" i="22"/>
  <c r="AK710" i="22"/>
  <c r="AJ710" i="22"/>
  <c r="AI710" i="22"/>
  <c r="AL808" i="22"/>
  <c r="AK808" i="22"/>
  <c r="AJ808" i="22"/>
  <c r="AI808" i="22"/>
  <c r="AL744" i="22"/>
  <c r="AK744" i="22"/>
  <c r="AJ744" i="22"/>
  <c r="AI744" i="22"/>
  <c r="AL859" i="22"/>
  <c r="AK859" i="22"/>
  <c r="AJ859" i="22"/>
  <c r="AI859" i="22"/>
  <c r="AL918" i="22"/>
  <c r="AK918" i="22"/>
  <c r="AJ918" i="22"/>
  <c r="AI918" i="22"/>
  <c r="AL709" i="22"/>
  <c r="AK709" i="22"/>
  <c r="AJ709" i="22"/>
  <c r="AI709" i="22"/>
  <c r="AL708" i="22"/>
  <c r="AK708" i="22"/>
  <c r="AJ708" i="22"/>
  <c r="AI708" i="22"/>
  <c r="AL807" i="22"/>
  <c r="AK807" i="22"/>
  <c r="AJ807" i="22"/>
  <c r="AI807" i="22"/>
  <c r="AL917" i="22"/>
  <c r="AK917" i="22"/>
  <c r="AJ917" i="22"/>
  <c r="AI917" i="22"/>
  <c r="AL707" i="22"/>
  <c r="AK707" i="22"/>
  <c r="AJ707" i="22"/>
  <c r="AI707" i="22"/>
  <c r="AL743" i="22"/>
  <c r="AK743" i="22"/>
  <c r="AJ743" i="22"/>
  <c r="AI743" i="22"/>
  <c r="AL916" i="22"/>
  <c r="AK916" i="22"/>
  <c r="AJ916" i="22"/>
  <c r="AI916" i="22"/>
  <c r="AL858" i="22"/>
  <c r="AK858" i="22"/>
  <c r="AJ858" i="22"/>
  <c r="AI858" i="22"/>
  <c r="AL857" i="22"/>
  <c r="AK857" i="22"/>
  <c r="AJ857" i="22"/>
  <c r="AI857" i="22"/>
  <c r="AL782" i="22"/>
  <c r="AK782" i="22"/>
  <c r="AJ782" i="22"/>
  <c r="AI782" i="22"/>
  <c r="AL856" i="22"/>
  <c r="AK856" i="22"/>
  <c r="AJ856" i="22"/>
  <c r="AI856" i="22"/>
  <c r="AL806" i="22"/>
  <c r="AK806" i="22"/>
  <c r="AJ806" i="22"/>
  <c r="AI806" i="22"/>
  <c r="AL805" i="22"/>
  <c r="AK805" i="22"/>
  <c r="AJ805" i="22"/>
  <c r="AI805" i="22"/>
  <c r="AL855" i="22"/>
  <c r="AK855" i="22"/>
  <c r="AJ855" i="22"/>
  <c r="AI855" i="22"/>
  <c r="AL963" i="22"/>
  <c r="AK963" i="22"/>
  <c r="AJ963" i="22"/>
  <c r="AI963" i="22"/>
  <c r="AL854" i="22"/>
  <c r="AK854" i="22"/>
  <c r="AJ854" i="22"/>
  <c r="AI854" i="22"/>
  <c r="AL915" i="22"/>
  <c r="AK915" i="22"/>
  <c r="AJ915" i="22"/>
  <c r="AI915" i="22"/>
  <c r="AL706" i="22"/>
  <c r="AK706" i="22"/>
  <c r="AJ706" i="22"/>
  <c r="AI706" i="22"/>
  <c r="AL781" i="22"/>
  <c r="AK781" i="22"/>
  <c r="AJ781" i="22"/>
  <c r="AI781" i="22"/>
  <c r="AL914" i="22"/>
  <c r="AK914" i="22"/>
  <c r="AJ914" i="22"/>
  <c r="AI914" i="22"/>
  <c r="AL780" i="22"/>
  <c r="AK780" i="22"/>
  <c r="AJ780" i="22"/>
  <c r="AI780" i="22"/>
  <c r="AL853" i="22"/>
  <c r="AK853" i="22"/>
  <c r="AJ853" i="22"/>
  <c r="AI853" i="22"/>
  <c r="AL705" i="22"/>
  <c r="AK705" i="22"/>
  <c r="AJ705" i="22"/>
  <c r="AI705" i="22"/>
  <c r="AL804" i="22"/>
  <c r="AK804" i="22"/>
  <c r="AJ804" i="22"/>
  <c r="AI804" i="22"/>
  <c r="AL852" i="22"/>
  <c r="AK852" i="22"/>
  <c r="AJ852" i="22"/>
  <c r="AI852" i="22"/>
  <c r="AL779" i="22"/>
  <c r="AK779" i="22"/>
  <c r="AJ779" i="22"/>
  <c r="AI779" i="22"/>
  <c r="AL913" i="22"/>
  <c r="AK913" i="22"/>
  <c r="AJ913" i="22"/>
  <c r="AI913" i="22"/>
  <c r="AL704" i="22"/>
  <c r="AK704" i="22"/>
  <c r="AJ704" i="22"/>
  <c r="AI704" i="22"/>
  <c r="AL912" i="22"/>
  <c r="AK912" i="22"/>
  <c r="AJ912" i="22"/>
  <c r="AI912" i="22"/>
  <c r="AL767" i="22"/>
  <c r="AK767" i="22"/>
  <c r="AJ767" i="22"/>
  <c r="AI767" i="22"/>
  <c r="AL766" i="22"/>
  <c r="AK766" i="22"/>
  <c r="AJ766" i="22"/>
  <c r="AI766" i="22"/>
  <c r="AL911" i="22"/>
  <c r="AK911" i="22"/>
  <c r="AJ911" i="22"/>
  <c r="AI911" i="22"/>
  <c r="AL948" i="22"/>
  <c r="AK948" i="22"/>
  <c r="AJ948" i="22"/>
  <c r="AI948" i="22"/>
  <c r="AL778" i="22"/>
  <c r="AK778" i="22"/>
  <c r="AJ778" i="22"/>
  <c r="AI778" i="22"/>
  <c r="AL851" i="22"/>
  <c r="AK851" i="22"/>
  <c r="AJ851" i="22"/>
  <c r="AI851" i="22"/>
  <c r="AL703" i="22"/>
  <c r="AK703" i="22"/>
  <c r="AJ703" i="22"/>
  <c r="AI703" i="22"/>
  <c r="AL702" i="22"/>
  <c r="AK702" i="22"/>
  <c r="AJ702" i="22"/>
  <c r="AI702" i="22"/>
  <c r="AL850" i="22"/>
  <c r="AK850" i="22"/>
  <c r="AJ850" i="22"/>
  <c r="AI850" i="22"/>
  <c r="AL849" i="22"/>
  <c r="AK849" i="22"/>
  <c r="AJ849" i="22"/>
  <c r="AI849" i="22"/>
  <c r="AL955" i="22"/>
  <c r="AK955" i="22"/>
  <c r="AJ955" i="22"/>
  <c r="AI955" i="22"/>
  <c r="AL910" i="22"/>
  <c r="AK910" i="22"/>
  <c r="AJ910" i="22"/>
  <c r="AI910" i="22"/>
  <c r="AL848" i="22"/>
  <c r="AK848" i="22"/>
  <c r="AJ848" i="22"/>
  <c r="AI848" i="22"/>
  <c r="AL847" i="22"/>
  <c r="AK847" i="22"/>
  <c r="AJ847" i="22"/>
  <c r="AI847" i="22"/>
  <c r="AL742" i="22"/>
  <c r="AK742" i="22"/>
  <c r="AJ742" i="22"/>
  <c r="AI742" i="22"/>
  <c r="AL701" i="22"/>
  <c r="AK701" i="22"/>
  <c r="AJ701" i="22"/>
  <c r="AI701" i="22"/>
  <c r="AL803" i="22"/>
  <c r="AK803" i="22"/>
  <c r="AJ803" i="22"/>
  <c r="AI803" i="22"/>
  <c r="AL846" i="22"/>
  <c r="AK846" i="22"/>
  <c r="AJ846" i="22"/>
  <c r="AI846" i="22"/>
  <c r="AL765" i="22"/>
  <c r="AK765" i="22"/>
  <c r="AJ765" i="22"/>
  <c r="AI765" i="22"/>
  <c r="AL845" i="22"/>
  <c r="AK845" i="22"/>
  <c r="AJ845" i="22"/>
  <c r="AI845" i="22"/>
  <c r="AL802" i="22"/>
  <c r="AK802" i="22"/>
  <c r="AJ802" i="22"/>
  <c r="AI802" i="22"/>
  <c r="AL909" i="22"/>
  <c r="AK909" i="22"/>
  <c r="AJ909" i="22"/>
  <c r="AI909" i="22"/>
  <c r="AL741" i="22"/>
  <c r="AK741" i="22"/>
  <c r="AJ741" i="22"/>
  <c r="AI741" i="22"/>
  <c r="AL844" i="22"/>
  <c r="AK844" i="22"/>
  <c r="AJ844" i="22"/>
  <c r="AI844" i="22"/>
  <c r="AL801" i="22"/>
  <c r="AK801" i="22"/>
  <c r="AJ801" i="22"/>
  <c r="AI801" i="22"/>
  <c r="AL908" i="22"/>
  <c r="AK908" i="22"/>
  <c r="AJ908" i="22"/>
  <c r="AI908" i="22"/>
  <c r="AL907" i="22"/>
  <c r="AK907" i="22"/>
  <c r="AJ907" i="22"/>
  <c r="AI907" i="22"/>
  <c r="AL843" i="22"/>
  <c r="AK843" i="22"/>
  <c r="AJ843" i="22"/>
  <c r="AI843" i="22"/>
  <c r="AL906" i="22"/>
  <c r="AK906" i="22"/>
  <c r="AJ906" i="22"/>
  <c r="AI906" i="22"/>
  <c r="AL800" i="22"/>
  <c r="AK800" i="22"/>
  <c r="AJ800" i="22"/>
  <c r="AI800" i="22"/>
  <c r="AL842" i="22"/>
  <c r="AK842" i="22"/>
  <c r="AJ842" i="22"/>
  <c r="AI842" i="22"/>
  <c r="AL972" i="22"/>
  <c r="AK972" i="22"/>
  <c r="AJ972" i="22"/>
  <c r="AI972" i="22"/>
  <c r="AL841" i="22"/>
  <c r="AK841" i="22"/>
  <c r="AJ841" i="22"/>
  <c r="AI841" i="22"/>
  <c r="AL740" i="22"/>
  <c r="AK740" i="22"/>
  <c r="AJ740" i="22"/>
  <c r="AI740" i="22"/>
  <c r="AL700" i="22"/>
  <c r="AK700" i="22"/>
  <c r="AJ700" i="22"/>
  <c r="AI700" i="22"/>
  <c r="AL799" i="22"/>
  <c r="AK799" i="22"/>
  <c r="AJ799" i="22"/>
  <c r="AI799" i="22"/>
  <c r="AL764" i="22"/>
  <c r="AK764" i="22"/>
  <c r="AJ764" i="22"/>
  <c r="AI764" i="22"/>
  <c r="AL798" i="22"/>
  <c r="AK798" i="22"/>
  <c r="AJ798" i="22"/>
  <c r="AI798" i="22"/>
  <c r="AL797" i="22"/>
  <c r="AK797" i="22"/>
  <c r="AJ797" i="22"/>
  <c r="AI797" i="22"/>
  <c r="AL796" i="22"/>
  <c r="AK796" i="22"/>
  <c r="AJ796" i="22"/>
  <c r="AI796" i="22"/>
  <c r="AL763" i="22"/>
  <c r="AK763" i="22"/>
  <c r="AJ763" i="22"/>
  <c r="AI763" i="22"/>
  <c r="AL795" i="22"/>
  <c r="AK795" i="22"/>
  <c r="AJ795" i="22"/>
  <c r="AI795" i="22"/>
  <c r="AL699" i="22"/>
  <c r="AK699" i="22"/>
  <c r="AJ699" i="22"/>
  <c r="AI699" i="22"/>
  <c r="AL762" i="22"/>
  <c r="AK762" i="22"/>
  <c r="AJ762" i="22"/>
  <c r="AI762" i="22"/>
  <c r="AL840" i="22"/>
  <c r="AK840" i="22"/>
  <c r="AJ840" i="22"/>
  <c r="AI840" i="22"/>
  <c r="AL698" i="22"/>
  <c r="AK698" i="22"/>
  <c r="AJ698" i="22"/>
  <c r="AI698" i="22"/>
  <c r="AL839" i="22"/>
  <c r="AK839" i="22"/>
  <c r="AJ839" i="22"/>
  <c r="AI839" i="22"/>
  <c r="AL958" i="22"/>
  <c r="AK958" i="22"/>
  <c r="AJ958" i="22"/>
  <c r="AI958" i="22"/>
  <c r="AL905" i="22"/>
  <c r="AK905" i="22"/>
  <c r="AJ905" i="22"/>
  <c r="AI905" i="22"/>
  <c r="AL761" i="22"/>
  <c r="AK761" i="22"/>
  <c r="AJ761" i="22"/>
  <c r="AI761" i="22"/>
  <c r="AL760" i="22"/>
  <c r="AK760" i="22"/>
  <c r="AJ760" i="22"/>
  <c r="AI760" i="22"/>
  <c r="AL697" i="22"/>
  <c r="AK697" i="22"/>
  <c r="AJ697" i="22"/>
  <c r="AI697" i="22"/>
  <c r="AL696" i="22"/>
  <c r="AK696" i="22"/>
  <c r="AJ696" i="22"/>
  <c r="AI696" i="22"/>
  <c r="AL695" i="22"/>
  <c r="AK695" i="22"/>
  <c r="AJ695" i="22"/>
  <c r="AI695" i="22"/>
  <c r="AL904" i="22"/>
  <c r="AK904" i="22"/>
  <c r="AJ904" i="22"/>
  <c r="AI904" i="22"/>
  <c r="AL957" i="22"/>
  <c r="AK957" i="22"/>
  <c r="AJ957" i="22"/>
  <c r="AI957" i="22"/>
  <c r="AL694" i="22"/>
  <c r="AK694" i="22"/>
  <c r="AJ694" i="22"/>
  <c r="AI694" i="22"/>
  <c r="AL838" i="22"/>
  <c r="AK838" i="22"/>
  <c r="AJ838" i="22"/>
  <c r="AI838" i="22"/>
  <c r="AL837" i="22"/>
  <c r="AK837" i="22"/>
  <c r="AJ837" i="22"/>
  <c r="AI837" i="22"/>
  <c r="AL903" i="22"/>
  <c r="AK903" i="22"/>
  <c r="AJ903" i="22"/>
  <c r="AI903" i="22"/>
  <c r="AL836" i="22"/>
  <c r="AK836" i="22"/>
  <c r="AJ836" i="22"/>
  <c r="AI836" i="22"/>
  <c r="AL693" i="22"/>
  <c r="AK693" i="22"/>
  <c r="AJ693" i="22"/>
  <c r="AI693" i="22"/>
  <c r="AL739" i="22"/>
  <c r="AK739" i="22"/>
  <c r="AJ739" i="22"/>
  <c r="AI739" i="22"/>
  <c r="AL902" i="22"/>
  <c r="AK902" i="22"/>
  <c r="AJ902" i="22"/>
  <c r="AI902" i="22"/>
  <c r="AL835" i="22"/>
  <c r="AK835" i="22"/>
  <c r="AJ835" i="22"/>
  <c r="AI835" i="22"/>
  <c r="AL834" i="22"/>
  <c r="AK834" i="22"/>
  <c r="AJ834" i="22"/>
  <c r="AI834" i="22"/>
  <c r="AL901" i="22"/>
  <c r="AK901" i="22"/>
  <c r="AJ901" i="22"/>
  <c r="AI901" i="22"/>
  <c r="AL692" i="22"/>
  <c r="AK692" i="22"/>
  <c r="AJ692" i="22"/>
  <c r="AI692" i="22"/>
  <c r="AL759" i="22"/>
  <c r="AK759" i="22"/>
  <c r="AJ759" i="22"/>
  <c r="AI759" i="22"/>
  <c r="AL738" i="22"/>
  <c r="AK738" i="22"/>
  <c r="AJ738" i="22"/>
  <c r="AI738" i="22"/>
  <c r="AL900" i="22"/>
  <c r="AK900" i="22"/>
  <c r="AJ900" i="22"/>
  <c r="AI900" i="22"/>
  <c r="AL691" i="22"/>
  <c r="AK691" i="22"/>
  <c r="AJ691" i="22"/>
  <c r="AI691" i="22"/>
  <c r="AL833" i="22"/>
  <c r="AK833" i="22"/>
  <c r="AJ833" i="22"/>
  <c r="AI833" i="22"/>
  <c r="AL758" i="22"/>
  <c r="AK758" i="22"/>
  <c r="AJ758" i="22"/>
  <c r="AI758" i="22"/>
  <c r="AL777" i="22"/>
  <c r="AK777" i="22"/>
  <c r="AJ777" i="22"/>
  <c r="AI777" i="22"/>
  <c r="AL962" i="22"/>
  <c r="AK962" i="22"/>
  <c r="AJ962" i="22"/>
  <c r="AI962" i="22"/>
  <c r="AL737" i="22"/>
  <c r="AK737" i="22"/>
  <c r="AJ737" i="22"/>
  <c r="AI737" i="22"/>
  <c r="AL899" i="22"/>
  <c r="AK899" i="22"/>
  <c r="AJ899" i="22"/>
  <c r="AI899" i="22"/>
  <c r="AL757" i="22"/>
  <c r="AK757" i="22"/>
  <c r="AJ757" i="22"/>
  <c r="AI757" i="22"/>
  <c r="AL794" i="22"/>
  <c r="AK794" i="22"/>
  <c r="AJ794" i="22"/>
  <c r="AI794" i="22"/>
  <c r="AL969" i="22"/>
  <c r="AK969" i="22"/>
  <c r="AJ969" i="22"/>
  <c r="AI969" i="22"/>
  <c r="AL736" i="22"/>
  <c r="AK736" i="22"/>
  <c r="AJ736" i="22"/>
  <c r="AI736" i="22"/>
  <c r="AL690" i="22"/>
  <c r="AK690" i="22"/>
  <c r="AJ690" i="22"/>
  <c r="AI690" i="22"/>
  <c r="AL735" i="22"/>
  <c r="AK735" i="22"/>
  <c r="AJ735" i="22"/>
  <c r="AI735" i="22"/>
  <c r="AL793" i="22"/>
  <c r="AK793" i="22"/>
  <c r="AJ793" i="22"/>
  <c r="AI793" i="22"/>
  <c r="AL792" i="22"/>
  <c r="AK792" i="22"/>
  <c r="AJ792" i="22"/>
  <c r="AI792" i="22"/>
  <c r="AL791" i="22"/>
  <c r="AK791" i="22"/>
  <c r="AJ791" i="22"/>
  <c r="AI791" i="22"/>
  <c r="AL689" i="22"/>
  <c r="AK689" i="22"/>
  <c r="AJ689" i="22"/>
  <c r="AI689" i="22"/>
  <c r="AL790" i="22"/>
  <c r="AK790" i="22"/>
  <c r="AJ790" i="22"/>
  <c r="AI790" i="22"/>
  <c r="AL898" i="22"/>
  <c r="AK898" i="22"/>
  <c r="AJ898" i="22"/>
  <c r="AI898" i="22"/>
  <c r="AL734" i="22"/>
  <c r="AK734" i="22"/>
  <c r="AJ734" i="22"/>
  <c r="AI734" i="22"/>
  <c r="AL789" i="22"/>
  <c r="AK789" i="22"/>
  <c r="AJ789" i="22"/>
  <c r="AI789" i="22"/>
  <c r="AL733" i="22"/>
  <c r="AK733" i="22"/>
  <c r="AJ733" i="22"/>
  <c r="AI733" i="22"/>
  <c r="AL897" i="22"/>
  <c r="AK897" i="22"/>
  <c r="AJ897" i="22"/>
  <c r="AI897" i="22"/>
  <c r="AL688" i="22"/>
  <c r="AK688" i="22"/>
  <c r="AJ688" i="22"/>
  <c r="AI688" i="22"/>
  <c r="AL788" i="22"/>
  <c r="AK788" i="22"/>
  <c r="AJ788" i="22"/>
  <c r="AI788" i="22"/>
  <c r="AL896" i="22"/>
  <c r="AK896" i="22"/>
  <c r="AJ896" i="22"/>
  <c r="AI896" i="22"/>
  <c r="AL832" i="22"/>
  <c r="AK832" i="22"/>
  <c r="AJ832" i="22"/>
  <c r="AI832" i="22"/>
  <c r="AL732" i="22"/>
  <c r="AK732" i="22"/>
  <c r="AJ732" i="22"/>
  <c r="AI732" i="22"/>
  <c r="AL687" i="22"/>
  <c r="AK687" i="22"/>
  <c r="AJ687" i="22"/>
  <c r="AI687" i="22"/>
  <c r="AL831" i="22"/>
  <c r="AK831" i="22"/>
  <c r="AJ831" i="22"/>
  <c r="AI831" i="22"/>
  <c r="AL830" i="22"/>
  <c r="AK830" i="22"/>
  <c r="AJ830" i="22"/>
  <c r="AI830" i="22"/>
  <c r="AL961" i="22"/>
  <c r="AK961" i="22"/>
  <c r="AJ961" i="22"/>
  <c r="AI961" i="22"/>
  <c r="AL686" i="22"/>
  <c r="AK686" i="22"/>
  <c r="AJ686" i="22"/>
  <c r="AI686" i="22"/>
  <c r="AL685" i="22"/>
  <c r="AK685" i="22"/>
  <c r="AJ685" i="22"/>
  <c r="AI685" i="22"/>
  <c r="AL829" i="22"/>
  <c r="AK829" i="22"/>
  <c r="AJ829" i="22"/>
  <c r="AI829" i="22"/>
  <c r="AL787" i="22"/>
  <c r="AK787" i="22"/>
  <c r="AJ787" i="22"/>
  <c r="AI787" i="22"/>
  <c r="AL684" i="22"/>
  <c r="AK684" i="22"/>
  <c r="AJ684" i="22"/>
  <c r="AI684" i="22"/>
  <c r="AL895" i="22"/>
  <c r="AK895" i="22"/>
  <c r="AJ895" i="22"/>
  <c r="AI895" i="22"/>
  <c r="AL683" i="22"/>
  <c r="AK683" i="22"/>
  <c r="AJ683" i="22"/>
  <c r="AI683" i="22"/>
  <c r="AL828" i="22"/>
  <c r="AK828" i="22"/>
  <c r="AJ828" i="22"/>
  <c r="AI828" i="22"/>
  <c r="AL894" i="22"/>
  <c r="AK894" i="22"/>
  <c r="AJ894" i="22"/>
  <c r="AI894" i="22"/>
  <c r="AL756" i="22"/>
  <c r="AK756" i="22"/>
  <c r="AJ756" i="22"/>
  <c r="AI756" i="22"/>
  <c r="AL605" i="22"/>
  <c r="AK605" i="22"/>
  <c r="AJ605" i="22"/>
  <c r="AL621" i="22"/>
  <c r="AK621" i="22"/>
  <c r="AJ621" i="22"/>
  <c r="AL680" i="22"/>
  <c r="AK680" i="22"/>
  <c r="AJ680" i="22"/>
  <c r="AL679" i="22"/>
  <c r="AK679" i="22"/>
  <c r="AJ679" i="22"/>
  <c r="AL671" i="22"/>
  <c r="AK671" i="22"/>
  <c r="AJ671" i="22"/>
  <c r="AL620" i="22"/>
  <c r="AK620" i="22"/>
  <c r="AJ620" i="22"/>
  <c r="AI620" i="22"/>
  <c r="AL670" i="22"/>
  <c r="AK670" i="22"/>
  <c r="AJ670" i="22"/>
  <c r="AI670" i="22"/>
  <c r="AL598" i="22"/>
  <c r="AK598" i="22"/>
  <c r="AJ598" i="22"/>
  <c r="AI598" i="22"/>
  <c r="AL604" i="22"/>
  <c r="AK604" i="22"/>
  <c r="AJ604" i="22"/>
  <c r="AI604" i="22"/>
  <c r="AL669" i="22"/>
  <c r="AK669" i="22"/>
  <c r="AJ669" i="22"/>
  <c r="AI669" i="22"/>
  <c r="AL597" i="22"/>
  <c r="AK597" i="22"/>
  <c r="AJ597" i="22"/>
  <c r="AI597" i="22"/>
  <c r="AL668" i="22"/>
  <c r="AK668" i="22"/>
  <c r="AJ668" i="22"/>
  <c r="AI668" i="22"/>
  <c r="AL678" i="22"/>
  <c r="AK678" i="22"/>
  <c r="AJ678" i="22"/>
  <c r="AI678" i="22"/>
  <c r="AL667" i="22"/>
  <c r="AK667" i="22"/>
  <c r="AJ667" i="22"/>
  <c r="AI667" i="22"/>
  <c r="AL629" i="22"/>
  <c r="AK629" i="22"/>
  <c r="AJ629" i="22"/>
  <c r="AI629" i="22"/>
  <c r="AL642" i="22"/>
  <c r="AK642" i="22"/>
  <c r="AJ642" i="22"/>
  <c r="AI642" i="22"/>
  <c r="AL659" i="22"/>
  <c r="AK659" i="22"/>
  <c r="AJ659" i="22"/>
  <c r="AI659" i="22"/>
  <c r="AL603" i="22"/>
  <c r="AK603" i="22"/>
  <c r="AJ603" i="22"/>
  <c r="AI603" i="22"/>
  <c r="AL602" i="22"/>
  <c r="AK602" i="22"/>
  <c r="AJ602" i="22"/>
  <c r="AI602" i="22"/>
  <c r="AL658" i="22"/>
  <c r="AK658" i="22"/>
  <c r="AJ658" i="22"/>
  <c r="AI658" i="22"/>
  <c r="AL657" i="22"/>
  <c r="AK657" i="22"/>
  <c r="AJ657" i="22"/>
  <c r="AI657" i="22"/>
  <c r="AL628" i="22"/>
  <c r="AK628" i="22"/>
  <c r="AJ628" i="22"/>
  <c r="AI628" i="22"/>
  <c r="AL596" i="22"/>
  <c r="AK596" i="22"/>
  <c r="AJ596" i="22"/>
  <c r="AI596" i="22"/>
  <c r="AL656" i="22"/>
  <c r="AK656" i="22"/>
  <c r="AJ656" i="22"/>
  <c r="AI656" i="22"/>
  <c r="AL655" i="22"/>
  <c r="AK655" i="22"/>
  <c r="AJ655" i="22"/>
  <c r="AI655" i="22"/>
  <c r="AL595" i="22"/>
  <c r="AK595" i="22"/>
  <c r="AJ595" i="22"/>
  <c r="AI595" i="22"/>
  <c r="AL682" i="22"/>
  <c r="AK682" i="22"/>
  <c r="AJ682" i="22"/>
  <c r="AI682" i="22"/>
  <c r="AL675" i="22"/>
  <c r="AK675" i="22"/>
  <c r="AJ675" i="22"/>
  <c r="AI675" i="22"/>
  <c r="AL654" i="22"/>
  <c r="AK654" i="22"/>
  <c r="AJ654" i="22"/>
  <c r="AI654" i="22"/>
  <c r="AL641" i="22"/>
  <c r="AK641" i="22"/>
  <c r="AJ641" i="22"/>
  <c r="AI641" i="22"/>
  <c r="AL619" i="22"/>
  <c r="AK619" i="22"/>
  <c r="AJ619" i="22"/>
  <c r="AI619" i="22"/>
  <c r="AL618" i="22"/>
  <c r="AK618" i="22"/>
  <c r="AJ618" i="22"/>
  <c r="AI618" i="22"/>
  <c r="AL666" i="22"/>
  <c r="AK666" i="22"/>
  <c r="AJ666" i="22"/>
  <c r="AI666" i="22"/>
  <c r="AL594" i="22"/>
  <c r="AK594" i="22"/>
  <c r="AJ594" i="22"/>
  <c r="AI594" i="22"/>
  <c r="AL674" i="22"/>
  <c r="AK674" i="22"/>
  <c r="AJ674" i="22"/>
  <c r="AI674" i="22"/>
  <c r="AL640" i="22"/>
  <c r="AK640" i="22"/>
  <c r="AJ640" i="22"/>
  <c r="AI640" i="22"/>
  <c r="AL627" i="22"/>
  <c r="AK627" i="22"/>
  <c r="AJ627" i="22"/>
  <c r="AI627" i="22"/>
  <c r="AL665" i="22"/>
  <c r="AK665" i="22"/>
  <c r="AJ665" i="22"/>
  <c r="AI665" i="22"/>
  <c r="AL639" i="22"/>
  <c r="AK639" i="22"/>
  <c r="AJ639" i="22"/>
  <c r="AI639" i="22"/>
  <c r="AL626" i="22"/>
  <c r="AK626" i="22"/>
  <c r="AJ626" i="22"/>
  <c r="AI626" i="22"/>
  <c r="AL638" i="22"/>
  <c r="AM638" i="22" s="1"/>
  <c r="AK638" i="22"/>
  <c r="AJ638" i="22"/>
  <c r="AI638" i="22"/>
  <c r="AL653" i="22"/>
  <c r="AK653" i="22"/>
  <c r="AJ653" i="22"/>
  <c r="AI653" i="22"/>
  <c r="AL664" i="22"/>
  <c r="AK664" i="22"/>
  <c r="AJ664" i="22"/>
  <c r="AI664" i="22"/>
  <c r="AL593" i="22"/>
  <c r="AK593" i="22"/>
  <c r="AJ593" i="22"/>
  <c r="AI593" i="22"/>
  <c r="AL663" i="22"/>
  <c r="AK663" i="22"/>
  <c r="AJ663" i="22"/>
  <c r="AI663" i="22"/>
  <c r="AL652" i="22"/>
  <c r="AK652" i="22"/>
  <c r="AJ652" i="22"/>
  <c r="AI652" i="22"/>
  <c r="AL617" i="22"/>
  <c r="AK617" i="22"/>
  <c r="AJ617" i="22"/>
  <c r="AI617" i="22"/>
  <c r="AL637" i="22"/>
  <c r="AK637" i="22"/>
  <c r="AJ637" i="22"/>
  <c r="AI637" i="22"/>
  <c r="AL676" i="22"/>
  <c r="AK676" i="22"/>
  <c r="AJ676" i="22"/>
  <c r="AI676" i="22"/>
  <c r="AL651" i="22"/>
  <c r="AK651" i="22"/>
  <c r="AJ651" i="22"/>
  <c r="AI651" i="22"/>
  <c r="AL592" i="22"/>
  <c r="AK592" i="22"/>
  <c r="AJ592" i="22"/>
  <c r="AI592" i="22"/>
  <c r="AL616" i="22"/>
  <c r="AK616" i="22"/>
  <c r="AJ616" i="22"/>
  <c r="AI616" i="22"/>
  <c r="AL650" i="22"/>
  <c r="AK650" i="22"/>
  <c r="AJ650" i="22"/>
  <c r="AI650" i="22"/>
  <c r="AL601" i="22"/>
  <c r="AK601" i="22"/>
  <c r="AJ601" i="22"/>
  <c r="AI601" i="22"/>
  <c r="AL591" i="22"/>
  <c r="AK591" i="22"/>
  <c r="AJ591" i="22"/>
  <c r="AI591" i="22"/>
  <c r="AL590" i="22"/>
  <c r="AK590" i="22"/>
  <c r="AJ590" i="22"/>
  <c r="AI590" i="22"/>
  <c r="AL615" i="22"/>
  <c r="AK615" i="22"/>
  <c r="AJ615" i="22"/>
  <c r="AI615" i="22"/>
  <c r="AL589" i="22"/>
  <c r="AK589" i="22"/>
  <c r="AJ589" i="22"/>
  <c r="AI589" i="22"/>
  <c r="AL614" i="22"/>
  <c r="AK614" i="22"/>
  <c r="AJ614" i="22"/>
  <c r="AI614" i="22"/>
  <c r="AL649" i="22"/>
  <c r="AK649" i="22"/>
  <c r="AJ649" i="22"/>
  <c r="AI649" i="22"/>
  <c r="AL625" i="22"/>
  <c r="AK625" i="22"/>
  <c r="AJ625" i="22"/>
  <c r="AI625" i="22"/>
  <c r="AL613" i="22"/>
  <c r="AK613" i="22"/>
  <c r="AJ613" i="22"/>
  <c r="AI613" i="22"/>
  <c r="AL624" i="22"/>
  <c r="AK624" i="22"/>
  <c r="AJ624" i="22"/>
  <c r="AI624" i="22"/>
  <c r="AL673" i="22"/>
  <c r="AK673" i="22"/>
  <c r="AJ673" i="22"/>
  <c r="AI673" i="22"/>
  <c r="AL672" i="22"/>
  <c r="AK672" i="22"/>
  <c r="AJ672" i="22"/>
  <c r="AI672" i="22"/>
  <c r="AL662" i="22"/>
  <c r="AK662" i="22"/>
  <c r="AJ662" i="22"/>
  <c r="AI662" i="22"/>
  <c r="AL636" i="22"/>
  <c r="AK636" i="22"/>
  <c r="AJ636" i="22"/>
  <c r="AI636" i="22"/>
  <c r="AL612" i="22"/>
  <c r="AK612" i="22"/>
  <c r="AJ612" i="22"/>
  <c r="AI612" i="22"/>
  <c r="AL648" i="22"/>
  <c r="AK648" i="22"/>
  <c r="AJ648" i="22"/>
  <c r="AI648" i="22"/>
  <c r="AL677" i="22"/>
  <c r="AK677" i="22"/>
  <c r="AJ677" i="22"/>
  <c r="AI677" i="22"/>
  <c r="AL600" i="22"/>
  <c r="AK600" i="22"/>
  <c r="AJ600" i="22"/>
  <c r="AI600" i="22"/>
  <c r="AL611" i="22"/>
  <c r="AK611" i="22"/>
  <c r="AJ611" i="22"/>
  <c r="AI611" i="22"/>
  <c r="AL610" i="22"/>
  <c r="AK610" i="22"/>
  <c r="AJ610" i="22"/>
  <c r="AI610" i="22"/>
  <c r="AL647" i="22"/>
  <c r="AK647" i="22"/>
  <c r="AJ647" i="22"/>
  <c r="AI647" i="22"/>
  <c r="AL635" i="22"/>
  <c r="AK635" i="22"/>
  <c r="AJ635" i="22"/>
  <c r="AI635" i="22"/>
  <c r="AL599" i="22"/>
  <c r="AK599" i="22"/>
  <c r="AJ599" i="22"/>
  <c r="AI599" i="22"/>
  <c r="AL634" i="22"/>
  <c r="AK634" i="22"/>
  <c r="AJ634" i="22"/>
  <c r="AI634" i="22"/>
  <c r="AL623" i="22"/>
  <c r="AK623" i="22"/>
  <c r="AJ623" i="22"/>
  <c r="AI623" i="22"/>
  <c r="AL622" i="22"/>
  <c r="AK622" i="22"/>
  <c r="AJ622" i="22"/>
  <c r="AI622" i="22"/>
  <c r="AL646" i="22"/>
  <c r="AK646" i="22"/>
  <c r="AJ646" i="22"/>
  <c r="AI646" i="22"/>
  <c r="AL681" i="22"/>
  <c r="AK681" i="22"/>
  <c r="AJ681" i="22"/>
  <c r="AI681" i="22"/>
  <c r="AL633" i="22"/>
  <c r="AK633" i="22"/>
  <c r="AJ633" i="22"/>
  <c r="AI633" i="22"/>
  <c r="AL609" i="22"/>
  <c r="AK609" i="22"/>
  <c r="AJ609" i="22"/>
  <c r="AI609" i="22"/>
  <c r="AL608" i="22"/>
  <c r="AK608" i="22"/>
  <c r="AJ608" i="22"/>
  <c r="AI608" i="22"/>
  <c r="AL588" i="22"/>
  <c r="AK588" i="22"/>
  <c r="AJ588" i="22"/>
  <c r="AI588" i="22"/>
  <c r="AL632" i="22"/>
  <c r="AK632" i="22"/>
  <c r="AJ632" i="22"/>
  <c r="AI632" i="22"/>
  <c r="AL631" i="22"/>
  <c r="AK631" i="22"/>
  <c r="AJ631" i="22"/>
  <c r="AI631" i="22"/>
  <c r="AL587" i="22"/>
  <c r="AK587" i="22"/>
  <c r="AJ587" i="22"/>
  <c r="AI587" i="22"/>
  <c r="AL607" i="22"/>
  <c r="AK607" i="22"/>
  <c r="AJ607" i="22"/>
  <c r="AI607" i="22"/>
  <c r="AL645" i="22"/>
  <c r="AK645" i="22"/>
  <c r="AJ645" i="22"/>
  <c r="AI645" i="22"/>
  <c r="AL644" i="22"/>
  <c r="AK644" i="22"/>
  <c r="AJ644" i="22"/>
  <c r="AI644" i="22"/>
  <c r="AL606" i="22"/>
  <c r="AK606" i="22"/>
  <c r="AJ606" i="22"/>
  <c r="AI606" i="22"/>
  <c r="AL661" i="22"/>
  <c r="AK661" i="22"/>
  <c r="AJ661" i="22"/>
  <c r="AI661" i="22"/>
  <c r="AL586" i="22"/>
  <c r="AK586" i="22"/>
  <c r="AJ586" i="22"/>
  <c r="AI586" i="22"/>
  <c r="AL585" i="22"/>
  <c r="AK585" i="22"/>
  <c r="AJ585" i="22"/>
  <c r="AI585" i="22"/>
  <c r="AL660" i="22"/>
  <c r="AK660" i="22"/>
  <c r="AJ660" i="22"/>
  <c r="AI660" i="22"/>
  <c r="AL643" i="22"/>
  <c r="AK643" i="22"/>
  <c r="AJ643" i="22"/>
  <c r="AI643" i="22"/>
  <c r="AL630" i="22"/>
  <c r="AK630" i="22"/>
  <c r="AJ630" i="22"/>
  <c r="AI630" i="22"/>
  <c r="AL584" i="22"/>
  <c r="AK584" i="22"/>
  <c r="AJ584" i="22"/>
  <c r="AI584" i="22"/>
  <c r="AL468" i="22"/>
  <c r="AK468" i="22"/>
  <c r="AJ468" i="22"/>
  <c r="AI468" i="22"/>
  <c r="AL542" i="22"/>
  <c r="AK542" i="22"/>
  <c r="AJ542" i="22"/>
  <c r="AI542" i="22"/>
  <c r="AL541" i="22"/>
  <c r="AK541" i="22"/>
  <c r="AJ541" i="22"/>
  <c r="AI541" i="22"/>
  <c r="AL558" i="22"/>
  <c r="AK558" i="22"/>
  <c r="AJ558" i="22"/>
  <c r="AI558" i="22"/>
  <c r="AL250" i="22"/>
  <c r="AK250" i="22"/>
  <c r="AJ250" i="22"/>
  <c r="AI250" i="22"/>
  <c r="AL322" i="22"/>
  <c r="AK322" i="22"/>
  <c r="AJ322" i="22"/>
  <c r="AI322" i="22"/>
  <c r="AL467" i="22"/>
  <c r="AK467" i="22"/>
  <c r="AJ467" i="22"/>
  <c r="AI467" i="22"/>
  <c r="AL557" i="22"/>
  <c r="AK557" i="22"/>
  <c r="AJ557" i="22"/>
  <c r="AI557" i="22"/>
  <c r="AL540" i="22"/>
  <c r="AK540" i="22"/>
  <c r="AJ540" i="22"/>
  <c r="AI540" i="22"/>
  <c r="AL581" i="22"/>
  <c r="AK581" i="22"/>
  <c r="AJ581" i="22"/>
  <c r="AI581" i="22"/>
  <c r="AL466" i="22"/>
  <c r="AK466" i="22"/>
  <c r="AJ466" i="22"/>
  <c r="AI466" i="22"/>
  <c r="AL465" i="22"/>
  <c r="AK465" i="22"/>
  <c r="AJ465" i="22"/>
  <c r="AI465" i="22"/>
  <c r="AL336" i="22"/>
  <c r="AK336" i="22"/>
  <c r="AJ336" i="22"/>
  <c r="AI336" i="22"/>
  <c r="AL321" i="22"/>
  <c r="AK321" i="22"/>
  <c r="AJ321" i="22"/>
  <c r="AI321" i="22"/>
  <c r="AL539" i="22"/>
  <c r="AK539" i="22"/>
  <c r="AJ539" i="22"/>
  <c r="AI539" i="22"/>
  <c r="AL421" i="22"/>
  <c r="AK421" i="22"/>
  <c r="AJ421" i="22"/>
  <c r="AI421" i="22"/>
  <c r="AL464" i="22"/>
  <c r="AK464" i="22"/>
  <c r="AJ464" i="22"/>
  <c r="AI464" i="22"/>
  <c r="AL249" i="22"/>
  <c r="AK249" i="22"/>
  <c r="AJ249" i="22"/>
  <c r="AI249" i="22"/>
  <c r="AL463" i="22"/>
  <c r="AK463" i="22"/>
  <c r="AJ463" i="22"/>
  <c r="AI463" i="22"/>
  <c r="AL565" i="22"/>
  <c r="AK565" i="22"/>
  <c r="AJ565" i="22"/>
  <c r="AI565" i="22"/>
  <c r="AL568" i="22"/>
  <c r="AK568" i="22"/>
  <c r="AJ568" i="22"/>
  <c r="AI568" i="22"/>
  <c r="AL248" i="22"/>
  <c r="AK248" i="22"/>
  <c r="AJ248" i="22"/>
  <c r="AI248" i="22"/>
  <c r="AL538" i="22"/>
  <c r="AK538" i="22"/>
  <c r="AJ538" i="22"/>
  <c r="AI538" i="22"/>
  <c r="AL320" i="22"/>
  <c r="AK320" i="22"/>
  <c r="AJ320" i="22"/>
  <c r="AI320" i="22"/>
  <c r="AL580" i="22"/>
  <c r="AK580" i="22"/>
  <c r="AJ580" i="22"/>
  <c r="AI580" i="22"/>
  <c r="AL537" i="22"/>
  <c r="AK537" i="22"/>
  <c r="AJ537" i="22"/>
  <c r="AI537" i="22"/>
  <c r="AL536" i="22"/>
  <c r="AK536" i="22"/>
  <c r="AJ536" i="22"/>
  <c r="AI536" i="22"/>
  <c r="AL420" i="22"/>
  <c r="AK420" i="22"/>
  <c r="AJ420" i="22"/>
  <c r="AI420" i="22"/>
  <c r="AL579" i="22"/>
  <c r="AK579" i="22"/>
  <c r="AJ579" i="22"/>
  <c r="AI579" i="22"/>
  <c r="AL319" i="22"/>
  <c r="AK319" i="22"/>
  <c r="AJ319" i="22"/>
  <c r="AI319" i="22"/>
  <c r="AL419" i="22"/>
  <c r="AK419" i="22"/>
  <c r="AJ419" i="22"/>
  <c r="AI419" i="22"/>
  <c r="AL462" i="22"/>
  <c r="AK462" i="22"/>
  <c r="AJ462" i="22"/>
  <c r="AI462" i="22"/>
  <c r="AL578" i="22"/>
  <c r="AK578" i="22"/>
  <c r="AJ578" i="22"/>
  <c r="AI578" i="22"/>
  <c r="AL567" i="22"/>
  <c r="AK567" i="22"/>
  <c r="AJ567" i="22"/>
  <c r="AI567" i="22"/>
  <c r="AL335" i="22"/>
  <c r="AK335" i="22"/>
  <c r="AJ335" i="22"/>
  <c r="AI335" i="22"/>
  <c r="AL318" i="22"/>
  <c r="AK318" i="22"/>
  <c r="AJ318" i="22"/>
  <c r="AI318" i="22"/>
  <c r="AL535" i="22"/>
  <c r="AK535" i="22"/>
  <c r="AJ535" i="22"/>
  <c r="AI535" i="22"/>
  <c r="AL534" i="22"/>
  <c r="AK534" i="22"/>
  <c r="AJ534" i="22"/>
  <c r="AI534" i="22"/>
  <c r="AL247" i="22"/>
  <c r="AK247" i="22"/>
  <c r="AJ247" i="22"/>
  <c r="AI247" i="22"/>
  <c r="AL418" i="22"/>
  <c r="AK418" i="22"/>
  <c r="AJ418" i="22"/>
  <c r="AI418" i="22"/>
  <c r="AL317" i="22"/>
  <c r="AK317" i="22"/>
  <c r="AJ317" i="22"/>
  <c r="AI317" i="22"/>
  <c r="AL533" i="22"/>
  <c r="AK533" i="22"/>
  <c r="AJ533" i="22"/>
  <c r="AI533" i="22"/>
  <c r="AL532" i="22"/>
  <c r="AK532" i="22"/>
  <c r="AJ532" i="22"/>
  <c r="AI532" i="22"/>
  <c r="AL461" i="22"/>
  <c r="AK461" i="22"/>
  <c r="AJ461" i="22"/>
  <c r="AI461" i="22"/>
  <c r="AL460" i="22"/>
  <c r="AK460" i="22"/>
  <c r="AJ460" i="22"/>
  <c r="AI460" i="22"/>
  <c r="AL280" i="22"/>
  <c r="AK280" i="22"/>
  <c r="AJ280" i="22"/>
  <c r="AI280" i="22"/>
  <c r="AL531" i="22"/>
  <c r="AK531" i="22"/>
  <c r="AJ531" i="22"/>
  <c r="AI531" i="22"/>
  <c r="AL316" i="22"/>
  <c r="AK316" i="22"/>
  <c r="AJ316" i="22"/>
  <c r="AI316" i="22"/>
  <c r="AL279" i="22"/>
  <c r="AK279" i="22"/>
  <c r="AJ279" i="22"/>
  <c r="AI279" i="22"/>
  <c r="AL417" i="22"/>
  <c r="AK417" i="22"/>
  <c r="AJ417" i="22"/>
  <c r="AI417" i="22"/>
  <c r="AL459" i="22"/>
  <c r="AK459" i="22"/>
  <c r="AJ459" i="22"/>
  <c r="AI459" i="22"/>
  <c r="AL246" i="22"/>
  <c r="AK246" i="22"/>
  <c r="AJ246" i="22"/>
  <c r="AI246" i="22"/>
  <c r="AL315" i="22"/>
  <c r="AK315" i="22"/>
  <c r="AJ315" i="22"/>
  <c r="AI315" i="22"/>
  <c r="AL416" i="22"/>
  <c r="AK416" i="22"/>
  <c r="AJ416" i="22"/>
  <c r="AI416" i="22"/>
  <c r="AL245" i="22"/>
  <c r="AK245" i="22"/>
  <c r="AJ245" i="22"/>
  <c r="AI245" i="22"/>
  <c r="AL278" i="22"/>
  <c r="AK278" i="22"/>
  <c r="AJ278" i="22"/>
  <c r="AI278" i="22"/>
  <c r="AL564" i="22"/>
  <c r="AK564" i="22"/>
  <c r="AJ564" i="22"/>
  <c r="AI564" i="22"/>
  <c r="AL458" i="22"/>
  <c r="AK458" i="22"/>
  <c r="AJ458" i="22"/>
  <c r="AI458" i="22"/>
  <c r="AL277" i="22"/>
  <c r="AK277" i="22"/>
  <c r="AJ277" i="22"/>
  <c r="AI277" i="22"/>
  <c r="AL314" i="22"/>
  <c r="AK314" i="22"/>
  <c r="AJ314" i="22"/>
  <c r="AI314" i="22"/>
  <c r="AL556" i="22"/>
  <c r="AK556" i="22"/>
  <c r="AJ556" i="22"/>
  <c r="AI556" i="22"/>
  <c r="AL244" i="22"/>
  <c r="AK244" i="22"/>
  <c r="AJ244" i="22"/>
  <c r="AI244" i="22"/>
  <c r="AL457" i="22"/>
  <c r="AK457" i="22"/>
  <c r="AJ457" i="22"/>
  <c r="AI457" i="22"/>
  <c r="AL456" i="22"/>
  <c r="AK456" i="22"/>
  <c r="AJ456" i="22"/>
  <c r="AI456" i="22"/>
  <c r="AL555" i="22"/>
  <c r="AK555" i="22"/>
  <c r="AJ555" i="22"/>
  <c r="AI555" i="22"/>
  <c r="AL554" i="22"/>
  <c r="AK554" i="22"/>
  <c r="AJ554" i="22"/>
  <c r="AI554" i="22"/>
  <c r="AL530" i="22"/>
  <c r="AK530" i="22"/>
  <c r="AJ530" i="22"/>
  <c r="AI530" i="22"/>
  <c r="AL415" i="22"/>
  <c r="AK415" i="22"/>
  <c r="AJ415" i="22"/>
  <c r="AI415" i="22"/>
  <c r="AL455" i="22"/>
  <c r="AK455" i="22"/>
  <c r="AJ455" i="22"/>
  <c r="AI455" i="22"/>
  <c r="AL313" i="22"/>
  <c r="AK313" i="22"/>
  <c r="AJ313" i="22"/>
  <c r="AI313" i="22"/>
  <c r="AL577" i="22"/>
  <c r="AK577" i="22"/>
  <c r="AJ577" i="22"/>
  <c r="AI577" i="22"/>
  <c r="AL414" i="22"/>
  <c r="AK414" i="22"/>
  <c r="AJ414" i="22"/>
  <c r="AI414" i="22"/>
  <c r="AL312" i="22"/>
  <c r="AK312" i="22"/>
  <c r="AJ312" i="22"/>
  <c r="AI312" i="22"/>
  <c r="AL454" i="22"/>
  <c r="AK454" i="22"/>
  <c r="AJ454" i="22"/>
  <c r="AI454" i="22"/>
  <c r="AL453" i="22"/>
  <c r="AK453" i="22"/>
  <c r="AJ453" i="22"/>
  <c r="AI453" i="22"/>
  <c r="AL311" i="22"/>
  <c r="AK311" i="22"/>
  <c r="AJ311" i="22"/>
  <c r="AI311" i="22"/>
  <c r="AL553" i="22"/>
  <c r="AK553" i="22"/>
  <c r="AJ553" i="22"/>
  <c r="AI553" i="22"/>
  <c r="AL452" i="22"/>
  <c r="AK452" i="22"/>
  <c r="AJ452" i="22"/>
  <c r="AI452" i="22"/>
  <c r="AL529" i="22"/>
  <c r="AK529" i="22"/>
  <c r="AJ529" i="22"/>
  <c r="AI529" i="22"/>
  <c r="AL276" i="22"/>
  <c r="AK276" i="22"/>
  <c r="AJ276" i="22"/>
  <c r="AI276" i="22"/>
  <c r="AL310" i="22"/>
  <c r="AK310" i="22"/>
  <c r="AJ310" i="22"/>
  <c r="AI310" i="22"/>
  <c r="AL528" i="22"/>
  <c r="AK528" i="22"/>
  <c r="AJ528" i="22"/>
  <c r="AI528" i="22"/>
  <c r="AL413" i="22"/>
  <c r="AK413" i="22"/>
  <c r="AJ413" i="22"/>
  <c r="AI413" i="22"/>
  <c r="AL412" i="22"/>
  <c r="AK412" i="22"/>
  <c r="AJ412" i="22"/>
  <c r="AI412" i="22"/>
  <c r="AL275" i="22"/>
  <c r="AK275" i="22"/>
  <c r="AJ275" i="22"/>
  <c r="AI275" i="22"/>
  <c r="AL527" i="22"/>
  <c r="AK527" i="22"/>
  <c r="AJ527" i="22"/>
  <c r="AI527" i="22"/>
  <c r="AL526" i="22"/>
  <c r="AK526" i="22"/>
  <c r="AJ526" i="22"/>
  <c r="AI526" i="22"/>
  <c r="AL309" i="22"/>
  <c r="AK309" i="22"/>
  <c r="AJ309" i="22"/>
  <c r="AI309" i="22"/>
  <c r="AL243" i="22"/>
  <c r="AK243" i="22"/>
  <c r="AJ243" i="22"/>
  <c r="AI243" i="22"/>
  <c r="AL525" i="22"/>
  <c r="AK525" i="22"/>
  <c r="AJ525" i="22"/>
  <c r="AI525" i="22"/>
  <c r="AL411" i="22"/>
  <c r="AK411" i="22"/>
  <c r="AJ411" i="22"/>
  <c r="AI411" i="22"/>
  <c r="AL410" i="22"/>
  <c r="AK410" i="22"/>
  <c r="AJ410" i="22"/>
  <c r="AI410" i="22"/>
  <c r="AL576" i="22"/>
  <c r="AK576" i="22"/>
  <c r="AJ576" i="22"/>
  <c r="AI576" i="22"/>
  <c r="AL409" i="22"/>
  <c r="AK409" i="22"/>
  <c r="AJ409" i="22"/>
  <c r="AI409" i="22"/>
  <c r="AL451" i="22"/>
  <c r="AK451" i="22"/>
  <c r="AJ451" i="22"/>
  <c r="AI451" i="22"/>
  <c r="AL274" i="22"/>
  <c r="AK274" i="22"/>
  <c r="AJ274" i="22"/>
  <c r="AI274" i="22"/>
  <c r="AL408" i="22"/>
  <c r="AK408" i="22"/>
  <c r="AJ408" i="22"/>
  <c r="AI408" i="22"/>
  <c r="AL450" i="22"/>
  <c r="AK450" i="22"/>
  <c r="AJ450" i="22"/>
  <c r="AI450" i="22"/>
  <c r="AL242" i="22"/>
  <c r="AK242" i="22"/>
  <c r="AJ242" i="22"/>
  <c r="AI242" i="22"/>
  <c r="AL308" i="22"/>
  <c r="AK308" i="22"/>
  <c r="AJ308" i="22"/>
  <c r="AI308" i="22"/>
  <c r="AL407" i="22"/>
  <c r="AK407" i="22"/>
  <c r="AJ407" i="22"/>
  <c r="AI407" i="22"/>
  <c r="AL406" i="22"/>
  <c r="AK406" i="22"/>
  <c r="AJ406" i="22"/>
  <c r="AI406" i="22"/>
  <c r="AL524" i="22"/>
  <c r="AK524" i="22"/>
  <c r="AJ524" i="22"/>
  <c r="AI524" i="22"/>
  <c r="AL449" i="22"/>
  <c r="AK449" i="22"/>
  <c r="AJ449" i="22"/>
  <c r="AI449" i="22"/>
  <c r="AL405" i="22"/>
  <c r="AK405" i="22"/>
  <c r="AJ405" i="22"/>
  <c r="AI405" i="22"/>
  <c r="AL404" i="22"/>
  <c r="AK404" i="22"/>
  <c r="AJ404" i="22"/>
  <c r="AI404" i="22"/>
  <c r="AL523" i="22"/>
  <c r="AK523" i="22"/>
  <c r="AJ523" i="22"/>
  <c r="AI523" i="22"/>
  <c r="AL448" i="22"/>
  <c r="AK448" i="22"/>
  <c r="AJ448" i="22"/>
  <c r="AI448" i="22"/>
  <c r="AL575" i="22"/>
  <c r="AK575" i="22"/>
  <c r="AJ575" i="22"/>
  <c r="AI575" i="22"/>
  <c r="AL403" i="22"/>
  <c r="AK403" i="22"/>
  <c r="AJ403" i="22"/>
  <c r="AI403" i="22"/>
  <c r="AL522" i="22"/>
  <c r="AK522" i="22"/>
  <c r="AJ522" i="22"/>
  <c r="AI522" i="22"/>
  <c r="AL521" i="22"/>
  <c r="AK521" i="22"/>
  <c r="AJ521" i="22"/>
  <c r="AI521" i="22"/>
  <c r="AL447" i="22"/>
  <c r="AK447" i="22"/>
  <c r="AJ447" i="22"/>
  <c r="AI447" i="22"/>
  <c r="AL520" i="22"/>
  <c r="AK520" i="22"/>
  <c r="AJ520" i="22"/>
  <c r="AI520" i="22"/>
  <c r="AL446" i="22"/>
  <c r="AK446" i="22"/>
  <c r="AJ446" i="22"/>
  <c r="AI446" i="22"/>
  <c r="AL402" i="22"/>
  <c r="AK402" i="22"/>
  <c r="AJ402" i="22"/>
  <c r="AI402" i="22"/>
  <c r="AL334" i="22"/>
  <c r="AK334" i="22"/>
  <c r="AJ334" i="22"/>
  <c r="AI334" i="22"/>
  <c r="AL519" i="22"/>
  <c r="AK519" i="22"/>
  <c r="AJ519" i="22"/>
  <c r="AI519" i="22"/>
  <c r="AL574" i="22"/>
  <c r="AK574" i="22"/>
  <c r="AJ574" i="22"/>
  <c r="AI574" i="22"/>
  <c r="AL518" i="22"/>
  <c r="AK518" i="22"/>
  <c r="AJ518" i="22"/>
  <c r="AI518" i="22"/>
  <c r="AL517" i="22"/>
  <c r="AK517" i="22"/>
  <c r="AJ517" i="22"/>
  <c r="AI517" i="22"/>
  <c r="AL273" i="22"/>
  <c r="AK273" i="22"/>
  <c r="AJ273" i="22"/>
  <c r="AI273" i="22"/>
  <c r="AL566" i="22"/>
  <c r="AK566" i="22"/>
  <c r="AJ566" i="22"/>
  <c r="AI566" i="22"/>
  <c r="AL516" i="22"/>
  <c r="AK516" i="22"/>
  <c r="AJ516" i="22"/>
  <c r="AI516" i="22"/>
  <c r="AL515" i="22"/>
  <c r="AK515" i="22"/>
  <c r="AJ515" i="22"/>
  <c r="AI515" i="22"/>
  <c r="AL307" i="22"/>
  <c r="AK307" i="22"/>
  <c r="AJ307" i="22"/>
  <c r="AI307" i="22"/>
  <c r="AL445" i="22"/>
  <c r="AK445" i="22"/>
  <c r="AJ445" i="22"/>
  <c r="AI445" i="22"/>
  <c r="AL401" i="22"/>
  <c r="AK401" i="22"/>
  <c r="AJ401" i="22"/>
  <c r="AI401" i="22"/>
  <c r="AL444" i="22"/>
  <c r="AK444" i="22"/>
  <c r="AJ444" i="22"/>
  <c r="AI444" i="22"/>
  <c r="AL333" i="22"/>
  <c r="AK333" i="22"/>
  <c r="AJ333" i="22"/>
  <c r="AI333" i="22"/>
  <c r="AL400" i="22"/>
  <c r="AK400" i="22"/>
  <c r="AJ400" i="22"/>
  <c r="AI400" i="22"/>
  <c r="AL399" i="22"/>
  <c r="AK399" i="22"/>
  <c r="AJ399" i="22"/>
  <c r="AI399" i="22"/>
  <c r="AL398" i="22"/>
  <c r="AK398" i="22"/>
  <c r="AJ398" i="22"/>
  <c r="AI398" i="22"/>
  <c r="AL241" i="22"/>
  <c r="AK241" i="22"/>
  <c r="AJ241" i="22"/>
  <c r="AI241" i="22"/>
  <c r="AL514" i="22"/>
  <c r="AK514" i="22"/>
  <c r="AJ514" i="22"/>
  <c r="AI514" i="22"/>
  <c r="AL306" i="22"/>
  <c r="AK306" i="22"/>
  <c r="AJ306" i="22"/>
  <c r="AI306" i="22"/>
  <c r="AL397" i="22"/>
  <c r="AK397" i="22"/>
  <c r="AJ397" i="22"/>
  <c r="AI397" i="22"/>
  <c r="AL573" i="22"/>
  <c r="AK573" i="22"/>
  <c r="AJ573" i="22"/>
  <c r="AI573" i="22"/>
  <c r="AL563" i="22"/>
  <c r="AK563" i="22"/>
  <c r="AJ563" i="22"/>
  <c r="AI563" i="22"/>
  <c r="AL513" i="22"/>
  <c r="AK513" i="22"/>
  <c r="AJ513" i="22"/>
  <c r="AI513" i="22"/>
  <c r="AL512" i="22"/>
  <c r="AK512" i="22"/>
  <c r="AJ512" i="22"/>
  <c r="AI512" i="22"/>
  <c r="AL511" i="22"/>
  <c r="AK511" i="22"/>
  <c r="AJ511" i="22"/>
  <c r="AI511" i="22"/>
  <c r="AL305" i="22"/>
  <c r="AK305" i="22"/>
  <c r="AJ305" i="22"/>
  <c r="AI305" i="22"/>
  <c r="AL510" i="22"/>
  <c r="AK510" i="22"/>
  <c r="AJ510" i="22"/>
  <c r="AI510" i="22"/>
  <c r="AL572" i="22"/>
  <c r="AK572" i="22"/>
  <c r="AJ572" i="22"/>
  <c r="AI572" i="22"/>
  <c r="AL396" i="22"/>
  <c r="AK396" i="22"/>
  <c r="AJ396" i="22"/>
  <c r="AI396" i="22"/>
  <c r="AL509" i="22"/>
  <c r="AK509" i="22"/>
  <c r="AJ509" i="22"/>
  <c r="AI509" i="22"/>
  <c r="AL508" i="22"/>
  <c r="AK508" i="22"/>
  <c r="AJ508" i="22"/>
  <c r="AI508" i="22"/>
  <c r="AL395" i="22"/>
  <c r="AK395" i="22"/>
  <c r="AJ395" i="22"/>
  <c r="AI395" i="22"/>
  <c r="AL394" i="22"/>
  <c r="AK394" i="22"/>
  <c r="AJ394" i="22"/>
  <c r="AI394" i="22"/>
  <c r="AL240" i="22"/>
  <c r="AK240" i="22"/>
  <c r="AJ240" i="22"/>
  <c r="AI240" i="22"/>
  <c r="AL304" i="22"/>
  <c r="AK304" i="22"/>
  <c r="AJ304" i="22"/>
  <c r="AI304" i="22"/>
  <c r="AL272" i="22"/>
  <c r="AK272" i="22"/>
  <c r="AJ272" i="22"/>
  <c r="AI272" i="22"/>
  <c r="AL393" i="22"/>
  <c r="AK393" i="22"/>
  <c r="AJ393" i="22"/>
  <c r="AI393" i="22"/>
  <c r="AL562" i="22"/>
  <c r="AK562" i="22"/>
  <c r="AJ562" i="22"/>
  <c r="AI562" i="22"/>
  <c r="AL392" i="22"/>
  <c r="AK392" i="22"/>
  <c r="AJ392" i="22"/>
  <c r="AI392" i="22"/>
  <c r="AL271" i="22"/>
  <c r="AK271" i="22"/>
  <c r="AJ271" i="22"/>
  <c r="AI271" i="22"/>
  <c r="AL239" i="22"/>
  <c r="AK239" i="22"/>
  <c r="AJ239" i="22"/>
  <c r="AI239" i="22"/>
  <c r="AL303" i="22"/>
  <c r="AK303" i="22"/>
  <c r="AJ303" i="22"/>
  <c r="AI303" i="22"/>
  <c r="AL507" i="22"/>
  <c r="AK507" i="22"/>
  <c r="AJ507" i="22"/>
  <c r="AI507" i="22"/>
  <c r="AL238" i="22"/>
  <c r="AK238" i="22"/>
  <c r="AJ238" i="22"/>
  <c r="AI238" i="22"/>
  <c r="AL561" i="22"/>
  <c r="AK561" i="22"/>
  <c r="AJ561" i="22"/>
  <c r="AI561" i="22"/>
  <c r="AL270" i="22"/>
  <c r="AK270" i="22"/>
  <c r="AJ270" i="22"/>
  <c r="AI270" i="22"/>
  <c r="AL332" i="22"/>
  <c r="AK332" i="22"/>
  <c r="AJ332" i="22"/>
  <c r="AI332" i="22"/>
  <c r="AL237" i="22"/>
  <c r="AK237" i="22"/>
  <c r="AJ237" i="22"/>
  <c r="AI237" i="22"/>
  <c r="AL506" i="22"/>
  <c r="AK506" i="22"/>
  <c r="AJ506" i="22"/>
  <c r="AI506" i="22"/>
  <c r="AL391" i="22"/>
  <c r="AK391" i="22"/>
  <c r="AJ391" i="22"/>
  <c r="AI391" i="22"/>
  <c r="AL236" i="22"/>
  <c r="AK236" i="22"/>
  <c r="AJ236" i="22"/>
  <c r="AI236" i="22"/>
  <c r="AL390" i="22"/>
  <c r="AK390" i="22"/>
  <c r="AJ390" i="22"/>
  <c r="AI390" i="22"/>
  <c r="AL505" i="22"/>
  <c r="AK505" i="22"/>
  <c r="AJ505" i="22"/>
  <c r="AI505" i="22"/>
  <c r="AL504" i="22"/>
  <c r="AK504" i="22"/>
  <c r="AJ504" i="22"/>
  <c r="AI504" i="22"/>
  <c r="AL583" i="22"/>
  <c r="AK583" i="22"/>
  <c r="AJ583" i="22"/>
  <c r="AI583" i="22"/>
  <c r="AL302" i="22"/>
  <c r="AK302" i="22"/>
  <c r="AJ302" i="22"/>
  <c r="AI302" i="22"/>
  <c r="AL331" i="22"/>
  <c r="AK331" i="22"/>
  <c r="AJ331" i="22"/>
  <c r="AI331" i="22"/>
  <c r="AL269" i="22"/>
  <c r="AK269" i="22"/>
  <c r="AJ269" i="22"/>
  <c r="AI269" i="22"/>
  <c r="AL235" i="22"/>
  <c r="AK235" i="22"/>
  <c r="AJ235" i="22"/>
  <c r="AI235" i="22"/>
  <c r="AL571" i="22"/>
  <c r="AK571" i="22"/>
  <c r="AJ571" i="22"/>
  <c r="AI571" i="22"/>
  <c r="AL389" i="22"/>
  <c r="AK389" i="22"/>
  <c r="AJ389" i="22"/>
  <c r="AI389" i="22"/>
  <c r="AL234" i="22"/>
  <c r="AK234" i="22"/>
  <c r="AJ234" i="22"/>
  <c r="AI234" i="22"/>
  <c r="AL388" i="22"/>
  <c r="AK388" i="22"/>
  <c r="AJ388" i="22"/>
  <c r="AI388" i="22"/>
  <c r="AL443" i="22"/>
  <c r="AK443" i="22"/>
  <c r="AJ443" i="22"/>
  <c r="AI443" i="22"/>
  <c r="AL503" i="22"/>
  <c r="AK503" i="22"/>
  <c r="AJ503" i="22"/>
  <c r="AI503" i="22"/>
  <c r="AL442" i="22"/>
  <c r="AK442" i="22"/>
  <c r="AJ442" i="22"/>
  <c r="AI442" i="22"/>
  <c r="AL268" i="22"/>
  <c r="AK268" i="22"/>
  <c r="AJ268" i="22"/>
  <c r="AI268" i="22"/>
  <c r="AL552" i="22"/>
  <c r="AK552" i="22"/>
  <c r="AJ552" i="22"/>
  <c r="AI552" i="22"/>
  <c r="AL387" i="22"/>
  <c r="AK387" i="22"/>
  <c r="AJ387" i="22"/>
  <c r="AI387" i="22"/>
  <c r="AL330" i="22"/>
  <c r="AK330" i="22"/>
  <c r="AJ330" i="22"/>
  <c r="AI330" i="22"/>
  <c r="AL386" i="22"/>
  <c r="AK386" i="22"/>
  <c r="AJ386" i="22"/>
  <c r="AI386" i="22"/>
  <c r="AL301" i="22"/>
  <c r="AK301" i="22"/>
  <c r="AJ301" i="22"/>
  <c r="AI301" i="22"/>
  <c r="AL502" i="22"/>
  <c r="AK502" i="22"/>
  <c r="AJ502" i="22"/>
  <c r="AI502" i="22"/>
  <c r="AL385" i="22"/>
  <c r="AK385" i="22"/>
  <c r="AJ385" i="22"/>
  <c r="AI385" i="22"/>
  <c r="AL501" i="22"/>
  <c r="AK501" i="22"/>
  <c r="AJ501" i="22"/>
  <c r="AI501" i="22"/>
  <c r="AL329" i="22"/>
  <c r="AK329" i="22"/>
  <c r="AJ329" i="22"/>
  <c r="AI329" i="22"/>
  <c r="AL384" i="22"/>
  <c r="AK384" i="22"/>
  <c r="AJ384" i="22"/>
  <c r="AI384" i="22"/>
  <c r="AL233" i="22"/>
  <c r="AK233" i="22"/>
  <c r="AJ233" i="22"/>
  <c r="AI233" i="22"/>
  <c r="AL383" i="22"/>
  <c r="AK383" i="22"/>
  <c r="AJ383" i="22"/>
  <c r="AI383" i="22"/>
  <c r="AL232" i="22"/>
  <c r="AK232" i="22"/>
  <c r="AJ232" i="22"/>
  <c r="AI232" i="22"/>
  <c r="AL267" i="22"/>
  <c r="AK267" i="22"/>
  <c r="AJ267" i="22"/>
  <c r="AI267" i="22"/>
  <c r="AL382" i="22"/>
  <c r="AK382" i="22"/>
  <c r="AJ382" i="22"/>
  <c r="AI382" i="22"/>
  <c r="AL381" i="22"/>
  <c r="AK381" i="22"/>
  <c r="AJ381" i="22"/>
  <c r="AI381" i="22"/>
  <c r="AL500" i="22"/>
  <c r="AK500" i="22"/>
  <c r="AJ500" i="22"/>
  <c r="AI500" i="22"/>
  <c r="AL441" i="22"/>
  <c r="AK441" i="22"/>
  <c r="AJ441" i="22"/>
  <c r="AI441" i="22"/>
  <c r="AL380" i="22"/>
  <c r="AK380" i="22"/>
  <c r="AJ380" i="22"/>
  <c r="AI380" i="22"/>
  <c r="AL440" i="22"/>
  <c r="AK440" i="22"/>
  <c r="AJ440" i="22"/>
  <c r="AI440" i="22"/>
  <c r="AL551" i="22"/>
  <c r="AK551" i="22"/>
  <c r="AJ551" i="22"/>
  <c r="AI551" i="22"/>
  <c r="AL379" i="22"/>
  <c r="AK379" i="22"/>
  <c r="AJ379" i="22"/>
  <c r="AI379" i="22"/>
  <c r="AL231" i="22"/>
  <c r="AK231" i="22"/>
  <c r="AJ231" i="22"/>
  <c r="AI231" i="22"/>
  <c r="AL300" i="22"/>
  <c r="AK300" i="22"/>
  <c r="AJ300" i="22"/>
  <c r="AI300" i="22"/>
  <c r="AL299" i="22"/>
  <c r="AK299" i="22"/>
  <c r="AJ299" i="22"/>
  <c r="AI299" i="22"/>
  <c r="AL378" i="22"/>
  <c r="AK378" i="22"/>
  <c r="AJ378" i="22"/>
  <c r="AI378" i="22"/>
  <c r="AL499" i="22"/>
  <c r="AK499" i="22"/>
  <c r="AJ499" i="22"/>
  <c r="AI499" i="22"/>
  <c r="AL230" i="22"/>
  <c r="AK230" i="22"/>
  <c r="AJ230" i="22"/>
  <c r="AI230" i="22"/>
  <c r="AL377" i="22"/>
  <c r="AK377" i="22"/>
  <c r="AJ377" i="22"/>
  <c r="AI377" i="22"/>
  <c r="AL376" i="22"/>
  <c r="AK376" i="22"/>
  <c r="AJ376" i="22"/>
  <c r="AI376" i="22"/>
  <c r="AL498" i="22"/>
  <c r="AK498" i="22"/>
  <c r="AJ498" i="22"/>
  <c r="AI498" i="22"/>
  <c r="AL497" i="22"/>
  <c r="AK497" i="22"/>
  <c r="AJ497" i="22"/>
  <c r="AI497" i="22"/>
  <c r="AL298" i="22"/>
  <c r="AK298" i="22"/>
  <c r="AJ298" i="22"/>
  <c r="AI298" i="22"/>
  <c r="AL375" i="22"/>
  <c r="AK375" i="22"/>
  <c r="AJ375" i="22"/>
  <c r="AI375" i="22"/>
  <c r="AL374" i="22"/>
  <c r="AK374" i="22"/>
  <c r="AJ374" i="22"/>
  <c r="AI374" i="22"/>
  <c r="AL229" i="22"/>
  <c r="AK229" i="22"/>
  <c r="AJ229" i="22"/>
  <c r="AI229" i="22"/>
  <c r="AL228" i="22"/>
  <c r="AK228" i="22"/>
  <c r="AJ228" i="22"/>
  <c r="AI228" i="22"/>
  <c r="AL297" i="22"/>
  <c r="AK297" i="22"/>
  <c r="AJ297" i="22"/>
  <c r="AI297" i="22"/>
  <c r="AL266" i="22"/>
  <c r="AK266" i="22"/>
  <c r="AJ266" i="22"/>
  <c r="AI266" i="22"/>
  <c r="AL373" i="22"/>
  <c r="AK373" i="22"/>
  <c r="AJ373" i="22"/>
  <c r="AI373" i="22"/>
  <c r="AL328" i="22"/>
  <c r="AK328" i="22"/>
  <c r="AJ328" i="22"/>
  <c r="AI328" i="22"/>
  <c r="AL265" i="22"/>
  <c r="AK265" i="22"/>
  <c r="AJ265" i="22"/>
  <c r="AI265" i="22"/>
  <c r="AL496" i="22"/>
  <c r="AK496" i="22"/>
  <c r="AJ496" i="22"/>
  <c r="AI496" i="22"/>
  <c r="AL227" i="22"/>
  <c r="AK227" i="22"/>
  <c r="AJ227" i="22"/>
  <c r="AI227" i="22"/>
  <c r="AL226" i="22"/>
  <c r="AK226" i="22"/>
  <c r="AJ226" i="22"/>
  <c r="AI226" i="22"/>
  <c r="AL439" i="22"/>
  <c r="AK439" i="22"/>
  <c r="AJ439" i="22"/>
  <c r="AI439" i="22"/>
  <c r="AL495" i="22"/>
  <c r="AK495" i="22"/>
  <c r="AJ495" i="22"/>
  <c r="AI495" i="22"/>
  <c r="AL327" i="22"/>
  <c r="AK327" i="22"/>
  <c r="AJ327" i="22"/>
  <c r="AI327" i="22"/>
  <c r="AL438" i="22"/>
  <c r="AK438" i="22"/>
  <c r="AJ438" i="22"/>
  <c r="AI438" i="22"/>
  <c r="AL225" i="22"/>
  <c r="AK225" i="22"/>
  <c r="AJ225" i="22"/>
  <c r="AI225" i="22"/>
  <c r="AL494" i="22"/>
  <c r="AK494" i="22"/>
  <c r="AJ494" i="22"/>
  <c r="AI494" i="22"/>
  <c r="AL372" i="22"/>
  <c r="AK372" i="22"/>
  <c r="AJ372" i="22"/>
  <c r="AI372" i="22"/>
  <c r="AL296" i="22"/>
  <c r="AK296" i="22"/>
  <c r="AJ296" i="22"/>
  <c r="AI296" i="22"/>
  <c r="AL371" i="22"/>
  <c r="AK371" i="22"/>
  <c r="AJ371" i="22"/>
  <c r="AI371" i="22"/>
  <c r="AL370" i="22"/>
  <c r="AK370" i="22"/>
  <c r="AJ370" i="22"/>
  <c r="AI370" i="22"/>
  <c r="AL369" i="22"/>
  <c r="AK369" i="22"/>
  <c r="AJ369" i="22"/>
  <c r="AI369" i="22"/>
  <c r="AL368" i="22"/>
  <c r="AK368" i="22"/>
  <c r="AJ368" i="22"/>
  <c r="AI368" i="22"/>
  <c r="AL493" i="22"/>
  <c r="AK493" i="22"/>
  <c r="AJ493" i="22"/>
  <c r="AI493" i="22"/>
  <c r="AL224" i="22"/>
  <c r="AK224" i="22"/>
  <c r="AJ224" i="22"/>
  <c r="AI224" i="22"/>
  <c r="AL223" i="22"/>
  <c r="AK223" i="22"/>
  <c r="AJ223" i="22"/>
  <c r="AI223" i="22"/>
  <c r="AL550" i="22"/>
  <c r="AK550" i="22"/>
  <c r="AJ550" i="22"/>
  <c r="AI550" i="22"/>
  <c r="AL295" i="22"/>
  <c r="AK295" i="22"/>
  <c r="AJ295" i="22"/>
  <c r="AI295" i="22"/>
  <c r="AL264" i="22"/>
  <c r="AK264" i="22"/>
  <c r="AJ264" i="22"/>
  <c r="AI264" i="22"/>
  <c r="AL326" i="22"/>
  <c r="AK326" i="22"/>
  <c r="AJ326" i="22"/>
  <c r="AI326" i="22"/>
  <c r="AL437" i="22"/>
  <c r="AK437" i="22"/>
  <c r="AJ437" i="22"/>
  <c r="AI437" i="22"/>
  <c r="AL492" i="22"/>
  <c r="AK492" i="22"/>
  <c r="AJ492" i="22"/>
  <c r="AI492" i="22"/>
  <c r="AL436" i="22"/>
  <c r="AK436" i="22"/>
  <c r="AJ436" i="22"/>
  <c r="AI436" i="22"/>
  <c r="AL222" i="22"/>
  <c r="AK222" i="22"/>
  <c r="AJ222" i="22"/>
  <c r="AI222" i="22"/>
  <c r="AL491" i="22"/>
  <c r="AK491" i="22"/>
  <c r="AJ491" i="22"/>
  <c r="AI491" i="22"/>
  <c r="AL294" i="22"/>
  <c r="AK294" i="22"/>
  <c r="AJ294" i="22"/>
  <c r="AI294" i="22"/>
  <c r="AL490" i="22"/>
  <c r="AK490" i="22"/>
  <c r="AJ490" i="22"/>
  <c r="AI490" i="22"/>
  <c r="AL367" i="22"/>
  <c r="AK367" i="22"/>
  <c r="AJ367" i="22"/>
  <c r="AI367" i="22"/>
  <c r="AL489" i="22"/>
  <c r="AK489" i="22"/>
  <c r="AJ489" i="22"/>
  <c r="AI489" i="22"/>
  <c r="AL293" i="22"/>
  <c r="AK293" i="22"/>
  <c r="AJ293" i="22"/>
  <c r="AI293" i="22"/>
  <c r="AL221" i="22"/>
  <c r="AK221" i="22"/>
  <c r="AJ221" i="22"/>
  <c r="AI221" i="22"/>
  <c r="AL263" i="22"/>
  <c r="AK263" i="22"/>
  <c r="AJ263" i="22"/>
  <c r="AI263" i="22"/>
  <c r="AL366" i="22"/>
  <c r="AK366" i="22"/>
  <c r="AJ366" i="22"/>
  <c r="AI366" i="22"/>
  <c r="AL365" i="22"/>
  <c r="AK365" i="22"/>
  <c r="AJ365" i="22"/>
  <c r="AI365" i="22"/>
  <c r="AL488" i="22"/>
  <c r="AK488" i="22"/>
  <c r="AJ488" i="22"/>
  <c r="AI488" i="22"/>
  <c r="AL364" i="22"/>
  <c r="AK364" i="22"/>
  <c r="AJ364" i="22"/>
  <c r="AI364" i="22"/>
  <c r="AL220" i="22"/>
  <c r="AK220" i="22"/>
  <c r="AJ220" i="22"/>
  <c r="AI220" i="22"/>
  <c r="AL487" i="22"/>
  <c r="AK487" i="22"/>
  <c r="AJ487" i="22"/>
  <c r="AI487" i="22"/>
  <c r="AL363" i="22"/>
  <c r="AK363" i="22"/>
  <c r="AJ363" i="22"/>
  <c r="AI363" i="22"/>
  <c r="AL435" i="22"/>
  <c r="AK435" i="22"/>
  <c r="AJ435" i="22"/>
  <c r="AI435" i="22"/>
  <c r="AL362" i="22"/>
  <c r="AK362" i="22"/>
  <c r="AJ362" i="22"/>
  <c r="AI362" i="22"/>
  <c r="AL361" i="22"/>
  <c r="AK361" i="22"/>
  <c r="AJ361" i="22"/>
  <c r="AI361" i="22"/>
  <c r="AL434" i="22"/>
  <c r="AK434" i="22"/>
  <c r="AJ434" i="22"/>
  <c r="AI434" i="22"/>
  <c r="AL433" i="22"/>
  <c r="AK433" i="22"/>
  <c r="AJ433" i="22"/>
  <c r="AI433" i="22"/>
  <c r="AL360" i="22"/>
  <c r="AK360" i="22"/>
  <c r="AJ360" i="22"/>
  <c r="AI360" i="22"/>
  <c r="AL359" i="22"/>
  <c r="AK359" i="22"/>
  <c r="AJ359" i="22"/>
  <c r="AI359" i="22"/>
  <c r="AL549" i="22"/>
  <c r="AK549" i="22"/>
  <c r="AJ549" i="22"/>
  <c r="AI549" i="22"/>
  <c r="AL358" i="22"/>
  <c r="AK358" i="22"/>
  <c r="AJ358" i="22"/>
  <c r="AI358" i="22"/>
  <c r="AL262" i="22"/>
  <c r="AK262" i="22"/>
  <c r="AJ262" i="22"/>
  <c r="AI262" i="22"/>
  <c r="AL486" i="22"/>
  <c r="AK486" i="22"/>
  <c r="AJ486" i="22"/>
  <c r="AI486" i="22"/>
  <c r="AL485" i="22"/>
  <c r="AK485" i="22"/>
  <c r="AJ485" i="22"/>
  <c r="AI485" i="22"/>
  <c r="AL292" i="22"/>
  <c r="AK292" i="22"/>
  <c r="AJ292" i="22"/>
  <c r="AI292" i="22"/>
  <c r="AL261" i="22"/>
  <c r="AK261" i="22"/>
  <c r="AJ261" i="22"/>
  <c r="AI261" i="22"/>
  <c r="AL548" i="22"/>
  <c r="AK548" i="22"/>
  <c r="AJ548" i="22"/>
  <c r="AI548" i="22"/>
  <c r="AL325" i="22"/>
  <c r="AK325" i="22"/>
  <c r="AJ325" i="22"/>
  <c r="AI325" i="22"/>
  <c r="AL291" i="22"/>
  <c r="AK291" i="22"/>
  <c r="AJ291" i="22"/>
  <c r="AI291" i="22"/>
  <c r="AL357" i="22"/>
  <c r="AK357" i="22"/>
  <c r="AJ357" i="22"/>
  <c r="AI357" i="22"/>
  <c r="AL484" i="22"/>
  <c r="AK484" i="22"/>
  <c r="AJ484" i="22"/>
  <c r="AI484" i="22"/>
  <c r="AL356" i="22"/>
  <c r="AK356" i="22"/>
  <c r="AJ356" i="22"/>
  <c r="AI356" i="22"/>
  <c r="AL219" i="22"/>
  <c r="AK219" i="22"/>
  <c r="AJ219" i="22"/>
  <c r="AI219" i="22"/>
  <c r="AL547" i="22"/>
  <c r="AK547" i="22"/>
  <c r="AJ547" i="22"/>
  <c r="AI547" i="22"/>
  <c r="AL355" i="22"/>
  <c r="AK355" i="22"/>
  <c r="AJ355" i="22"/>
  <c r="AI355" i="22"/>
  <c r="AL354" i="22"/>
  <c r="AK354" i="22"/>
  <c r="AJ354" i="22"/>
  <c r="AI354" i="22"/>
  <c r="AL260" i="22"/>
  <c r="AK260" i="22"/>
  <c r="AJ260" i="22"/>
  <c r="AI260" i="22"/>
  <c r="AL290" i="22"/>
  <c r="AK290" i="22"/>
  <c r="AJ290" i="22"/>
  <c r="AI290" i="22"/>
  <c r="AL483" i="22"/>
  <c r="AK483" i="22"/>
  <c r="AJ483" i="22"/>
  <c r="AI483" i="22"/>
  <c r="AL482" i="22"/>
  <c r="AK482" i="22"/>
  <c r="AJ482" i="22"/>
  <c r="AI482" i="22"/>
  <c r="AL289" i="22"/>
  <c r="AK289" i="22"/>
  <c r="AJ289" i="22"/>
  <c r="AI289" i="22"/>
  <c r="AL218" i="22"/>
  <c r="AK218" i="22"/>
  <c r="AJ218" i="22"/>
  <c r="AI218" i="22"/>
  <c r="AL353" i="22"/>
  <c r="AK353" i="22"/>
  <c r="AJ353" i="22"/>
  <c r="AI353" i="22"/>
  <c r="AL352" i="22"/>
  <c r="AK352" i="22"/>
  <c r="AJ352" i="22"/>
  <c r="AI352" i="22"/>
  <c r="AL351" i="22"/>
  <c r="AK351" i="22"/>
  <c r="AJ351" i="22"/>
  <c r="AI351" i="22"/>
  <c r="AL481" i="22"/>
  <c r="AK481" i="22"/>
  <c r="AJ481" i="22"/>
  <c r="AI481" i="22"/>
  <c r="AL432" i="22"/>
  <c r="AK432" i="22"/>
  <c r="AJ432" i="22"/>
  <c r="AI432" i="22"/>
  <c r="AL350" i="22"/>
  <c r="AK350" i="22"/>
  <c r="AJ350" i="22"/>
  <c r="AI350" i="22"/>
  <c r="AL259" i="22"/>
  <c r="AK259" i="22"/>
  <c r="AJ259" i="22"/>
  <c r="AI259" i="22"/>
  <c r="AL480" i="22"/>
  <c r="AK480" i="22"/>
  <c r="AJ480" i="22"/>
  <c r="AI480" i="22"/>
  <c r="AL546" i="22"/>
  <c r="AK546" i="22"/>
  <c r="AJ546" i="22"/>
  <c r="AI546" i="22"/>
  <c r="AL258" i="22"/>
  <c r="AK258" i="22"/>
  <c r="AJ258" i="22"/>
  <c r="AI258" i="22"/>
  <c r="AL431" i="22"/>
  <c r="AK431" i="22"/>
  <c r="AJ431" i="22"/>
  <c r="AI431" i="22"/>
  <c r="AL479" i="22"/>
  <c r="AK479" i="22"/>
  <c r="AJ479" i="22"/>
  <c r="AI479" i="22"/>
  <c r="AL349" i="22"/>
  <c r="AK349" i="22"/>
  <c r="AJ349" i="22"/>
  <c r="AI349" i="22"/>
  <c r="AL348" i="22"/>
  <c r="AK348" i="22"/>
  <c r="AJ348" i="22"/>
  <c r="AI348" i="22"/>
  <c r="AL478" i="22"/>
  <c r="AK478" i="22"/>
  <c r="AJ478" i="22"/>
  <c r="AI478" i="22"/>
  <c r="AL257" i="22"/>
  <c r="AK257" i="22"/>
  <c r="AJ257" i="22"/>
  <c r="AI257" i="22"/>
  <c r="AL288" i="22"/>
  <c r="AK288" i="22"/>
  <c r="AJ288" i="22"/>
  <c r="AI288" i="22"/>
  <c r="AL347" i="22"/>
  <c r="AK347" i="22"/>
  <c r="AJ347" i="22"/>
  <c r="AI347" i="22"/>
  <c r="AL477" i="22"/>
  <c r="AK477" i="22"/>
  <c r="AJ477" i="22"/>
  <c r="AI477" i="22"/>
  <c r="AL430" i="22"/>
  <c r="AK430" i="22"/>
  <c r="AJ430" i="22"/>
  <c r="AI430" i="22"/>
  <c r="AL256" i="22"/>
  <c r="AK256" i="22"/>
  <c r="AJ256" i="22"/>
  <c r="AI256" i="22"/>
  <c r="AL476" i="22"/>
  <c r="AK476" i="22"/>
  <c r="AJ476" i="22"/>
  <c r="AI476" i="22"/>
  <c r="AL346" i="22"/>
  <c r="AK346" i="22"/>
  <c r="AJ346" i="22"/>
  <c r="AI346" i="22"/>
  <c r="AL345" i="22"/>
  <c r="AK345" i="22"/>
  <c r="AJ345" i="22"/>
  <c r="AI345" i="22"/>
  <c r="AL217" i="22"/>
  <c r="AK217" i="22"/>
  <c r="AJ217" i="22"/>
  <c r="AI217" i="22"/>
  <c r="AL287" i="22"/>
  <c r="AK287" i="22"/>
  <c r="AJ287" i="22"/>
  <c r="AI287" i="22"/>
  <c r="AL429" i="22"/>
  <c r="AK429" i="22"/>
  <c r="AJ429" i="22"/>
  <c r="AI429" i="22"/>
  <c r="AL545" i="22"/>
  <c r="AK545" i="22"/>
  <c r="AJ545" i="22"/>
  <c r="AI545" i="22"/>
  <c r="AL560" i="22"/>
  <c r="AK560" i="22"/>
  <c r="AJ560" i="22"/>
  <c r="AI560" i="22"/>
  <c r="AL255" i="22"/>
  <c r="AK255" i="22"/>
  <c r="AJ255" i="22"/>
  <c r="AI255" i="22"/>
  <c r="AL570" i="22"/>
  <c r="AK570" i="22"/>
  <c r="AJ570" i="22"/>
  <c r="AI570" i="22"/>
  <c r="AL475" i="22"/>
  <c r="AK475" i="22"/>
  <c r="AJ475" i="22"/>
  <c r="AI475" i="22"/>
  <c r="AL474" i="22"/>
  <c r="AK474" i="22"/>
  <c r="AJ474" i="22"/>
  <c r="AI474" i="22"/>
  <c r="AL428" i="22"/>
  <c r="AK428" i="22"/>
  <c r="AJ428" i="22"/>
  <c r="AI428" i="22"/>
  <c r="AL473" i="22"/>
  <c r="AK473" i="22"/>
  <c r="AJ473" i="22"/>
  <c r="AI473" i="22"/>
  <c r="AL427" i="22"/>
  <c r="AK427" i="22"/>
  <c r="AJ427" i="22"/>
  <c r="AI427" i="22"/>
  <c r="AL426" i="22"/>
  <c r="AK426" i="22"/>
  <c r="AJ426" i="22"/>
  <c r="AI426" i="22"/>
  <c r="AL324" i="22"/>
  <c r="AK324" i="22"/>
  <c r="AJ324" i="22"/>
  <c r="AI324" i="22"/>
  <c r="AL286" i="22"/>
  <c r="AK286" i="22"/>
  <c r="AJ286" i="22"/>
  <c r="AI286" i="22"/>
  <c r="AL254" i="22"/>
  <c r="AK254" i="22"/>
  <c r="AJ254" i="22"/>
  <c r="AI254" i="22"/>
  <c r="AL216" i="22"/>
  <c r="AK216" i="22"/>
  <c r="AJ216" i="22"/>
  <c r="AI216" i="22"/>
  <c r="AL344" i="22"/>
  <c r="AK344" i="22"/>
  <c r="AJ344" i="22"/>
  <c r="AI344" i="22"/>
  <c r="AL253" i="22"/>
  <c r="AK253" i="22"/>
  <c r="AJ253" i="22"/>
  <c r="AI253" i="22"/>
  <c r="AL285" i="22"/>
  <c r="AK285" i="22"/>
  <c r="AJ285" i="22"/>
  <c r="AI285" i="22"/>
  <c r="AL425" i="22"/>
  <c r="AK425" i="22"/>
  <c r="AJ425" i="22"/>
  <c r="AI425" i="22"/>
  <c r="AL284" i="22"/>
  <c r="AK284" i="22"/>
  <c r="AJ284" i="22"/>
  <c r="AI284" i="22"/>
  <c r="AL559" i="22"/>
  <c r="AK559" i="22"/>
  <c r="AJ559" i="22"/>
  <c r="AI559" i="22"/>
  <c r="AL343" i="22"/>
  <c r="AK343" i="22"/>
  <c r="AJ343" i="22"/>
  <c r="AI343" i="22"/>
  <c r="AL342" i="22"/>
  <c r="AK342" i="22"/>
  <c r="AJ342" i="22"/>
  <c r="AI342" i="22"/>
  <c r="AL283" i="22"/>
  <c r="AK283" i="22"/>
  <c r="AJ283" i="22"/>
  <c r="AI283" i="22"/>
  <c r="AL341" i="22"/>
  <c r="AK341" i="22"/>
  <c r="AJ341" i="22"/>
  <c r="AI341" i="22"/>
  <c r="AL340" i="22"/>
  <c r="AK340" i="22"/>
  <c r="AJ340" i="22"/>
  <c r="AI340" i="22"/>
  <c r="AL472" i="22"/>
  <c r="AK472" i="22"/>
  <c r="AJ472" i="22"/>
  <c r="AI472" i="22"/>
  <c r="AL252" i="22"/>
  <c r="AK252" i="22"/>
  <c r="AJ252" i="22"/>
  <c r="AI252" i="22"/>
  <c r="AL424" i="22"/>
  <c r="AK424" i="22"/>
  <c r="AJ424" i="22"/>
  <c r="AI424" i="22"/>
  <c r="AL251" i="22"/>
  <c r="AK251" i="22"/>
  <c r="AJ251" i="22"/>
  <c r="AI251" i="22"/>
  <c r="AL423" i="22"/>
  <c r="AK423" i="22"/>
  <c r="AJ423" i="22"/>
  <c r="AI423" i="22"/>
  <c r="AL471" i="22"/>
  <c r="AK471" i="22"/>
  <c r="AJ471" i="22"/>
  <c r="AI471" i="22"/>
  <c r="AL544" i="22"/>
  <c r="AK544" i="22"/>
  <c r="AJ544" i="22"/>
  <c r="AI544" i="22"/>
  <c r="AL339" i="22"/>
  <c r="AK339" i="22"/>
  <c r="AJ339" i="22"/>
  <c r="AI339" i="22"/>
  <c r="AL323" i="22"/>
  <c r="AK323" i="22"/>
  <c r="AJ323" i="22"/>
  <c r="AI323" i="22"/>
  <c r="AL569" i="22"/>
  <c r="AK569" i="22"/>
  <c r="AJ569" i="22"/>
  <c r="AI569" i="22"/>
  <c r="AL582" i="22"/>
  <c r="AK582" i="22"/>
  <c r="AJ582" i="22"/>
  <c r="AI582" i="22"/>
  <c r="AL470" i="22"/>
  <c r="AK470" i="22"/>
  <c r="AJ470" i="22"/>
  <c r="AI470" i="22"/>
  <c r="AL282" i="22"/>
  <c r="AK282" i="22"/>
  <c r="AJ282" i="22"/>
  <c r="AI282" i="22"/>
  <c r="AL422" i="22"/>
  <c r="AK422" i="22"/>
  <c r="AJ422" i="22"/>
  <c r="AI422" i="22"/>
  <c r="AL338" i="22"/>
  <c r="AK338" i="22"/>
  <c r="AJ338" i="22"/>
  <c r="AI338" i="22"/>
  <c r="AL543" i="22"/>
  <c r="AK543" i="22"/>
  <c r="AJ543" i="22"/>
  <c r="AI543" i="22"/>
  <c r="AL337" i="22"/>
  <c r="AK337" i="22"/>
  <c r="AJ337" i="22"/>
  <c r="AI337" i="22"/>
  <c r="AL215" i="22"/>
  <c r="AK215" i="22"/>
  <c r="AJ215" i="22"/>
  <c r="AI215" i="22"/>
  <c r="AL469" i="22"/>
  <c r="AK469" i="22"/>
  <c r="AJ469" i="22"/>
  <c r="AI469" i="22"/>
  <c r="AL281" i="22"/>
  <c r="AK281" i="22"/>
  <c r="AJ281" i="22"/>
  <c r="AI281" i="22"/>
  <c r="AL117" i="22"/>
  <c r="AK117" i="22"/>
  <c r="AJ117" i="22"/>
  <c r="AI117" i="22"/>
  <c r="AL206" i="22"/>
  <c r="AK206" i="22"/>
  <c r="AJ206" i="22"/>
  <c r="AI206" i="22"/>
  <c r="AL199" i="22"/>
  <c r="AK199" i="22"/>
  <c r="AJ199" i="22"/>
  <c r="AL198" i="22"/>
  <c r="AK198" i="22"/>
  <c r="AJ198" i="22"/>
  <c r="AL105" i="22"/>
  <c r="AK105" i="22"/>
  <c r="AJ105" i="22"/>
  <c r="AL161" i="22"/>
  <c r="AK161" i="22"/>
  <c r="AJ161" i="22"/>
  <c r="AL160" i="22"/>
  <c r="AK160" i="22"/>
  <c r="AJ160" i="22"/>
  <c r="AI160" i="22"/>
  <c r="AL76" i="22"/>
  <c r="AK76" i="22"/>
  <c r="AJ76" i="22"/>
  <c r="AI76" i="22"/>
  <c r="AL214" i="22"/>
  <c r="AK214" i="22"/>
  <c r="AJ214" i="22"/>
  <c r="AI214" i="22"/>
  <c r="AL159" i="22"/>
  <c r="AK159" i="22"/>
  <c r="AJ159" i="22"/>
  <c r="AI159" i="22"/>
  <c r="AL158" i="22"/>
  <c r="AK158" i="22"/>
  <c r="AJ158" i="22"/>
  <c r="AI158" i="22"/>
  <c r="AL90" i="22"/>
  <c r="AK90" i="22"/>
  <c r="AJ90" i="22"/>
  <c r="AI90" i="22"/>
  <c r="AL197" i="22"/>
  <c r="AK197" i="22"/>
  <c r="AJ197" i="22"/>
  <c r="AI197" i="22"/>
  <c r="AL196" i="22"/>
  <c r="AK196" i="22"/>
  <c r="AJ196" i="22"/>
  <c r="AI196" i="22"/>
  <c r="AL104" i="22"/>
  <c r="AK104" i="22"/>
  <c r="AJ104" i="22"/>
  <c r="AI104" i="22"/>
  <c r="AL157" i="22"/>
  <c r="AK157" i="22"/>
  <c r="AJ157" i="22"/>
  <c r="AI157" i="22"/>
  <c r="AL183" i="22"/>
  <c r="AK183" i="22"/>
  <c r="AJ183" i="22"/>
  <c r="AI183" i="22"/>
  <c r="AL209" i="22"/>
  <c r="AK209" i="22"/>
  <c r="AJ209" i="22"/>
  <c r="AI209" i="22"/>
  <c r="AL182" i="22"/>
  <c r="AK182" i="22"/>
  <c r="AJ182" i="22"/>
  <c r="AI182" i="22"/>
  <c r="AL195" i="22"/>
  <c r="AK195" i="22"/>
  <c r="AJ195" i="22"/>
  <c r="AI195" i="22"/>
  <c r="AL116" i="22"/>
  <c r="AK116" i="22"/>
  <c r="AJ116" i="22"/>
  <c r="AI116" i="22"/>
  <c r="AL205" i="22"/>
  <c r="AK205" i="22"/>
  <c r="AJ205" i="22"/>
  <c r="AI205" i="22"/>
  <c r="AL208" i="22"/>
  <c r="AK208" i="22"/>
  <c r="AJ208" i="22"/>
  <c r="AI208" i="22"/>
  <c r="AL156" i="22"/>
  <c r="AK156" i="22"/>
  <c r="AJ156" i="22"/>
  <c r="AI156" i="22"/>
  <c r="AL115" i="22"/>
  <c r="AK115" i="22"/>
  <c r="AJ115" i="22"/>
  <c r="AI115" i="22"/>
  <c r="AL194" i="22"/>
  <c r="AK194" i="22"/>
  <c r="AJ194" i="22"/>
  <c r="AI194" i="22"/>
  <c r="AL89" i="22"/>
  <c r="AK89" i="22"/>
  <c r="AJ89" i="22"/>
  <c r="AI89" i="22"/>
  <c r="AL155" i="22"/>
  <c r="AK155" i="22"/>
  <c r="AJ155" i="22"/>
  <c r="AI155" i="22"/>
  <c r="AL213" i="22"/>
  <c r="AK213" i="22"/>
  <c r="AJ213" i="22"/>
  <c r="AI213" i="22"/>
  <c r="AL75" i="22"/>
  <c r="AK75" i="22"/>
  <c r="AJ75" i="22"/>
  <c r="AI75" i="22"/>
  <c r="AL103" i="22"/>
  <c r="AK103" i="22"/>
  <c r="AJ103" i="22"/>
  <c r="AI103" i="22"/>
  <c r="AL114" i="22"/>
  <c r="AK114" i="22"/>
  <c r="AJ114" i="22"/>
  <c r="AI114" i="22"/>
  <c r="AL193" i="22"/>
  <c r="AK193" i="22"/>
  <c r="AJ193" i="22"/>
  <c r="AI193" i="22"/>
  <c r="AL154" i="22"/>
  <c r="AK154" i="22"/>
  <c r="AJ154" i="22"/>
  <c r="AI154" i="22"/>
  <c r="AL153" i="22"/>
  <c r="AK153" i="22"/>
  <c r="AJ153" i="22"/>
  <c r="AI153" i="22"/>
  <c r="AL113" i="22"/>
  <c r="AK113" i="22"/>
  <c r="AJ113" i="22"/>
  <c r="AI113" i="22"/>
  <c r="AL152" i="22"/>
  <c r="AK152" i="22"/>
  <c r="AJ152" i="22"/>
  <c r="AI152" i="22"/>
  <c r="AL102" i="22"/>
  <c r="AK102" i="22"/>
  <c r="AJ102" i="22"/>
  <c r="AI102" i="22"/>
  <c r="AL151" i="22"/>
  <c r="AK151" i="22"/>
  <c r="AJ151" i="22"/>
  <c r="AI151" i="22"/>
  <c r="AL192" i="22"/>
  <c r="AK192" i="22"/>
  <c r="AJ192" i="22"/>
  <c r="AI192" i="22"/>
  <c r="AL101" i="22"/>
  <c r="AK101" i="22"/>
  <c r="AJ101" i="22"/>
  <c r="AI101" i="22"/>
  <c r="AL150" i="22"/>
  <c r="AK150" i="22"/>
  <c r="AJ150" i="22"/>
  <c r="AI150" i="22"/>
  <c r="AL112" i="22"/>
  <c r="AK112" i="22"/>
  <c r="AJ112" i="22"/>
  <c r="AI112" i="22"/>
  <c r="AL74" i="22"/>
  <c r="AK74" i="22"/>
  <c r="AJ74" i="22"/>
  <c r="AI74" i="22"/>
  <c r="AL204" i="22"/>
  <c r="AK204" i="22"/>
  <c r="AJ204" i="22"/>
  <c r="AI204" i="22"/>
  <c r="AL191" i="22"/>
  <c r="AK191" i="22"/>
  <c r="AJ191" i="22"/>
  <c r="AI191" i="22"/>
  <c r="AL100" i="22"/>
  <c r="AK100" i="22"/>
  <c r="AJ100" i="22"/>
  <c r="AI100" i="22"/>
  <c r="AL149" i="22"/>
  <c r="AK149" i="22"/>
  <c r="AJ149" i="22"/>
  <c r="AI149" i="22"/>
  <c r="AL190" i="22"/>
  <c r="AK190" i="22"/>
  <c r="AJ190" i="22"/>
  <c r="AI190" i="22"/>
  <c r="AL181" i="22"/>
  <c r="AK181" i="22"/>
  <c r="AJ181" i="22"/>
  <c r="AI181" i="22"/>
  <c r="AL212" i="22"/>
  <c r="AK212" i="22"/>
  <c r="AJ212" i="22"/>
  <c r="AI212" i="22"/>
  <c r="AL148" i="22"/>
  <c r="AK148" i="22"/>
  <c r="AJ148" i="22"/>
  <c r="AI148" i="22"/>
  <c r="AL180" i="22"/>
  <c r="AK180" i="22"/>
  <c r="AJ180" i="22"/>
  <c r="AI180" i="22"/>
  <c r="AL147" i="22"/>
  <c r="AK147" i="22"/>
  <c r="AJ147" i="22"/>
  <c r="AI147" i="22"/>
  <c r="AL203" i="22"/>
  <c r="AK203" i="22"/>
  <c r="AJ203" i="22"/>
  <c r="AI203" i="22"/>
  <c r="AL99" i="22"/>
  <c r="AK99" i="22"/>
  <c r="AJ99" i="22"/>
  <c r="AI99" i="22"/>
  <c r="AL146" i="22"/>
  <c r="AK146" i="22"/>
  <c r="AJ146" i="22"/>
  <c r="AI146" i="22"/>
  <c r="AL88" i="22"/>
  <c r="AK88" i="22"/>
  <c r="AJ88" i="22"/>
  <c r="AI88" i="22"/>
  <c r="AL73" i="22"/>
  <c r="AK73" i="22"/>
  <c r="AJ73" i="22"/>
  <c r="AI73" i="22"/>
  <c r="AL145" i="22"/>
  <c r="AK145" i="22"/>
  <c r="AJ145" i="22"/>
  <c r="AI145" i="22"/>
  <c r="AL72" i="22"/>
  <c r="AK72" i="22"/>
  <c r="AJ72" i="22"/>
  <c r="AI72" i="22"/>
  <c r="AL87" i="22"/>
  <c r="AK87" i="22"/>
  <c r="AJ87" i="22"/>
  <c r="AI87" i="22"/>
  <c r="AL71" i="22"/>
  <c r="AK71" i="22"/>
  <c r="AJ71" i="22"/>
  <c r="AI71" i="22"/>
  <c r="AL144" i="22"/>
  <c r="AK144" i="22"/>
  <c r="AJ144" i="22"/>
  <c r="AI144" i="22"/>
  <c r="AL189" i="22"/>
  <c r="AK189" i="22"/>
  <c r="AJ189" i="22"/>
  <c r="AI189" i="22"/>
  <c r="AL143" i="22"/>
  <c r="AK143" i="22"/>
  <c r="AJ143" i="22"/>
  <c r="AI143" i="22"/>
  <c r="AL142" i="22"/>
  <c r="AK142" i="22"/>
  <c r="AJ142" i="22"/>
  <c r="AI142" i="22"/>
  <c r="AL86" i="22"/>
  <c r="AK86" i="22"/>
  <c r="AJ86" i="22"/>
  <c r="AI86" i="22"/>
  <c r="AL98" i="22"/>
  <c r="AK98" i="22"/>
  <c r="AJ98" i="22"/>
  <c r="AI98" i="22"/>
  <c r="AL141" i="22"/>
  <c r="AK141" i="22"/>
  <c r="AJ141" i="22"/>
  <c r="AI141" i="22"/>
  <c r="AL140" i="22"/>
  <c r="AK140" i="22"/>
  <c r="AJ140" i="22"/>
  <c r="AI140" i="22"/>
  <c r="AL111" i="22"/>
  <c r="AK111" i="22"/>
  <c r="AJ111" i="22"/>
  <c r="AI111" i="22"/>
  <c r="AL188" i="22"/>
  <c r="AK188" i="22"/>
  <c r="AJ188" i="22"/>
  <c r="AI188" i="22"/>
  <c r="AL179" i="22"/>
  <c r="AK179" i="22"/>
  <c r="AJ179" i="22"/>
  <c r="AI179" i="22"/>
  <c r="AL187" i="22"/>
  <c r="AK187" i="22"/>
  <c r="AJ187" i="22"/>
  <c r="AI187" i="22"/>
  <c r="AL139" i="22"/>
  <c r="AK139" i="22"/>
  <c r="AJ139" i="22"/>
  <c r="AI139" i="22"/>
  <c r="AL110" i="22"/>
  <c r="AK110" i="22"/>
  <c r="AJ110" i="22"/>
  <c r="AI110" i="22"/>
  <c r="AL207" i="22"/>
  <c r="AK207" i="22"/>
  <c r="AJ207" i="22"/>
  <c r="AI207" i="22"/>
  <c r="AL178" i="22"/>
  <c r="AK178" i="22"/>
  <c r="AJ178" i="22"/>
  <c r="AI178" i="22"/>
  <c r="AL97" i="22"/>
  <c r="AK97" i="22"/>
  <c r="AJ97" i="22"/>
  <c r="AI97" i="22"/>
  <c r="AL177" i="22"/>
  <c r="AK177" i="22"/>
  <c r="AJ177" i="22"/>
  <c r="AI177" i="22"/>
  <c r="AL176" i="22"/>
  <c r="AK176" i="22"/>
  <c r="AJ176" i="22"/>
  <c r="AI176" i="22"/>
  <c r="AL96" i="22"/>
  <c r="AK96" i="22"/>
  <c r="AJ96" i="22"/>
  <c r="AI96" i="22"/>
  <c r="AL138" i="22"/>
  <c r="AK138" i="22"/>
  <c r="AJ138" i="22"/>
  <c r="AI138" i="22"/>
  <c r="AL95" i="22"/>
  <c r="AK95" i="22"/>
  <c r="AJ95" i="22"/>
  <c r="AI95" i="22"/>
  <c r="AL94" i="22"/>
  <c r="AK94" i="22"/>
  <c r="AJ94" i="22"/>
  <c r="AI94" i="22"/>
  <c r="AL70" i="22"/>
  <c r="AK70" i="22"/>
  <c r="AJ70" i="22"/>
  <c r="AI70" i="22"/>
  <c r="AL137" i="22"/>
  <c r="AK137" i="22"/>
  <c r="AJ137" i="22"/>
  <c r="AI137" i="22"/>
  <c r="AL136" i="22"/>
  <c r="AK136" i="22"/>
  <c r="AJ136" i="22"/>
  <c r="AI136" i="22"/>
  <c r="AL186" i="22"/>
  <c r="AK186" i="22"/>
  <c r="AJ186" i="22"/>
  <c r="AI186" i="22"/>
  <c r="AL135" i="22"/>
  <c r="AK135" i="22"/>
  <c r="AJ135" i="22"/>
  <c r="AI135" i="22"/>
  <c r="AL85" i="22"/>
  <c r="AK85" i="22"/>
  <c r="AJ85" i="22"/>
  <c r="AI85" i="22"/>
  <c r="AL134" i="22"/>
  <c r="AK134" i="22"/>
  <c r="AJ134" i="22"/>
  <c r="AI134" i="22"/>
  <c r="AL84" i="22"/>
  <c r="AK84" i="22"/>
  <c r="AJ84" i="22"/>
  <c r="AI84" i="22"/>
  <c r="AL202" i="22"/>
  <c r="AK202" i="22"/>
  <c r="AJ202" i="22"/>
  <c r="AI202" i="22"/>
  <c r="AL69" i="22"/>
  <c r="AK69" i="22"/>
  <c r="AJ69" i="22"/>
  <c r="AI69" i="22"/>
  <c r="AL175" i="22"/>
  <c r="AK175" i="22"/>
  <c r="AJ175" i="22"/>
  <c r="AI175" i="22"/>
  <c r="AL174" i="22"/>
  <c r="AK174" i="22"/>
  <c r="AJ174" i="22"/>
  <c r="AI174" i="22"/>
  <c r="AL173" i="22"/>
  <c r="AK173" i="22"/>
  <c r="AJ173" i="22"/>
  <c r="AI173" i="22"/>
  <c r="AL83" i="22"/>
  <c r="AK83" i="22"/>
  <c r="AJ83" i="22"/>
  <c r="AI83" i="22"/>
  <c r="AL172" i="22"/>
  <c r="AK172" i="22"/>
  <c r="AJ172" i="22"/>
  <c r="AI172" i="22"/>
  <c r="AL68" i="22"/>
  <c r="AK68" i="22"/>
  <c r="AJ68" i="22"/>
  <c r="AI68" i="22"/>
  <c r="AL171" i="22"/>
  <c r="AK171" i="22"/>
  <c r="AJ171" i="22"/>
  <c r="AI171" i="22"/>
  <c r="AL133" i="22"/>
  <c r="AK133" i="22"/>
  <c r="AJ133" i="22"/>
  <c r="AI133" i="22"/>
  <c r="AL132" i="22"/>
  <c r="AK132" i="22"/>
  <c r="AJ132" i="22"/>
  <c r="AI132" i="22"/>
  <c r="AL131" i="22"/>
  <c r="AK131" i="22"/>
  <c r="AJ131" i="22"/>
  <c r="AI131" i="22"/>
  <c r="AL130" i="22"/>
  <c r="AK130" i="22"/>
  <c r="AJ130" i="22"/>
  <c r="AI130" i="22"/>
  <c r="AL129" i="22"/>
  <c r="AK129" i="22"/>
  <c r="AJ129" i="22"/>
  <c r="AI129" i="22"/>
  <c r="AL67" i="22"/>
  <c r="AK67" i="22"/>
  <c r="AJ67" i="22"/>
  <c r="AI67" i="22"/>
  <c r="AL170" i="22"/>
  <c r="AK170" i="22"/>
  <c r="AJ170" i="22"/>
  <c r="AI170" i="22"/>
  <c r="AL169" i="22"/>
  <c r="AK169" i="22"/>
  <c r="AJ169" i="22"/>
  <c r="AI169" i="22"/>
  <c r="AL128" i="22"/>
  <c r="AK128" i="22"/>
  <c r="AJ128" i="22"/>
  <c r="AI128" i="22"/>
  <c r="AL127" i="22"/>
  <c r="AK127" i="22"/>
  <c r="AJ127" i="22"/>
  <c r="AI127" i="22"/>
  <c r="AL201" i="22"/>
  <c r="AK201" i="22"/>
  <c r="AJ201" i="22"/>
  <c r="AI201" i="22"/>
  <c r="AL168" i="22"/>
  <c r="AK168" i="22"/>
  <c r="AJ168" i="22"/>
  <c r="AI168" i="22"/>
  <c r="AL126" i="22"/>
  <c r="AK126" i="22"/>
  <c r="AJ126" i="22"/>
  <c r="AI126" i="22"/>
  <c r="AL125" i="22"/>
  <c r="AK125" i="22"/>
  <c r="AJ125" i="22"/>
  <c r="AI125" i="22"/>
  <c r="AL82" i="22"/>
  <c r="AK82" i="22"/>
  <c r="AJ82" i="22"/>
  <c r="AI82" i="22"/>
  <c r="AL93" i="22"/>
  <c r="AK93" i="22"/>
  <c r="AJ93" i="22"/>
  <c r="AI93" i="22"/>
  <c r="AL109" i="22"/>
  <c r="AK109" i="22"/>
  <c r="AJ109" i="22"/>
  <c r="AI109" i="22"/>
  <c r="AL124" i="22"/>
  <c r="AK124" i="22"/>
  <c r="AJ124" i="22"/>
  <c r="AI124" i="22"/>
  <c r="AL167" i="22"/>
  <c r="AK167" i="22"/>
  <c r="AJ167" i="22"/>
  <c r="AI167" i="22"/>
  <c r="AL108" i="22"/>
  <c r="AK108" i="22"/>
  <c r="AJ108" i="22"/>
  <c r="AI108" i="22"/>
  <c r="AL81" i="22"/>
  <c r="AK81" i="22"/>
  <c r="AJ81" i="22"/>
  <c r="AI81" i="22"/>
  <c r="AL123" i="22"/>
  <c r="AK123" i="22"/>
  <c r="AJ123" i="22"/>
  <c r="AI123" i="22"/>
  <c r="AL166" i="22"/>
  <c r="AK166" i="22"/>
  <c r="AJ166" i="22"/>
  <c r="AI166" i="22"/>
  <c r="AL122" i="22"/>
  <c r="AK122" i="22"/>
  <c r="AJ122" i="22"/>
  <c r="AI122" i="22"/>
  <c r="AL210" i="22"/>
  <c r="AK210" i="22"/>
  <c r="AJ210" i="22"/>
  <c r="AI210" i="22"/>
  <c r="AL80" i="22"/>
  <c r="AK80" i="22"/>
  <c r="AJ80" i="22"/>
  <c r="AI80" i="22"/>
  <c r="AL92" i="22"/>
  <c r="AK92" i="22"/>
  <c r="AJ92" i="22"/>
  <c r="AI92" i="22"/>
  <c r="AL121" i="22"/>
  <c r="AK121" i="22"/>
  <c r="AJ121" i="22"/>
  <c r="AI121" i="22"/>
  <c r="AL79" i="22"/>
  <c r="AK79" i="22"/>
  <c r="AJ79" i="22"/>
  <c r="AI79" i="22"/>
  <c r="AL78" i="22"/>
  <c r="AK78" i="22"/>
  <c r="AJ78" i="22"/>
  <c r="AI78" i="22"/>
  <c r="AL120" i="22"/>
  <c r="AK120" i="22"/>
  <c r="AJ120" i="22"/>
  <c r="AI120" i="22"/>
  <c r="AL119" i="22"/>
  <c r="AK119" i="22"/>
  <c r="AJ119" i="22"/>
  <c r="AI119" i="22"/>
  <c r="AL165" i="22"/>
  <c r="AK165" i="22"/>
  <c r="AJ165" i="22"/>
  <c r="AI165" i="22"/>
  <c r="AL77" i="22"/>
  <c r="AK77" i="22"/>
  <c r="AJ77" i="22"/>
  <c r="AI77" i="22"/>
  <c r="AL164" i="22"/>
  <c r="AK164" i="22"/>
  <c r="AJ164" i="22"/>
  <c r="AI164" i="22"/>
  <c r="AL163" i="22"/>
  <c r="AK163" i="22"/>
  <c r="AJ163" i="22"/>
  <c r="AI163" i="22"/>
  <c r="AL118" i="22"/>
  <c r="AK118" i="22"/>
  <c r="AJ118" i="22"/>
  <c r="AI118" i="22"/>
  <c r="AL211" i="22"/>
  <c r="AK211" i="22"/>
  <c r="AJ211" i="22"/>
  <c r="AI211" i="22"/>
  <c r="AL66" i="22"/>
  <c r="AK66" i="22"/>
  <c r="AJ66" i="22"/>
  <c r="AI66" i="22"/>
  <c r="AL185" i="22"/>
  <c r="AK185" i="22"/>
  <c r="AJ185" i="22"/>
  <c r="AI185" i="22"/>
  <c r="AL184" i="22"/>
  <c r="AK184" i="22"/>
  <c r="AJ184" i="22"/>
  <c r="AI184" i="22"/>
  <c r="AL107" i="22"/>
  <c r="AK107" i="22"/>
  <c r="AJ107" i="22"/>
  <c r="AI107" i="22"/>
  <c r="AL162" i="22"/>
  <c r="AK162" i="22"/>
  <c r="AJ162" i="22"/>
  <c r="AI162" i="22"/>
  <c r="AL91" i="22"/>
  <c r="AK91" i="22"/>
  <c r="AJ91" i="22"/>
  <c r="AI91" i="22"/>
  <c r="AL200" i="22"/>
  <c r="AK200" i="22"/>
  <c r="AJ200" i="22"/>
  <c r="AI200" i="22"/>
  <c r="AL106" i="22"/>
  <c r="AK106" i="22"/>
  <c r="AJ106" i="22"/>
  <c r="AI106" i="22"/>
  <c r="AL65" i="22"/>
  <c r="AK65" i="22"/>
  <c r="AJ65" i="22"/>
  <c r="AI65" i="22"/>
  <c r="AL57" i="22"/>
  <c r="AK57" i="22"/>
  <c r="AJ57" i="22"/>
  <c r="AI57" i="22"/>
  <c r="AL61" i="22"/>
  <c r="AK61" i="22"/>
  <c r="AJ61" i="22"/>
  <c r="AI61" i="22"/>
  <c r="AL46" i="22"/>
  <c r="AK46" i="22"/>
  <c r="AJ46" i="22"/>
  <c r="AI46" i="22"/>
  <c r="AL29" i="22"/>
  <c r="AK29" i="22"/>
  <c r="AJ29" i="22"/>
  <c r="AI29" i="22"/>
  <c r="AL35" i="22"/>
  <c r="AK35" i="22"/>
  <c r="AJ35" i="22"/>
  <c r="AI35" i="22"/>
  <c r="AL45" i="22"/>
  <c r="AK45" i="22"/>
  <c r="AJ45" i="22"/>
  <c r="AI45" i="22"/>
  <c r="AL44" i="22"/>
  <c r="AK44" i="22"/>
  <c r="AJ44" i="22"/>
  <c r="AI44" i="22"/>
  <c r="AL43" i="22"/>
  <c r="AK43" i="22"/>
  <c r="AJ43" i="22"/>
  <c r="AI43" i="22"/>
  <c r="AL52" i="22"/>
  <c r="AK52" i="22"/>
  <c r="AJ52" i="22"/>
  <c r="AI52" i="22"/>
  <c r="AL51" i="22"/>
  <c r="AK51" i="22"/>
  <c r="AJ51" i="22"/>
  <c r="AI51" i="22"/>
  <c r="AL56" i="22"/>
  <c r="AK56" i="22"/>
  <c r="AJ56" i="22"/>
  <c r="AI56" i="22"/>
  <c r="AL50" i="22"/>
  <c r="AK50" i="22"/>
  <c r="AJ50" i="22"/>
  <c r="AI50" i="22"/>
  <c r="AL63" i="22"/>
  <c r="AK63" i="22"/>
  <c r="AJ63" i="22"/>
  <c r="AI63" i="22"/>
  <c r="AL55" i="22"/>
  <c r="AK55" i="22"/>
  <c r="AJ55" i="22"/>
  <c r="AI55" i="22"/>
  <c r="AL49" i="22"/>
  <c r="AK49" i="22"/>
  <c r="AJ49" i="22"/>
  <c r="AI49" i="22"/>
  <c r="AL42" i="22"/>
  <c r="AK42" i="22"/>
  <c r="AJ42" i="22"/>
  <c r="AI42" i="22"/>
  <c r="AL41" i="22"/>
  <c r="AK41" i="22"/>
  <c r="AJ41" i="22"/>
  <c r="AI41" i="22"/>
  <c r="AL62" i="22"/>
  <c r="AK62" i="22"/>
  <c r="AJ62" i="22"/>
  <c r="AI62" i="22"/>
  <c r="AL34" i="22"/>
  <c r="AK34" i="22"/>
  <c r="AJ34" i="22"/>
  <c r="AI34" i="22"/>
  <c r="AL40" i="22"/>
  <c r="AK40" i="22"/>
  <c r="AJ40" i="22"/>
  <c r="AI40" i="22"/>
  <c r="AL30" i="22"/>
  <c r="AK30" i="22"/>
  <c r="AJ30" i="22"/>
  <c r="AI30" i="22"/>
  <c r="AL60" i="22"/>
  <c r="AK60" i="22"/>
  <c r="AJ60" i="22"/>
  <c r="AI60" i="22"/>
  <c r="AL28" i="22"/>
  <c r="AK28" i="22"/>
  <c r="AJ28" i="22"/>
  <c r="AI28" i="22"/>
  <c r="AL48" i="22"/>
  <c r="AK48" i="22"/>
  <c r="AJ48" i="22"/>
  <c r="AI48" i="22"/>
  <c r="AL64" i="22"/>
  <c r="AK64" i="22"/>
  <c r="AJ64" i="22"/>
  <c r="AI64" i="22"/>
  <c r="AL33" i="22"/>
  <c r="AK33" i="22"/>
  <c r="AJ33" i="22"/>
  <c r="AI33" i="22"/>
  <c r="AL25" i="22"/>
  <c r="AK25" i="22"/>
  <c r="AJ25" i="22"/>
  <c r="AI25" i="22"/>
  <c r="AL54" i="22"/>
  <c r="AK54" i="22"/>
  <c r="AJ54" i="22"/>
  <c r="AI54" i="22"/>
  <c r="AL53" i="22"/>
  <c r="AK53" i="22"/>
  <c r="AJ53" i="22"/>
  <c r="AI53" i="22"/>
  <c r="AL47" i="22"/>
  <c r="AK47" i="22"/>
  <c r="AJ47" i="22"/>
  <c r="AI47" i="22"/>
  <c r="AL27" i="22"/>
  <c r="AK27" i="22"/>
  <c r="AJ27" i="22"/>
  <c r="AI27" i="22"/>
  <c r="AL24" i="22"/>
  <c r="AK24" i="22"/>
  <c r="AJ24" i="22"/>
  <c r="AI24" i="22"/>
  <c r="AL59" i="22"/>
  <c r="AK59" i="22"/>
  <c r="AJ59" i="22"/>
  <c r="AI59" i="22"/>
  <c r="AL32" i="22"/>
  <c r="AK32" i="22"/>
  <c r="AJ32" i="22"/>
  <c r="AI32" i="22"/>
  <c r="AL39" i="22"/>
  <c r="AK39" i="22"/>
  <c r="AJ39" i="22"/>
  <c r="AI39" i="22"/>
  <c r="AL38" i="22"/>
  <c r="AK38" i="22"/>
  <c r="AJ38" i="22"/>
  <c r="AI38" i="22"/>
  <c r="AL37" i="22"/>
  <c r="AK37" i="22"/>
  <c r="AJ37" i="22"/>
  <c r="AI37" i="22"/>
  <c r="AL58" i="22"/>
  <c r="AK58" i="22"/>
  <c r="AJ58" i="22"/>
  <c r="AI58" i="22"/>
  <c r="AL36" i="22"/>
  <c r="AK36" i="22"/>
  <c r="AJ36" i="22"/>
  <c r="AI36" i="22"/>
  <c r="AL31" i="22"/>
  <c r="AK31" i="22"/>
  <c r="AJ31" i="22"/>
  <c r="AI31" i="22"/>
  <c r="AL23" i="22"/>
  <c r="AK23" i="22"/>
  <c r="AJ23" i="22"/>
  <c r="AI23" i="22"/>
  <c r="AL26" i="22"/>
  <c r="AK26" i="22"/>
  <c r="AJ26" i="22"/>
  <c r="AI26" i="22"/>
  <c r="AL21" i="22"/>
  <c r="AK21" i="22"/>
  <c r="AJ21" i="22"/>
  <c r="AI21" i="22"/>
  <c r="AL18" i="22"/>
  <c r="AK18" i="22"/>
  <c r="AJ18" i="22"/>
  <c r="AI18" i="22"/>
  <c r="AL17" i="22"/>
  <c r="AK17" i="22"/>
  <c r="AJ17" i="22"/>
  <c r="AL16" i="22"/>
  <c r="AK16" i="22"/>
  <c r="AJ16" i="22"/>
  <c r="AI16" i="22"/>
  <c r="AL12" i="22"/>
  <c r="AK12" i="22"/>
  <c r="AJ12" i="22"/>
  <c r="AI12" i="22"/>
  <c r="AL10" i="22"/>
  <c r="AK10" i="22"/>
  <c r="AJ10" i="22"/>
  <c r="AI10" i="22"/>
  <c r="AL15" i="22"/>
  <c r="AK15" i="22"/>
  <c r="AJ15" i="22"/>
  <c r="AI15" i="22"/>
  <c r="AL9" i="22"/>
  <c r="AK9" i="22"/>
  <c r="AJ9" i="22"/>
  <c r="AI9" i="22"/>
  <c r="AL14" i="22"/>
  <c r="AK14" i="22"/>
  <c r="AJ14" i="22"/>
  <c r="AI14" i="22"/>
  <c r="AL13" i="22"/>
  <c r="AK13" i="22"/>
  <c r="AJ13" i="22"/>
  <c r="AI13" i="22"/>
  <c r="AL20" i="22"/>
  <c r="AK20" i="22"/>
  <c r="AJ20" i="22"/>
  <c r="AI20" i="22"/>
  <c r="AL22" i="22"/>
  <c r="AK22" i="22"/>
  <c r="AJ22" i="22"/>
  <c r="AI22" i="22"/>
  <c r="AL8" i="22"/>
  <c r="AK8" i="22"/>
  <c r="AJ8" i="22"/>
  <c r="AI8" i="22"/>
  <c r="AL11" i="22"/>
  <c r="AK11" i="22"/>
  <c r="AJ11" i="22"/>
  <c r="AI11" i="22"/>
  <c r="AL7" i="22"/>
  <c r="AK7" i="22"/>
  <c r="AJ7" i="22"/>
  <c r="AI7" i="22"/>
  <c r="AL19" i="22"/>
  <c r="AK19" i="22"/>
  <c r="AJ19" i="22"/>
  <c r="AI19" i="22"/>
  <c r="AL6" i="22"/>
  <c r="AK6" i="22"/>
  <c r="AJ6" i="22"/>
  <c r="AI6" i="22"/>
  <c r="AL5" i="22"/>
  <c r="AK5" i="22"/>
  <c r="AJ5" i="22"/>
  <c r="AI5" i="22"/>
  <c r="AL2" i="22"/>
  <c r="AK2" i="22"/>
  <c r="AJ2" i="22"/>
  <c r="AI2" i="22"/>
  <c r="AL4" i="22"/>
  <c r="AK4" i="22"/>
  <c r="AJ4" i="22"/>
  <c r="AL3" i="22"/>
  <c r="AK3" i="22"/>
  <c r="AJ3" i="22"/>
  <c r="AK1006" i="22"/>
  <c r="AJ1006" i="22"/>
  <c r="AK992" i="22"/>
  <c r="AJ992" i="22"/>
  <c r="AK984" i="22"/>
  <c r="AJ984" i="22"/>
  <c r="AK991" i="22"/>
  <c r="AJ991" i="22"/>
  <c r="AK990" i="22"/>
  <c r="AJ990" i="22"/>
  <c r="AK989" i="22"/>
  <c r="AJ989" i="22"/>
  <c r="AK983" i="22"/>
  <c r="AJ983" i="22"/>
  <c r="AK988" i="22"/>
  <c r="AJ988" i="22"/>
  <c r="AK987" i="22"/>
  <c r="AJ987" i="22"/>
  <c r="AL1010" i="22"/>
  <c r="AK1010" i="22"/>
  <c r="AJ1010" i="22"/>
  <c r="AL1005" i="22"/>
  <c r="AK1005" i="22"/>
  <c r="AJ1005" i="22"/>
  <c r="AL976" i="22"/>
  <c r="AK976" i="22"/>
  <c r="AJ976" i="22"/>
  <c r="AL975" i="22"/>
  <c r="AK975" i="22"/>
  <c r="AJ975" i="22"/>
  <c r="AL979" i="22"/>
  <c r="AK979" i="22"/>
  <c r="AJ979" i="22"/>
  <c r="AL974" i="22"/>
  <c r="AK974" i="22"/>
  <c r="AJ974" i="22"/>
  <c r="AL973" i="22"/>
  <c r="AK973" i="22"/>
  <c r="AJ973" i="22"/>
  <c r="AL977" i="22"/>
  <c r="AK977" i="22"/>
  <c r="AJ977" i="22"/>
  <c r="AL986" i="22"/>
  <c r="AK986" i="22"/>
  <c r="AJ986" i="22"/>
  <c r="AL982" i="22"/>
  <c r="AK982" i="22"/>
  <c r="AJ982" i="22"/>
  <c r="AL981" i="22"/>
  <c r="AK981" i="22"/>
  <c r="AJ981" i="22"/>
  <c r="AL980" i="22"/>
  <c r="AK980" i="22"/>
  <c r="AJ980" i="22"/>
  <c r="AL985" i="22"/>
  <c r="AK985" i="22"/>
  <c r="AJ985" i="22"/>
  <c r="AL978" i="22"/>
  <c r="AK978" i="22"/>
  <c r="AJ978" i="22"/>
  <c r="S319" i="22"/>
  <c r="W316" i="22"/>
  <c r="V316" i="22"/>
  <c r="U316" i="22"/>
  <c r="T316" i="22"/>
  <c r="W315" i="22"/>
  <c r="V315" i="22"/>
  <c r="U315" i="22"/>
  <c r="T315" i="22"/>
  <c r="W314" i="22"/>
  <c r="V314" i="22"/>
  <c r="U314" i="22"/>
  <c r="T314" i="22"/>
  <c r="W273" i="22"/>
  <c r="V273" i="22"/>
  <c r="U273" i="22"/>
  <c r="T273" i="22"/>
  <c r="W297" i="22"/>
  <c r="V297" i="22"/>
  <c r="U297" i="22"/>
  <c r="T297" i="22"/>
  <c r="W296" i="22"/>
  <c r="V296" i="22"/>
  <c r="U296" i="22"/>
  <c r="T296" i="22"/>
  <c r="W295" i="22"/>
  <c r="V295" i="22"/>
  <c r="U295" i="22"/>
  <c r="T295" i="22"/>
  <c r="W272" i="22"/>
  <c r="V272" i="22"/>
  <c r="U272" i="22"/>
  <c r="T272" i="22"/>
  <c r="W294" i="22"/>
  <c r="V294" i="22"/>
  <c r="U294" i="22"/>
  <c r="T294" i="22"/>
  <c r="W309" i="22"/>
  <c r="V309" i="22"/>
  <c r="U309" i="22"/>
  <c r="T309" i="22"/>
  <c r="W271" i="22"/>
  <c r="V271" i="22"/>
  <c r="U271" i="22"/>
  <c r="T271" i="22"/>
  <c r="W270" i="22"/>
  <c r="V270" i="22"/>
  <c r="U270" i="22"/>
  <c r="T270" i="22"/>
  <c r="W293" i="22"/>
  <c r="V293" i="22"/>
  <c r="U293" i="22"/>
  <c r="T293" i="22"/>
  <c r="W292" i="22"/>
  <c r="V292" i="22"/>
  <c r="U292" i="22"/>
  <c r="T292" i="22"/>
  <c r="W269" i="22"/>
  <c r="V269" i="22"/>
  <c r="U269" i="22"/>
  <c r="T269" i="22"/>
  <c r="W262" i="22"/>
  <c r="V262" i="22"/>
  <c r="U262" i="22"/>
  <c r="T262" i="22"/>
  <c r="W258" i="22"/>
  <c r="V258" i="22"/>
  <c r="U258" i="22"/>
  <c r="T258" i="22"/>
  <c r="W268" i="22"/>
  <c r="V268" i="22"/>
  <c r="U268" i="22"/>
  <c r="T268" i="22"/>
  <c r="W308" i="22"/>
  <c r="V308" i="22"/>
  <c r="U308" i="22"/>
  <c r="T308" i="22"/>
  <c r="W307" i="22"/>
  <c r="V307" i="22"/>
  <c r="U307" i="22"/>
  <c r="T307" i="22"/>
  <c r="W291" i="22"/>
  <c r="V291" i="22"/>
  <c r="U291" i="22"/>
  <c r="T291" i="22"/>
  <c r="W281" i="22"/>
  <c r="V281" i="22"/>
  <c r="U281" i="22"/>
  <c r="T281" i="22"/>
  <c r="W306" i="22"/>
  <c r="V306" i="22"/>
  <c r="U306" i="22"/>
  <c r="T306" i="22"/>
  <c r="W280" i="22"/>
  <c r="V280" i="22"/>
  <c r="U280" i="22"/>
  <c r="T280" i="22"/>
  <c r="W305" i="22"/>
  <c r="V305" i="22"/>
  <c r="U305" i="22"/>
  <c r="T305" i="22"/>
  <c r="W279" i="22"/>
  <c r="V279" i="22"/>
  <c r="U279" i="22"/>
  <c r="T279" i="22"/>
  <c r="W278" i="22"/>
  <c r="V278" i="22"/>
  <c r="U278" i="22"/>
  <c r="T278" i="22"/>
  <c r="W290" i="22"/>
  <c r="V290" i="22"/>
  <c r="U290" i="22"/>
  <c r="T290" i="22"/>
  <c r="W284" i="22"/>
  <c r="V284" i="22"/>
  <c r="U284" i="22"/>
  <c r="T284" i="22"/>
  <c r="W289" i="22"/>
  <c r="V289" i="22"/>
  <c r="U289" i="22"/>
  <c r="T289" i="22"/>
  <c r="W304" i="22"/>
  <c r="V304" i="22"/>
  <c r="U304" i="22"/>
  <c r="T304" i="22"/>
  <c r="W257" i="22"/>
  <c r="V257" i="22"/>
  <c r="U257" i="22"/>
  <c r="T257" i="22"/>
  <c r="W303" i="22"/>
  <c r="V303" i="22"/>
  <c r="U303" i="22"/>
  <c r="T303" i="22"/>
  <c r="W267" i="22"/>
  <c r="V267" i="22"/>
  <c r="U267" i="22"/>
  <c r="T267" i="22"/>
  <c r="W283" i="22"/>
  <c r="V283" i="22"/>
  <c r="U283" i="22"/>
  <c r="T283" i="22"/>
  <c r="W261" i="22"/>
  <c r="V261" i="22"/>
  <c r="U261" i="22"/>
  <c r="T261" i="22"/>
  <c r="W260" i="22"/>
  <c r="V260" i="22"/>
  <c r="U260" i="22"/>
  <c r="T260" i="22"/>
  <c r="W288" i="22"/>
  <c r="V288" i="22"/>
  <c r="U288" i="22"/>
  <c r="T288" i="22"/>
  <c r="W256" i="22"/>
  <c r="V256" i="22"/>
  <c r="U256" i="22"/>
  <c r="T256" i="22"/>
  <c r="W287" i="22"/>
  <c r="V287" i="22"/>
  <c r="U287" i="22"/>
  <c r="T287" i="22"/>
  <c r="W302" i="22"/>
  <c r="V302" i="22"/>
  <c r="U302" i="22"/>
  <c r="T302" i="22"/>
  <c r="W266" i="22"/>
  <c r="V266" i="22"/>
  <c r="U266" i="22"/>
  <c r="T266" i="22"/>
  <c r="W301" i="22"/>
  <c r="V301" i="22"/>
  <c r="U301" i="22"/>
  <c r="T301" i="22"/>
  <c r="W277" i="22"/>
  <c r="V277" i="22"/>
  <c r="U277" i="22"/>
  <c r="T277" i="22"/>
  <c r="W282" i="22"/>
  <c r="V282" i="22"/>
  <c r="U282" i="22"/>
  <c r="T282" i="22"/>
  <c r="W300" i="22"/>
  <c r="V300" i="22"/>
  <c r="U300" i="22"/>
  <c r="T300" i="22"/>
  <c r="W265" i="22"/>
  <c r="V265" i="22"/>
  <c r="U265" i="22"/>
  <c r="T265" i="22"/>
  <c r="W276" i="22"/>
  <c r="V276" i="22"/>
  <c r="U276" i="22"/>
  <c r="T276" i="22"/>
  <c r="W275" i="22"/>
  <c r="V275" i="22"/>
  <c r="U275" i="22"/>
  <c r="T275" i="22"/>
  <c r="W264" i="22"/>
  <c r="V264" i="22"/>
  <c r="U264" i="22"/>
  <c r="T264" i="22"/>
  <c r="W263" i="22"/>
  <c r="V263" i="22"/>
  <c r="U263" i="22"/>
  <c r="T263" i="22"/>
  <c r="W286" i="22"/>
  <c r="V286" i="22"/>
  <c r="U286" i="22"/>
  <c r="T286" i="22"/>
  <c r="W299" i="22"/>
  <c r="V299" i="22"/>
  <c r="U299" i="22"/>
  <c r="T299" i="22"/>
  <c r="W298" i="22"/>
  <c r="V298" i="22"/>
  <c r="U298" i="22"/>
  <c r="T298" i="22"/>
  <c r="W274" i="22"/>
  <c r="V274" i="22"/>
  <c r="U274" i="22"/>
  <c r="T274" i="22"/>
  <c r="W255" i="22"/>
  <c r="V255" i="22"/>
  <c r="U255" i="22"/>
  <c r="T255" i="22"/>
  <c r="W285" i="22"/>
  <c r="V285" i="22"/>
  <c r="U285" i="22"/>
  <c r="T285" i="22"/>
  <c r="W259" i="22"/>
  <c r="V259" i="22"/>
  <c r="U259" i="22"/>
  <c r="T259" i="22"/>
  <c r="W251" i="22"/>
  <c r="V251" i="22"/>
  <c r="U251" i="22"/>
  <c r="W250" i="22"/>
  <c r="V250" i="22"/>
  <c r="U250" i="22"/>
  <c r="T250" i="22"/>
  <c r="W234" i="22"/>
  <c r="V234" i="22"/>
  <c r="U234" i="22"/>
  <c r="T234" i="22"/>
  <c r="W233" i="22"/>
  <c r="V233" i="22"/>
  <c r="U233" i="22"/>
  <c r="T233" i="22"/>
  <c r="W242" i="22"/>
  <c r="V242" i="22"/>
  <c r="U242" i="22"/>
  <c r="T242" i="22"/>
  <c r="W240" i="22"/>
  <c r="V240" i="22"/>
  <c r="U240" i="22"/>
  <c r="T240" i="22"/>
  <c r="W232" i="22"/>
  <c r="V232" i="22"/>
  <c r="U232" i="22"/>
  <c r="T232" i="22"/>
  <c r="W249" i="22"/>
  <c r="V249" i="22"/>
  <c r="U249" i="22"/>
  <c r="T249" i="22"/>
  <c r="W239" i="22"/>
  <c r="V239" i="22"/>
  <c r="U239" i="22"/>
  <c r="T239" i="22"/>
  <c r="W223" i="22"/>
  <c r="V223" i="22"/>
  <c r="U223" i="22"/>
  <c r="T223" i="22"/>
  <c r="W222" i="22"/>
  <c r="V222" i="22"/>
  <c r="U222" i="22"/>
  <c r="T222" i="22"/>
  <c r="W238" i="22"/>
  <c r="V238" i="22"/>
  <c r="U238" i="22"/>
  <c r="T238" i="22"/>
  <c r="W241" i="22"/>
  <c r="V241" i="22"/>
  <c r="U241" i="22"/>
  <c r="T241" i="22"/>
  <c r="W231" i="22"/>
  <c r="V231" i="22"/>
  <c r="U231" i="22"/>
  <c r="T231" i="22"/>
  <c r="W237" i="22"/>
  <c r="V237" i="22"/>
  <c r="U237" i="22"/>
  <c r="T237" i="22"/>
  <c r="W248" i="22"/>
  <c r="V248" i="22"/>
  <c r="U248" i="22"/>
  <c r="T248" i="22"/>
  <c r="W221" i="22"/>
  <c r="V221" i="22"/>
  <c r="U221" i="22"/>
  <c r="T221" i="22"/>
  <c r="W247" i="22"/>
  <c r="V247" i="22"/>
  <c r="U247" i="22"/>
  <c r="T247" i="22"/>
  <c r="W227" i="22"/>
  <c r="V227" i="22"/>
  <c r="U227" i="22"/>
  <c r="T227" i="22"/>
  <c r="W220" i="22"/>
  <c r="V220" i="22"/>
  <c r="U220" i="22"/>
  <c r="T220" i="22"/>
  <c r="W236" i="22"/>
  <c r="V236" i="22"/>
  <c r="U236" i="22"/>
  <c r="T236" i="22"/>
  <c r="W254" i="22"/>
  <c r="V254" i="22"/>
  <c r="U254" i="22"/>
  <c r="T254" i="22"/>
  <c r="W246" i="22"/>
  <c r="V246" i="22"/>
  <c r="U246" i="22"/>
  <c r="T246" i="22"/>
  <c r="W230" i="22"/>
  <c r="V230" i="22"/>
  <c r="U230" i="22"/>
  <c r="T230" i="22"/>
  <c r="W229" i="22"/>
  <c r="V229" i="22"/>
  <c r="U229" i="22"/>
  <c r="T229" i="22"/>
  <c r="W245" i="22"/>
  <c r="V245" i="22"/>
  <c r="U245" i="22"/>
  <c r="T245" i="22"/>
  <c r="W253" i="22"/>
  <c r="V253" i="22"/>
  <c r="U253" i="22"/>
  <c r="T253" i="22"/>
  <c r="W235" i="22"/>
  <c r="V235" i="22"/>
  <c r="U235" i="22"/>
  <c r="T235" i="22"/>
  <c r="W244" i="22"/>
  <c r="V244" i="22"/>
  <c r="U244" i="22"/>
  <c r="T244" i="22"/>
  <c r="W226" i="22"/>
  <c r="V226" i="22"/>
  <c r="U226" i="22"/>
  <c r="T226" i="22"/>
  <c r="W225" i="22"/>
  <c r="V225" i="22"/>
  <c r="U225" i="22"/>
  <c r="T225" i="22"/>
  <c r="W228" i="22"/>
  <c r="V228" i="22"/>
  <c r="U228" i="22"/>
  <c r="T228" i="22"/>
  <c r="W243" i="22"/>
  <c r="V243" i="22"/>
  <c r="U243" i="22"/>
  <c r="T243" i="22"/>
  <c r="W219" i="22"/>
  <c r="V219" i="22"/>
  <c r="U219" i="22"/>
  <c r="T219" i="22"/>
  <c r="W252" i="22"/>
  <c r="V252" i="22"/>
  <c r="U252" i="22"/>
  <c r="T252" i="22"/>
  <c r="W224" i="22"/>
  <c r="V224" i="22"/>
  <c r="U224" i="22"/>
  <c r="T224" i="22"/>
  <c r="W166" i="22"/>
  <c r="V166" i="22"/>
  <c r="U166" i="22"/>
  <c r="T166" i="22"/>
  <c r="W123" i="22"/>
  <c r="V123" i="22"/>
  <c r="U123" i="22"/>
  <c r="T123" i="22"/>
  <c r="W218" i="22"/>
  <c r="V218" i="22"/>
  <c r="U218" i="22"/>
  <c r="T218" i="22"/>
  <c r="W196" i="22"/>
  <c r="V196" i="22"/>
  <c r="U196" i="22"/>
  <c r="T196" i="22"/>
  <c r="W195" i="22"/>
  <c r="V195" i="22"/>
  <c r="U195" i="22"/>
  <c r="T195" i="22"/>
  <c r="W217" i="22"/>
  <c r="V217" i="22"/>
  <c r="U217" i="22"/>
  <c r="T217" i="22"/>
  <c r="W147" i="22"/>
  <c r="V147" i="22"/>
  <c r="U147" i="22"/>
  <c r="T147" i="22"/>
  <c r="W216" i="22"/>
  <c r="V216" i="22"/>
  <c r="U216" i="22"/>
  <c r="T216" i="22"/>
  <c r="W194" i="22"/>
  <c r="V194" i="22"/>
  <c r="U194" i="22"/>
  <c r="T194" i="22"/>
  <c r="W146" i="22"/>
  <c r="V146" i="22"/>
  <c r="U146" i="22"/>
  <c r="T146" i="22"/>
  <c r="W145" i="22"/>
  <c r="V145" i="22"/>
  <c r="U145" i="22"/>
  <c r="T145" i="22"/>
  <c r="W165" i="22"/>
  <c r="V165" i="22"/>
  <c r="U165" i="22"/>
  <c r="T165" i="22"/>
  <c r="W193" i="22"/>
  <c r="V193" i="22"/>
  <c r="U193" i="22"/>
  <c r="T193" i="22"/>
  <c r="W215" i="22"/>
  <c r="V215" i="22"/>
  <c r="U215" i="22"/>
  <c r="T215" i="22"/>
  <c r="W214" i="22"/>
  <c r="V214" i="22"/>
  <c r="U214" i="22"/>
  <c r="T214" i="22"/>
  <c r="W213" i="22"/>
  <c r="V213" i="22"/>
  <c r="U213" i="22"/>
  <c r="T213" i="22"/>
  <c r="W212" i="22"/>
  <c r="V212" i="22"/>
  <c r="U212" i="22"/>
  <c r="T212" i="22"/>
  <c r="W211" i="22"/>
  <c r="V211" i="22"/>
  <c r="U211" i="22"/>
  <c r="T211" i="22"/>
  <c r="W122" i="22"/>
  <c r="V122" i="22"/>
  <c r="U122" i="22"/>
  <c r="T122" i="22"/>
  <c r="W210" i="22"/>
  <c r="V210" i="22"/>
  <c r="U210" i="22"/>
  <c r="T210" i="22"/>
  <c r="W144" i="22"/>
  <c r="V144" i="22"/>
  <c r="U144" i="22"/>
  <c r="T144" i="22"/>
  <c r="W192" i="22"/>
  <c r="V192" i="22"/>
  <c r="U192" i="22"/>
  <c r="T192" i="22"/>
  <c r="W121" i="22"/>
  <c r="V121" i="22"/>
  <c r="U121" i="22"/>
  <c r="T121" i="22"/>
  <c r="W127" i="22"/>
  <c r="V127" i="22"/>
  <c r="U127" i="22"/>
  <c r="T127" i="22"/>
  <c r="W120" i="22"/>
  <c r="V120" i="22"/>
  <c r="U120" i="22"/>
  <c r="T120" i="22"/>
  <c r="W164" i="22"/>
  <c r="V164" i="22"/>
  <c r="U164" i="22"/>
  <c r="T164" i="22"/>
  <c r="W191" i="22"/>
  <c r="V191" i="22"/>
  <c r="U191" i="22"/>
  <c r="T191" i="22"/>
  <c r="W168" i="22"/>
  <c r="V168" i="22"/>
  <c r="U168" i="22"/>
  <c r="T168" i="22"/>
  <c r="W143" i="22"/>
  <c r="V143" i="22"/>
  <c r="U143" i="22"/>
  <c r="T143" i="22"/>
  <c r="W163" i="22"/>
  <c r="V163" i="22"/>
  <c r="U163" i="22"/>
  <c r="T163" i="22"/>
  <c r="W142" i="22"/>
  <c r="V142" i="22"/>
  <c r="U142" i="22"/>
  <c r="T142" i="22"/>
  <c r="W162" i="22"/>
  <c r="V162" i="22"/>
  <c r="U162" i="22"/>
  <c r="T162" i="22"/>
  <c r="W190" i="22"/>
  <c r="V190" i="22"/>
  <c r="U190" i="22"/>
  <c r="T190" i="22"/>
  <c r="W161" i="22"/>
  <c r="V161" i="22"/>
  <c r="U161" i="22"/>
  <c r="T161" i="22"/>
  <c r="W160" i="22"/>
  <c r="V160" i="22"/>
  <c r="U160" i="22"/>
  <c r="T160" i="22"/>
  <c r="W126" i="22"/>
  <c r="V126" i="22"/>
  <c r="U126" i="22"/>
  <c r="T126" i="22"/>
  <c r="W209" i="22"/>
  <c r="V209" i="22"/>
  <c r="U209" i="22"/>
  <c r="T209" i="22"/>
  <c r="W189" i="22"/>
  <c r="V189" i="22"/>
  <c r="U189" i="22"/>
  <c r="T189" i="22"/>
  <c r="W159" i="22"/>
  <c r="V159" i="22"/>
  <c r="U159" i="22"/>
  <c r="T159" i="22"/>
  <c r="W158" i="22"/>
  <c r="V158" i="22"/>
  <c r="U158" i="22"/>
  <c r="T158" i="22"/>
  <c r="W141" i="22"/>
  <c r="V141" i="22"/>
  <c r="U141" i="22"/>
  <c r="T141" i="22"/>
  <c r="W208" i="22"/>
  <c r="V208" i="22"/>
  <c r="U208" i="22"/>
  <c r="T208" i="22"/>
  <c r="W188" i="22"/>
  <c r="V188" i="22"/>
  <c r="U188" i="22"/>
  <c r="T188" i="22"/>
  <c r="W187" i="22"/>
  <c r="V187" i="22"/>
  <c r="U187" i="22"/>
  <c r="T187" i="22"/>
  <c r="W207" i="22"/>
  <c r="V207" i="22"/>
  <c r="U207" i="22"/>
  <c r="T207" i="22"/>
  <c r="W140" i="22"/>
  <c r="V140" i="22"/>
  <c r="U140" i="22"/>
  <c r="T140" i="22"/>
  <c r="W186" i="22"/>
  <c r="V186" i="22"/>
  <c r="U186" i="22"/>
  <c r="T186" i="22"/>
  <c r="W139" i="22"/>
  <c r="V139" i="22"/>
  <c r="U139" i="22"/>
  <c r="T139" i="22"/>
  <c r="W157" i="22"/>
  <c r="V157" i="22"/>
  <c r="U157" i="22"/>
  <c r="T157" i="22"/>
  <c r="W156" i="22"/>
  <c r="V156" i="22"/>
  <c r="U156" i="22"/>
  <c r="T156" i="22"/>
  <c r="W138" i="22"/>
  <c r="V138" i="22"/>
  <c r="U138" i="22"/>
  <c r="T138" i="22"/>
  <c r="W155" i="22"/>
  <c r="V155" i="22"/>
  <c r="U155" i="22"/>
  <c r="T155" i="22"/>
  <c r="W185" i="22"/>
  <c r="V185" i="22"/>
  <c r="U185" i="22"/>
  <c r="T185" i="22"/>
  <c r="W154" i="22"/>
  <c r="V154" i="22"/>
  <c r="U154" i="22"/>
  <c r="T154" i="22"/>
  <c r="W153" i="22"/>
  <c r="V153" i="22"/>
  <c r="U153" i="22"/>
  <c r="T153" i="22"/>
  <c r="W206" i="22"/>
  <c r="V206" i="22"/>
  <c r="U206" i="22"/>
  <c r="T206" i="22"/>
  <c r="W184" i="22"/>
  <c r="V184" i="22"/>
  <c r="U184" i="22"/>
  <c r="T184" i="22"/>
  <c r="W137" i="22"/>
  <c r="V137" i="22"/>
  <c r="U137" i="22"/>
  <c r="T137" i="22"/>
  <c r="W183" i="22"/>
  <c r="V183" i="22"/>
  <c r="U183" i="22"/>
  <c r="T183" i="22"/>
  <c r="W205" i="22"/>
  <c r="V205" i="22"/>
  <c r="U205" i="22"/>
  <c r="T205" i="22"/>
  <c r="W136" i="22"/>
  <c r="V136" i="22"/>
  <c r="U136" i="22"/>
  <c r="T136" i="22"/>
  <c r="W119" i="22"/>
  <c r="V119" i="22"/>
  <c r="U119" i="22"/>
  <c r="T119" i="22"/>
  <c r="W118" i="22"/>
  <c r="V118" i="22"/>
  <c r="U118" i="22"/>
  <c r="T118" i="22"/>
  <c r="W204" i="22"/>
  <c r="V204" i="22"/>
  <c r="U204" i="22"/>
  <c r="T204" i="22"/>
  <c r="W117" i="22"/>
  <c r="V117" i="22"/>
  <c r="U117" i="22"/>
  <c r="T117" i="22"/>
  <c r="W135" i="22"/>
  <c r="V135" i="22"/>
  <c r="U135" i="22"/>
  <c r="T135" i="22"/>
  <c r="W152" i="22"/>
  <c r="V152" i="22"/>
  <c r="U152" i="22"/>
  <c r="T152" i="22"/>
  <c r="W182" i="22"/>
  <c r="V182" i="22"/>
  <c r="U182" i="22"/>
  <c r="T182" i="22"/>
  <c r="W116" i="22"/>
  <c r="V116" i="22"/>
  <c r="U116" i="22"/>
  <c r="T116" i="22"/>
  <c r="W181" i="22"/>
  <c r="V181" i="22"/>
  <c r="U181" i="22"/>
  <c r="T181" i="22"/>
  <c r="W203" i="22"/>
  <c r="V203" i="22"/>
  <c r="U203" i="22"/>
  <c r="T203" i="22"/>
  <c r="W180" i="22"/>
  <c r="V180" i="22"/>
  <c r="U180" i="22"/>
  <c r="T180" i="22"/>
  <c r="W179" i="22"/>
  <c r="V179" i="22"/>
  <c r="U179" i="22"/>
  <c r="T179" i="22"/>
  <c r="W202" i="22"/>
  <c r="V202" i="22"/>
  <c r="U202" i="22"/>
  <c r="T202" i="22"/>
  <c r="W201" i="22"/>
  <c r="V201" i="22"/>
  <c r="U201" i="22"/>
  <c r="T201" i="22"/>
  <c r="W115" i="22"/>
  <c r="V115" i="22"/>
  <c r="U115" i="22"/>
  <c r="T115" i="22"/>
  <c r="W178" i="22"/>
  <c r="V178" i="22"/>
  <c r="U178" i="22"/>
  <c r="T178" i="22"/>
  <c r="W151" i="22"/>
  <c r="V151" i="22"/>
  <c r="U151" i="22"/>
  <c r="T151" i="22"/>
  <c r="W200" i="22"/>
  <c r="V200" i="22"/>
  <c r="U200" i="22"/>
  <c r="T200" i="22"/>
  <c r="W177" i="22"/>
  <c r="V177" i="22"/>
  <c r="U177" i="22"/>
  <c r="T177" i="22"/>
  <c r="W176" i="22"/>
  <c r="V176" i="22"/>
  <c r="U176" i="22"/>
  <c r="T176" i="22"/>
  <c r="W150" i="22"/>
  <c r="V150" i="22"/>
  <c r="U150" i="22"/>
  <c r="T150" i="22"/>
  <c r="W125" i="22"/>
  <c r="V125" i="22"/>
  <c r="U125" i="22"/>
  <c r="T125" i="22"/>
  <c r="W134" i="22"/>
  <c r="V134" i="22"/>
  <c r="U134" i="22"/>
  <c r="T134" i="22"/>
  <c r="W199" i="22"/>
  <c r="V199" i="22"/>
  <c r="U199" i="22"/>
  <c r="T199" i="22"/>
  <c r="W124" i="22"/>
  <c r="V124" i="22"/>
  <c r="U124" i="22"/>
  <c r="T124" i="22"/>
  <c r="W198" i="22"/>
  <c r="V198" i="22"/>
  <c r="U198" i="22"/>
  <c r="T198" i="22"/>
  <c r="W167" i="22"/>
  <c r="V167" i="22"/>
  <c r="U167" i="22"/>
  <c r="T167" i="22"/>
  <c r="W175" i="22"/>
  <c r="V175" i="22"/>
  <c r="U175" i="22"/>
  <c r="T175" i="22"/>
  <c r="W133" i="22"/>
  <c r="V133" i="22"/>
  <c r="U133" i="22"/>
  <c r="T133" i="22"/>
  <c r="W197" i="22"/>
  <c r="V197" i="22"/>
  <c r="U197" i="22"/>
  <c r="T197" i="22"/>
  <c r="W130" i="22"/>
  <c r="V130" i="22"/>
  <c r="U130" i="22"/>
  <c r="T130" i="22"/>
  <c r="W174" i="22"/>
  <c r="V174" i="22"/>
  <c r="U174" i="22"/>
  <c r="T174" i="22"/>
  <c r="W114" i="22"/>
  <c r="V114" i="22"/>
  <c r="U114" i="22"/>
  <c r="T114" i="22"/>
  <c r="W149" i="22"/>
  <c r="V149" i="22"/>
  <c r="U149" i="22"/>
  <c r="T149" i="22"/>
  <c r="W173" i="22"/>
  <c r="V173" i="22"/>
  <c r="U173" i="22"/>
  <c r="T173" i="22"/>
  <c r="W129" i="22"/>
  <c r="V129" i="22"/>
  <c r="U129" i="22"/>
  <c r="T129" i="22"/>
  <c r="W172" i="22"/>
  <c r="V172" i="22"/>
  <c r="U172" i="22"/>
  <c r="T172" i="22"/>
  <c r="W132" i="22"/>
  <c r="V132" i="22"/>
  <c r="U132" i="22"/>
  <c r="T132" i="22"/>
  <c r="W128" i="22"/>
  <c r="V128" i="22"/>
  <c r="U128" i="22"/>
  <c r="T128" i="22"/>
  <c r="W171" i="22"/>
  <c r="V171" i="22"/>
  <c r="U171" i="22"/>
  <c r="T171" i="22"/>
  <c r="W170" i="22"/>
  <c r="V170" i="22"/>
  <c r="U170" i="22"/>
  <c r="T170" i="22"/>
  <c r="W169" i="22"/>
  <c r="V169" i="22"/>
  <c r="U169" i="22"/>
  <c r="T169" i="22"/>
  <c r="W131" i="22"/>
  <c r="V131" i="22"/>
  <c r="U131" i="22"/>
  <c r="T131" i="22"/>
  <c r="W148" i="22"/>
  <c r="V148" i="22"/>
  <c r="U148" i="22"/>
  <c r="T148" i="22"/>
  <c r="W113" i="22"/>
  <c r="V113" i="22"/>
  <c r="U113" i="22"/>
  <c r="T113" i="22"/>
  <c r="W112" i="22"/>
  <c r="V112" i="22"/>
  <c r="U112" i="22"/>
  <c r="T112" i="22"/>
  <c r="W96" i="22"/>
  <c r="V96" i="22"/>
  <c r="U96" i="22"/>
  <c r="T96" i="22"/>
  <c r="W50" i="22"/>
  <c r="V50" i="22"/>
  <c r="U50" i="22"/>
  <c r="W70" i="22"/>
  <c r="V70" i="22"/>
  <c r="U70" i="22"/>
  <c r="W49" i="22"/>
  <c r="V49" i="22"/>
  <c r="U49" i="22"/>
  <c r="W79" i="22"/>
  <c r="V79" i="22"/>
  <c r="U79" i="22"/>
  <c r="T79" i="22"/>
  <c r="W69" i="22"/>
  <c r="V69" i="22"/>
  <c r="U69" i="22"/>
  <c r="T69" i="22"/>
  <c r="W95" i="22"/>
  <c r="V95" i="22"/>
  <c r="U95" i="22"/>
  <c r="T95" i="22"/>
  <c r="W94" i="22"/>
  <c r="V94" i="22"/>
  <c r="U94" i="22"/>
  <c r="T94" i="22"/>
  <c r="W93" i="22"/>
  <c r="V93" i="22"/>
  <c r="U93" i="22"/>
  <c r="T93" i="22"/>
  <c r="W92" i="22"/>
  <c r="V92" i="22"/>
  <c r="U92" i="22"/>
  <c r="T92" i="22"/>
  <c r="W48" i="22"/>
  <c r="V48" i="22"/>
  <c r="U48" i="22"/>
  <c r="T48" i="22"/>
  <c r="W47" i="22"/>
  <c r="V47" i="22"/>
  <c r="U47" i="22"/>
  <c r="T47" i="22"/>
  <c r="W111" i="22"/>
  <c r="V111" i="22"/>
  <c r="U111" i="22"/>
  <c r="T111" i="22"/>
  <c r="W46" i="22"/>
  <c r="V46" i="22"/>
  <c r="U46" i="22"/>
  <c r="T46" i="22"/>
  <c r="W68" i="22"/>
  <c r="V68" i="22"/>
  <c r="U68" i="22"/>
  <c r="T68" i="22"/>
  <c r="W78" i="22"/>
  <c r="V78" i="22"/>
  <c r="U78" i="22"/>
  <c r="T78" i="22"/>
  <c r="W45" i="22"/>
  <c r="V45" i="22"/>
  <c r="U45" i="22"/>
  <c r="T45" i="22"/>
  <c r="W91" i="22"/>
  <c r="V91" i="22"/>
  <c r="U91" i="22"/>
  <c r="T91" i="22"/>
  <c r="W44" i="22"/>
  <c r="V44" i="22"/>
  <c r="U44" i="22"/>
  <c r="T44" i="22"/>
  <c r="W77" i="22"/>
  <c r="V77" i="22"/>
  <c r="U77" i="22"/>
  <c r="T77" i="22"/>
  <c r="W67" i="22"/>
  <c r="V67" i="22"/>
  <c r="U67" i="22"/>
  <c r="T67" i="22"/>
  <c r="W110" i="22"/>
  <c r="V110" i="22"/>
  <c r="U110" i="22"/>
  <c r="T110" i="22"/>
  <c r="W76" i="22"/>
  <c r="V76" i="22"/>
  <c r="U76" i="22"/>
  <c r="T76" i="22"/>
  <c r="W109" i="22"/>
  <c r="V109" i="22"/>
  <c r="U109" i="22"/>
  <c r="T109" i="22"/>
  <c r="W108" i="22"/>
  <c r="V108" i="22"/>
  <c r="U108" i="22"/>
  <c r="T108" i="22"/>
  <c r="W80" i="22"/>
  <c r="V80" i="22"/>
  <c r="U80" i="22"/>
  <c r="T80" i="22"/>
  <c r="W55" i="22"/>
  <c r="V55" i="22"/>
  <c r="U55" i="22"/>
  <c r="T55" i="22"/>
  <c r="W107" i="22"/>
  <c r="V107" i="22"/>
  <c r="U107" i="22"/>
  <c r="T107" i="22"/>
  <c r="W54" i="22"/>
  <c r="V54" i="22"/>
  <c r="U54" i="22"/>
  <c r="T54" i="22"/>
  <c r="W53" i="22"/>
  <c r="V53" i="22"/>
  <c r="U53" i="22"/>
  <c r="T53" i="22"/>
  <c r="W90" i="22"/>
  <c r="V90" i="22"/>
  <c r="U90" i="22"/>
  <c r="T90" i="22"/>
  <c r="W66" i="22"/>
  <c r="V66" i="22"/>
  <c r="U66" i="22"/>
  <c r="T66" i="22"/>
  <c r="W106" i="22"/>
  <c r="V106" i="22"/>
  <c r="U106" i="22"/>
  <c r="T106" i="22"/>
  <c r="W105" i="22"/>
  <c r="V105" i="22"/>
  <c r="U105" i="22"/>
  <c r="T105" i="22"/>
  <c r="W65" i="22"/>
  <c r="V65" i="22"/>
  <c r="U65" i="22"/>
  <c r="T65" i="22"/>
  <c r="W89" i="22"/>
  <c r="V89" i="22"/>
  <c r="U89" i="22"/>
  <c r="T89" i="22"/>
  <c r="W43" i="22"/>
  <c r="V43" i="22"/>
  <c r="U43" i="22"/>
  <c r="T43" i="22"/>
  <c r="W64" i="22"/>
  <c r="V64" i="22"/>
  <c r="U64" i="22"/>
  <c r="T64" i="22"/>
  <c r="W104" i="22"/>
  <c r="V104" i="22"/>
  <c r="U104" i="22"/>
  <c r="T104" i="22"/>
  <c r="W63" i="22"/>
  <c r="V63" i="22"/>
  <c r="U63" i="22"/>
  <c r="T63" i="22"/>
  <c r="W103" i="22"/>
  <c r="V103" i="22"/>
  <c r="U103" i="22"/>
  <c r="T103" i="22"/>
  <c r="W62" i="22"/>
  <c r="V62" i="22"/>
  <c r="U62" i="22"/>
  <c r="T62" i="22"/>
  <c r="W88" i="22"/>
  <c r="V88" i="22"/>
  <c r="U88" i="22"/>
  <c r="T88" i="22"/>
  <c r="W75" i="22"/>
  <c r="V75" i="22"/>
  <c r="U75" i="22"/>
  <c r="T75" i="22"/>
  <c r="W61" i="22"/>
  <c r="V61" i="22"/>
  <c r="U61" i="22"/>
  <c r="T61" i="22"/>
  <c r="W102" i="22"/>
  <c r="V102" i="22"/>
  <c r="U102" i="22"/>
  <c r="T102" i="22"/>
  <c r="W101" i="22"/>
  <c r="V101" i="22"/>
  <c r="U101" i="22"/>
  <c r="T101" i="22"/>
  <c r="W60" i="22"/>
  <c r="V60" i="22"/>
  <c r="U60" i="22"/>
  <c r="T60" i="22"/>
  <c r="W100" i="22"/>
  <c r="V100" i="22"/>
  <c r="U100" i="22"/>
  <c r="T100" i="22"/>
  <c r="W87" i="22"/>
  <c r="V87" i="22"/>
  <c r="U87" i="22"/>
  <c r="T87" i="22"/>
  <c r="W52" i="22"/>
  <c r="V52" i="22"/>
  <c r="U52" i="22"/>
  <c r="T52" i="22"/>
  <c r="W99" i="22"/>
  <c r="V99" i="22"/>
  <c r="U99" i="22"/>
  <c r="T99" i="22"/>
  <c r="W59" i="22"/>
  <c r="V59" i="22"/>
  <c r="U59" i="22"/>
  <c r="T59" i="22"/>
  <c r="W74" i="22"/>
  <c r="V74" i="22"/>
  <c r="U74" i="22"/>
  <c r="T74" i="22"/>
  <c r="W86" i="22"/>
  <c r="V86" i="22"/>
  <c r="U86" i="22"/>
  <c r="T86" i="22"/>
  <c r="W85" i="22"/>
  <c r="V85" i="22"/>
  <c r="U85" i="22"/>
  <c r="T85" i="22"/>
  <c r="W58" i="22"/>
  <c r="V58" i="22"/>
  <c r="U58" i="22"/>
  <c r="T58" i="22"/>
  <c r="W84" i="22"/>
  <c r="V84" i="22"/>
  <c r="U84" i="22"/>
  <c r="T84" i="22"/>
  <c r="W57" i="22"/>
  <c r="V57" i="22"/>
  <c r="U57" i="22"/>
  <c r="T57" i="22"/>
  <c r="W42" i="22"/>
  <c r="V42" i="22"/>
  <c r="U42" i="22"/>
  <c r="T42" i="22"/>
  <c r="W41" i="22"/>
  <c r="V41" i="22"/>
  <c r="U41" i="22"/>
  <c r="T41" i="22"/>
  <c r="W98" i="22"/>
  <c r="V98" i="22"/>
  <c r="U98" i="22"/>
  <c r="T98" i="22"/>
  <c r="W73" i="22"/>
  <c r="V73" i="22"/>
  <c r="U73" i="22"/>
  <c r="T73" i="22"/>
  <c r="W72" i="22"/>
  <c r="V72" i="22"/>
  <c r="U72" i="22"/>
  <c r="T72" i="22"/>
  <c r="W83" i="22"/>
  <c r="V83" i="22"/>
  <c r="U83" i="22"/>
  <c r="T83" i="22"/>
  <c r="W56" i="22"/>
  <c r="V56" i="22"/>
  <c r="U56" i="22"/>
  <c r="T56" i="22"/>
  <c r="W51" i="22"/>
  <c r="V51" i="22"/>
  <c r="U51" i="22"/>
  <c r="T51" i="22"/>
  <c r="W82" i="22"/>
  <c r="V82" i="22"/>
  <c r="U82" i="22"/>
  <c r="T82" i="22"/>
  <c r="W97" i="22"/>
  <c r="V97" i="22"/>
  <c r="U97" i="22"/>
  <c r="T97" i="22"/>
  <c r="W71" i="22"/>
  <c r="V71" i="22"/>
  <c r="U71" i="22"/>
  <c r="T71" i="22"/>
  <c r="W81" i="22"/>
  <c r="V81" i="22"/>
  <c r="U81" i="22"/>
  <c r="T81" i="22"/>
  <c r="W29" i="22"/>
  <c r="V29" i="22"/>
  <c r="U29" i="22"/>
  <c r="T29" i="22"/>
  <c r="W36" i="22"/>
  <c r="V36" i="22"/>
  <c r="U36" i="22"/>
  <c r="T36" i="22"/>
  <c r="W40" i="22"/>
  <c r="V40" i="22"/>
  <c r="U40" i="22"/>
  <c r="T40" i="22"/>
  <c r="W33" i="22"/>
  <c r="V33" i="22"/>
  <c r="U33" i="22"/>
  <c r="T33" i="22"/>
  <c r="W39" i="22"/>
  <c r="V39" i="22"/>
  <c r="U39" i="22"/>
  <c r="T39" i="22"/>
  <c r="W27" i="22"/>
  <c r="V27" i="22"/>
  <c r="U27" i="22"/>
  <c r="T27" i="22"/>
  <c r="W25" i="22"/>
  <c r="V25" i="22"/>
  <c r="U25" i="22"/>
  <c r="T25" i="22"/>
  <c r="W24" i="22"/>
  <c r="V24" i="22"/>
  <c r="U24" i="22"/>
  <c r="T24" i="22"/>
  <c r="W38" i="22"/>
  <c r="V38" i="22"/>
  <c r="U38" i="22"/>
  <c r="T38" i="22"/>
  <c r="W32" i="22"/>
  <c r="V32" i="22"/>
  <c r="U32" i="22"/>
  <c r="T32" i="22"/>
  <c r="W35" i="22"/>
  <c r="V35" i="22"/>
  <c r="U35" i="22"/>
  <c r="T35" i="22"/>
  <c r="W23" i="22"/>
  <c r="V23" i="22"/>
  <c r="U23" i="22"/>
  <c r="T23" i="22"/>
  <c r="W31" i="22"/>
  <c r="V31" i="22"/>
  <c r="U31" i="22"/>
  <c r="T31" i="22"/>
  <c r="W26" i="22"/>
  <c r="V26" i="22"/>
  <c r="U26" i="22"/>
  <c r="T26" i="22"/>
  <c r="W22" i="22"/>
  <c r="V22" i="22"/>
  <c r="U22" i="22"/>
  <c r="T22" i="22"/>
  <c r="W28" i="22"/>
  <c r="V28" i="22"/>
  <c r="U28" i="22"/>
  <c r="T28" i="22"/>
  <c r="W34" i="22"/>
  <c r="V34" i="22"/>
  <c r="U34" i="22"/>
  <c r="T34" i="22"/>
  <c r="W30" i="22"/>
  <c r="V30" i="22"/>
  <c r="U30" i="22"/>
  <c r="T30" i="22"/>
  <c r="W21" i="22"/>
  <c r="V21" i="22"/>
  <c r="U21" i="22"/>
  <c r="T21" i="22"/>
  <c r="W37" i="22"/>
  <c r="V37" i="22"/>
  <c r="U37" i="22"/>
  <c r="T37" i="22"/>
  <c r="W14" i="22"/>
  <c r="V14" i="22"/>
  <c r="U14" i="22"/>
  <c r="W20" i="22"/>
  <c r="V20" i="22"/>
  <c r="U20" i="22"/>
  <c r="W9" i="22"/>
  <c r="V9" i="22"/>
  <c r="U9" i="22"/>
  <c r="W8" i="22"/>
  <c r="V8" i="22"/>
  <c r="U8" i="22"/>
  <c r="W17" i="22"/>
  <c r="V17" i="22"/>
  <c r="U17" i="22"/>
  <c r="T17" i="22"/>
  <c r="W7" i="22"/>
  <c r="V7" i="22"/>
  <c r="U7" i="22"/>
  <c r="T7" i="22"/>
  <c r="W19" i="22"/>
  <c r="V19" i="22"/>
  <c r="U19" i="22"/>
  <c r="T19" i="22"/>
  <c r="W6" i="22"/>
  <c r="V6" i="22"/>
  <c r="U6" i="22"/>
  <c r="T6" i="22"/>
  <c r="W18" i="22"/>
  <c r="V18" i="22"/>
  <c r="U18" i="22"/>
  <c r="T18" i="22"/>
  <c r="W5" i="22"/>
  <c r="V5" i="22"/>
  <c r="U5" i="22"/>
  <c r="T5" i="22"/>
  <c r="W13" i="22"/>
  <c r="V13" i="22"/>
  <c r="U13" i="22"/>
  <c r="T13" i="22"/>
  <c r="W16" i="22"/>
  <c r="V16" i="22"/>
  <c r="U16" i="22"/>
  <c r="T16" i="22"/>
  <c r="W12" i="22"/>
  <c r="V12" i="22"/>
  <c r="U12" i="22"/>
  <c r="T12" i="22"/>
  <c r="W11" i="22"/>
  <c r="V11" i="22"/>
  <c r="U11" i="22"/>
  <c r="T11" i="22"/>
  <c r="W4" i="22"/>
  <c r="V4" i="22"/>
  <c r="U4" i="22"/>
  <c r="T4" i="22"/>
  <c r="W15" i="22"/>
  <c r="V15" i="22"/>
  <c r="U15" i="22"/>
  <c r="T15" i="22"/>
  <c r="W10" i="22"/>
  <c r="V10" i="22"/>
  <c r="U10" i="22"/>
  <c r="T10" i="22"/>
  <c r="W3" i="22"/>
  <c r="V3" i="22"/>
  <c r="U3" i="22"/>
  <c r="T3" i="22"/>
  <c r="W2" i="22"/>
  <c r="V2" i="22"/>
  <c r="U2" i="22"/>
  <c r="T2" i="22"/>
  <c r="V313" i="22"/>
  <c r="U313" i="22"/>
  <c r="V312" i="22"/>
  <c r="U312" i="22"/>
  <c r="W311" i="22"/>
  <c r="V311" i="22"/>
  <c r="U311" i="22"/>
  <c r="X311" i="22" s="1"/>
  <c r="W310" i="22"/>
  <c r="V310" i="22"/>
  <c r="U310" i="22"/>
  <c r="D119" i="22"/>
  <c r="H116" i="22"/>
  <c r="G116" i="22"/>
  <c r="F116" i="22"/>
  <c r="E116" i="22"/>
  <c r="H115" i="22"/>
  <c r="G115" i="22"/>
  <c r="F115" i="22"/>
  <c r="E115" i="22"/>
  <c r="H114" i="22"/>
  <c r="G114" i="22"/>
  <c r="F114" i="22"/>
  <c r="E114" i="22"/>
  <c r="H110" i="22"/>
  <c r="G110" i="22"/>
  <c r="F110" i="22"/>
  <c r="E110" i="22"/>
  <c r="H113" i="22"/>
  <c r="G113" i="22"/>
  <c r="F113" i="22"/>
  <c r="E113" i="22"/>
  <c r="H112" i="22"/>
  <c r="G112" i="22"/>
  <c r="F112" i="22"/>
  <c r="E112" i="22"/>
  <c r="H111" i="22"/>
  <c r="G111" i="22"/>
  <c r="F111" i="22"/>
  <c r="E111" i="22"/>
  <c r="H109" i="22"/>
  <c r="G109" i="22"/>
  <c r="F109" i="22"/>
  <c r="E109" i="22"/>
  <c r="H108" i="22"/>
  <c r="G108" i="22"/>
  <c r="F108" i="22"/>
  <c r="E108" i="22"/>
  <c r="H102" i="22"/>
  <c r="G102" i="22"/>
  <c r="F102" i="22"/>
  <c r="E102" i="22"/>
  <c r="H107" i="22"/>
  <c r="G107" i="22"/>
  <c r="F107" i="22"/>
  <c r="E107" i="22"/>
  <c r="H106" i="22"/>
  <c r="G106" i="22"/>
  <c r="F106" i="22"/>
  <c r="E106" i="22"/>
  <c r="H103" i="22"/>
  <c r="G103" i="22"/>
  <c r="F103" i="22"/>
  <c r="E103" i="22"/>
  <c r="H105" i="22"/>
  <c r="G105" i="22"/>
  <c r="F105" i="22"/>
  <c r="E105" i="22"/>
  <c r="H104" i="22"/>
  <c r="G104" i="22"/>
  <c r="F104" i="22"/>
  <c r="E104" i="22"/>
  <c r="H101" i="22"/>
  <c r="G101" i="22"/>
  <c r="F101" i="22"/>
  <c r="E101" i="22"/>
  <c r="H100" i="22"/>
  <c r="G100" i="22"/>
  <c r="F100" i="22"/>
  <c r="E100" i="22"/>
  <c r="H99" i="22"/>
  <c r="G99" i="22"/>
  <c r="F99" i="22"/>
  <c r="E99" i="22"/>
  <c r="H91" i="22"/>
  <c r="G91" i="22"/>
  <c r="F91" i="22"/>
  <c r="E91" i="22"/>
  <c r="H85" i="22"/>
  <c r="G85" i="22"/>
  <c r="F85" i="22"/>
  <c r="E85" i="22"/>
  <c r="H98" i="22"/>
  <c r="G98" i="22"/>
  <c r="F98" i="22"/>
  <c r="E98" i="22"/>
  <c r="H97" i="22"/>
  <c r="G97" i="22"/>
  <c r="F97" i="22"/>
  <c r="E97" i="22"/>
  <c r="H84" i="22"/>
  <c r="G84" i="22"/>
  <c r="F84" i="22"/>
  <c r="E84" i="22"/>
  <c r="H96" i="22"/>
  <c r="G96" i="22"/>
  <c r="F96" i="22"/>
  <c r="E96" i="22"/>
  <c r="H80" i="22"/>
  <c r="G80" i="22"/>
  <c r="F80" i="22"/>
  <c r="E80" i="22"/>
  <c r="H83" i="22"/>
  <c r="G83" i="22"/>
  <c r="F83" i="22"/>
  <c r="E83" i="22"/>
  <c r="H90" i="22"/>
  <c r="G90" i="22"/>
  <c r="F90" i="22"/>
  <c r="E90" i="22"/>
  <c r="H82" i="22"/>
  <c r="G82" i="22"/>
  <c r="F82" i="22"/>
  <c r="E82" i="22"/>
  <c r="H89" i="22"/>
  <c r="G89" i="22"/>
  <c r="F89" i="22"/>
  <c r="E89" i="22"/>
  <c r="H81" i="22"/>
  <c r="G81" i="22"/>
  <c r="F81" i="22"/>
  <c r="E81" i="22"/>
  <c r="H95" i="22"/>
  <c r="G95" i="22"/>
  <c r="F95" i="22"/>
  <c r="E95" i="22"/>
  <c r="H94" i="22"/>
  <c r="G94" i="22"/>
  <c r="F94" i="22"/>
  <c r="E94" i="22"/>
  <c r="H88" i="22"/>
  <c r="G88" i="22"/>
  <c r="F88" i="22"/>
  <c r="E88" i="22"/>
  <c r="H93" i="22"/>
  <c r="G93" i="22"/>
  <c r="F93" i="22"/>
  <c r="E93" i="22"/>
  <c r="H92" i="22"/>
  <c r="G92" i="22"/>
  <c r="F92" i="22"/>
  <c r="E92" i="22"/>
  <c r="H87" i="22"/>
  <c r="G87" i="22"/>
  <c r="F87" i="22"/>
  <c r="E87" i="22"/>
  <c r="H86" i="22"/>
  <c r="G86" i="22"/>
  <c r="F86" i="22"/>
  <c r="E86" i="22"/>
  <c r="H79" i="22"/>
  <c r="G79" i="22"/>
  <c r="F79" i="22"/>
  <c r="E79" i="22"/>
  <c r="H74" i="22"/>
  <c r="G74" i="22"/>
  <c r="F74" i="22"/>
  <c r="H57" i="22"/>
  <c r="G57" i="22"/>
  <c r="F57" i="22"/>
  <c r="H78" i="22"/>
  <c r="G78" i="22"/>
  <c r="F78" i="22"/>
  <c r="E78" i="22"/>
  <c r="H73" i="22"/>
  <c r="G73" i="22"/>
  <c r="F73" i="22"/>
  <c r="E73" i="22"/>
  <c r="H72" i="22"/>
  <c r="G72" i="22"/>
  <c r="F72" i="22"/>
  <c r="E72" i="22"/>
  <c r="H65" i="22"/>
  <c r="G65" i="22"/>
  <c r="F65" i="22"/>
  <c r="E65" i="22"/>
  <c r="H56" i="22"/>
  <c r="G56" i="22"/>
  <c r="F56" i="22"/>
  <c r="E56" i="22"/>
  <c r="H71" i="22"/>
  <c r="G71" i="22"/>
  <c r="F71" i="22"/>
  <c r="E71" i="22"/>
  <c r="H64" i="22"/>
  <c r="G64" i="22"/>
  <c r="F64" i="22"/>
  <c r="E64" i="22"/>
  <c r="H63" i="22"/>
  <c r="G63" i="22"/>
  <c r="F63" i="22"/>
  <c r="E63" i="22"/>
  <c r="H70" i="22"/>
  <c r="G70" i="22"/>
  <c r="F70" i="22"/>
  <c r="E70" i="22"/>
  <c r="H55" i="22"/>
  <c r="G55" i="22"/>
  <c r="F55" i="22"/>
  <c r="E55" i="22"/>
  <c r="H62" i="22"/>
  <c r="G62" i="22"/>
  <c r="F62" i="22"/>
  <c r="E62" i="22"/>
  <c r="H54" i="22"/>
  <c r="G54" i="22"/>
  <c r="F54" i="22"/>
  <c r="E54" i="22"/>
  <c r="H61" i="22"/>
  <c r="G61" i="22"/>
  <c r="F61" i="22"/>
  <c r="E61" i="22"/>
  <c r="H60" i="22"/>
  <c r="G60" i="22"/>
  <c r="F60" i="22"/>
  <c r="E60" i="22"/>
  <c r="H69" i="22"/>
  <c r="G69" i="22"/>
  <c r="F69" i="22"/>
  <c r="E69" i="22"/>
  <c r="H53" i="22"/>
  <c r="G53" i="22"/>
  <c r="F53" i="22"/>
  <c r="E53" i="22"/>
  <c r="H52" i="22"/>
  <c r="G52" i="22"/>
  <c r="F52" i="22"/>
  <c r="E52" i="22"/>
  <c r="H68" i="22"/>
  <c r="G68" i="22"/>
  <c r="F68" i="22"/>
  <c r="E68" i="22"/>
  <c r="H51" i="22"/>
  <c r="G51" i="22"/>
  <c r="F51" i="22"/>
  <c r="E51" i="22"/>
  <c r="H77" i="22"/>
  <c r="G77" i="22"/>
  <c r="F77" i="22"/>
  <c r="E77" i="22"/>
  <c r="H67" i="22"/>
  <c r="G67" i="22"/>
  <c r="F67" i="22"/>
  <c r="E67" i="22"/>
  <c r="H76" i="22"/>
  <c r="G76" i="22"/>
  <c r="F76" i="22"/>
  <c r="E76" i="22"/>
  <c r="H66" i="22"/>
  <c r="G66" i="22"/>
  <c r="F66" i="22"/>
  <c r="E66" i="22"/>
  <c r="H59" i="22"/>
  <c r="G59" i="22"/>
  <c r="F59" i="22"/>
  <c r="E59" i="22"/>
  <c r="H75" i="22"/>
  <c r="G75" i="22"/>
  <c r="F75" i="22"/>
  <c r="E75" i="22"/>
  <c r="H50" i="22"/>
  <c r="G50" i="22"/>
  <c r="F50" i="22"/>
  <c r="E50" i="22"/>
  <c r="H58" i="22"/>
  <c r="G58" i="22"/>
  <c r="F58" i="22"/>
  <c r="E58" i="22"/>
  <c r="H43" i="22"/>
  <c r="G43" i="22"/>
  <c r="F43" i="22"/>
  <c r="E43" i="22"/>
  <c r="H49" i="22"/>
  <c r="G49" i="22"/>
  <c r="F49" i="22"/>
  <c r="E49" i="22"/>
  <c r="H42" i="22"/>
  <c r="G42" i="22"/>
  <c r="F42" i="22"/>
  <c r="E42" i="22"/>
  <c r="H36" i="22"/>
  <c r="G36" i="22"/>
  <c r="F36" i="22"/>
  <c r="E36" i="22"/>
  <c r="H41" i="22"/>
  <c r="G41" i="22"/>
  <c r="F41" i="22"/>
  <c r="E41" i="22"/>
  <c r="H45" i="22"/>
  <c r="G45" i="22"/>
  <c r="F45" i="22"/>
  <c r="E45" i="22"/>
  <c r="H40" i="22"/>
  <c r="G40" i="22"/>
  <c r="F40" i="22"/>
  <c r="E40" i="22"/>
  <c r="H46" i="22"/>
  <c r="G46" i="22"/>
  <c r="F46" i="22"/>
  <c r="E46" i="22"/>
  <c r="H35" i="22"/>
  <c r="G35" i="22"/>
  <c r="F35" i="22"/>
  <c r="E35" i="22"/>
  <c r="H48" i="22"/>
  <c r="G48" i="22"/>
  <c r="F48" i="22"/>
  <c r="E48" i="22"/>
  <c r="H39" i="22"/>
  <c r="G39" i="22"/>
  <c r="F39" i="22"/>
  <c r="E39" i="22"/>
  <c r="H34" i="22"/>
  <c r="G34" i="22"/>
  <c r="F34" i="22"/>
  <c r="E34" i="22"/>
  <c r="H38" i="22"/>
  <c r="G38" i="22"/>
  <c r="F38" i="22"/>
  <c r="E38" i="22"/>
  <c r="H47" i="22"/>
  <c r="G47" i="22"/>
  <c r="F47" i="22"/>
  <c r="E47" i="22"/>
  <c r="H37" i="22"/>
  <c r="G37" i="22"/>
  <c r="F37" i="22"/>
  <c r="E37" i="22"/>
  <c r="H44" i="22"/>
  <c r="G44" i="22"/>
  <c r="F44" i="22"/>
  <c r="E44" i="22"/>
  <c r="H33" i="22"/>
  <c r="G33" i="22"/>
  <c r="F33" i="22"/>
  <c r="E33" i="22"/>
  <c r="H28" i="22"/>
  <c r="G28" i="22"/>
  <c r="F28" i="22"/>
  <c r="E28" i="22"/>
  <c r="H29" i="22"/>
  <c r="G29" i="22"/>
  <c r="F29" i="22"/>
  <c r="E29" i="22"/>
  <c r="H32" i="22"/>
  <c r="G32" i="22"/>
  <c r="F32" i="22"/>
  <c r="E32" i="22"/>
  <c r="H27" i="22"/>
  <c r="G27" i="22"/>
  <c r="F27" i="22"/>
  <c r="E27" i="22"/>
  <c r="H26" i="22"/>
  <c r="G26" i="22"/>
  <c r="F26" i="22"/>
  <c r="E26" i="22"/>
  <c r="H23" i="22"/>
  <c r="G23" i="22"/>
  <c r="F23" i="22"/>
  <c r="E23" i="22"/>
  <c r="H25" i="22"/>
  <c r="G25" i="22"/>
  <c r="F25" i="22"/>
  <c r="E25" i="22"/>
  <c r="H22" i="22"/>
  <c r="G22" i="22"/>
  <c r="F22" i="22"/>
  <c r="E22" i="22"/>
  <c r="H21" i="22"/>
  <c r="G21" i="22"/>
  <c r="F21" i="22"/>
  <c r="E21" i="22"/>
  <c r="H24" i="22"/>
  <c r="G24" i="22"/>
  <c r="F24" i="22"/>
  <c r="E24" i="22"/>
  <c r="H20" i="22"/>
  <c r="G20" i="22"/>
  <c r="F20" i="22"/>
  <c r="E20" i="22"/>
  <c r="H31" i="22"/>
  <c r="G31" i="22"/>
  <c r="F31" i="22"/>
  <c r="E31" i="22"/>
  <c r="H19" i="22"/>
  <c r="G19" i="22"/>
  <c r="F19" i="22"/>
  <c r="E19" i="22"/>
  <c r="H18" i="22"/>
  <c r="G18" i="22"/>
  <c r="F18" i="22"/>
  <c r="E18" i="22"/>
  <c r="H30" i="22"/>
  <c r="G30" i="22"/>
  <c r="F30" i="22"/>
  <c r="E30" i="22"/>
  <c r="H17" i="22"/>
  <c r="G17" i="22"/>
  <c r="F17" i="22"/>
  <c r="E17" i="22"/>
  <c r="H16" i="22"/>
  <c r="G16" i="22"/>
  <c r="F16" i="22"/>
  <c r="E16" i="22"/>
  <c r="H15" i="22"/>
  <c r="G15" i="22"/>
  <c r="F15" i="22"/>
  <c r="E15" i="22"/>
  <c r="H14" i="22"/>
  <c r="G14" i="22"/>
  <c r="F14" i="22"/>
  <c r="E14" i="22"/>
  <c r="H7" i="22"/>
  <c r="G7" i="22"/>
  <c r="F7" i="22"/>
  <c r="H13" i="22"/>
  <c r="G13" i="22"/>
  <c r="F13" i="22"/>
  <c r="H12" i="22"/>
  <c r="G12" i="22"/>
  <c r="F12" i="22"/>
  <c r="E12" i="22"/>
  <c r="H6" i="22"/>
  <c r="G6" i="22"/>
  <c r="F6" i="22"/>
  <c r="E6" i="22"/>
  <c r="H5" i="22"/>
  <c r="G5" i="22"/>
  <c r="F5" i="22"/>
  <c r="E5" i="22"/>
  <c r="H4" i="22"/>
  <c r="G4" i="22"/>
  <c r="F4" i="22"/>
  <c r="E4" i="22"/>
  <c r="H11" i="22"/>
  <c r="G11" i="22"/>
  <c r="F11" i="22"/>
  <c r="E11" i="22"/>
  <c r="H10" i="22"/>
  <c r="G10" i="22"/>
  <c r="F10" i="22"/>
  <c r="E10" i="22"/>
  <c r="H9" i="22"/>
  <c r="G9" i="22"/>
  <c r="F9" i="22"/>
  <c r="E9" i="22"/>
  <c r="H8" i="22"/>
  <c r="G8" i="22"/>
  <c r="F8" i="22"/>
  <c r="E8" i="22"/>
  <c r="H3" i="22"/>
  <c r="G3" i="22"/>
  <c r="F3" i="22"/>
  <c r="E3" i="22"/>
  <c r="H2" i="22"/>
  <c r="G2" i="22"/>
  <c r="F2" i="22"/>
  <c r="E2" i="22"/>
  <c r="J1442" i="21"/>
  <c r="K958" i="21"/>
  <c r="L958" i="21"/>
  <c r="M958" i="21"/>
  <c r="N958" i="21"/>
  <c r="L1410" i="21"/>
  <c r="M1410" i="21"/>
  <c r="K1044" i="21"/>
  <c r="L1044" i="21"/>
  <c r="M1044" i="21"/>
  <c r="N1044" i="21"/>
  <c r="K74" i="21"/>
  <c r="L74" i="21"/>
  <c r="M74" i="21"/>
  <c r="N74" i="21"/>
  <c r="K108" i="21"/>
  <c r="L108" i="21"/>
  <c r="M108" i="21"/>
  <c r="N108" i="21"/>
  <c r="K555" i="21"/>
  <c r="L555" i="21"/>
  <c r="M555" i="21"/>
  <c r="N555" i="21"/>
  <c r="K1164" i="21"/>
  <c r="L1164" i="21"/>
  <c r="M1164" i="21"/>
  <c r="N1164" i="21"/>
  <c r="K799" i="21"/>
  <c r="L799" i="21"/>
  <c r="M799" i="21"/>
  <c r="N799" i="21"/>
  <c r="K800" i="21"/>
  <c r="O800" i="21" s="1"/>
  <c r="L800" i="21"/>
  <c r="M800" i="21"/>
  <c r="N800" i="21"/>
  <c r="K801" i="21"/>
  <c r="L801" i="21"/>
  <c r="M801" i="21"/>
  <c r="N801" i="21"/>
  <c r="K1336" i="21"/>
  <c r="L1336" i="21"/>
  <c r="M1336" i="21"/>
  <c r="N1336" i="21"/>
  <c r="K802" i="21"/>
  <c r="L802" i="21"/>
  <c r="M802" i="21"/>
  <c r="N802" i="21"/>
  <c r="K1385" i="21"/>
  <c r="L1385" i="21"/>
  <c r="M1385" i="21"/>
  <c r="N1385" i="21"/>
  <c r="K175" i="21"/>
  <c r="L175" i="21"/>
  <c r="M175" i="21"/>
  <c r="N175" i="21"/>
  <c r="K181" i="21"/>
  <c r="L181" i="21"/>
  <c r="M181" i="21"/>
  <c r="N181" i="21"/>
  <c r="K194" i="21"/>
  <c r="L194" i="21"/>
  <c r="M194" i="21"/>
  <c r="N194" i="21"/>
  <c r="K41" i="21"/>
  <c r="L41" i="21"/>
  <c r="M41" i="21"/>
  <c r="N41" i="21"/>
  <c r="K932" i="21"/>
  <c r="L932" i="21"/>
  <c r="M932" i="21"/>
  <c r="N932" i="21"/>
  <c r="K933" i="21"/>
  <c r="L933" i="21"/>
  <c r="M933" i="21"/>
  <c r="N933" i="21"/>
  <c r="K959" i="21"/>
  <c r="L959" i="21"/>
  <c r="M959" i="21"/>
  <c r="N959" i="21"/>
  <c r="K960" i="21"/>
  <c r="L960" i="21"/>
  <c r="M960" i="21"/>
  <c r="N960" i="21"/>
  <c r="K44" i="21"/>
  <c r="L44" i="21"/>
  <c r="M44" i="21"/>
  <c r="N44" i="21"/>
  <c r="K252" i="21"/>
  <c r="L252" i="21"/>
  <c r="M252" i="21"/>
  <c r="N252" i="21"/>
  <c r="K253" i="21"/>
  <c r="L253" i="21"/>
  <c r="M253" i="21"/>
  <c r="N253" i="21"/>
  <c r="K254" i="21"/>
  <c r="L254" i="21"/>
  <c r="M254" i="21"/>
  <c r="N254" i="21"/>
  <c r="K255" i="21"/>
  <c r="L255" i="21"/>
  <c r="M255" i="21"/>
  <c r="N255" i="21"/>
  <c r="K45" i="21"/>
  <c r="L45" i="21"/>
  <c r="M45" i="21"/>
  <c r="N45" i="21"/>
  <c r="K1006" i="21"/>
  <c r="L1006" i="21"/>
  <c r="M1006" i="21"/>
  <c r="N1006" i="21"/>
  <c r="K1024" i="21"/>
  <c r="L1024" i="21"/>
  <c r="M1024" i="21"/>
  <c r="N1024" i="21"/>
  <c r="K71" i="21"/>
  <c r="L71" i="21"/>
  <c r="M71" i="21"/>
  <c r="N71" i="21"/>
  <c r="L1038" i="21"/>
  <c r="M1038" i="21"/>
  <c r="N1038" i="21"/>
  <c r="K75" i="21"/>
  <c r="L75" i="21"/>
  <c r="M75" i="21"/>
  <c r="N75" i="21"/>
  <c r="K403" i="21"/>
  <c r="L403" i="21"/>
  <c r="M403" i="21"/>
  <c r="N403" i="21"/>
  <c r="K404" i="21"/>
  <c r="L404" i="21"/>
  <c r="M404" i="21"/>
  <c r="N404" i="21"/>
  <c r="K1045" i="21"/>
  <c r="L1045" i="21"/>
  <c r="M1045" i="21"/>
  <c r="N1045" i="21"/>
  <c r="K1046" i="21"/>
  <c r="L1046" i="21"/>
  <c r="M1046" i="21"/>
  <c r="N1046" i="21"/>
  <c r="K1047" i="21"/>
  <c r="L1047" i="21"/>
  <c r="M1047" i="21"/>
  <c r="N1047" i="21"/>
  <c r="K405" i="21"/>
  <c r="L405" i="21"/>
  <c r="M405" i="21"/>
  <c r="N405" i="21"/>
  <c r="K406" i="21"/>
  <c r="L406" i="21"/>
  <c r="M406" i="21"/>
  <c r="N406" i="21"/>
  <c r="K76" i="21"/>
  <c r="L76" i="21"/>
  <c r="M76" i="21"/>
  <c r="N76" i="21"/>
  <c r="K1048" i="21"/>
  <c r="L1048" i="21"/>
  <c r="M1048" i="21"/>
  <c r="N1048" i="21"/>
  <c r="K407" i="21"/>
  <c r="L407" i="21"/>
  <c r="M407" i="21"/>
  <c r="N407" i="21"/>
  <c r="K1049" i="21"/>
  <c r="L1049" i="21"/>
  <c r="M1049" i="21"/>
  <c r="N1049" i="21"/>
  <c r="K408" i="21"/>
  <c r="L408" i="21"/>
  <c r="M408" i="21"/>
  <c r="N408" i="21"/>
  <c r="K1050" i="21"/>
  <c r="L1050" i="21"/>
  <c r="M1050" i="21"/>
  <c r="N1050" i="21"/>
  <c r="K409" i="21"/>
  <c r="L409" i="21"/>
  <c r="M409" i="21"/>
  <c r="N409" i="21"/>
  <c r="K410" i="21"/>
  <c r="L410" i="21"/>
  <c r="M410" i="21"/>
  <c r="N410" i="21"/>
  <c r="K77" i="21"/>
  <c r="L77" i="21"/>
  <c r="M77" i="21"/>
  <c r="N77" i="21"/>
  <c r="K411" i="21"/>
  <c r="L411" i="21"/>
  <c r="M411" i="21"/>
  <c r="N411" i="21"/>
  <c r="K412" i="21"/>
  <c r="L412" i="21"/>
  <c r="M412" i="21"/>
  <c r="N412" i="21"/>
  <c r="K413" i="21"/>
  <c r="L413" i="21"/>
  <c r="M413" i="21"/>
  <c r="N413" i="21"/>
  <c r="K414" i="21"/>
  <c r="L414" i="21"/>
  <c r="M414" i="21"/>
  <c r="N414" i="21"/>
  <c r="K1051" i="21"/>
  <c r="L1051" i="21"/>
  <c r="M1051" i="21"/>
  <c r="N1051" i="21"/>
  <c r="K556" i="21"/>
  <c r="L556" i="21"/>
  <c r="M556" i="21"/>
  <c r="N556" i="21"/>
  <c r="K557" i="21"/>
  <c r="L557" i="21"/>
  <c r="M557" i="21"/>
  <c r="N557" i="21"/>
  <c r="K109" i="21"/>
  <c r="L109" i="21"/>
  <c r="M109" i="21"/>
  <c r="N109" i="21"/>
  <c r="K558" i="21"/>
  <c r="L558" i="21"/>
  <c r="M558" i="21"/>
  <c r="N558" i="21"/>
  <c r="K1165" i="21"/>
  <c r="L1165" i="21"/>
  <c r="M1165" i="21"/>
  <c r="N1165" i="21"/>
  <c r="K559" i="21"/>
  <c r="L559" i="21"/>
  <c r="M559" i="21"/>
  <c r="N559" i="21"/>
  <c r="K1166" i="21"/>
  <c r="L1166" i="21"/>
  <c r="M1166" i="21"/>
  <c r="N1166" i="21"/>
  <c r="K560" i="21"/>
  <c r="L560" i="21"/>
  <c r="M560" i="21"/>
  <c r="N560" i="21"/>
  <c r="K561" i="21"/>
  <c r="L561" i="21"/>
  <c r="M561" i="21"/>
  <c r="N561" i="21"/>
  <c r="K1167" i="21"/>
  <c r="L1167" i="21"/>
  <c r="M1167" i="21"/>
  <c r="N1167" i="21"/>
  <c r="K562" i="21"/>
  <c r="L562" i="21"/>
  <c r="M562" i="21"/>
  <c r="N562" i="21"/>
  <c r="K1168" i="21"/>
  <c r="L1168" i="21"/>
  <c r="M1168" i="21"/>
  <c r="N1168" i="21"/>
  <c r="K563" i="21"/>
  <c r="L563" i="21"/>
  <c r="M563" i="21"/>
  <c r="N563" i="21"/>
  <c r="K564" i="21"/>
  <c r="L564" i="21"/>
  <c r="M564" i="21"/>
  <c r="N564" i="21"/>
  <c r="K565" i="21"/>
  <c r="L565" i="21"/>
  <c r="M565" i="21"/>
  <c r="N565" i="21"/>
  <c r="K1169" i="21"/>
  <c r="L1169" i="21"/>
  <c r="M1169" i="21"/>
  <c r="N1169" i="21"/>
  <c r="K566" i="21"/>
  <c r="L566" i="21"/>
  <c r="M566" i="21"/>
  <c r="N566" i="21"/>
  <c r="K1170" i="21"/>
  <c r="L1170" i="21"/>
  <c r="M1170" i="21"/>
  <c r="N1170" i="21"/>
  <c r="K1171" i="21"/>
  <c r="L1171" i="21"/>
  <c r="M1171" i="21"/>
  <c r="N1171" i="21"/>
  <c r="K567" i="21"/>
  <c r="L567" i="21"/>
  <c r="M567" i="21"/>
  <c r="N567" i="21"/>
  <c r="K1172" i="21"/>
  <c r="L1172" i="21"/>
  <c r="M1172" i="21"/>
  <c r="N1172" i="21"/>
  <c r="K568" i="21"/>
  <c r="L568" i="21"/>
  <c r="M568" i="21"/>
  <c r="N568" i="21"/>
  <c r="K569" i="21"/>
  <c r="L569" i="21"/>
  <c r="M569" i="21"/>
  <c r="N569" i="21"/>
  <c r="K570" i="21"/>
  <c r="L570" i="21"/>
  <c r="M570" i="21"/>
  <c r="N570" i="21"/>
  <c r="K571" i="21"/>
  <c r="L571" i="21"/>
  <c r="M571" i="21"/>
  <c r="N571" i="21"/>
  <c r="K572" i="21"/>
  <c r="L572" i="21"/>
  <c r="M572" i="21"/>
  <c r="N572" i="21"/>
  <c r="K1337" i="21"/>
  <c r="L1337" i="21"/>
  <c r="M1337" i="21"/>
  <c r="N1337" i="21"/>
  <c r="K217" i="21"/>
  <c r="L217" i="21"/>
  <c r="M217" i="21"/>
  <c r="N217" i="21"/>
  <c r="K256" i="21"/>
  <c r="L256" i="21"/>
  <c r="M256" i="21"/>
  <c r="N256" i="21"/>
  <c r="K961" i="21"/>
  <c r="L961" i="21"/>
  <c r="M961" i="21"/>
  <c r="N961" i="21"/>
  <c r="K257" i="21"/>
  <c r="L257" i="21"/>
  <c r="M257" i="21"/>
  <c r="N257" i="21"/>
  <c r="K962" i="21"/>
  <c r="L962" i="21"/>
  <c r="M962" i="21"/>
  <c r="N962" i="21"/>
  <c r="K415" i="21"/>
  <c r="L415" i="21"/>
  <c r="M415" i="21"/>
  <c r="N415" i="21"/>
  <c r="K1052" i="21"/>
  <c r="L1052" i="21"/>
  <c r="M1052" i="21"/>
  <c r="N1052" i="21"/>
  <c r="K1053" i="21"/>
  <c r="L1053" i="21"/>
  <c r="M1053" i="21"/>
  <c r="N1053" i="21"/>
  <c r="K416" i="21"/>
  <c r="L416" i="21"/>
  <c r="M416" i="21"/>
  <c r="N416" i="21"/>
  <c r="K573" i="21"/>
  <c r="L573" i="21"/>
  <c r="M573" i="21"/>
  <c r="N573" i="21"/>
  <c r="K574" i="21"/>
  <c r="L574" i="21"/>
  <c r="M574" i="21"/>
  <c r="N574" i="21"/>
  <c r="K803" i="21"/>
  <c r="L803" i="21"/>
  <c r="M803" i="21"/>
  <c r="N803" i="21"/>
  <c r="K804" i="21"/>
  <c r="L804" i="21"/>
  <c r="M804" i="21"/>
  <c r="N804" i="21"/>
  <c r="K1338" i="21"/>
  <c r="L1338" i="21"/>
  <c r="M1338" i="21"/>
  <c r="N1338" i="21"/>
  <c r="K880" i="21"/>
  <c r="L880" i="21"/>
  <c r="M880" i="21"/>
  <c r="N880" i="21"/>
  <c r="K159" i="21"/>
  <c r="L159" i="21"/>
  <c r="M159" i="21"/>
  <c r="N159" i="21"/>
  <c r="K4" i="21"/>
  <c r="L4" i="21"/>
  <c r="M4" i="21"/>
  <c r="N4" i="21"/>
  <c r="K27" i="21"/>
  <c r="L27" i="21"/>
  <c r="M27" i="21"/>
  <c r="N27" i="21"/>
  <c r="K909" i="21"/>
  <c r="L909" i="21"/>
  <c r="M909" i="21"/>
  <c r="N909" i="21"/>
  <c r="K910" i="21"/>
  <c r="L910" i="21"/>
  <c r="M910" i="21"/>
  <c r="N910" i="21"/>
  <c r="K195" i="21"/>
  <c r="L195" i="21"/>
  <c r="M195" i="21"/>
  <c r="N195" i="21"/>
  <c r="K196" i="21"/>
  <c r="L196" i="21"/>
  <c r="M196" i="21"/>
  <c r="N196" i="21"/>
  <c r="K934" i="21"/>
  <c r="L934" i="21"/>
  <c r="M934" i="21"/>
  <c r="N934" i="21"/>
  <c r="K935" i="21"/>
  <c r="L935" i="21"/>
  <c r="M935" i="21"/>
  <c r="N935" i="21"/>
  <c r="K936" i="21"/>
  <c r="L936" i="21"/>
  <c r="M936" i="21"/>
  <c r="N936" i="21"/>
  <c r="K218" i="21"/>
  <c r="L218" i="21"/>
  <c r="M218" i="21"/>
  <c r="N218" i="21"/>
  <c r="K219" i="21"/>
  <c r="L219" i="21"/>
  <c r="M219" i="21"/>
  <c r="N219" i="21"/>
  <c r="K258" i="21"/>
  <c r="L258" i="21"/>
  <c r="M258" i="21"/>
  <c r="N258" i="21"/>
  <c r="K259" i="21"/>
  <c r="L259" i="21"/>
  <c r="M259" i="21"/>
  <c r="N259" i="21"/>
  <c r="K260" i="21"/>
  <c r="L260" i="21"/>
  <c r="M260" i="21"/>
  <c r="N260" i="21"/>
  <c r="K261" i="21"/>
  <c r="L261" i="21"/>
  <c r="M261" i="21"/>
  <c r="N261" i="21"/>
  <c r="K262" i="21"/>
  <c r="L262" i="21"/>
  <c r="M262" i="21"/>
  <c r="N262" i="21"/>
  <c r="K963" i="21"/>
  <c r="L963" i="21"/>
  <c r="M963" i="21"/>
  <c r="N963" i="21"/>
  <c r="K263" i="21"/>
  <c r="L263" i="21"/>
  <c r="M263" i="21"/>
  <c r="N263" i="21"/>
  <c r="K46" i="21"/>
  <c r="L46" i="21"/>
  <c r="M46" i="21"/>
  <c r="N46" i="21"/>
  <c r="K264" i="21"/>
  <c r="L264" i="21"/>
  <c r="M264" i="21"/>
  <c r="N264" i="21"/>
  <c r="K265" i="21"/>
  <c r="L265" i="21"/>
  <c r="M265" i="21"/>
  <c r="N265" i="21"/>
  <c r="K266" i="21"/>
  <c r="L266" i="21"/>
  <c r="M266" i="21"/>
  <c r="N266" i="21"/>
  <c r="K267" i="21"/>
  <c r="L267" i="21"/>
  <c r="M267" i="21"/>
  <c r="N267" i="21"/>
  <c r="K47" i="21"/>
  <c r="L47" i="21"/>
  <c r="M47" i="21"/>
  <c r="N47" i="21"/>
  <c r="K268" i="21"/>
  <c r="L268" i="21"/>
  <c r="M268" i="21"/>
  <c r="N268" i="21"/>
  <c r="K1007" i="21"/>
  <c r="L1007" i="21"/>
  <c r="M1007" i="21"/>
  <c r="N1007" i="21"/>
  <c r="K353" i="21"/>
  <c r="L353" i="21"/>
  <c r="M353" i="21"/>
  <c r="N353" i="21"/>
  <c r="K354" i="21"/>
  <c r="L354" i="21"/>
  <c r="M354" i="21"/>
  <c r="N354" i="21"/>
  <c r="K355" i="21"/>
  <c r="L355" i="21"/>
  <c r="M355" i="21"/>
  <c r="N355" i="21"/>
  <c r="K1008" i="21"/>
  <c r="L1008" i="21"/>
  <c r="M1008" i="21"/>
  <c r="N1008" i="21"/>
  <c r="K356" i="21"/>
  <c r="L356" i="21"/>
  <c r="M356" i="21"/>
  <c r="N356" i="21"/>
  <c r="L390" i="21"/>
  <c r="M390" i="21"/>
  <c r="N390" i="21"/>
  <c r="K1054" i="21"/>
  <c r="L1054" i="21"/>
  <c r="M1054" i="21"/>
  <c r="N1054" i="21"/>
  <c r="K78" i="21"/>
  <c r="L78" i="21"/>
  <c r="M78" i="21"/>
  <c r="N78" i="21"/>
  <c r="K417" i="21"/>
  <c r="L417" i="21"/>
  <c r="M417" i="21"/>
  <c r="N417" i="21"/>
  <c r="K418" i="21"/>
  <c r="L418" i="21"/>
  <c r="M418" i="21"/>
  <c r="N418" i="21"/>
  <c r="K419" i="21"/>
  <c r="L419" i="21"/>
  <c r="M419" i="21"/>
  <c r="N419" i="21"/>
  <c r="K420" i="21"/>
  <c r="L420" i="21"/>
  <c r="M420" i="21"/>
  <c r="N420" i="21"/>
  <c r="K1055" i="21"/>
  <c r="L1055" i="21"/>
  <c r="M1055" i="21"/>
  <c r="N1055" i="21"/>
  <c r="K110" i="21"/>
  <c r="L110" i="21"/>
  <c r="M110" i="21"/>
  <c r="N110" i="21"/>
  <c r="K1173" i="21"/>
  <c r="L1173" i="21"/>
  <c r="M1173" i="21"/>
  <c r="N1173" i="21"/>
  <c r="K575" i="21"/>
  <c r="L575" i="21"/>
  <c r="M575" i="21"/>
  <c r="N575" i="21"/>
  <c r="K1174" i="21"/>
  <c r="L1174" i="21"/>
  <c r="M1174" i="21"/>
  <c r="N1174" i="21"/>
  <c r="K1175" i="21"/>
  <c r="L1175" i="21"/>
  <c r="M1175" i="21"/>
  <c r="N1175" i="21"/>
  <c r="K576" i="21"/>
  <c r="L576" i="21"/>
  <c r="M576" i="21"/>
  <c r="N576" i="21"/>
  <c r="K577" i="21"/>
  <c r="L577" i="21"/>
  <c r="M577" i="21"/>
  <c r="N577" i="21"/>
  <c r="K578" i="21"/>
  <c r="L578" i="21"/>
  <c r="M578" i="21"/>
  <c r="N578" i="21"/>
  <c r="K1176" i="21"/>
  <c r="L1176" i="21"/>
  <c r="M1176" i="21"/>
  <c r="N1176" i="21"/>
  <c r="K1177" i="21"/>
  <c r="L1177" i="21"/>
  <c r="M1177" i="21"/>
  <c r="N1177" i="21"/>
  <c r="K1178" i="21"/>
  <c r="L1178" i="21"/>
  <c r="M1178" i="21"/>
  <c r="N1178" i="21"/>
  <c r="K1179" i="21"/>
  <c r="L1179" i="21"/>
  <c r="M1179" i="21"/>
  <c r="N1179" i="21"/>
  <c r="K579" i="21"/>
  <c r="L579" i="21"/>
  <c r="M579" i="21"/>
  <c r="N579" i="21"/>
  <c r="K580" i="21"/>
  <c r="L580" i="21"/>
  <c r="M580" i="21"/>
  <c r="N580" i="21"/>
  <c r="K581" i="21"/>
  <c r="L581" i="21"/>
  <c r="M581" i="21"/>
  <c r="N581" i="21"/>
  <c r="K1180" i="21"/>
  <c r="L1180" i="21"/>
  <c r="M1180" i="21"/>
  <c r="N1180" i="21"/>
  <c r="K1339" i="21"/>
  <c r="L1339" i="21"/>
  <c r="M1339" i="21"/>
  <c r="N1339" i="21"/>
  <c r="K805" i="21"/>
  <c r="L805" i="21"/>
  <c r="M805" i="21"/>
  <c r="N805" i="21"/>
  <c r="K806" i="21"/>
  <c r="L806" i="21"/>
  <c r="M806" i="21"/>
  <c r="N806" i="21"/>
  <c r="K895" i="21"/>
  <c r="L895" i="21"/>
  <c r="M895" i="21"/>
  <c r="N895" i="21"/>
  <c r="K896" i="21"/>
  <c r="L896" i="21"/>
  <c r="M896" i="21"/>
  <c r="N896" i="21"/>
  <c r="K937" i="21"/>
  <c r="L937" i="21"/>
  <c r="M937" i="21"/>
  <c r="N937" i="21"/>
  <c r="K938" i="21"/>
  <c r="L938" i="21"/>
  <c r="M938" i="21"/>
  <c r="N938" i="21"/>
  <c r="K269" i="21"/>
  <c r="L269" i="21"/>
  <c r="M269" i="21"/>
  <c r="N269" i="21"/>
  <c r="K270" i="21"/>
  <c r="L270" i="21"/>
  <c r="M270" i="21"/>
  <c r="N270" i="21"/>
  <c r="K964" i="21"/>
  <c r="L964" i="21"/>
  <c r="M964" i="21"/>
  <c r="N964" i="21"/>
  <c r="K357" i="21"/>
  <c r="L357" i="21"/>
  <c r="M357" i="21"/>
  <c r="N357" i="21"/>
  <c r="K1009" i="21"/>
  <c r="L1009" i="21"/>
  <c r="M1009" i="21"/>
  <c r="N1009" i="21"/>
  <c r="K421" i="21"/>
  <c r="L421" i="21"/>
  <c r="M421" i="21"/>
  <c r="N421" i="21"/>
  <c r="K1056" i="21"/>
  <c r="L1056" i="21"/>
  <c r="M1056" i="21"/>
  <c r="N1056" i="21"/>
  <c r="K422" i="21"/>
  <c r="L422" i="21"/>
  <c r="M422" i="21"/>
  <c r="N422" i="21"/>
  <c r="K1057" i="21"/>
  <c r="L1057" i="21"/>
  <c r="M1057" i="21"/>
  <c r="N1057" i="21"/>
  <c r="K1181" i="21"/>
  <c r="L1181" i="21"/>
  <c r="M1181" i="21"/>
  <c r="N1181" i="21"/>
  <c r="K1182" i="21"/>
  <c r="L1182" i="21"/>
  <c r="M1182" i="21"/>
  <c r="N1182" i="21"/>
  <c r="K582" i="21"/>
  <c r="L582" i="21"/>
  <c r="M582" i="21"/>
  <c r="N582" i="21"/>
  <c r="K1183" i="21"/>
  <c r="L1183" i="21"/>
  <c r="M1183" i="21"/>
  <c r="N1183" i="21"/>
  <c r="K583" i="21"/>
  <c r="L583" i="21"/>
  <c r="M583" i="21"/>
  <c r="N583" i="21"/>
  <c r="K1184" i="21"/>
  <c r="L1184" i="21"/>
  <c r="M1184" i="21"/>
  <c r="N1184" i="21"/>
  <c r="K1185" i="21"/>
  <c r="L1185" i="21"/>
  <c r="M1185" i="21"/>
  <c r="N1185" i="21"/>
  <c r="K584" i="21"/>
  <c r="L584" i="21"/>
  <c r="M584" i="21"/>
  <c r="N584" i="21"/>
  <c r="K585" i="21"/>
  <c r="L585" i="21"/>
  <c r="M585" i="21"/>
  <c r="N585" i="21"/>
  <c r="K1186" i="21"/>
  <c r="L1186" i="21"/>
  <c r="M1186" i="21"/>
  <c r="N1186" i="21"/>
  <c r="K1187" i="21"/>
  <c r="L1187" i="21"/>
  <c r="M1187" i="21"/>
  <c r="N1187" i="21"/>
  <c r="K1340" i="21"/>
  <c r="L1340" i="21"/>
  <c r="M1340" i="21"/>
  <c r="N1340" i="21"/>
  <c r="K903" i="21"/>
  <c r="L903" i="21"/>
  <c r="M903" i="21"/>
  <c r="N903" i="21"/>
  <c r="K152" i="21"/>
  <c r="L152" i="21"/>
  <c r="M152" i="21"/>
  <c r="N152" i="21"/>
  <c r="K906" i="21"/>
  <c r="L906" i="21"/>
  <c r="M906" i="21"/>
  <c r="N906" i="21"/>
  <c r="K162" i="21"/>
  <c r="L162" i="21"/>
  <c r="M162" i="21"/>
  <c r="N162" i="21"/>
  <c r="K176" i="21"/>
  <c r="L176" i="21"/>
  <c r="M176" i="21"/>
  <c r="N176" i="21"/>
  <c r="K197" i="21"/>
  <c r="L197" i="21"/>
  <c r="M197" i="21"/>
  <c r="N197" i="21"/>
  <c r="K918" i="21"/>
  <c r="L918" i="21"/>
  <c r="M918" i="21"/>
  <c r="N918" i="21"/>
  <c r="K220" i="21"/>
  <c r="L220" i="21"/>
  <c r="M220" i="21"/>
  <c r="N220" i="21"/>
  <c r="K271" i="21"/>
  <c r="L271" i="21"/>
  <c r="M271" i="21"/>
  <c r="N271" i="21"/>
  <c r="K965" i="21"/>
  <c r="L965" i="21"/>
  <c r="M965" i="21"/>
  <c r="N965" i="21"/>
  <c r="K966" i="21"/>
  <c r="L966" i="21"/>
  <c r="M966" i="21"/>
  <c r="N966" i="21"/>
  <c r="K967" i="21"/>
  <c r="L967" i="21"/>
  <c r="M967" i="21"/>
  <c r="N967" i="21"/>
  <c r="K968" i="21"/>
  <c r="L968" i="21"/>
  <c r="M968" i="21"/>
  <c r="N968" i="21"/>
  <c r="L12" i="21"/>
  <c r="M12" i="21"/>
  <c r="N12" i="21"/>
  <c r="K969" i="21"/>
  <c r="L969" i="21"/>
  <c r="M969" i="21"/>
  <c r="N969" i="21"/>
  <c r="K358" i="21"/>
  <c r="L358" i="21"/>
  <c r="M358" i="21"/>
  <c r="N358" i="21"/>
  <c r="K359" i="21"/>
  <c r="L359" i="21"/>
  <c r="M359" i="21"/>
  <c r="N359" i="21"/>
  <c r="K360" i="21"/>
  <c r="L360" i="21"/>
  <c r="M360" i="21"/>
  <c r="N360" i="21"/>
  <c r="K361" i="21"/>
  <c r="L361" i="21"/>
  <c r="M361" i="21"/>
  <c r="N361" i="21"/>
  <c r="K423" i="21"/>
  <c r="L423" i="21"/>
  <c r="M423" i="21"/>
  <c r="N423" i="21"/>
  <c r="K424" i="21"/>
  <c r="L424" i="21"/>
  <c r="M424" i="21"/>
  <c r="N424" i="21"/>
  <c r="K425" i="21"/>
  <c r="L425" i="21"/>
  <c r="M425" i="21"/>
  <c r="N425" i="21"/>
  <c r="K1058" i="21"/>
  <c r="L1058" i="21"/>
  <c r="M1058" i="21"/>
  <c r="N1058" i="21"/>
  <c r="K1059" i="21"/>
  <c r="L1059" i="21"/>
  <c r="M1059" i="21"/>
  <c r="N1059" i="21"/>
  <c r="K79" i="21"/>
  <c r="L79" i="21"/>
  <c r="M79" i="21"/>
  <c r="N79" i="21"/>
  <c r="K1060" i="21"/>
  <c r="L1060" i="21"/>
  <c r="M1060" i="21"/>
  <c r="N1060" i="21"/>
  <c r="K426" i="21"/>
  <c r="L426" i="21"/>
  <c r="M426" i="21"/>
  <c r="N426" i="21"/>
  <c r="K427" i="21"/>
  <c r="L427" i="21"/>
  <c r="M427" i="21"/>
  <c r="N427" i="21"/>
  <c r="K1061" i="21"/>
  <c r="L1061" i="21"/>
  <c r="M1061" i="21"/>
  <c r="N1061" i="21"/>
  <c r="K428" i="21"/>
  <c r="L428" i="21"/>
  <c r="M428" i="21"/>
  <c r="N428" i="21"/>
  <c r="K429" i="21"/>
  <c r="L429" i="21"/>
  <c r="M429" i="21"/>
  <c r="N429" i="21"/>
  <c r="K1062" i="21"/>
  <c r="L1062" i="21"/>
  <c r="M1062" i="21"/>
  <c r="N1062" i="21"/>
  <c r="K586" i="21"/>
  <c r="L586" i="21"/>
  <c r="M586" i="21"/>
  <c r="N586" i="21"/>
  <c r="K587" i="21"/>
  <c r="L587" i="21"/>
  <c r="M587" i="21"/>
  <c r="N587" i="21"/>
  <c r="K1188" i="21"/>
  <c r="L1188" i="21"/>
  <c r="M1188" i="21"/>
  <c r="N1188" i="21"/>
  <c r="K111" i="21"/>
  <c r="L111" i="21"/>
  <c r="M111" i="21"/>
  <c r="N111" i="21"/>
  <c r="K1189" i="21"/>
  <c r="L1189" i="21"/>
  <c r="M1189" i="21"/>
  <c r="N1189" i="21"/>
  <c r="K588" i="21"/>
  <c r="L588" i="21"/>
  <c r="M588" i="21"/>
  <c r="N588" i="21"/>
  <c r="K1190" i="21"/>
  <c r="L1190" i="21"/>
  <c r="M1190" i="21"/>
  <c r="N1190" i="21"/>
  <c r="K1191" i="21"/>
  <c r="L1191" i="21"/>
  <c r="M1191" i="21"/>
  <c r="N1191" i="21"/>
  <c r="K589" i="21"/>
  <c r="L589" i="21"/>
  <c r="M589" i="21"/>
  <c r="N589" i="21"/>
  <c r="K590" i="21"/>
  <c r="L590" i="21"/>
  <c r="M590" i="21"/>
  <c r="N590" i="21"/>
  <c r="K19" i="21"/>
  <c r="L19" i="21"/>
  <c r="M19" i="21"/>
  <c r="N19" i="21"/>
  <c r="K591" i="21"/>
  <c r="L591" i="21"/>
  <c r="M591" i="21"/>
  <c r="N591" i="21"/>
  <c r="K592" i="21"/>
  <c r="L592" i="21"/>
  <c r="M592" i="21"/>
  <c r="N592" i="21"/>
  <c r="K1420" i="21"/>
  <c r="L1420" i="21"/>
  <c r="M1420" i="21"/>
  <c r="N1420" i="21"/>
  <c r="K1192" i="21"/>
  <c r="L1192" i="21"/>
  <c r="M1192" i="21"/>
  <c r="N1192" i="21"/>
  <c r="K593" i="21"/>
  <c r="L593" i="21"/>
  <c r="M593" i="21"/>
  <c r="N593" i="21"/>
  <c r="K1193" i="21"/>
  <c r="L1193" i="21"/>
  <c r="M1193" i="21"/>
  <c r="N1193" i="21"/>
  <c r="K594" i="21"/>
  <c r="L594" i="21"/>
  <c r="M594" i="21"/>
  <c r="N594" i="21"/>
  <c r="K595" i="21"/>
  <c r="L595" i="21"/>
  <c r="M595" i="21"/>
  <c r="N595" i="21"/>
  <c r="K596" i="21"/>
  <c r="L596" i="21"/>
  <c r="M596" i="21"/>
  <c r="N596" i="21"/>
  <c r="K597" i="21"/>
  <c r="L597" i="21"/>
  <c r="M597" i="21"/>
  <c r="N597" i="21"/>
  <c r="K1194" i="21"/>
  <c r="L1194" i="21"/>
  <c r="M1194" i="21"/>
  <c r="N1194" i="21"/>
  <c r="K1341" i="21"/>
  <c r="L1341" i="21"/>
  <c r="M1341" i="21"/>
  <c r="N1341" i="21"/>
  <c r="K141" i="21"/>
  <c r="L141" i="21"/>
  <c r="M141" i="21"/>
  <c r="N141" i="21"/>
  <c r="K807" i="21"/>
  <c r="L807" i="21"/>
  <c r="M807" i="21"/>
  <c r="N807" i="21"/>
  <c r="K881" i="21"/>
  <c r="L881" i="21"/>
  <c r="M881" i="21"/>
  <c r="N881" i="21"/>
  <c r="K1386" i="21"/>
  <c r="L1386" i="21"/>
  <c r="M1386" i="21"/>
  <c r="N1386" i="21"/>
  <c r="L66" i="21"/>
  <c r="M66" i="21"/>
  <c r="N66" i="21"/>
  <c r="K399" i="21"/>
  <c r="L399" i="21"/>
  <c r="M399" i="21"/>
  <c r="N399" i="21"/>
  <c r="L1411" i="21"/>
  <c r="M1411" i="21"/>
  <c r="K430" i="21"/>
  <c r="L430" i="21"/>
  <c r="M430" i="21"/>
  <c r="N430" i="21"/>
  <c r="K431" i="21"/>
  <c r="L431" i="21"/>
  <c r="M431" i="21"/>
  <c r="N431" i="21"/>
  <c r="L1412" i="21"/>
  <c r="M1412" i="21"/>
  <c r="K598" i="21"/>
  <c r="L598" i="21"/>
  <c r="M598" i="21"/>
  <c r="N598" i="21"/>
  <c r="K1195" i="21"/>
  <c r="L1195" i="21"/>
  <c r="M1195" i="21"/>
  <c r="N1195" i="21"/>
  <c r="K599" i="21"/>
  <c r="L599" i="21"/>
  <c r="M599" i="21"/>
  <c r="N599" i="21"/>
  <c r="K600" i="21"/>
  <c r="L600" i="21"/>
  <c r="M600" i="21"/>
  <c r="N600" i="21"/>
  <c r="K1196" i="21"/>
  <c r="L1196" i="21"/>
  <c r="M1196" i="21"/>
  <c r="N1196" i="21"/>
  <c r="K601" i="21"/>
  <c r="L601" i="21"/>
  <c r="M601" i="21"/>
  <c r="N601" i="21"/>
  <c r="K602" i="21"/>
  <c r="L602" i="21"/>
  <c r="M602" i="21"/>
  <c r="N602" i="21"/>
  <c r="K603" i="21"/>
  <c r="L603" i="21"/>
  <c r="M603" i="21"/>
  <c r="N603" i="21"/>
  <c r="K1197" i="21"/>
  <c r="L1197" i="21"/>
  <c r="M1197" i="21"/>
  <c r="N1197" i="21"/>
  <c r="K808" i="21"/>
  <c r="L808" i="21"/>
  <c r="M808" i="21"/>
  <c r="N808" i="21"/>
  <c r="K1434" i="21"/>
  <c r="L1434" i="21"/>
  <c r="M1434" i="21"/>
  <c r="N1434" i="21"/>
  <c r="K142" i="21"/>
  <c r="L142" i="21"/>
  <c r="M142" i="21"/>
  <c r="N142" i="21"/>
  <c r="K5" i="21"/>
  <c r="L5" i="21"/>
  <c r="M5" i="21"/>
  <c r="N5" i="21"/>
  <c r="K919" i="21"/>
  <c r="L919" i="21"/>
  <c r="M919" i="21"/>
  <c r="N919" i="21"/>
  <c r="K221" i="21"/>
  <c r="L221" i="21"/>
  <c r="M221" i="21"/>
  <c r="N221" i="21"/>
  <c r="K222" i="21"/>
  <c r="L222" i="21"/>
  <c r="M222" i="21"/>
  <c r="N222" i="21"/>
  <c r="K223" i="21"/>
  <c r="L223" i="21"/>
  <c r="M223" i="21"/>
  <c r="N223" i="21"/>
  <c r="K224" i="21"/>
  <c r="L224" i="21"/>
  <c r="M224" i="21"/>
  <c r="N224" i="21"/>
  <c r="K225" i="21"/>
  <c r="L225" i="21"/>
  <c r="M225" i="21"/>
  <c r="N225" i="21"/>
  <c r="K226" i="21"/>
  <c r="L226" i="21"/>
  <c r="M226" i="21"/>
  <c r="N226" i="21"/>
  <c r="K970" i="21"/>
  <c r="L970" i="21"/>
  <c r="M970" i="21"/>
  <c r="N970" i="21"/>
  <c r="K48" i="21"/>
  <c r="L48" i="21"/>
  <c r="M48" i="21"/>
  <c r="N48" i="21"/>
  <c r="K971" i="21"/>
  <c r="L971" i="21"/>
  <c r="M971" i="21"/>
  <c r="N971" i="21"/>
  <c r="K49" i="21"/>
  <c r="L49" i="21"/>
  <c r="M49" i="21"/>
  <c r="N49" i="21"/>
  <c r="K972" i="21"/>
  <c r="L972" i="21"/>
  <c r="M972" i="21"/>
  <c r="N972" i="21"/>
  <c r="K272" i="21"/>
  <c r="L272" i="21"/>
  <c r="M272" i="21"/>
  <c r="N272" i="21"/>
  <c r="K973" i="21"/>
  <c r="L973" i="21"/>
  <c r="M973" i="21"/>
  <c r="N973" i="21"/>
  <c r="K273" i="21"/>
  <c r="L273" i="21"/>
  <c r="M273" i="21"/>
  <c r="N273" i="21"/>
  <c r="K1010" i="21"/>
  <c r="L1010" i="21"/>
  <c r="M1010" i="21"/>
  <c r="N1010" i="21"/>
  <c r="K362" i="21"/>
  <c r="L362" i="21"/>
  <c r="M362" i="21"/>
  <c r="N362" i="21"/>
  <c r="K363" i="21"/>
  <c r="L363" i="21"/>
  <c r="M363" i="21"/>
  <c r="N363" i="21"/>
  <c r="K1025" i="21"/>
  <c r="L1025" i="21"/>
  <c r="M1025" i="21"/>
  <c r="N1025" i="21"/>
  <c r="K1026" i="21"/>
  <c r="L1026" i="21"/>
  <c r="M1026" i="21"/>
  <c r="N1026" i="21"/>
  <c r="K432" i="21"/>
  <c r="L432" i="21"/>
  <c r="M432" i="21"/>
  <c r="N432" i="21"/>
  <c r="K433" i="21"/>
  <c r="L433" i="21"/>
  <c r="M433" i="21"/>
  <c r="N433" i="21"/>
  <c r="K434" i="21"/>
  <c r="L434" i="21"/>
  <c r="M434" i="21"/>
  <c r="N434" i="21"/>
  <c r="K435" i="21"/>
  <c r="L435" i="21"/>
  <c r="M435" i="21"/>
  <c r="N435" i="21"/>
  <c r="K436" i="21"/>
  <c r="L436" i="21"/>
  <c r="M436" i="21"/>
  <c r="N436" i="21"/>
  <c r="K437" i="21"/>
  <c r="L437" i="21"/>
  <c r="M437" i="21"/>
  <c r="N437" i="21"/>
  <c r="K1063" i="21"/>
  <c r="L1063" i="21"/>
  <c r="M1063" i="21"/>
  <c r="N1063" i="21"/>
  <c r="K1064" i="21"/>
  <c r="L1064" i="21"/>
  <c r="M1064" i="21"/>
  <c r="N1064" i="21"/>
  <c r="K1065" i="21"/>
  <c r="L1065" i="21"/>
  <c r="M1065" i="21"/>
  <c r="N1065" i="21"/>
  <c r="K438" i="21"/>
  <c r="L438" i="21"/>
  <c r="M438" i="21"/>
  <c r="N438" i="21"/>
  <c r="K1066" i="21"/>
  <c r="L1066" i="21"/>
  <c r="M1066" i="21"/>
  <c r="N1066" i="21"/>
  <c r="K439" i="21"/>
  <c r="L439" i="21"/>
  <c r="M439" i="21"/>
  <c r="N439" i="21"/>
  <c r="K440" i="21"/>
  <c r="L440" i="21"/>
  <c r="M440" i="21"/>
  <c r="N440" i="21"/>
  <c r="K1067" i="21"/>
  <c r="L1067" i="21"/>
  <c r="M1067" i="21"/>
  <c r="N1067" i="21"/>
  <c r="K441" i="21"/>
  <c r="L441" i="21"/>
  <c r="M441" i="21"/>
  <c r="N441" i="21"/>
  <c r="K1068" i="21"/>
  <c r="L1068" i="21"/>
  <c r="M1068" i="21"/>
  <c r="N1068" i="21"/>
  <c r="K442" i="21"/>
  <c r="L442" i="21"/>
  <c r="M442" i="21"/>
  <c r="N442" i="21"/>
  <c r="K443" i="21"/>
  <c r="L443" i="21"/>
  <c r="M443" i="21"/>
  <c r="N443" i="21"/>
  <c r="K444" i="21"/>
  <c r="L444" i="21"/>
  <c r="M444" i="21"/>
  <c r="N444" i="21"/>
  <c r="K1069" i="21"/>
  <c r="L1069" i="21"/>
  <c r="M1069" i="21"/>
  <c r="N1069" i="21"/>
  <c r="K112" i="21"/>
  <c r="L112" i="21"/>
  <c r="M112" i="21"/>
  <c r="N112" i="21"/>
  <c r="K1198" i="21"/>
  <c r="L1198" i="21"/>
  <c r="M1198" i="21"/>
  <c r="N1198" i="21"/>
  <c r="K1199" i="21"/>
  <c r="L1199" i="21"/>
  <c r="M1199" i="21"/>
  <c r="N1199" i="21"/>
  <c r="K604" i="21"/>
  <c r="L604" i="21"/>
  <c r="M604" i="21"/>
  <c r="N604" i="21"/>
  <c r="K1200" i="21"/>
  <c r="L1200" i="21"/>
  <c r="M1200" i="21"/>
  <c r="N1200" i="21"/>
  <c r="K113" i="21"/>
  <c r="L113" i="21"/>
  <c r="M113" i="21"/>
  <c r="N113" i="21"/>
  <c r="K605" i="21"/>
  <c r="L605" i="21"/>
  <c r="M605" i="21"/>
  <c r="N605" i="21"/>
  <c r="K606" i="21"/>
  <c r="L606" i="21"/>
  <c r="M606" i="21"/>
  <c r="N606" i="21"/>
  <c r="K607" i="21"/>
  <c r="L607" i="21"/>
  <c r="M607" i="21"/>
  <c r="N607" i="21"/>
  <c r="K1201" i="21"/>
  <c r="L1201" i="21"/>
  <c r="M1201" i="21"/>
  <c r="N1201" i="21"/>
  <c r="K1202" i="21"/>
  <c r="L1202" i="21"/>
  <c r="M1202" i="21"/>
  <c r="N1202" i="21"/>
  <c r="K1203" i="21"/>
  <c r="L1203" i="21"/>
  <c r="M1203" i="21"/>
  <c r="N1203" i="21"/>
  <c r="K1204" i="21"/>
  <c r="L1204" i="21"/>
  <c r="M1204" i="21"/>
  <c r="N1204" i="21"/>
  <c r="K1205" i="21"/>
  <c r="L1205" i="21"/>
  <c r="M1205" i="21"/>
  <c r="N1205" i="21"/>
  <c r="K1206" i="21"/>
  <c r="L1206" i="21"/>
  <c r="M1206" i="21"/>
  <c r="N1206" i="21"/>
  <c r="K1207" i="21"/>
  <c r="L1207" i="21"/>
  <c r="M1207" i="21"/>
  <c r="N1207" i="21"/>
  <c r="K608" i="21"/>
  <c r="L608" i="21"/>
  <c r="M608" i="21"/>
  <c r="N608" i="21"/>
  <c r="K1208" i="21"/>
  <c r="L1208" i="21"/>
  <c r="M1208" i="21"/>
  <c r="N1208" i="21"/>
  <c r="K609" i="21"/>
  <c r="L609" i="21"/>
  <c r="M609" i="21"/>
  <c r="N609" i="21"/>
  <c r="K610" i="21"/>
  <c r="L610" i="21"/>
  <c r="M610" i="21"/>
  <c r="N610" i="21"/>
  <c r="K20" i="21"/>
  <c r="L20" i="21"/>
  <c r="M20" i="21"/>
  <c r="N20" i="21"/>
  <c r="K1209" i="21"/>
  <c r="L1209" i="21"/>
  <c r="M1209" i="21"/>
  <c r="N1209" i="21"/>
  <c r="K1210" i="21"/>
  <c r="L1210" i="21"/>
  <c r="M1210" i="21"/>
  <c r="N1210" i="21"/>
  <c r="K809" i="21"/>
  <c r="L809" i="21"/>
  <c r="M809" i="21"/>
  <c r="N809" i="21"/>
  <c r="K810" i="21"/>
  <c r="L810" i="21"/>
  <c r="M810" i="21"/>
  <c r="N810" i="21"/>
  <c r="K1342" i="21"/>
  <c r="L1342" i="21"/>
  <c r="M1342" i="21"/>
  <c r="N1342" i="21"/>
  <c r="K143" i="21"/>
  <c r="L143" i="21"/>
  <c r="M143" i="21"/>
  <c r="N143" i="21"/>
  <c r="K882" i="21"/>
  <c r="L882" i="21"/>
  <c r="M882" i="21"/>
  <c r="N882" i="21"/>
  <c r="K274" i="21"/>
  <c r="L274" i="21"/>
  <c r="M274" i="21"/>
  <c r="N274" i="21"/>
  <c r="K275" i="21"/>
  <c r="L275" i="21"/>
  <c r="M275" i="21"/>
  <c r="N275" i="21"/>
  <c r="K1070" i="21"/>
  <c r="L1070" i="21"/>
  <c r="M1070" i="21"/>
  <c r="N1070" i="21"/>
  <c r="K1211" i="21"/>
  <c r="L1211" i="21"/>
  <c r="M1211" i="21"/>
  <c r="N1211" i="21"/>
  <c r="K114" i="21"/>
  <c r="L114" i="21"/>
  <c r="M114" i="21"/>
  <c r="N114" i="21"/>
  <c r="K1212" i="21"/>
  <c r="L1212" i="21"/>
  <c r="M1212" i="21"/>
  <c r="N1212" i="21"/>
  <c r="K115" i="21"/>
  <c r="L115" i="21"/>
  <c r="M115" i="21"/>
  <c r="N115" i="21"/>
  <c r="K1421" i="21"/>
  <c r="L1421" i="21"/>
  <c r="M1421" i="21"/>
  <c r="N1421" i="21"/>
  <c r="K1213" i="21"/>
  <c r="L1213" i="21"/>
  <c r="M1213" i="21"/>
  <c r="N1213" i="21"/>
  <c r="K177" i="21"/>
  <c r="L177" i="21"/>
  <c r="M177" i="21"/>
  <c r="N177" i="21"/>
  <c r="K182" i="21"/>
  <c r="L182" i="21"/>
  <c r="M182" i="21"/>
  <c r="N182" i="21"/>
  <c r="K183" i="21"/>
  <c r="L183" i="21"/>
  <c r="M183" i="21"/>
  <c r="N183" i="21"/>
  <c r="K198" i="21"/>
  <c r="L198" i="21"/>
  <c r="M198" i="21"/>
  <c r="N198" i="21"/>
  <c r="K199" i="21"/>
  <c r="L199" i="21"/>
  <c r="M199" i="21"/>
  <c r="N199" i="21"/>
  <c r="K227" i="21"/>
  <c r="L227" i="21"/>
  <c r="M227" i="21"/>
  <c r="N227" i="21"/>
  <c r="K228" i="21"/>
  <c r="L228" i="21"/>
  <c r="M228" i="21"/>
  <c r="N228" i="21"/>
  <c r="K229" i="21"/>
  <c r="L229" i="21"/>
  <c r="M229" i="21"/>
  <c r="N229" i="21"/>
  <c r="K276" i="21"/>
  <c r="L276" i="21"/>
  <c r="M276" i="21"/>
  <c r="N276" i="21"/>
  <c r="K974" i="21"/>
  <c r="L974" i="21"/>
  <c r="M974" i="21"/>
  <c r="N974" i="21"/>
  <c r="K277" i="21"/>
  <c r="L277" i="21"/>
  <c r="M277" i="21"/>
  <c r="N277" i="21"/>
  <c r="K975" i="21"/>
  <c r="L975" i="21"/>
  <c r="M975" i="21"/>
  <c r="N975" i="21"/>
  <c r="K278" i="21"/>
  <c r="L278" i="21"/>
  <c r="M278" i="21"/>
  <c r="N278" i="21"/>
  <c r="K976" i="21"/>
  <c r="L976" i="21"/>
  <c r="M976" i="21"/>
  <c r="N976" i="21"/>
  <c r="K364" i="21"/>
  <c r="L364" i="21"/>
  <c r="M364" i="21"/>
  <c r="N364" i="21"/>
  <c r="K1011" i="21"/>
  <c r="L1011" i="21"/>
  <c r="M1011" i="21"/>
  <c r="N1011" i="21"/>
  <c r="K1012" i="21"/>
  <c r="L1012" i="21"/>
  <c r="M1012" i="21"/>
  <c r="N1012" i="21"/>
  <c r="K365" i="21"/>
  <c r="L365" i="21"/>
  <c r="M365" i="21"/>
  <c r="N365" i="21"/>
  <c r="K366" i="21"/>
  <c r="L366" i="21"/>
  <c r="M366" i="21"/>
  <c r="N366" i="21"/>
  <c r="K1027" i="21"/>
  <c r="L1027" i="21"/>
  <c r="M1027" i="21"/>
  <c r="N1027" i="21"/>
  <c r="K400" i="21"/>
  <c r="L400" i="21"/>
  <c r="M400" i="21"/>
  <c r="N400" i="21"/>
  <c r="L1039" i="21"/>
  <c r="M1039" i="21"/>
  <c r="N1039" i="21"/>
  <c r="K401" i="21"/>
  <c r="L401" i="21"/>
  <c r="M401" i="21"/>
  <c r="N401" i="21"/>
  <c r="K445" i="21"/>
  <c r="L445" i="21"/>
  <c r="M445" i="21"/>
  <c r="N445" i="21"/>
  <c r="K446" i="21"/>
  <c r="L446" i="21"/>
  <c r="M446" i="21"/>
  <c r="N446" i="21"/>
  <c r="K1071" i="21"/>
  <c r="L1071" i="21"/>
  <c r="M1071" i="21"/>
  <c r="N1071" i="21"/>
  <c r="K447" i="21"/>
  <c r="L447" i="21"/>
  <c r="M447" i="21"/>
  <c r="N447" i="21"/>
  <c r="K448" i="21"/>
  <c r="L448" i="21"/>
  <c r="M448" i="21"/>
  <c r="N448" i="21"/>
  <c r="K449" i="21"/>
  <c r="L449" i="21"/>
  <c r="M449" i="21"/>
  <c r="N449" i="21"/>
  <c r="K1072" i="21"/>
  <c r="L1072" i="21"/>
  <c r="M1072" i="21"/>
  <c r="N1072" i="21"/>
  <c r="K1073" i="21"/>
  <c r="L1073" i="21"/>
  <c r="M1073" i="21"/>
  <c r="N1073" i="21"/>
  <c r="K80" i="21"/>
  <c r="L80" i="21"/>
  <c r="M80" i="21"/>
  <c r="N80" i="21"/>
  <c r="K450" i="21"/>
  <c r="L450" i="21"/>
  <c r="M450" i="21"/>
  <c r="N450" i="21"/>
  <c r="K1074" i="21"/>
  <c r="L1074" i="21"/>
  <c r="M1074" i="21"/>
  <c r="N1074" i="21"/>
  <c r="K1075" i="21"/>
  <c r="L1075" i="21"/>
  <c r="M1075" i="21"/>
  <c r="N1075" i="21"/>
  <c r="K451" i="21"/>
  <c r="L451" i="21"/>
  <c r="M451" i="21"/>
  <c r="N451" i="21"/>
  <c r="K452" i="21"/>
  <c r="L452" i="21"/>
  <c r="M452" i="21"/>
  <c r="N452" i="21"/>
  <c r="K1076" i="21"/>
  <c r="L1076" i="21"/>
  <c r="M1076" i="21"/>
  <c r="N1076" i="21"/>
  <c r="K453" i="21"/>
  <c r="L453" i="21"/>
  <c r="M453" i="21"/>
  <c r="N453" i="21"/>
  <c r="K1077" i="21"/>
  <c r="L1077" i="21"/>
  <c r="M1077" i="21"/>
  <c r="N1077" i="21"/>
  <c r="K454" i="21"/>
  <c r="L454" i="21"/>
  <c r="M454" i="21"/>
  <c r="N454" i="21"/>
  <c r="K455" i="21"/>
  <c r="L455" i="21"/>
  <c r="M455" i="21"/>
  <c r="N455" i="21"/>
  <c r="K611" i="21"/>
  <c r="L611" i="21"/>
  <c r="M611" i="21"/>
  <c r="N611" i="21"/>
  <c r="K1214" i="21"/>
  <c r="L1214" i="21"/>
  <c r="M1214" i="21"/>
  <c r="N1214" i="21"/>
  <c r="K612" i="21"/>
  <c r="L612" i="21"/>
  <c r="M612" i="21"/>
  <c r="N612" i="21"/>
  <c r="K613" i="21"/>
  <c r="L613" i="21"/>
  <c r="M613" i="21"/>
  <c r="N613" i="21"/>
  <c r="K614" i="21"/>
  <c r="L614" i="21"/>
  <c r="M614" i="21"/>
  <c r="N614" i="21"/>
  <c r="K615" i="21"/>
  <c r="L615" i="21"/>
  <c r="M615" i="21"/>
  <c r="N615" i="21"/>
  <c r="K1215" i="21"/>
  <c r="L1215" i="21"/>
  <c r="M1215" i="21"/>
  <c r="N1215" i="21"/>
  <c r="K616" i="21"/>
  <c r="L616" i="21"/>
  <c r="M616" i="21"/>
  <c r="N616" i="21"/>
  <c r="K617" i="21"/>
  <c r="L617" i="21"/>
  <c r="M617" i="21"/>
  <c r="N617" i="21"/>
  <c r="K1216" i="21"/>
  <c r="L1216" i="21"/>
  <c r="M1216" i="21"/>
  <c r="N1216" i="21"/>
  <c r="K618" i="21"/>
  <c r="L618" i="21"/>
  <c r="M618" i="21"/>
  <c r="N618" i="21"/>
  <c r="K1217" i="21"/>
  <c r="L1217" i="21"/>
  <c r="M1217" i="21"/>
  <c r="N1217" i="21"/>
  <c r="K1218" i="21"/>
  <c r="L1218" i="21"/>
  <c r="M1218" i="21"/>
  <c r="N1218" i="21"/>
  <c r="K619" i="21"/>
  <c r="L619" i="21"/>
  <c r="M619" i="21"/>
  <c r="N619" i="21"/>
  <c r="K1219" i="21"/>
  <c r="L1219" i="21"/>
  <c r="M1219" i="21"/>
  <c r="N1219" i="21"/>
  <c r="K620" i="21"/>
  <c r="L620" i="21"/>
  <c r="M620" i="21"/>
  <c r="N620" i="21"/>
  <c r="K621" i="21"/>
  <c r="L621" i="21"/>
  <c r="M621" i="21"/>
  <c r="N621" i="21"/>
  <c r="K622" i="21"/>
  <c r="L622" i="21"/>
  <c r="M622" i="21"/>
  <c r="N622" i="21"/>
  <c r="K1220" i="21"/>
  <c r="L1220" i="21"/>
  <c r="M1220" i="21"/>
  <c r="N1220" i="21"/>
  <c r="K1221" i="21"/>
  <c r="L1221" i="21"/>
  <c r="M1221" i="21"/>
  <c r="N1221" i="21"/>
  <c r="K1343" i="21"/>
  <c r="L1343" i="21"/>
  <c r="M1343" i="21"/>
  <c r="N1343" i="21"/>
  <c r="K1344" i="21"/>
  <c r="L1344" i="21"/>
  <c r="M1344" i="21"/>
  <c r="N1344" i="21"/>
  <c r="K811" i="21"/>
  <c r="L811" i="21"/>
  <c r="M811" i="21"/>
  <c r="N811" i="21"/>
  <c r="K812" i="21"/>
  <c r="L812" i="21"/>
  <c r="M812" i="21"/>
  <c r="N812" i="21"/>
  <c r="K24" i="21"/>
  <c r="L24" i="21"/>
  <c r="M24" i="21"/>
  <c r="N24" i="21"/>
  <c r="K144" i="21"/>
  <c r="L144" i="21"/>
  <c r="M144" i="21"/>
  <c r="N144" i="21"/>
  <c r="K813" i="21"/>
  <c r="L813" i="21"/>
  <c r="M813" i="21"/>
  <c r="N813" i="21"/>
  <c r="K25" i="21"/>
  <c r="L25" i="21"/>
  <c r="M25" i="21"/>
  <c r="N25" i="21"/>
  <c r="K279" i="21"/>
  <c r="L279" i="21"/>
  <c r="M279" i="21"/>
  <c r="N279" i="21"/>
  <c r="K977" i="21"/>
  <c r="L977" i="21"/>
  <c r="M977" i="21"/>
  <c r="N977" i="21"/>
  <c r="L13" i="21"/>
  <c r="M13" i="21"/>
  <c r="N13" i="21"/>
  <c r="K623" i="21"/>
  <c r="L623" i="21"/>
  <c r="M623" i="21"/>
  <c r="N623" i="21"/>
  <c r="K1222" i="21"/>
  <c r="L1222" i="21"/>
  <c r="M1222" i="21"/>
  <c r="N1222" i="21"/>
  <c r="K1223" i="21"/>
  <c r="L1223" i="21"/>
  <c r="M1223" i="21"/>
  <c r="N1223" i="21"/>
  <c r="K624" i="21"/>
  <c r="L624" i="21"/>
  <c r="M624" i="21"/>
  <c r="N624" i="21"/>
  <c r="K625" i="21"/>
  <c r="L625" i="21"/>
  <c r="M625" i="21"/>
  <c r="N625" i="21"/>
  <c r="K626" i="21"/>
  <c r="L626" i="21"/>
  <c r="M626" i="21"/>
  <c r="N626" i="21"/>
  <c r="K1224" i="21"/>
  <c r="L1224" i="21"/>
  <c r="M1224" i="21"/>
  <c r="N1224" i="21"/>
  <c r="K627" i="21"/>
  <c r="L627" i="21"/>
  <c r="M627" i="21"/>
  <c r="N627" i="21"/>
  <c r="K628" i="21"/>
  <c r="L628" i="21"/>
  <c r="M628" i="21"/>
  <c r="N628" i="21"/>
  <c r="K1345" i="21"/>
  <c r="L1345" i="21"/>
  <c r="M1345" i="21"/>
  <c r="N1345" i="21"/>
  <c r="K814" i="21"/>
  <c r="L814" i="21"/>
  <c r="M814" i="21"/>
  <c r="N814" i="21"/>
  <c r="K153" i="21"/>
  <c r="L153" i="21"/>
  <c r="M153" i="21"/>
  <c r="N153" i="21"/>
  <c r="K184" i="21"/>
  <c r="L184" i="21"/>
  <c r="M184" i="21"/>
  <c r="N184" i="21"/>
  <c r="K920" i="21"/>
  <c r="L920" i="21"/>
  <c r="M920" i="21"/>
  <c r="N920" i="21"/>
  <c r="K230" i="21"/>
  <c r="L230" i="21"/>
  <c r="M230" i="21"/>
  <c r="N230" i="21"/>
  <c r="K939" i="21"/>
  <c r="L939" i="21"/>
  <c r="M939" i="21"/>
  <c r="N939" i="21"/>
  <c r="K940" i="21"/>
  <c r="L940" i="21"/>
  <c r="M940" i="21"/>
  <c r="N940" i="21"/>
  <c r="K231" i="21"/>
  <c r="L231" i="21"/>
  <c r="M231" i="21"/>
  <c r="N231" i="21"/>
  <c r="K941" i="21"/>
  <c r="L941" i="21"/>
  <c r="M941" i="21"/>
  <c r="N941" i="21"/>
  <c r="K280" i="21"/>
  <c r="L280" i="21"/>
  <c r="M280" i="21"/>
  <c r="N280" i="21"/>
  <c r="K281" i="21"/>
  <c r="L281" i="21"/>
  <c r="M281" i="21"/>
  <c r="N281" i="21"/>
  <c r="K282" i="21"/>
  <c r="L282" i="21"/>
  <c r="M282" i="21"/>
  <c r="N282" i="21"/>
  <c r="K978" i="21"/>
  <c r="L978" i="21"/>
  <c r="M978" i="21"/>
  <c r="N978" i="21"/>
  <c r="K283" i="21"/>
  <c r="L283" i="21"/>
  <c r="M283" i="21"/>
  <c r="N283" i="21"/>
  <c r="K979" i="21"/>
  <c r="L979" i="21"/>
  <c r="M979" i="21"/>
  <c r="N979" i="21"/>
  <c r="K284" i="21"/>
  <c r="L284" i="21"/>
  <c r="M284" i="21"/>
  <c r="N284" i="21"/>
  <c r="K285" i="21"/>
  <c r="L285" i="21"/>
  <c r="M285" i="21"/>
  <c r="N285" i="21"/>
  <c r="K50" i="21"/>
  <c r="L50" i="21"/>
  <c r="M50" i="21"/>
  <c r="N50" i="21"/>
  <c r="K51" i="21"/>
  <c r="L51" i="21"/>
  <c r="M51" i="21"/>
  <c r="N51" i="21"/>
  <c r="K286" i="21"/>
  <c r="L286" i="21"/>
  <c r="M286" i="21"/>
  <c r="N286" i="21"/>
  <c r="L67" i="21"/>
  <c r="M67" i="21"/>
  <c r="N67" i="21"/>
  <c r="K367" i="21"/>
  <c r="L367" i="21"/>
  <c r="M367" i="21"/>
  <c r="N367" i="21"/>
  <c r="K368" i="21"/>
  <c r="L368" i="21"/>
  <c r="M368" i="21"/>
  <c r="N368" i="21"/>
  <c r="K369" i="21"/>
  <c r="L369" i="21"/>
  <c r="M369" i="21"/>
  <c r="N369" i="21"/>
  <c r="K1013" i="21"/>
  <c r="L1013" i="21"/>
  <c r="M1013" i="21"/>
  <c r="N1013" i="21"/>
  <c r="K370" i="21"/>
  <c r="L370" i="21"/>
  <c r="M370" i="21"/>
  <c r="N370" i="21"/>
  <c r="K1028" i="21"/>
  <c r="L1028" i="21"/>
  <c r="M1028" i="21"/>
  <c r="N1028" i="21"/>
  <c r="K1029" i="21"/>
  <c r="L1029" i="21"/>
  <c r="M1029" i="21"/>
  <c r="N1029" i="21"/>
  <c r="K1078" i="21"/>
  <c r="L1078" i="21"/>
  <c r="M1078" i="21"/>
  <c r="N1078" i="21"/>
  <c r="K1079" i="21"/>
  <c r="L1079" i="21"/>
  <c r="M1079" i="21"/>
  <c r="N1079" i="21"/>
  <c r="K1080" i="21"/>
  <c r="L1080" i="21"/>
  <c r="M1080" i="21"/>
  <c r="N1080" i="21"/>
  <c r="K1081" i="21"/>
  <c r="L1081" i="21"/>
  <c r="M1081" i="21"/>
  <c r="N1081" i="21"/>
  <c r="K456" i="21"/>
  <c r="L456" i="21"/>
  <c r="M456" i="21"/>
  <c r="N456" i="21"/>
  <c r="L1413" i="21"/>
  <c r="M1413" i="21"/>
  <c r="K1082" i="21"/>
  <c r="L1082" i="21"/>
  <c r="M1082" i="21"/>
  <c r="N1082" i="21"/>
  <c r="K1083" i="21"/>
  <c r="L1083" i="21"/>
  <c r="M1083" i="21"/>
  <c r="N1083" i="21"/>
  <c r="K457" i="21"/>
  <c r="L457" i="21"/>
  <c r="M457" i="21"/>
  <c r="N457" i="21"/>
  <c r="K1225" i="21"/>
  <c r="L1225" i="21"/>
  <c r="M1225" i="21"/>
  <c r="N1225" i="21"/>
  <c r="K629" i="21"/>
  <c r="L629" i="21"/>
  <c r="M629" i="21"/>
  <c r="N629" i="21"/>
  <c r="K630" i="21"/>
  <c r="L630" i="21"/>
  <c r="M630" i="21"/>
  <c r="N630" i="21"/>
  <c r="K631" i="21"/>
  <c r="L631" i="21"/>
  <c r="M631" i="21"/>
  <c r="N631" i="21"/>
  <c r="K1226" i="21"/>
  <c r="L1226" i="21"/>
  <c r="M1226" i="21"/>
  <c r="N1226" i="21"/>
  <c r="K1227" i="21"/>
  <c r="L1227" i="21"/>
  <c r="M1227" i="21"/>
  <c r="N1227" i="21"/>
  <c r="K116" i="21"/>
  <c r="L116" i="21"/>
  <c r="M116" i="21"/>
  <c r="N116" i="21"/>
  <c r="K1228" i="21"/>
  <c r="L1228" i="21"/>
  <c r="O1228" i="21" s="1"/>
  <c r="M1228" i="21"/>
  <c r="N1228" i="21"/>
  <c r="K632" i="21"/>
  <c r="L632" i="21"/>
  <c r="M632" i="21"/>
  <c r="N632" i="21"/>
  <c r="K633" i="21"/>
  <c r="L633" i="21"/>
  <c r="O633" i="21" s="1"/>
  <c r="M633" i="21"/>
  <c r="N633" i="21"/>
  <c r="K634" i="21"/>
  <c r="L634" i="21"/>
  <c r="M634" i="21"/>
  <c r="N634" i="21"/>
  <c r="K635" i="21"/>
  <c r="L635" i="21"/>
  <c r="M635" i="21"/>
  <c r="N635" i="21"/>
  <c r="K1229" i="21"/>
  <c r="L1229" i="21"/>
  <c r="M1229" i="21"/>
  <c r="N1229" i="21"/>
  <c r="K1230" i="21"/>
  <c r="L1230" i="21"/>
  <c r="M1230" i="21"/>
  <c r="N1230" i="21"/>
  <c r="K117" i="21"/>
  <c r="L117" i="21"/>
  <c r="M117" i="21"/>
  <c r="N117" i="21"/>
  <c r="K1231" i="21"/>
  <c r="L1231" i="21"/>
  <c r="M1231" i="21"/>
  <c r="N1231" i="21"/>
  <c r="K636" i="21"/>
  <c r="L636" i="21"/>
  <c r="M636" i="21"/>
  <c r="N636" i="21"/>
  <c r="K1232" i="21"/>
  <c r="L1232" i="21"/>
  <c r="M1232" i="21"/>
  <c r="N1232" i="21"/>
  <c r="K637" i="21"/>
  <c r="L637" i="21"/>
  <c r="M637" i="21"/>
  <c r="N637" i="21"/>
  <c r="K815" i="21"/>
  <c r="L815" i="21"/>
  <c r="M815" i="21"/>
  <c r="N815" i="21"/>
  <c r="K1346" i="21"/>
  <c r="L1346" i="21"/>
  <c r="M1346" i="21"/>
  <c r="N1346" i="21"/>
  <c r="K816" i="21"/>
  <c r="L816" i="21"/>
  <c r="M816" i="21"/>
  <c r="N816" i="21"/>
  <c r="K817" i="21"/>
  <c r="L817" i="21"/>
  <c r="M817" i="21"/>
  <c r="N817" i="21"/>
  <c r="K1347" i="21"/>
  <c r="L1347" i="21"/>
  <c r="M1347" i="21"/>
  <c r="N1347" i="21"/>
  <c r="K818" i="21"/>
  <c r="L818" i="21"/>
  <c r="M818" i="21"/>
  <c r="N818" i="21"/>
  <c r="K819" i="21"/>
  <c r="L819" i="21"/>
  <c r="M819" i="21"/>
  <c r="N819" i="21"/>
  <c r="K883" i="21"/>
  <c r="L883" i="21"/>
  <c r="M883" i="21"/>
  <c r="N883" i="21"/>
  <c r="K1387" i="21"/>
  <c r="L1387" i="21"/>
  <c r="M1387" i="21"/>
  <c r="N1387" i="21"/>
  <c r="K884" i="21"/>
  <c r="L884" i="21"/>
  <c r="M884" i="21"/>
  <c r="N884" i="21"/>
  <c r="K160" i="21"/>
  <c r="L160" i="21"/>
  <c r="M160" i="21"/>
  <c r="N160" i="21"/>
  <c r="K8" i="21"/>
  <c r="L8" i="21"/>
  <c r="M8" i="21"/>
  <c r="N8" i="21"/>
  <c r="K185" i="21"/>
  <c r="L185" i="21"/>
  <c r="M185" i="21"/>
  <c r="N185" i="21"/>
  <c r="K287" i="21"/>
  <c r="L287" i="21"/>
  <c r="M287" i="21"/>
  <c r="N287" i="21"/>
  <c r="K980" i="21"/>
  <c r="L980" i="21"/>
  <c r="M980" i="21"/>
  <c r="N980" i="21"/>
  <c r="K1030" i="21"/>
  <c r="L1030" i="21"/>
  <c r="M1030" i="21"/>
  <c r="N1030" i="21"/>
  <c r="K458" i="21"/>
  <c r="L458" i="21"/>
  <c r="M458" i="21"/>
  <c r="N458" i="21"/>
  <c r="K1084" i="21"/>
  <c r="L1084" i="21"/>
  <c r="M1084" i="21"/>
  <c r="N1084" i="21"/>
  <c r="K1085" i="21"/>
  <c r="L1085" i="21"/>
  <c r="M1085" i="21"/>
  <c r="N1085" i="21"/>
  <c r="K638" i="21"/>
  <c r="L638" i="21"/>
  <c r="M638" i="21"/>
  <c r="N638" i="21"/>
  <c r="K639" i="21"/>
  <c r="L639" i="21"/>
  <c r="M639" i="21"/>
  <c r="N639" i="21"/>
  <c r="K1233" i="21"/>
  <c r="L1233" i="21"/>
  <c r="M1233" i="21"/>
  <c r="N1233" i="21"/>
  <c r="K1234" i="21"/>
  <c r="L1234" i="21"/>
  <c r="M1234" i="21"/>
  <c r="N1234" i="21"/>
  <c r="K640" i="21"/>
  <c r="L640" i="21"/>
  <c r="M640" i="21"/>
  <c r="N640" i="21"/>
  <c r="K1235" i="21"/>
  <c r="L1235" i="21"/>
  <c r="M1235" i="21"/>
  <c r="N1235" i="21"/>
  <c r="K641" i="21"/>
  <c r="L641" i="21"/>
  <c r="M641" i="21"/>
  <c r="N641" i="21"/>
  <c r="K1422" i="21"/>
  <c r="L1422" i="21"/>
  <c r="M1422" i="21"/>
  <c r="N1422" i="21"/>
  <c r="K820" i="21"/>
  <c r="L820" i="21"/>
  <c r="M820" i="21"/>
  <c r="N820" i="21"/>
  <c r="K821" i="21"/>
  <c r="L821" i="21"/>
  <c r="M821" i="21"/>
  <c r="N821" i="21"/>
  <c r="K151" i="21"/>
  <c r="L151" i="21"/>
  <c r="M151" i="21"/>
  <c r="N151" i="21"/>
  <c r="K28" i="21"/>
  <c r="L28" i="21"/>
  <c r="M28" i="21"/>
  <c r="N28" i="21"/>
  <c r="K163" i="21"/>
  <c r="L163" i="21"/>
  <c r="M163" i="21"/>
  <c r="N163" i="21"/>
  <c r="K911" i="21"/>
  <c r="L911" i="21"/>
  <c r="M911" i="21"/>
  <c r="N911" i="21"/>
  <c r="K232" i="21"/>
  <c r="L232" i="21"/>
  <c r="M232" i="21"/>
  <c r="N232" i="21"/>
  <c r="K288" i="21"/>
  <c r="L288" i="21"/>
  <c r="M288" i="21"/>
  <c r="N288" i="21"/>
  <c r="K981" i="21"/>
  <c r="L981" i="21"/>
  <c r="M981" i="21"/>
  <c r="N981" i="21"/>
  <c r="K982" i="21"/>
  <c r="L982" i="21"/>
  <c r="M982" i="21"/>
  <c r="N982" i="21"/>
  <c r="K289" i="21"/>
  <c r="L289" i="21"/>
  <c r="M289" i="21"/>
  <c r="N289" i="21"/>
  <c r="K983" i="21"/>
  <c r="L983" i="21"/>
  <c r="M983" i="21"/>
  <c r="N983" i="21"/>
  <c r="K1014" i="21"/>
  <c r="L1014" i="21"/>
  <c r="M1014" i="21"/>
  <c r="N1014" i="21"/>
  <c r="K72" i="21"/>
  <c r="L72" i="21"/>
  <c r="M72" i="21"/>
  <c r="N72" i="21"/>
  <c r="K1031" i="21"/>
  <c r="L1031" i="21"/>
  <c r="M1031" i="21"/>
  <c r="N1031" i="21"/>
  <c r="K1086" i="21"/>
  <c r="L1086" i="21"/>
  <c r="M1086" i="21"/>
  <c r="N1086" i="21"/>
  <c r="K1087" i="21"/>
  <c r="L1087" i="21"/>
  <c r="M1087" i="21"/>
  <c r="N1087" i="21"/>
  <c r="K1088" i="21"/>
  <c r="L1088" i="21"/>
  <c r="M1088" i="21"/>
  <c r="N1088" i="21"/>
  <c r="K1089" i="21"/>
  <c r="L1089" i="21"/>
  <c r="M1089" i="21"/>
  <c r="N1089" i="21"/>
  <c r="K1090" i="21"/>
  <c r="L1090" i="21"/>
  <c r="M1090" i="21"/>
  <c r="N1090" i="21"/>
  <c r="K1091" i="21"/>
  <c r="L1091" i="21"/>
  <c r="M1091" i="21"/>
  <c r="N1091" i="21"/>
  <c r="K81" i="21"/>
  <c r="L81" i="21"/>
  <c r="M81" i="21"/>
  <c r="N81" i="21"/>
  <c r="K82" i="21"/>
  <c r="L82" i="21"/>
  <c r="M82" i="21"/>
  <c r="N82" i="21"/>
  <c r="K83" i="21"/>
  <c r="L83" i="21"/>
  <c r="M83" i="21"/>
  <c r="N83" i="21"/>
  <c r="K1092" i="21"/>
  <c r="L1092" i="21"/>
  <c r="M1092" i="21"/>
  <c r="N1092" i="21"/>
  <c r="K459" i="21"/>
  <c r="L459" i="21"/>
  <c r="M459" i="21"/>
  <c r="N459" i="21"/>
  <c r="K1093" i="21"/>
  <c r="L1093" i="21"/>
  <c r="M1093" i="21"/>
  <c r="N1093" i="21"/>
  <c r="K460" i="21"/>
  <c r="L460" i="21"/>
  <c r="M460" i="21"/>
  <c r="N460" i="21"/>
  <c r="K461" i="21"/>
  <c r="L461" i="21"/>
  <c r="M461" i="21"/>
  <c r="N461" i="21"/>
  <c r="K1094" i="21"/>
  <c r="L1094" i="21"/>
  <c r="M1094" i="21"/>
  <c r="N1094" i="21"/>
  <c r="K1095" i="21"/>
  <c r="L1095" i="21"/>
  <c r="M1095" i="21"/>
  <c r="N1095" i="21"/>
  <c r="K1096" i="21"/>
  <c r="L1096" i="21"/>
  <c r="M1096" i="21"/>
  <c r="N1096" i="21"/>
  <c r="K642" i="21"/>
  <c r="L642" i="21"/>
  <c r="M642" i="21"/>
  <c r="N642" i="21"/>
  <c r="K1236" i="21"/>
  <c r="L1236" i="21"/>
  <c r="M1236" i="21"/>
  <c r="N1236" i="21"/>
  <c r="K1237" i="21"/>
  <c r="L1237" i="21"/>
  <c r="M1237" i="21"/>
  <c r="N1237" i="21"/>
  <c r="K1238" i="21"/>
  <c r="L1238" i="21"/>
  <c r="M1238" i="21"/>
  <c r="N1238" i="21"/>
  <c r="K1239" i="21"/>
  <c r="L1239" i="21"/>
  <c r="M1239" i="21"/>
  <c r="N1239" i="21"/>
  <c r="K1240" i="21"/>
  <c r="L1240" i="21"/>
  <c r="M1240" i="21"/>
  <c r="N1240" i="21"/>
  <c r="K643" i="21"/>
  <c r="L643" i="21"/>
  <c r="M643" i="21"/>
  <c r="N643" i="21"/>
  <c r="K644" i="21"/>
  <c r="L644" i="21"/>
  <c r="M644" i="21"/>
  <c r="N644" i="21"/>
  <c r="K645" i="21"/>
  <c r="L645" i="21"/>
  <c r="M645" i="21"/>
  <c r="N645" i="21"/>
  <c r="K646" i="21"/>
  <c r="L646" i="21"/>
  <c r="M646" i="21"/>
  <c r="N646" i="21"/>
  <c r="K647" i="21"/>
  <c r="L647" i="21"/>
  <c r="M647" i="21"/>
  <c r="N647" i="21"/>
  <c r="K648" i="21"/>
  <c r="L648" i="21"/>
  <c r="M648" i="21"/>
  <c r="N648" i="21"/>
  <c r="K1241" i="21"/>
  <c r="L1241" i="21"/>
  <c r="M1241" i="21"/>
  <c r="N1241" i="21"/>
  <c r="K649" i="21"/>
  <c r="L649" i="21"/>
  <c r="M649" i="21"/>
  <c r="N649" i="21"/>
  <c r="K118" i="21"/>
  <c r="L118" i="21"/>
  <c r="M118" i="21"/>
  <c r="N118" i="21"/>
  <c r="K21" i="21"/>
  <c r="L21" i="21"/>
  <c r="M21" i="21"/>
  <c r="N21" i="21"/>
  <c r="K1242" i="21"/>
  <c r="L1242" i="21"/>
  <c r="M1242" i="21"/>
  <c r="N1242" i="21"/>
  <c r="K650" i="21"/>
  <c r="L650" i="21"/>
  <c r="M650" i="21"/>
  <c r="N650" i="21"/>
  <c r="K822" i="21"/>
  <c r="L822" i="21"/>
  <c r="M822" i="21"/>
  <c r="N822" i="21"/>
  <c r="K1348" i="21"/>
  <c r="L1348" i="21"/>
  <c r="M1348" i="21"/>
  <c r="N1348" i="21"/>
  <c r="K823" i="21"/>
  <c r="L823" i="21"/>
  <c r="M823" i="21"/>
  <c r="N823" i="21"/>
  <c r="K824" i="21"/>
  <c r="L824" i="21"/>
  <c r="M824" i="21"/>
  <c r="N824" i="21"/>
  <c r="K145" i="21"/>
  <c r="L145" i="21"/>
  <c r="M145" i="21"/>
  <c r="N145" i="21"/>
  <c r="K1349" i="21"/>
  <c r="L1349" i="21"/>
  <c r="M1349" i="21"/>
  <c r="N1349" i="21"/>
  <c r="K1350" i="21"/>
  <c r="L1350" i="21"/>
  <c r="M1350" i="21"/>
  <c r="N1350" i="21"/>
  <c r="K825" i="21"/>
  <c r="L825" i="21"/>
  <c r="M825" i="21"/>
  <c r="N825" i="21"/>
  <c r="K1351" i="21"/>
  <c r="L1351" i="21"/>
  <c r="M1351" i="21"/>
  <c r="N1351" i="21"/>
  <c r="K826" i="21"/>
  <c r="L826" i="21"/>
  <c r="M826" i="21"/>
  <c r="N826" i="21"/>
  <c r="K885" i="21"/>
  <c r="L885" i="21"/>
  <c r="M885" i="21"/>
  <c r="N885" i="21"/>
  <c r="K886" i="21"/>
  <c r="L886" i="21"/>
  <c r="M886" i="21"/>
  <c r="N886" i="21"/>
  <c r="K887" i="21"/>
  <c r="L887" i="21"/>
  <c r="M887" i="21"/>
  <c r="N887" i="21"/>
  <c r="K1388" i="21"/>
  <c r="L1388" i="21"/>
  <c r="M1388" i="21"/>
  <c r="N1388" i="21"/>
  <c r="K1389" i="21"/>
  <c r="L1389" i="21"/>
  <c r="M1389" i="21"/>
  <c r="N1389" i="21"/>
  <c r="K897" i="21"/>
  <c r="L897" i="21"/>
  <c r="M897" i="21"/>
  <c r="N897" i="21"/>
  <c r="K900" i="21"/>
  <c r="L900" i="21"/>
  <c r="M900" i="21"/>
  <c r="N900" i="21"/>
  <c r="K901" i="21"/>
  <c r="L901" i="21"/>
  <c r="M901" i="21"/>
  <c r="N901" i="21"/>
  <c r="K154" i="21"/>
  <c r="L154" i="21"/>
  <c r="M154" i="21"/>
  <c r="N154" i="21"/>
  <c r="K907" i="21"/>
  <c r="L907" i="21"/>
  <c r="M907" i="21"/>
  <c r="N907" i="21"/>
  <c r="K178" i="21"/>
  <c r="L178" i="21"/>
  <c r="M178" i="21"/>
  <c r="N178" i="21"/>
  <c r="K921" i="21"/>
  <c r="L921" i="21"/>
  <c r="M921" i="21"/>
  <c r="N921" i="21"/>
  <c r="K200" i="21"/>
  <c r="L200" i="21"/>
  <c r="M200" i="21"/>
  <c r="N200" i="21"/>
  <c r="K201" i="21"/>
  <c r="L201" i="21"/>
  <c r="M201" i="21"/>
  <c r="N201" i="21"/>
  <c r="K922" i="21"/>
  <c r="L922" i="21"/>
  <c r="M922" i="21"/>
  <c r="N922" i="21"/>
  <c r="K202" i="21"/>
  <c r="L202" i="21"/>
  <c r="M202" i="21"/>
  <c r="N202" i="21"/>
  <c r="K233" i="21"/>
  <c r="L233" i="21"/>
  <c r="M233" i="21"/>
  <c r="N233" i="21"/>
  <c r="K52" i="21"/>
  <c r="L52" i="21"/>
  <c r="M52" i="21"/>
  <c r="N52" i="21"/>
  <c r="K290" i="21"/>
  <c r="L290" i="21"/>
  <c r="M290" i="21"/>
  <c r="N290" i="21"/>
  <c r="L1398" i="21"/>
  <c r="M1398" i="21"/>
  <c r="N1398" i="21"/>
  <c r="K291" i="21"/>
  <c r="L291" i="21"/>
  <c r="M291" i="21"/>
  <c r="N291" i="21"/>
  <c r="K53" i="21"/>
  <c r="L53" i="21"/>
  <c r="M53" i="21"/>
  <c r="N53" i="21"/>
  <c r="K984" i="21"/>
  <c r="L984" i="21"/>
  <c r="M984" i="21"/>
  <c r="N984" i="21"/>
  <c r="K985" i="21"/>
  <c r="L985" i="21"/>
  <c r="M985" i="21"/>
  <c r="N985" i="21"/>
  <c r="K292" i="21"/>
  <c r="L292" i="21"/>
  <c r="M292" i="21"/>
  <c r="N292" i="21"/>
  <c r="K986" i="21"/>
  <c r="L986" i="21"/>
  <c r="M986" i="21"/>
  <c r="N986" i="21"/>
  <c r="K293" i="21"/>
  <c r="L293" i="21"/>
  <c r="M293" i="21"/>
  <c r="N293" i="21"/>
  <c r="K294" i="21"/>
  <c r="L294" i="21"/>
  <c r="M294" i="21"/>
  <c r="N294" i="21"/>
  <c r="K54" i="21"/>
  <c r="L54" i="21"/>
  <c r="M54" i="21"/>
  <c r="N54" i="21"/>
  <c r="K55" i="21"/>
  <c r="L55" i="21"/>
  <c r="M55" i="21"/>
  <c r="N55" i="21"/>
  <c r="K56" i="21"/>
  <c r="L56" i="21"/>
  <c r="M56" i="21"/>
  <c r="N56" i="21"/>
  <c r="K371" i="21"/>
  <c r="L371" i="21"/>
  <c r="M371" i="21"/>
  <c r="N371" i="21"/>
  <c r="L68" i="21"/>
  <c r="M68" i="21"/>
  <c r="N68" i="21"/>
  <c r="L69" i="21"/>
  <c r="M69" i="21"/>
  <c r="N69" i="21"/>
  <c r="K1032" i="21"/>
  <c r="L1032" i="21"/>
  <c r="M1032" i="21"/>
  <c r="N1032" i="21"/>
  <c r="K84" i="21"/>
  <c r="L84" i="21"/>
  <c r="M84" i="21"/>
  <c r="N84" i="21"/>
  <c r="K1097" i="21"/>
  <c r="L1097" i="21"/>
  <c r="M1097" i="21"/>
  <c r="N1097" i="21"/>
  <c r="K1098" i="21"/>
  <c r="L1098" i="21"/>
  <c r="M1098" i="21"/>
  <c r="N1098" i="21"/>
  <c r="K1099" i="21"/>
  <c r="L1099" i="21"/>
  <c r="M1099" i="21"/>
  <c r="N1099" i="21"/>
  <c r="K462" i="21"/>
  <c r="L462" i="21"/>
  <c r="M462" i="21"/>
  <c r="N462" i="21"/>
  <c r="K1100" i="21"/>
  <c r="L1100" i="21"/>
  <c r="M1100" i="21"/>
  <c r="N1100" i="21"/>
  <c r="K85" i="21"/>
  <c r="L85" i="21"/>
  <c r="M85" i="21"/>
  <c r="N85" i="21"/>
  <c r="K463" i="21"/>
  <c r="L463" i="21"/>
  <c r="M463" i="21"/>
  <c r="N463" i="21"/>
  <c r="K1101" i="21"/>
  <c r="L1101" i="21"/>
  <c r="M1101" i="21"/>
  <c r="N1101" i="21"/>
  <c r="K1102" i="21"/>
  <c r="L1102" i="21"/>
  <c r="M1102" i="21"/>
  <c r="N1102" i="21"/>
  <c r="K1103" i="21"/>
  <c r="L1103" i="21"/>
  <c r="M1103" i="21"/>
  <c r="N1103" i="21"/>
  <c r="K464" i="21"/>
  <c r="L464" i="21"/>
  <c r="M464" i="21"/>
  <c r="N464" i="21"/>
  <c r="K465" i="21"/>
  <c r="L465" i="21"/>
  <c r="M465" i="21"/>
  <c r="N465" i="21"/>
  <c r="K86" i="21"/>
  <c r="L86" i="21"/>
  <c r="M86" i="21"/>
  <c r="N86" i="21"/>
  <c r="K1104" i="21"/>
  <c r="L1104" i="21"/>
  <c r="M1104" i="21"/>
  <c r="N1104" i="21"/>
  <c r="K651" i="21"/>
  <c r="L651" i="21"/>
  <c r="M651" i="21"/>
  <c r="N651" i="21"/>
  <c r="K652" i="21"/>
  <c r="L652" i="21"/>
  <c r="M652" i="21"/>
  <c r="N652" i="21"/>
  <c r="K653" i="21"/>
  <c r="L653" i="21"/>
  <c r="M653" i="21"/>
  <c r="N653" i="21"/>
  <c r="K654" i="21"/>
  <c r="L654" i="21"/>
  <c r="M654" i="21"/>
  <c r="N654" i="21"/>
  <c r="K119" i="21"/>
  <c r="L119" i="21"/>
  <c r="M119" i="21"/>
  <c r="N119" i="21"/>
  <c r="K120" i="21"/>
  <c r="L120" i="21"/>
  <c r="M120" i="21"/>
  <c r="N120" i="21"/>
  <c r="K655" i="21"/>
  <c r="L655" i="21"/>
  <c r="M655" i="21"/>
  <c r="N655" i="21"/>
  <c r="K656" i="21"/>
  <c r="L656" i="21"/>
  <c r="M656" i="21"/>
  <c r="N656" i="21"/>
  <c r="K1423" i="21"/>
  <c r="L1423" i="21"/>
  <c r="M1423" i="21"/>
  <c r="N1423" i="21"/>
  <c r="K657" i="21"/>
  <c r="L657" i="21"/>
  <c r="M657" i="21"/>
  <c r="N657" i="21"/>
  <c r="K658" i="21"/>
  <c r="L658" i="21"/>
  <c r="M658" i="21"/>
  <c r="N658" i="21"/>
  <c r="K659" i="21"/>
  <c r="L659" i="21"/>
  <c r="M659" i="21"/>
  <c r="N659" i="21"/>
  <c r="K1243" i="21"/>
  <c r="L1243" i="21"/>
  <c r="M1243" i="21"/>
  <c r="N1243" i="21"/>
  <c r="K1244" i="21"/>
  <c r="L1244" i="21"/>
  <c r="M1244" i="21"/>
  <c r="N1244" i="21"/>
  <c r="K1245" i="21"/>
  <c r="L1245" i="21"/>
  <c r="M1245" i="21"/>
  <c r="N1245" i="21"/>
  <c r="K660" i="21"/>
  <c r="L660" i="21"/>
  <c r="M660" i="21"/>
  <c r="N660" i="21"/>
  <c r="K121" i="21"/>
  <c r="L121" i="21"/>
  <c r="M121" i="21"/>
  <c r="N121" i="21"/>
  <c r="K1246" i="21"/>
  <c r="L1246" i="21"/>
  <c r="M1246" i="21"/>
  <c r="N1246" i="21"/>
  <c r="K661" i="21"/>
  <c r="L661" i="21"/>
  <c r="M661" i="21"/>
  <c r="N661" i="21"/>
  <c r="K1247" i="21"/>
  <c r="L1247" i="21"/>
  <c r="M1247" i="21"/>
  <c r="N1247" i="21"/>
  <c r="K662" i="21"/>
  <c r="L662" i="21"/>
  <c r="M662" i="21"/>
  <c r="N662" i="21"/>
  <c r="K663" i="21"/>
  <c r="L663" i="21"/>
  <c r="M663" i="21"/>
  <c r="N663" i="21"/>
  <c r="K664" i="21"/>
  <c r="L664" i="21"/>
  <c r="M664" i="21"/>
  <c r="N664" i="21"/>
  <c r="K1248" i="21"/>
  <c r="L1248" i="21"/>
  <c r="M1248" i="21"/>
  <c r="N1248" i="21"/>
  <c r="K665" i="21"/>
  <c r="L665" i="21"/>
  <c r="M665" i="21"/>
  <c r="N665" i="21"/>
  <c r="K827" i="21"/>
  <c r="L827" i="21"/>
  <c r="M827" i="21"/>
  <c r="N827" i="21"/>
  <c r="K146" i="21"/>
  <c r="L146" i="21"/>
  <c r="M146" i="21"/>
  <c r="N146" i="21"/>
  <c r="K1352" i="21"/>
  <c r="L1352" i="21"/>
  <c r="M1352" i="21"/>
  <c r="N1352" i="21"/>
  <c r="K1353" i="21"/>
  <c r="L1353" i="21"/>
  <c r="M1353" i="21"/>
  <c r="N1353" i="21"/>
  <c r="K828" i="21"/>
  <c r="L828" i="21"/>
  <c r="M828" i="21"/>
  <c r="N828" i="21"/>
  <c r="K829" i="21"/>
  <c r="L829" i="21"/>
  <c r="M829" i="21"/>
  <c r="N829" i="21"/>
  <c r="K1354" i="21"/>
  <c r="L1354" i="21"/>
  <c r="M1354" i="21"/>
  <c r="N1354" i="21"/>
  <c r="K830" i="21"/>
  <c r="L830" i="21"/>
  <c r="M830" i="21"/>
  <c r="N830" i="21"/>
  <c r="K147" i="21"/>
  <c r="L147" i="21"/>
  <c r="M147" i="21"/>
  <c r="N147" i="21"/>
  <c r="K831" i="21"/>
  <c r="L831" i="21"/>
  <c r="M831" i="21"/>
  <c r="N831" i="21"/>
  <c r="K832" i="21"/>
  <c r="L832" i="21"/>
  <c r="M832" i="21"/>
  <c r="N832" i="21"/>
  <c r="K833" i="21"/>
  <c r="L833" i="21"/>
  <c r="M833" i="21"/>
  <c r="N833" i="21"/>
  <c r="K898" i="21"/>
  <c r="L898" i="21"/>
  <c r="M898" i="21"/>
  <c r="N898" i="21"/>
  <c r="K1395" i="21"/>
  <c r="L1395" i="21"/>
  <c r="M1395" i="21"/>
  <c r="N1395" i="21"/>
  <c r="K923" i="21"/>
  <c r="L923" i="21"/>
  <c r="M923" i="21"/>
  <c r="N923" i="21"/>
  <c r="K942" i="21"/>
  <c r="L942" i="21"/>
  <c r="M942" i="21"/>
  <c r="N942" i="21"/>
  <c r="K295" i="21"/>
  <c r="L295" i="21"/>
  <c r="M295" i="21"/>
  <c r="N295" i="21"/>
  <c r="K987" i="21"/>
  <c r="L987" i="21"/>
  <c r="M987" i="21"/>
  <c r="N987" i="21"/>
  <c r="K296" i="21"/>
  <c r="L296" i="21"/>
  <c r="M296" i="21"/>
  <c r="N296" i="21"/>
  <c r="K1015" i="21"/>
  <c r="L1015" i="21"/>
  <c r="M1015" i="21"/>
  <c r="N1015" i="21"/>
  <c r="K466" i="21"/>
  <c r="L466" i="21"/>
  <c r="M466" i="21"/>
  <c r="N466" i="21"/>
  <c r="K1105" i="21"/>
  <c r="L1105" i="21"/>
  <c r="M1105" i="21"/>
  <c r="N1105" i="21"/>
  <c r="K1106" i="21"/>
  <c r="L1106" i="21"/>
  <c r="M1106" i="21"/>
  <c r="N1106" i="21"/>
  <c r="K467" i="21"/>
  <c r="L467" i="21"/>
  <c r="M467" i="21"/>
  <c r="N467" i="21"/>
  <c r="K1107" i="21"/>
  <c r="L1107" i="21"/>
  <c r="M1107" i="21"/>
  <c r="N1107" i="21"/>
  <c r="K468" i="21"/>
  <c r="L468" i="21"/>
  <c r="M468" i="21"/>
  <c r="N468" i="21"/>
  <c r="K87" i="21"/>
  <c r="L87" i="21"/>
  <c r="M87" i="21"/>
  <c r="N87" i="21"/>
  <c r="K1249" i="21"/>
  <c r="L1249" i="21"/>
  <c r="M1249" i="21"/>
  <c r="N1249" i="21"/>
  <c r="K1250" i="21"/>
  <c r="L1250" i="21"/>
  <c r="M1250" i="21"/>
  <c r="N1250" i="21"/>
  <c r="K666" i="21"/>
  <c r="L666" i="21"/>
  <c r="M666" i="21"/>
  <c r="N666" i="21"/>
  <c r="K1251" i="21"/>
  <c r="L1251" i="21"/>
  <c r="M1251" i="21"/>
  <c r="N1251" i="21"/>
  <c r="K1252" i="21"/>
  <c r="L1252" i="21"/>
  <c r="M1252" i="21"/>
  <c r="N1252" i="21"/>
  <c r="K891" i="21"/>
  <c r="L891" i="21"/>
  <c r="M891" i="21"/>
  <c r="N891" i="21"/>
  <c r="K158" i="21"/>
  <c r="L158" i="21"/>
  <c r="M158" i="21"/>
  <c r="N158" i="21"/>
  <c r="K29" i="21"/>
  <c r="L29" i="21"/>
  <c r="M29" i="21"/>
  <c r="N29" i="21"/>
  <c r="K179" i="21"/>
  <c r="L179" i="21"/>
  <c r="M179" i="21"/>
  <c r="N179" i="21"/>
  <c r="K203" i="21"/>
  <c r="L203" i="21"/>
  <c r="M203" i="21"/>
  <c r="N203" i="21"/>
  <c r="K204" i="21"/>
  <c r="L204" i="21"/>
  <c r="M204" i="21"/>
  <c r="N204" i="21"/>
  <c r="K205" i="21"/>
  <c r="L205" i="21"/>
  <c r="M205" i="21"/>
  <c r="N205" i="21"/>
  <c r="K206" i="21"/>
  <c r="L206" i="21"/>
  <c r="M206" i="21"/>
  <c r="N206" i="21"/>
  <c r="K207" i="21"/>
  <c r="L207" i="21"/>
  <c r="M207" i="21"/>
  <c r="N207" i="21"/>
  <c r="K943" i="21"/>
  <c r="L943" i="21"/>
  <c r="M943" i="21"/>
  <c r="N943" i="21"/>
  <c r="K944" i="21"/>
  <c r="L944" i="21"/>
  <c r="M944" i="21"/>
  <c r="N944" i="21"/>
  <c r="K234" i="21"/>
  <c r="L234" i="21"/>
  <c r="M234" i="21"/>
  <c r="N234" i="21"/>
  <c r="K297" i="21"/>
  <c r="L297" i="21"/>
  <c r="M297" i="21"/>
  <c r="N297" i="21"/>
  <c r="K298" i="21"/>
  <c r="L298" i="21"/>
  <c r="M298" i="21"/>
  <c r="N298" i="21"/>
  <c r="K299" i="21"/>
  <c r="L299" i="21"/>
  <c r="M299" i="21"/>
  <c r="N299" i="21"/>
  <c r="K988" i="21"/>
  <c r="L988" i="21"/>
  <c r="M988" i="21"/>
  <c r="N988" i="21"/>
  <c r="K300" i="21"/>
  <c r="L300" i="21"/>
  <c r="M300" i="21"/>
  <c r="N300" i="21"/>
  <c r="K301" i="21"/>
  <c r="L301" i="21"/>
  <c r="M301" i="21"/>
  <c r="N301" i="21"/>
  <c r="K302" i="21"/>
  <c r="L302" i="21"/>
  <c r="M302" i="21"/>
  <c r="N302" i="21"/>
  <c r="K303" i="21"/>
  <c r="L303" i="21"/>
  <c r="M303" i="21"/>
  <c r="N303" i="21"/>
  <c r="K304" i="21"/>
  <c r="L304" i="21"/>
  <c r="M304" i="21"/>
  <c r="N304" i="21"/>
  <c r="K989" i="21"/>
  <c r="L989" i="21"/>
  <c r="M989" i="21"/>
  <c r="N989" i="21"/>
  <c r="K305" i="21"/>
  <c r="L305" i="21"/>
  <c r="M305" i="21"/>
  <c r="N305" i="21"/>
  <c r="K372" i="21"/>
  <c r="L372" i="21"/>
  <c r="M372" i="21"/>
  <c r="N372" i="21"/>
  <c r="L70" i="21"/>
  <c r="M70" i="21"/>
  <c r="N70" i="21"/>
  <c r="K1016" i="21"/>
  <c r="L1016" i="21"/>
  <c r="M1016" i="21"/>
  <c r="N1016" i="21"/>
  <c r="K469" i="21"/>
  <c r="L469" i="21"/>
  <c r="M469" i="21"/>
  <c r="N469" i="21"/>
  <c r="K470" i="21"/>
  <c r="L470" i="21"/>
  <c r="M470" i="21"/>
  <c r="N470" i="21"/>
  <c r="K471" i="21"/>
  <c r="L471" i="21"/>
  <c r="M471" i="21"/>
  <c r="N471" i="21"/>
  <c r="K472" i="21"/>
  <c r="L472" i="21"/>
  <c r="M472" i="21"/>
  <c r="N472" i="21"/>
  <c r="K473" i="21"/>
  <c r="L473" i="21"/>
  <c r="M473" i="21"/>
  <c r="N473" i="21"/>
  <c r="K1108" i="21"/>
  <c r="L1108" i="21"/>
  <c r="M1108" i="21"/>
  <c r="N1108" i="21"/>
  <c r="K1109" i="21"/>
  <c r="L1109" i="21"/>
  <c r="M1109" i="21"/>
  <c r="N1109" i="21"/>
  <c r="K88" i="21"/>
  <c r="L88" i="21"/>
  <c r="M88" i="21"/>
  <c r="N88" i="21"/>
  <c r="K1110" i="21"/>
  <c r="L1110" i="21"/>
  <c r="M1110" i="21"/>
  <c r="N1110" i="21"/>
  <c r="K474" i="21"/>
  <c r="L474" i="21"/>
  <c r="M474" i="21"/>
  <c r="N474" i="21"/>
  <c r="K1111" i="21"/>
  <c r="L1111" i="21"/>
  <c r="M1111" i="21"/>
  <c r="N1111" i="21"/>
  <c r="K475" i="21"/>
  <c r="L475" i="21"/>
  <c r="M475" i="21"/>
  <c r="N475" i="21"/>
  <c r="K476" i="21"/>
  <c r="L476" i="21"/>
  <c r="M476" i="21"/>
  <c r="N476" i="21"/>
  <c r="K477" i="21"/>
  <c r="L477" i="21"/>
  <c r="M477" i="21"/>
  <c r="N477" i="21"/>
  <c r="K478" i="21"/>
  <c r="L478" i="21"/>
  <c r="M478" i="21"/>
  <c r="N478" i="21"/>
  <c r="K479" i="21"/>
  <c r="L479" i="21"/>
  <c r="M479" i="21"/>
  <c r="N479" i="21"/>
  <c r="K89" i="21"/>
  <c r="L89" i="21"/>
  <c r="M89" i="21"/>
  <c r="N89" i="21"/>
  <c r="K480" i="21"/>
  <c r="L480" i="21"/>
  <c r="M480" i="21"/>
  <c r="N480" i="21"/>
  <c r="K481" i="21"/>
  <c r="L481" i="21"/>
  <c r="M481" i="21"/>
  <c r="N481" i="21"/>
  <c r="K1112" i="21"/>
  <c r="L1112" i="21"/>
  <c r="M1112" i="21"/>
  <c r="N1112" i="21"/>
  <c r="K482" i="21"/>
  <c r="L482" i="21"/>
  <c r="M482" i="21"/>
  <c r="N482" i="21"/>
  <c r="K483" i="21"/>
  <c r="L483" i="21"/>
  <c r="M483" i="21"/>
  <c r="N483" i="21"/>
  <c r="K667" i="21"/>
  <c r="L667" i="21"/>
  <c r="M667" i="21"/>
  <c r="N667" i="21"/>
  <c r="K668" i="21"/>
  <c r="L668" i="21"/>
  <c r="M668" i="21"/>
  <c r="N668" i="21"/>
  <c r="K669" i="21"/>
  <c r="L669" i="21"/>
  <c r="M669" i="21"/>
  <c r="N669" i="21"/>
  <c r="K670" i="21"/>
  <c r="L670" i="21"/>
  <c r="M670" i="21"/>
  <c r="N670" i="21"/>
  <c r="K671" i="21"/>
  <c r="L671" i="21"/>
  <c r="M671" i="21"/>
  <c r="N671" i="21"/>
  <c r="K1253" i="21"/>
  <c r="L1253" i="21"/>
  <c r="M1253" i="21"/>
  <c r="N1253" i="21"/>
  <c r="K672" i="21"/>
  <c r="L672" i="21"/>
  <c r="M672" i="21"/>
  <c r="N672" i="21"/>
  <c r="K673" i="21"/>
  <c r="L673" i="21"/>
  <c r="M673" i="21"/>
  <c r="N673" i="21"/>
  <c r="K674" i="21"/>
  <c r="L674" i="21"/>
  <c r="M674" i="21"/>
  <c r="N674" i="21"/>
  <c r="K675" i="21"/>
  <c r="L675" i="21"/>
  <c r="M675" i="21"/>
  <c r="N675" i="21"/>
  <c r="K676" i="21"/>
  <c r="L676" i="21"/>
  <c r="M676" i="21"/>
  <c r="N676" i="21"/>
  <c r="K677" i="21"/>
  <c r="L677" i="21"/>
  <c r="M677" i="21"/>
  <c r="N677" i="21"/>
  <c r="K1254" i="21"/>
  <c r="L1254" i="21"/>
  <c r="M1254" i="21"/>
  <c r="N1254" i="21"/>
  <c r="K1424" i="21"/>
  <c r="L1424" i="21"/>
  <c r="M1424" i="21"/>
  <c r="N1424" i="21"/>
  <c r="K1255" i="21"/>
  <c r="L1255" i="21"/>
  <c r="M1255" i="21"/>
  <c r="N1255" i="21"/>
  <c r="K678" i="21"/>
  <c r="L678" i="21"/>
  <c r="M678" i="21"/>
  <c r="N678" i="21"/>
  <c r="K1256" i="21"/>
  <c r="L1256" i="21"/>
  <c r="M1256" i="21"/>
  <c r="N1256" i="21"/>
  <c r="K679" i="21"/>
  <c r="L679" i="21"/>
  <c r="M679" i="21"/>
  <c r="N679" i="21"/>
  <c r="K680" i="21"/>
  <c r="L680" i="21"/>
  <c r="M680" i="21"/>
  <c r="N680" i="21"/>
  <c r="K681" i="21"/>
  <c r="L681" i="21"/>
  <c r="M681" i="21"/>
  <c r="N681" i="21"/>
  <c r="K682" i="21"/>
  <c r="L682" i="21"/>
  <c r="M682" i="21"/>
  <c r="N682" i="21"/>
  <c r="K186" i="21"/>
  <c r="L186" i="21"/>
  <c r="M186" i="21"/>
  <c r="N186" i="21"/>
  <c r="K187" i="21"/>
  <c r="L187" i="21"/>
  <c r="M187" i="21"/>
  <c r="N187" i="21"/>
  <c r="K306" i="21"/>
  <c r="L306" i="21"/>
  <c r="M306" i="21"/>
  <c r="N306" i="21"/>
  <c r="L1402" i="21"/>
  <c r="M1402" i="21"/>
  <c r="N1402" i="21"/>
  <c r="L1435" i="21"/>
  <c r="M1435" i="21"/>
  <c r="N1435" i="21"/>
  <c r="K373" i="21"/>
  <c r="L373" i="21"/>
  <c r="M373" i="21"/>
  <c r="N373" i="21"/>
  <c r="L1407" i="21"/>
  <c r="M1407" i="21"/>
  <c r="N1407" i="21"/>
  <c r="K1113" i="21"/>
  <c r="L1113" i="21"/>
  <c r="M1113" i="21"/>
  <c r="N1113" i="21"/>
  <c r="K484" i="21"/>
  <c r="L484" i="21"/>
  <c r="M484" i="21"/>
  <c r="N484" i="21"/>
  <c r="K1114" i="21"/>
  <c r="L1114" i="21"/>
  <c r="M1114" i="21"/>
  <c r="N1114" i="21"/>
  <c r="K1115" i="21"/>
  <c r="L1115" i="21"/>
  <c r="M1115" i="21"/>
  <c r="N1115" i="21"/>
  <c r="K1257" i="21"/>
  <c r="L1257" i="21"/>
  <c r="M1257" i="21"/>
  <c r="N1257" i="21"/>
  <c r="K1258" i="21"/>
  <c r="L1258" i="21"/>
  <c r="M1258" i="21"/>
  <c r="N1258" i="21"/>
  <c r="K1259" i="21"/>
  <c r="L1259" i="21"/>
  <c r="M1259" i="21"/>
  <c r="N1259" i="21"/>
  <c r="K122" i="21"/>
  <c r="L122" i="21"/>
  <c r="M122" i="21"/>
  <c r="N122" i="21"/>
  <c r="K1260" i="21"/>
  <c r="L1260" i="21"/>
  <c r="M1260" i="21"/>
  <c r="N1260" i="21"/>
  <c r="K834" i="21"/>
  <c r="L834" i="21"/>
  <c r="M834" i="21"/>
  <c r="N834" i="21"/>
  <c r="K155" i="21"/>
  <c r="L155" i="21"/>
  <c r="M155" i="21"/>
  <c r="N155" i="21"/>
  <c r="K3" i="21"/>
  <c r="L3" i="21"/>
  <c r="M3" i="21"/>
  <c r="N3" i="21"/>
  <c r="K26" i="21"/>
  <c r="L26" i="21"/>
  <c r="M26" i="21"/>
  <c r="N26" i="21"/>
  <c r="K30" i="21"/>
  <c r="L30" i="21"/>
  <c r="M30" i="21"/>
  <c r="N30" i="21"/>
  <c r="K6" i="21"/>
  <c r="L6" i="21"/>
  <c r="M6" i="21"/>
  <c r="N6" i="21"/>
  <c r="K35" i="21"/>
  <c r="L35" i="21"/>
  <c r="M35" i="21"/>
  <c r="N35" i="21"/>
  <c r="K188" i="21"/>
  <c r="L188" i="21"/>
  <c r="M188" i="21"/>
  <c r="N188" i="21"/>
  <c r="K36" i="21"/>
  <c r="L36" i="21"/>
  <c r="M36" i="21"/>
  <c r="N36" i="21"/>
  <c r="K924" i="21"/>
  <c r="L924" i="21"/>
  <c r="M924" i="21"/>
  <c r="N924" i="21"/>
  <c r="K235" i="21"/>
  <c r="L235" i="21"/>
  <c r="M235" i="21"/>
  <c r="N235" i="21"/>
  <c r="K945" i="21"/>
  <c r="L945" i="21"/>
  <c r="M945" i="21"/>
  <c r="N945" i="21"/>
  <c r="K236" i="21"/>
  <c r="L236" i="21"/>
  <c r="M236" i="21"/>
  <c r="N236" i="21"/>
  <c r="K946" i="21"/>
  <c r="L946" i="21"/>
  <c r="M946" i="21"/>
  <c r="N946" i="21"/>
  <c r="K237" i="21"/>
  <c r="L237" i="21"/>
  <c r="M237" i="21"/>
  <c r="N237" i="21"/>
  <c r="K238" i="21"/>
  <c r="L238" i="21"/>
  <c r="M238" i="21"/>
  <c r="N238" i="21"/>
  <c r="K307" i="21"/>
  <c r="L307" i="21"/>
  <c r="M307" i="21"/>
  <c r="N307" i="21"/>
  <c r="K308" i="21"/>
  <c r="L308" i="21"/>
  <c r="M308" i="21"/>
  <c r="N308" i="21"/>
  <c r="K309" i="21"/>
  <c r="L309" i="21"/>
  <c r="M309" i="21"/>
  <c r="N309" i="21"/>
  <c r="K310" i="21"/>
  <c r="L310" i="21"/>
  <c r="M310" i="21"/>
  <c r="N310" i="21"/>
  <c r="K311" i="21"/>
  <c r="L311" i="21"/>
  <c r="M311" i="21"/>
  <c r="N311" i="21"/>
  <c r="K990" i="21"/>
  <c r="L990" i="21"/>
  <c r="M990" i="21"/>
  <c r="N990" i="21"/>
  <c r="K991" i="21"/>
  <c r="L991" i="21"/>
  <c r="M991" i="21"/>
  <c r="N991" i="21"/>
  <c r="K312" i="21"/>
  <c r="L312" i="21"/>
  <c r="M312" i="21"/>
  <c r="N312" i="21"/>
  <c r="L1403" i="21"/>
  <c r="M1403" i="21"/>
  <c r="N1403" i="21"/>
  <c r="K374" i="21"/>
  <c r="L374" i="21"/>
  <c r="M374" i="21"/>
  <c r="N374" i="21"/>
  <c r="K375" i="21"/>
  <c r="L375" i="21"/>
  <c r="M375" i="21"/>
  <c r="N375" i="21"/>
  <c r="K376" i="21"/>
  <c r="L376" i="21"/>
  <c r="M376" i="21"/>
  <c r="N376" i="21"/>
  <c r="L1408" i="21"/>
  <c r="M1408" i="21"/>
  <c r="N1408" i="21"/>
  <c r="L1414" i="21"/>
  <c r="M1414" i="21"/>
  <c r="K1116" i="21"/>
  <c r="L1116" i="21"/>
  <c r="M1116" i="21"/>
  <c r="N1116" i="21"/>
  <c r="K485" i="21"/>
  <c r="L485" i="21"/>
  <c r="M485" i="21"/>
  <c r="N485" i="21"/>
  <c r="K1117" i="21"/>
  <c r="L1117" i="21"/>
  <c r="M1117" i="21"/>
  <c r="N1117" i="21"/>
  <c r="K1118" i="21"/>
  <c r="L1118" i="21"/>
  <c r="M1118" i="21"/>
  <c r="N1118" i="21"/>
  <c r="K683" i="21"/>
  <c r="L683" i="21"/>
  <c r="M683" i="21"/>
  <c r="N683" i="21"/>
  <c r="K1261" i="21"/>
  <c r="L1261" i="21"/>
  <c r="M1261" i="21"/>
  <c r="N1261" i="21"/>
  <c r="K1262" i="21"/>
  <c r="L1262" i="21"/>
  <c r="M1262" i="21"/>
  <c r="N1262" i="21"/>
  <c r="K684" i="21"/>
  <c r="L684" i="21"/>
  <c r="M684" i="21"/>
  <c r="N684" i="21"/>
  <c r="K1263" i="21"/>
  <c r="L1263" i="21"/>
  <c r="M1263" i="21"/>
  <c r="N1263" i="21"/>
  <c r="K123" i="21"/>
  <c r="L123" i="21"/>
  <c r="M123" i="21"/>
  <c r="N123" i="21"/>
  <c r="K124" i="21"/>
  <c r="L124" i="21"/>
  <c r="M124" i="21"/>
  <c r="N124" i="21"/>
  <c r="K685" i="21"/>
  <c r="L685" i="21"/>
  <c r="M685" i="21"/>
  <c r="N685" i="21"/>
  <c r="K1264" i="21"/>
  <c r="L1264" i="21"/>
  <c r="M1264" i="21"/>
  <c r="N1264" i="21"/>
  <c r="K1265" i="21"/>
  <c r="L1265" i="21"/>
  <c r="M1265" i="21"/>
  <c r="N1265" i="21"/>
  <c r="K1266" i="21"/>
  <c r="L1266" i="21"/>
  <c r="M1266" i="21"/>
  <c r="N1266" i="21"/>
  <c r="K686" i="21"/>
  <c r="L686" i="21"/>
  <c r="M686" i="21"/>
  <c r="N686" i="21"/>
  <c r="K1267" i="21"/>
  <c r="L1267" i="21"/>
  <c r="M1267" i="21"/>
  <c r="N1267" i="21"/>
  <c r="K687" i="21"/>
  <c r="L687" i="21"/>
  <c r="M687" i="21"/>
  <c r="N687" i="21"/>
  <c r="K688" i="21"/>
  <c r="L688" i="21"/>
  <c r="M688" i="21"/>
  <c r="N688" i="21"/>
  <c r="K1268" i="21"/>
  <c r="L1268" i="21"/>
  <c r="M1268" i="21"/>
  <c r="N1268" i="21"/>
  <c r="K125" i="21"/>
  <c r="L125" i="21"/>
  <c r="M125" i="21"/>
  <c r="N125" i="21"/>
  <c r="K689" i="21"/>
  <c r="L689" i="21"/>
  <c r="M689" i="21"/>
  <c r="N689" i="21"/>
  <c r="K690" i="21"/>
  <c r="L690" i="21"/>
  <c r="M690" i="21"/>
  <c r="N690" i="21"/>
  <c r="K691" i="21"/>
  <c r="L691" i="21"/>
  <c r="M691" i="21"/>
  <c r="N691" i="21"/>
  <c r="K1269" i="21"/>
  <c r="L1269" i="21"/>
  <c r="M1269" i="21"/>
  <c r="N1269" i="21"/>
  <c r="K692" i="21"/>
  <c r="L692" i="21"/>
  <c r="M692" i="21"/>
  <c r="N692" i="21"/>
  <c r="K835" i="21"/>
  <c r="L835" i="21"/>
  <c r="M835" i="21"/>
  <c r="N835" i="21"/>
  <c r="K836" i="21"/>
  <c r="L836" i="21"/>
  <c r="M836" i="21"/>
  <c r="N836" i="21"/>
  <c r="K837" i="21"/>
  <c r="L837" i="21"/>
  <c r="M837" i="21"/>
  <c r="N837" i="21"/>
  <c r="K838" i="21"/>
  <c r="L838" i="21"/>
  <c r="M838" i="21"/>
  <c r="N838" i="21"/>
  <c r="K839" i="21"/>
  <c r="L839" i="21"/>
  <c r="M839" i="21"/>
  <c r="N839" i="21"/>
  <c r="K840" i="21"/>
  <c r="L840" i="21"/>
  <c r="M840" i="21"/>
  <c r="N840" i="21"/>
  <c r="K841" i="21"/>
  <c r="L841" i="21"/>
  <c r="M841" i="21"/>
  <c r="N841" i="21"/>
  <c r="K842" i="21"/>
  <c r="L842" i="21"/>
  <c r="M842" i="21"/>
  <c r="N842" i="21"/>
  <c r="K843" i="21"/>
  <c r="L843" i="21"/>
  <c r="M843" i="21"/>
  <c r="N843" i="21"/>
  <c r="K844" i="21"/>
  <c r="L844" i="21"/>
  <c r="M844" i="21"/>
  <c r="N844" i="21"/>
  <c r="K1355" i="21"/>
  <c r="L1355" i="21"/>
  <c r="M1355" i="21"/>
  <c r="N1355" i="21"/>
  <c r="K1394" i="21"/>
  <c r="L1394" i="21"/>
  <c r="M1394" i="21"/>
  <c r="N1394" i="21"/>
  <c r="K7" i="21"/>
  <c r="L7" i="21"/>
  <c r="M7" i="21"/>
  <c r="N7" i="21"/>
  <c r="K912" i="21"/>
  <c r="L912" i="21"/>
  <c r="M912" i="21"/>
  <c r="N912" i="21"/>
  <c r="L1440" i="21"/>
  <c r="M1440" i="21"/>
  <c r="N1440" i="21"/>
  <c r="K313" i="21"/>
  <c r="L313" i="21"/>
  <c r="M313" i="21"/>
  <c r="N313" i="21"/>
  <c r="K1119" i="21"/>
  <c r="L1119" i="21"/>
  <c r="M1119" i="21"/>
  <c r="N1119" i="21"/>
  <c r="L1415" i="21"/>
  <c r="M1415" i="21"/>
  <c r="K1120" i="21"/>
  <c r="L1120" i="21"/>
  <c r="M1120" i="21"/>
  <c r="N1120" i="21"/>
  <c r="K486" i="21"/>
  <c r="L486" i="21"/>
  <c r="M486" i="21"/>
  <c r="N486" i="21"/>
  <c r="K487" i="21"/>
  <c r="L487" i="21"/>
  <c r="M487" i="21"/>
  <c r="N487" i="21"/>
  <c r="K693" i="21"/>
  <c r="L693" i="21"/>
  <c r="M693" i="21"/>
  <c r="N693" i="21"/>
  <c r="K1270" i="21"/>
  <c r="L1270" i="21"/>
  <c r="M1270" i="21"/>
  <c r="N1270" i="21"/>
  <c r="K126" i="21"/>
  <c r="L126" i="21"/>
  <c r="M126" i="21"/>
  <c r="N126" i="21"/>
  <c r="K694" i="21"/>
  <c r="L694" i="21"/>
  <c r="M694" i="21"/>
  <c r="N694" i="21"/>
  <c r="K695" i="21"/>
  <c r="L695" i="21"/>
  <c r="M695" i="21"/>
  <c r="N695" i="21"/>
  <c r="K1356" i="21"/>
  <c r="L1356" i="21"/>
  <c r="M1356" i="21"/>
  <c r="N1356" i="21"/>
  <c r="K845" i="21"/>
  <c r="L845" i="21"/>
  <c r="M845" i="21"/>
  <c r="N845" i="21"/>
  <c r="K846" i="21"/>
  <c r="L846" i="21"/>
  <c r="M846" i="21"/>
  <c r="N846" i="21"/>
  <c r="K847" i="21"/>
  <c r="L847" i="21"/>
  <c r="M847" i="21"/>
  <c r="N847" i="21"/>
  <c r="K156" i="21"/>
  <c r="L156" i="21"/>
  <c r="M156" i="21"/>
  <c r="N156" i="21"/>
  <c r="K164" i="21"/>
  <c r="L164" i="21"/>
  <c r="M164" i="21"/>
  <c r="N164" i="21"/>
  <c r="K170" i="21"/>
  <c r="L170" i="21"/>
  <c r="M170" i="21"/>
  <c r="N170" i="21"/>
  <c r="K189" i="21"/>
  <c r="L189" i="21"/>
  <c r="M189" i="21"/>
  <c r="N189" i="21"/>
  <c r="K190" i="21"/>
  <c r="L190" i="21"/>
  <c r="M190" i="21"/>
  <c r="N190" i="21"/>
  <c r="K9" i="21"/>
  <c r="L9" i="21"/>
  <c r="M9" i="21"/>
  <c r="N9" i="21"/>
  <c r="K38" i="21"/>
  <c r="L38" i="21"/>
  <c r="M38" i="21"/>
  <c r="N38" i="21"/>
  <c r="K925" i="21"/>
  <c r="L925" i="21"/>
  <c r="M925" i="21"/>
  <c r="N925" i="21"/>
  <c r="K208" i="21"/>
  <c r="L208" i="21"/>
  <c r="M208" i="21"/>
  <c r="N208" i="21"/>
  <c r="K39" i="21"/>
  <c r="L39" i="21"/>
  <c r="M39" i="21"/>
  <c r="N39" i="21"/>
  <c r="K926" i="21"/>
  <c r="L926" i="21"/>
  <c r="M926" i="21"/>
  <c r="N926" i="21"/>
  <c r="K947" i="21"/>
  <c r="L947" i="21"/>
  <c r="M947" i="21"/>
  <c r="N947" i="21"/>
  <c r="K314" i="21"/>
  <c r="L314" i="21"/>
  <c r="M314" i="21"/>
  <c r="N314" i="21"/>
  <c r="K315" i="21"/>
  <c r="L315" i="21"/>
  <c r="M315" i="21"/>
  <c r="N315" i="21"/>
  <c r="K316" i="21"/>
  <c r="L316" i="21"/>
  <c r="M316" i="21"/>
  <c r="N316" i="21"/>
  <c r="K57" i="21"/>
  <c r="L57" i="21"/>
  <c r="M57" i="21"/>
  <c r="N57" i="21"/>
  <c r="K317" i="21"/>
  <c r="L317" i="21"/>
  <c r="M317" i="21"/>
  <c r="N317" i="21"/>
  <c r="K992" i="21"/>
  <c r="L992" i="21"/>
  <c r="M992" i="21"/>
  <c r="N992" i="21"/>
  <c r="K318" i="21"/>
  <c r="L318" i="21"/>
  <c r="M318" i="21"/>
  <c r="N318" i="21"/>
  <c r="K58" i="21"/>
  <c r="L58" i="21"/>
  <c r="M58" i="21"/>
  <c r="N58" i="21"/>
  <c r="K319" i="21"/>
  <c r="L319" i="21"/>
  <c r="M319" i="21"/>
  <c r="N319" i="21"/>
  <c r="K320" i="21"/>
  <c r="L320" i="21"/>
  <c r="M320" i="21"/>
  <c r="N320" i="21"/>
  <c r="K993" i="21"/>
  <c r="L993" i="21"/>
  <c r="M993" i="21"/>
  <c r="N993" i="21"/>
  <c r="K377" i="21"/>
  <c r="L377" i="21"/>
  <c r="M377" i="21"/>
  <c r="N377" i="21"/>
  <c r="K378" i="21"/>
  <c r="L378" i="21"/>
  <c r="M378" i="21"/>
  <c r="N378" i="21"/>
  <c r="K379" i="21"/>
  <c r="L379" i="21"/>
  <c r="M379" i="21"/>
  <c r="N379" i="21"/>
  <c r="K1017" i="21"/>
  <c r="L1017" i="21"/>
  <c r="M1017" i="21"/>
  <c r="N1017" i="21"/>
  <c r="K1018" i="21"/>
  <c r="L1018" i="21"/>
  <c r="M1018" i="21"/>
  <c r="N1018" i="21"/>
  <c r="L391" i="21"/>
  <c r="M391" i="21"/>
  <c r="N391" i="21"/>
  <c r="L1040" i="21"/>
  <c r="M1040" i="21"/>
  <c r="N1040" i="21"/>
  <c r="K488" i="21"/>
  <c r="L488" i="21"/>
  <c r="M488" i="21"/>
  <c r="N488" i="21"/>
  <c r="K90" i="21"/>
  <c r="L90" i="21"/>
  <c r="M90" i="21"/>
  <c r="N90" i="21"/>
  <c r="K489" i="21"/>
  <c r="L489" i="21"/>
  <c r="M489" i="21"/>
  <c r="N489" i="21"/>
  <c r="K490" i="21"/>
  <c r="L490" i="21"/>
  <c r="M490" i="21"/>
  <c r="N490" i="21"/>
  <c r="K491" i="21"/>
  <c r="L491" i="21"/>
  <c r="M491" i="21"/>
  <c r="N491" i="21"/>
  <c r="K1121" i="21"/>
  <c r="L1121" i="21"/>
  <c r="M1121" i="21"/>
  <c r="N1121" i="21"/>
  <c r="K492" i="21"/>
  <c r="L492" i="21"/>
  <c r="M492" i="21"/>
  <c r="N492" i="21"/>
  <c r="K1122" i="21"/>
  <c r="L1122" i="21"/>
  <c r="M1122" i="21"/>
  <c r="N1122" i="21"/>
  <c r="K1425" i="21"/>
  <c r="L1425" i="21"/>
  <c r="M1425" i="21"/>
  <c r="N1425" i="21"/>
  <c r="K696" i="21"/>
  <c r="L696" i="21"/>
  <c r="M696" i="21"/>
  <c r="N696" i="21"/>
  <c r="K1271" i="21"/>
  <c r="L1271" i="21"/>
  <c r="M1271" i="21"/>
  <c r="N1271" i="21"/>
  <c r="K1272" i="21"/>
  <c r="L1272" i="21"/>
  <c r="M1272" i="21"/>
  <c r="N1272" i="21"/>
  <c r="K697" i="21"/>
  <c r="L697" i="21"/>
  <c r="M697" i="21"/>
  <c r="N697" i="21"/>
  <c r="K1273" i="21"/>
  <c r="L1273" i="21"/>
  <c r="M1273" i="21"/>
  <c r="N1273" i="21"/>
  <c r="K698" i="21"/>
  <c r="L698" i="21"/>
  <c r="M698" i="21"/>
  <c r="N698" i="21"/>
  <c r="K1274" i="21"/>
  <c r="L1274" i="21"/>
  <c r="M1274" i="21"/>
  <c r="N1274" i="21"/>
  <c r="K1275" i="21"/>
  <c r="L1275" i="21"/>
  <c r="M1275" i="21"/>
  <c r="N1275" i="21"/>
  <c r="K699" i="21"/>
  <c r="L699" i="21"/>
  <c r="M699" i="21"/>
  <c r="N699" i="21"/>
  <c r="K700" i="21"/>
  <c r="L700" i="21"/>
  <c r="M700" i="21"/>
  <c r="N700" i="21"/>
  <c r="K127" i="21"/>
  <c r="L127" i="21"/>
  <c r="M127" i="21"/>
  <c r="N127" i="21"/>
  <c r="K148" i="21"/>
  <c r="L148" i="21"/>
  <c r="M148" i="21"/>
  <c r="N148" i="21"/>
  <c r="K848" i="21"/>
  <c r="L848" i="21"/>
  <c r="M848" i="21"/>
  <c r="N848" i="21"/>
  <c r="K849" i="21"/>
  <c r="L849" i="21"/>
  <c r="M849" i="21"/>
  <c r="N849" i="21"/>
  <c r="K1357" i="21"/>
  <c r="L1357" i="21"/>
  <c r="M1357" i="21"/>
  <c r="N1357" i="21"/>
  <c r="K850" i="21"/>
  <c r="L850" i="21"/>
  <c r="M850" i="21"/>
  <c r="N850" i="21"/>
  <c r="K1358" i="21"/>
  <c r="L1358" i="21"/>
  <c r="M1358" i="21"/>
  <c r="N1358" i="21"/>
  <c r="K851" i="21"/>
  <c r="L851" i="21"/>
  <c r="M851" i="21"/>
  <c r="N851" i="21"/>
  <c r="K1359" i="21"/>
  <c r="L1359" i="21"/>
  <c r="M1359" i="21"/>
  <c r="N1359" i="21"/>
  <c r="K888" i="21"/>
  <c r="L888" i="21"/>
  <c r="M888" i="21"/>
  <c r="N888" i="21"/>
  <c r="K165" i="21"/>
  <c r="L165" i="21"/>
  <c r="M165" i="21"/>
  <c r="N165" i="21"/>
  <c r="K913" i="21"/>
  <c r="L913" i="21"/>
  <c r="M913" i="21"/>
  <c r="N913" i="21"/>
  <c r="K191" i="21"/>
  <c r="L191" i="21"/>
  <c r="M191" i="21"/>
  <c r="N191" i="21"/>
  <c r="K209" i="21"/>
  <c r="L209" i="21"/>
  <c r="M209" i="21"/>
  <c r="N209" i="21"/>
  <c r="K239" i="21"/>
  <c r="L239" i="21"/>
  <c r="M239" i="21"/>
  <c r="N239" i="21"/>
  <c r="K994" i="21"/>
  <c r="L994" i="21"/>
  <c r="M994" i="21"/>
  <c r="N994" i="21"/>
  <c r="K59" i="21"/>
  <c r="L59" i="21"/>
  <c r="M59" i="21"/>
  <c r="N59" i="21"/>
  <c r="K995" i="21"/>
  <c r="L995" i="21"/>
  <c r="M995" i="21"/>
  <c r="N995" i="21"/>
  <c r="L1404" i="21"/>
  <c r="M1404" i="21"/>
  <c r="N1404" i="21"/>
  <c r="K1019" i="21"/>
  <c r="L1019" i="21"/>
  <c r="M1019" i="21"/>
  <c r="N1019" i="21"/>
  <c r="K73" i="21"/>
  <c r="L73" i="21"/>
  <c r="M73" i="21"/>
  <c r="N73" i="21"/>
  <c r="K91" i="21"/>
  <c r="L91" i="21"/>
  <c r="M91" i="21"/>
  <c r="N91" i="21"/>
  <c r="K493" i="21"/>
  <c r="L493" i="21"/>
  <c r="M493" i="21"/>
  <c r="N493" i="21"/>
  <c r="K92" i="21"/>
  <c r="L92" i="21"/>
  <c r="M92" i="21"/>
  <c r="N92" i="21"/>
  <c r="K1123" i="21"/>
  <c r="L1123" i="21"/>
  <c r="M1123" i="21"/>
  <c r="N1123" i="21"/>
  <c r="K1124" i="21"/>
  <c r="L1124" i="21"/>
  <c r="M1124" i="21"/>
  <c r="N1124" i="21"/>
  <c r="K701" i="21"/>
  <c r="L701" i="21"/>
  <c r="M701" i="21"/>
  <c r="N701" i="21"/>
  <c r="K1276" i="21"/>
  <c r="L1276" i="21"/>
  <c r="M1276" i="21"/>
  <c r="N1276" i="21"/>
  <c r="K1277" i="21"/>
  <c r="L1277" i="21"/>
  <c r="M1277" i="21"/>
  <c r="N1277" i="21"/>
  <c r="K1426" i="21"/>
  <c r="L1426" i="21"/>
  <c r="M1426" i="21"/>
  <c r="N1426" i="21"/>
  <c r="K702" i="21"/>
  <c r="L702" i="21"/>
  <c r="M702" i="21"/>
  <c r="N702" i="21"/>
  <c r="K1278" i="21"/>
  <c r="L1278" i="21"/>
  <c r="M1278" i="21"/>
  <c r="N1278" i="21"/>
  <c r="K22" i="21"/>
  <c r="L22" i="21"/>
  <c r="M22" i="21"/>
  <c r="N22" i="21"/>
  <c r="K892" i="21"/>
  <c r="L892" i="21"/>
  <c r="M892" i="21"/>
  <c r="N892" i="21"/>
  <c r="K166" i="21"/>
  <c r="L166" i="21"/>
  <c r="M166" i="21"/>
  <c r="N166" i="21"/>
  <c r="K180" i="21"/>
  <c r="L180" i="21"/>
  <c r="M180" i="21"/>
  <c r="N180" i="21"/>
  <c r="K192" i="21"/>
  <c r="L192" i="21"/>
  <c r="M192" i="21"/>
  <c r="N192" i="21"/>
  <c r="K240" i="21"/>
  <c r="L240" i="21"/>
  <c r="M240" i="21"/>
  <c r="N240" i="21"/>
  <c r="K241" i="21"/>
  <c r="L241" i="21"/>
  <c r="M241" i="21"/>
  <c r="N241" i="21"/>
  <c r="K60" i="21"/>
  <c r="L60" i="21"/>
  <c r="M60" i="21"/>
  <c r="N60" i="21"/>
  <c r="K321" i="21"/>
  <c r="L321" i="21"/>
  <c r="M321" i="21"/>
  <c r="N321" i="21"/>
  <c r="K322" i="21"/>
  <c r="L322" i="21"/>
  <c r="M322" i="21"/>
  <c r="N322" i="21"/>
  <c r="K323" i="21"/>
  <c r="L323" i="21"/>
  <c r="M323" i="21"/>
  <c r="N323" i="21"/>
  <c r="L392" i="21"/>
  <c r="M392" i="21"/>
  <c r="N392" i="21"/>
  <c r="L1041" i="21"/>
  <c r="M1041" i="21"/>
  <c r="N1041" i="21"/>
  <c r="K1125" i="21"/>
  <c r="L1125" i="21"/>
  <c r="M1125" i="21"/>
  <c r="N1125" i="21"/>
  <c r="K1126" i="21"/>
  <c r="L1126" i="21"/>
  <c r="M1126" i="21"/>
  <c r="N1126" i="21"/>
  <c r="K494" i="21"/>
  <c r="L494" i="21"/>
  <c r="M494" i="21"/>
  <c r="N494" i="21"/>
  <c r="K495" i="21"/>
  <c r="L495" i="21"/>
  <c r="M495" i="21"/>
  <c r="N495" i="21"/>
  <c r="K496" i="21"/>
  <c r="L496" i="21"/>
  <c r="M496" i="21"/>
  <c r="N496" i="21"/>
  <c r="K1127" i="21"/>
  <c r="L1127" i="21"/>
  <c r="M1127" i="21"/>
  <c r="N1127" i="21"/>
  <c r="L1416" i="21"/>
  <c r="M1416" i="21"/>
  <c r="K1128" i="21"/>
  <c r="L1128" i="21"/>
  <c r="M1128" i="21"/>
  <c r="N1128" i="21"/>
  <c r="K93" i="21"/>
  <c r="L93" i="21"/>
  <c r="M93" i="21"/>
  <c r="N93" i="21"/>
  <c r="K1129" i="21"/>
  <c r="L1129" i="21"/>
  <c r="M1129" i="21"/>
  <c r="N1129" i="21"/>
  <c r="K497" i="21"/>
  <c r="L497" i="21"/>
  <c r="M497" i="21"/>
  <c r="N497" i="21"/>
  <c r="K94" i="21"/>
  <c r="L94" i="21"/>
  <c r="M94" i="21"/>
  <c r="N94" i="21"/>
  <c r="K95" i="21"/>
  <c r="L95" i="21"/>
  <c r="M95" i="21"/>
  <c r="N95" i="21"/>
  <c r="K498" i="21"/>
  <c r="L498" i="21"/>
  <c r="M498" i="21"/>
  <c r="N498" i="21"/>
  <c r="K703" i="21"/>
  <c r="L703" i="21"/>
  <c r="M703" i="21"/>
  <c r="N703" i="21"/>
  <c r="K1427" i="21"/>
  <c r="L1427" i="21"/>
  <c r="M1427" i="21"/>
  <c r="N1427" i="21"/>
  <c r="K1279" i="21"/>
  <c r="L1279" i="21"/>
  <c r="M1279" i="21"/>
  <c r="N1279" i="21"/>
  <c r="K128" i="21"/>
  <c r="L128" i="21"/>
  <c r="M128" i="21"/>
  <c r="N128" i="21"/>
  <c r="K704" i="21"/>
  <c r="L704" i="21"/>
  <c r="M704" i="21"/>
  <c r="N704" i="21"/>
  <c r="K705" i="21"/>
  <c r="L705" i="21"/>
  <c r="M705" i="21"/>
  <c r="N705" i="21"/>
  <c r="K706" i="21"/>
  <c r="L706" i="21"/>
  <c r="M706" i="21"/>
  <c r="N706" i="21"/>
  <c r="K707" i="21"/>
  <c r="L707" i="21"/>
  <c r="M707" i="21"/>
  <c r="N707" i="21"/>
  <c r="K129" i="21"/>
  <c r="L129" i="21"/>
  <c r="M129" i="21"/>
  <c r="N129" i="21"/>
  <c r="K1280" i="21"/>
  <c r="L1280" i="21"/>
  <c r="M1280" i="21"/>
  <c r="N1280" i="21"/>
  <c r="K708" i="21"/>
  <c r="L708" i="21"/>
  <c r="M708" i="21"/>
  <c r="N708" i="21"/>
  <c r="K709" i="21"/>
  <c r="L709" i="21"/>
  <c r="M709" i="21"/>
  <c r="N709" i="21"/>
  <c r="K710" i="21"/>
  <c r="L710" i="21"/>
  <c r="M710" i="21"/>
  <c r="N710" i="21"/>
  <c r="K1281" i="21"/>
  <c r="L1281" i="21"/>
  <c r="M1281" i="21"/>
  <c r="N1281" i="21"/>
  <c r="K711" i="21"/>
  <c r="L711" i="21"/>
  <c r="M711" i="21"/>
  <c r="N711" i="21"/>
  <c r="K1282" i="21"/>
  <c r="L1282" i="21"/>
  <c r="M1282" i="21"/>
  <c r="N1282" i="21"/>
  <c r="K712" i="21"/>
  <c r="L712" i="21"/>
  <c r="M712" i="21"/>
  <c r="N712" i="21"/>
  <c r="K1283" i="21"/>
  <c r="L1283" i="21"/>
  <c r="M1283" i="21"/>
  <c r="N1283" i="21"/>
  <c r="K1284" i="21"/>
  <c r="L1284" i="21"/>
  <c r="M1284" i="21"/>
  <c r="N1284" i="21"/>
  <c r="K1285" i="21"/>
  <c r="L1285" i="21"/>
  <c r="M1285" i="21"/>
  <c r="N1285" i="21"/>
  <c r="K1286" i="21"/>
  <c r="L1286" i="21"/>
  <c r="M1286" i="21"/>
  <c r="N1286" i="21"/>
  <c r="K713" i="21"/>
  <c r="L713" i="21"/>
  <c r="M713" i="21"/>
  <c r="N713" i="21"/>
  <c r="K714" i="21"/>
  <c r="L714" i="21"/>
  <c r="M714" i="21"/>
  <c r="N714" i="21"/>
  <c r="K715" i="21"/>
  <c r="L715" i="21"/>
  <c r="M715" i="21"/>
  <c r="N715" i="21"/>
  <c r="K716" i="21"/>
  <c r="L716" i="21"/>
  <c r="M716" i="21"/>
  <c r="N716" i="21"/>
  <c r="K717" i="21"/>
  <c r="L717" i="21"/>
  <c r="M717" i="21"/>
  <c r="N717" i="21"/>
  <c r="K1287" i="21"/>
  <c r="L1287" i="21"/>
  <c r="M1287" i="21"/>
  <c r="N1287" i="21"/>
  <c r="K718" i="21"/>
  <c r="L718" i="21"/>
  <c r="M718" i="21"/>
  <c r="N718" i="21"/>
  <c r="K719" i="21"/>
  <c r="L719" i="21"/>
  <c r="M719" i="21"/>
  <c r="N719" i="21"/>
  <c r="K1360" i="21"/>
  <c r="L1360" i="21"/>
  <c r="M1360" i="21"/>
  <c r="N1360" i="21"/>
  <c r="K1361" i="21"/>
  <c r="L1361" i="21"/>
  <c r="M1361" i="21"/>
  <c r="N1361" i="21"/>
  <c r="K1362" i="21"/>
  <c r="L1362" i="21"/>
  <c r="M1362" i="21"/>
  <c r="N1362" i="21"/>
  <c r="K1363" i="21"/>
  <c r="L1363" i="21"/>
  <c r="M1363" i="21"/>
  <c r="N1363" i="21"/>
  <c r="K852" i="21"/>
  <c r="L852" i="21"/>
  <c r="M852" i="21"/>
  <c r="N852" i="21"/>
  <c r="K1364" i="21"/>
  <c r="L1364" i="21"/>
  <c r="M1364" i="21"/>
  <c r="N1364" i="21"/>
  <c r="K1390" i="21"/>
  <c r="L1390" i="21"/>
  <c r="M1390" i="21"/>
  <c r="N1390" i="21"/>
  <c r="K904" i="21"/>
  <c r="L904" i="21"/>
  <c r="M904" i="21"/>
  <c r="N904" i="21"/>
  <c r="K167" i="21"/>
  <c r="L167" i="21"/>
  <c r="M167" i="21"/>
  <c r="N167" i="21"/>
  <c r="K927" i="21"/>
  <c r="L927" i="21"/>
  <c r="M927" i="21"/>
  <c r="N927" i="21"/>
  <c r="K948" i="21"/>
  <c r="L948" i="21"/>
  <c r="M948" i="21"/>
  <c r="N948" i="21"/>
  <c r="K242" i="21"/>
  <c r="L242" i="21"/>
  <c r="M242" i="21"/>
  <c r="N242" i="21"/>
  <c r="K324" i="21"/>
  <c r="L324" i="21"/>
  <c r="M324" i="21"/>
  <c r="N324" i="21"/>
  <c r="K325" i="21"/>
  <c r="L325" i="21"/>
  <c r="M325" i="21"/>
  <c r="N325" i="21"/>
  <c r="K996" i="21"/>
  <c r="L996" i="21"/>
  <c r="M996" i="21"/>
  <c r="N996" i="21"/>
  <c r="K326" i="21"/>
  <c r="L326" i="21"/>
  <c r="M326" i="21"/>
  <c r="N326" i="21"/>
  <c r="K380" i="21"/>
  <c r="L380" i="21"/>
  <c r="M380" i="21"/>
  <c r="N380" i="21"/>
  <c r="K381" i="21"/>
  <c r="L381" i="21"/>
  <c r="M381" i="21"/>
  <c r="N381" i="21"/>
  <c r="K1130" i="21"/>
  <c r="L1130" i="21"/>
  <c r="M1130" i="21"/>
  <c r="N1130" i="21"/>
  <c r="K499" i="21"/>
  <c r="L499" i="21"/>
  <c r="M499" i="21"/>
  <c r="N499" i="21"/>
  <c r="K500" i="21"/>
  <c r="L500" i="21"/>
  <c r="M500" i="21"/>
  <c r="N500" i="21"/>
  <c r="K720" i="21"/>
  <c r="L720" i="21"/>
  <c r="M720" i="21"/>
  <c r="N720" i="21"/>
  <c r="K721" i="21"/>
  <c r="L721" i="21"/>
  <c r="M721" i="21"/>
  <c r="N721" i="21"/>
  <c r="K130" i="21"/>
  <c r="L130" i="21"/>
  <c r="M130" i="21"/>
  <c r="N130" i="21"/>
  <c r="K722" i="21"/>
  <c r="L722" i="21"/>
  <c r="M722" i="21"/>
  <c r="N722" i="21"/>
  <c r="K723" i="21"/>
  <c r="L723" i="21"/>
  <c r="M723" i="21"/>
  <c r="N723" i="21"/>
  <c r="K1428" i="21"/>
  <c r="L1428" i="21"/>
  <c r="M1428" i="21"/>
  <c r="N1428" i="21"/>
  <c r="K149" i="21"/>
  <c r="L149" i="21"/>
  <c r="M149" i="21"/>
  <c r="N149" i="21"/>
  <c r="K853" i="21"/>
  <c r="L853" i="21"/>
  <c r="M853" i="21"/>
  <c r="N853" i="21"/>
  <c r="K854" i="21"/>
  <c r="L854" i="21"/>
  <c r="M854" i="21"/>
  <c r="N854" i="21"/>
  <c r="K855" i="21"/>
  <c r="L855" i="21"/>
  <c r="M855" i="21"/>
  <c r="N855" i="21"/>
  <c r="K902" i="21"/>
  <c r="L902" i="21"/>
  <c r="M902" i="21"/>
  <c r="N902" i="21"/>
  <c r="K171" i="21"/>
  <c r="L171" i="21"/>
  <c r="M171" i="21"/>
  <c r="N171" i="21"/>
  <c r="K10" i="21"/>
  <c r="L10" i="21"/>
  <c r="M10" i="21"/>
  <c r="N10" i="21"/>
  <c r="K928" i="21"/>
  <c r="L928" i="21"/>
  <c r="M928" i="21"/>
  <c r="N928" i="21"/>
  <c r="K949" i="21"/>
  <c r="L949" i="21"/>
  <c r="M949" i="21"/>
  <c r="N949" i="21"/>
  <c r="K950" i="21"/>
  <c r="L950" i="21"/>
  <c r="M950" i="21"/>
  <c r="N950" i="21"/>
  <c r="K327" i="21"/>
  <c r="L327" i="21"/>
  <c r="M327" i="21"/>
  <c r="N327" i="21"/>
  <c r="L14" i="21"/>
  <c r="M14" i="21"/>
  <c r="N14" i="21"/>
  <c r="K382" i="21"/>
  <c r="L382" i="21"/>
  <c r="M382" i="21"/>
  <c r="N382" i="21"/>
  <c r="K1020" i="21"/>
  <c r="L1020" i="21"/>
  <c r="M1020" i="21"/>
  <c r="N1020" i="21"/>
  <c r="L1042" i="21"/>
  <c r="M1042" i="21"/>
  <c r="N1042" i="21"/>
  <c r="K1131" i="21"/>
  <c r="L1131" i="21"/>
  <c r="M1131" i="21"/>
  <c r="N1131" i="21"/>
  <c r="K501" i="21"/>
  <c r="L501" i="21"/>
  <c r="M501" i="21"/>
  <c r="N501" i="21"/>
  <c r="K502" i="21"/>
  <c r="L502" i="21"/>
  <c r="M502" i="21"/>
  <c r="N502" i="21"/>
  <c r="K503" i="21"/>
  <c r="L503" i="21"/>
  <c r="M503" i="21"/>
  <c r="N503" i="21"/>
  <c r="K504" i="21"/>
  <c r="L504" i="21"/>
  <c r="M504" i="21"/>
  <c r="N504" i="21"/>
  <c r="K505" i="21"/>
  <c r="L505" i="21"/>
  <c r="M505" i="21"/>
  <c r="N505" i="21"/>
  <c r="K506" i="21"/>
  <c r="L506" i="21"/>
  <c r="M506" i="21"/>
  <c r="N506" i="21"/>
  <c r="K507" i="21"/>
  <c r="L507" i="21"/>
  <c r="M507" i="21"/>
  <c r="N507" i="21"/>
  <c r="K508" i="21"/>
  <c r="L508" i="21"/>
  <c r="M508" i="21"/>
  <c r="N508" i="21"/>
  <c r="K509" i="21"/>
  <c r="L509" i="21"/>
  <c r="M509" i="21"/>
  <c r="N509" i="21"/>
  <c r="K510" i="21"/>
  <c r="L510" i="21"/>
  <c r="M510" i="21"/>
  <c r="N510" i="21"/>
  <c r="K511" i="21"/>
  <c r="L511" i="21"/>
  <c r="M511" i="21"/>
  <c r="N511" i="21"/>
  <c r="K512" i="21"/>
  <c r="L512" i="21"/>
  <c r="M512" i="21"/>
  <c r="N512" i="21"/>
  <c r="K1132" i="21"/>
  <c r="L1132" i="21"/>
  <c r="M1132" i="21"/>
  <c r="N1132" i="21"/>
  <c r="K513" i="21"/>
  <c r="L513" i="21"/>
  <c r="M513" i="21"/>
  <c r="N513" i="21"/>
  <c r="K514" i="21"/>
  <c r="L514" i="21"/>
  <c r="M514" i="21"/>
  <c r="N514" i="21"/>
  <c r="K515" i="21"/>
  <c r="L515" i="21"/>
  <c r="M515" i="21"/>
  <c r="N515" i="21"/>
  <c r="K516" i="21"/>
  <c r="L516" i="21"/>
  <c r="M516" i="21"/>
  <c r="N516" i="21"/>
  <c r="K517" i="21"/>
  <c r="L517" i="21"/>
  <c r="M517" i="21"/>
  <c r="N517" i="21"/>
  <c r="K96" i="21"/>
  <c r="L96" i="21"/>
  <c r="M96" i="21"/>
  <c r="N96" i="21"/>
  <c r="K1288" i="21"/>
  <c r="L1288" i="21"/>
  <c r="M1288" i="21"/>
  <c r="N1288" i="21"/>
  <c r="K724" i="21"/>
  <c r="L724" i="21"/>
  <c r="M724" i="21"/>
  <c r="N724" i="21"/>
  <c r="K725" i="21"/>
  <c r="L725" i="21"/>
  <c r="M725" i="21"/>
  <c r="N725" i="21"/>
  <c r="K1289" i="21"/>
  <c r="L1289" i="21"/>
  <c r="M1289" i="21"/>
  <c r="N1289" i="21"/>
  <c r="K726" i="21"/>
  <c r="L726" i="21"/>
  <c r="M726" i="21"/>
  <c r="N726" i="21"/>
  <c r="K727" i="21"/>
  <c r="L727" i="21"/>
  <c r="M727" i="21"/>
  <c r="N727" i="21"/>
  <c r="K728" i="21"/>
  <c r="L728" i="21"/>
  <c r="M728" i="21"/>
  <c r="N728" i="21"/>
  <c r="K729" i="21"/>
  <c r="L729" i="21"/>
  <c r="M729" i="21"/>
  <c r="N729" i="21"/>
  <c r="K131" i="21"/>
  <c r="L131" i="21"/>
  <c r="M131" i="21"/>
  <c r="N131" i="21"/>
  <c r="K730" i="21"/>
  <c r="L730" i="21"/>
  <c r="M730" i="21"/>
  <c r="N730" i="21"/>
  <c r="K731" i="21"/>
  <c r="L731" i="21"/>
  <c r="M731" i="21"/>
  <c r="N731" i="21"/>
  <c r="K732" i="21"/>
  <c r="L732" i="21"/>
  <c r="M732" i="21"/>
  <c r="N732" i="21"/>
  <c r="K733" i="21"/>
  <c r="L733" i="21"/>
  <c r="M733" i="21"/>
  <c r="N733" i="21"/>
  <c r="K734" i="21"/>
  <c r="L734" i="21"/>
  <c r="M734" i="21"/>
  <c r="N734" i="21"/>
  <c r="K1290" i="21"/>
  <c r="L1290" i="21"/>
  <c r="M1290" i="21"/>
  <c r="N1290" i="21"/>
  <c r="K735" i="21"/>
  <c r="L735" i="21"/>
  <c r="M735" i="21"/>
  <c r="N735" i="21"/>
  <c r="K736" i="21"/>
  <c r="L736" i="21"/>
  <c r="M736" i="21"/>
  <c r="N736" i="21"/>
  <c r="K737" i="21"/>
  <c r="L737" i="21"/>
  <c r="M737" i="21"/>
  <c r="N737" i="21"/>
  <c r="K738" i="21"/>
  <c r="L738" i="21"/>
  <c r="M738" i="21"/>
  <c r="N738" i="21"/>
  <c r="K739" i="21"/>
  <c r="L739" i="21"/>
  <c r="M739" i="21"/>
  <c r="N739" i="21"/>
  <c r="K1291" i="21"/>
  <c r="L1291" i="21"/>
  <c r="M1291" i="21"/>
  <c r="N1291" i="21"/>
  <c r="K132" i="21"/>
  <c r="L132" i="21"/>
  <c r="M132" i="21"/>
  <c r="N132" i="21"/>
  <c r="K740" i="21"/>
  <c r="L740" i="21"/>
  <c r="M740" i="21"/>
  <c r="N740" i="21"/>
  <c r="K133" i="21"/>
  <c r="L133" i="21"/>
  <c r="M133" i="21"/>
  <c r="N133" i="21"/>
  <c r="K741" i="21"/>
  <c r="L741" i="21"/>
  <c r="M741" i="21"/>
  <c r="N741" i="21"/>
  <c r="K150" i="21"/>
  <c r="L150" i="21"/>
  <c r="M150" i="21"/>
  <c r="N150" i="21"/>
  <c r="K856" i="21"/>
  <c r="L856" i="21"/>
  <c r="M856" i="21"/>
  <c r="N856" i="21"/>
  <c r="K1365" i="21"/>
  <c r="L1365" i="21"/>
  <c r="M1365" i="21"/>
  <c r="N1365" i="21"/>
  <c r="K857" i="21"/>
  <c r="L857" i="21"/>
  <c r="M857" i="21"/>
  <c r="N857" i="21"/>
  <c r="K1366" i="21"/>
  <c r="L1366" i="21"/>
  <c r="M1366" i="21"/>
  <c r="N1366" i="21"/>
  <c r="K168" i="21"/>
  <c r="L168" i="21"/>
  <c r="M168" i="21"/>
  <c r="N168" i="21"/>
  <c r="K42" i="21"/>
  <c r="L42" i="21"/>
  <c r="M42" i="21"/>
  <c r="N42" i="21"/>
  <c r="K328" i="21"/>
  <c r="L328" i="21"/>
  <c r="M328" i="21"/>
  <c r="N328" i="21"/>
  <c r="K997" i="21"/>
  <c r="L997" i="21"/>
  <c r="M997" i="21"/>
  <c r="N997" i="21"/>
  <c r="K998" i="21"/>
  <c r="L998" i="21"/>
  <c r="M998" i="21"/>
  <c r="N998" i="21"/>
  <c r="K1021" i="21"/>
  <c r="L1021" i="21"/>
  <c r="M1021" i="21"/>
  <c r="N1021" i="21"/>
  <c r="K1133" i="21"/>
  <c r="L1133" i="21"/>
  <c r="M1133" i="21"/>
  <c r="N1133" i="21"/>
  <c r="K1134" i="21"/>
  <c r="L1134" i="21"/>
  <c r="M1134" i="21"/>
  <c r="N1134" i="21"/>
  <c r="K518" i="21"/>
  <c r="L518" i="21"/>
  <c r="M518" i="21"/>
  <c r="N518" i="21"/>
  <c r="K519" i="21"/>
  <c r="L519" i="21"/>
  <c r="M519" i="21"/>
  <c r="N519" i="21"/>
  <c r="K97" i="21"/>
  <c r="L97" i="21"/>
  <c r="M97" i="21"/>
  <c r="N97" i="21"/>
  <c r="K98" i="21"/>
  <c r="L98" i="21"/>
  <c r="M98" i="21"/>
  <c r="N98" i="21"/>
  <c r="K1292" i="21"/>
  <c r="L1292" i="21"/>
  <c r="M1292" i="21"/>
  <c r="N1292" i="21"/>
  <c r="K742" i="21"/>
  <c r="L742" i="21"/>
  <c r="M742" i="21"/>
  <c r="N742" i="21"/>
  <c r="K1293" i="21"/>
  <c r="L1293" i="21"/>
  <c r="M1293" i="21"/>
  <c r="N1293" i="21"/>
  <c r="K1294" i="21"/>
  <c r="L1294" i="21"/>
  <c r="M1294" i="21"/>
  <c r="N1294" i="21"/>
  <c r="K134" i="21"/>
  <c r="L134" i="21"/>
  <c r="M134" i="21"/>
  <c r="N134" i="21"/>
  <c r="K858" i="21"/>
  <c r="L858" i="21"/>
  <c r="M858" i="21"/>
  <c r="N858" i="21"/>
  <c r="K859" i="21"/>
  <c r="L859" i="21"/>
  <c r="M859" i="21"/>
  <c r="N859" i="21"/>
  <c r="K172" i="21"/>
  <c r="L172" i="21"/>
  <c r="M172" i="21"/>
  <c r="N172" i="21"/>
  <c r="K908" i="21"/>
  <c r="L908" i="21"/>
  <c r="M908" i="21"/>
  <c r="N908" i="21"/>
  <c r="K193" i="21"/>
  <c r="L193" i="21"/>
  <c r="M193" i="21"/>
  <c r="N193" i="21"/>
  <c r="K914" i="21"/>
  <c r="L914" i="21"/>
  <c r="M914" i="21"/>
  <c r="N914" i="21"/>
  <c r="K37" i="21"/>
  <c r="L37" i="21"/>
  <c r="M37" i="21"/>
  <c r="N37" i="21"/>
  <c r="K40" i="21"/>
  <c r="L40" i="21"/>
  <c r="M40" i="21"/>
  <c r="N40" i="21"/>
  <c r="K210" i="21"/>
  <c r="L210" i="21"/>
  <c r="M210" i="21"/>
  <c r="N210" i="21"/>
  <c r="K243" i="21"/>
  <c r="L243" i="21"/>
  <c r="M243" i="21"/>
  <c r="N243" i="21"/>
  <c r="K244" i="21"/>
  <c r="L244" i="21"/>
  <c r="M244" i="21"/>
  <c r="N244" i="21"/>
  <c r="K245" i="21"/>
  <c r="L245" i="21"/>
  <c r="M245" i="21"/>
  <c r="N245" i="21"/>
  <c r="K246" i="21"/>
  <c r="L246" i="21"/>
  <c r="M246" i="21"/>
  <c r="N246" i="21"/>
  <c r="K329" i="21"/>
  <c r="L329" i="21"/>
  <c r="M329" i="21"/>
  <c r="N329" i="21"/>
  <c r="K330" i="21"/>
  <c r="L330" i="21"/>
  <c r="M330" i="21"/>
  <c r="N330" i="21"/>
  <c r="K331" i="21"/>
  <c r="L331" i="21"/>
  <c r="M331" i="21"/>
  <c r="N331" i="21"/>
  <c r="K332" i="21"/>
  <c r="L332" i="21"/>
  <c r="M332" i="21"/>
  <c r="N332" i="21"/>
  <c r="K333" i="21"/>
  <c r="L333" i="21"/>
  <c r="M333" i="21"/>
  <c r="N333" i="21"/>
  <c r="K999" i="21"/>
  <c r="L999" i="21"/>
  <c r="M999" i="21"/>
  <c r="N999" i="21"/>
  <c r="K383" i="21"/>
  <c r="L383" i="21"/>
  <c r="M383" i="21"/>
  <c r="N383" i="21"/>
  <c r="K1022" i="21"/>
  <c r="L1022" i="21"/>
  <c r="M1022" i="21"/>
  <c r="N1022" i="21"/>
  <c r="K384" i="21"/>
  <c r="L384" i="21"/>
  <c r="M384" i="21"/>
  <c r="N384" i="21"/>
  <c r="K385" i="21"/>
  <c r="L385" i="21"/>
  <c r="M385" i="21"/>
  <c r="N385" i="21"/>
  <c r="L1405" i="21"/>
  <c r="M1405" i="21"/>
  <c r="N1405" i="21"/>
  <c r="K386" i="21"/>
  <c r="L386" i="21"/>
  <c r="M386" i="21"/>
  <c r="N386" i="21"/>
  <c r="K387" i="21"/>
  <c r="L387" i="21"/>
  <c r="M387" i="21"/>
  <c r="N387" i="21"/>
  <c r="L393" i="21"/>
  <c r="M393" i="21"/>
  <c r="N393" i="21"/>
  <c r="K520" i="21"/>
  <c r="L520" i="21"/>
  <c r="M520" i="21"/>
  <c r="N520" i="21"/>
  <c r="K521" i="21"/>
  <c r="L521" i="21"/>
  <c r="M521" i="21"/>
  <c r="N521" i="21"/>
  <c r="K522" i="21"/>
  <c r="L522" i="21"/>
  <c r="M522" i="21"/>
  <c r="N522" i="21"/>
  <c r="K523" i="21"/>
  <c r="L523" i="21"/>
  <c r="M523" i="21"/>
  <c r="N523" i="21"/>
  <c r="K1135" i="21"/>
  <c r="L1135" i="21"/>
  <c r="M1135" i="21"/>
  <c r="N1135" i="21"/>
  <c r="K1136" i="21"/>
  <c r="L1136" i="21"/>
  <c r="M1136" i="21"/>
  <c r="N1136" i="21"/>
  <c r="K1437" i="21"/>
  <c r="L1437" i="21"/>
  <c r="M1437" i="21"/>
  <c r="N1437" i="21"/>
  <c r="K1137" i="21"/>
  <c r="L1137" i="21"/>
  <c r="M1137" i="21"/>
  <c r="N1137" i="21"/>
  <c r="K524" i="21"/>
  <c r="L524" i="21"/>
  <c r="M524" i="21"/>
  <c r="N524" i="21"/>
  <c r="K1138" i="21"/>
  <c r="L1138" i="21"/>
  <c r="M1138" i="21"/>
  <c r="N1138" i="21"/>
  <c r="K1139" i="21"/>
  <c r="L1139" i="21"/>
  <c r="M1139" i="21"/>
  <c r="N1139" i="21"/>
  <c r="K1140" i="21"/>
  <c r="L1140" i="21"/>
  <c r="M1140" i="21"/>
  <c r="N1140" i="21"/>
  <c r="K99" i="21"/>
  <c r="L99" i="21"/>
  <c r="M99" i="21"/>
  <c r="N99" i="21"/>
  <c r="K100" i="21"/>
  <c r="L100" i="21"/>
  <c r="M100" i="21"/>
  <c r="N100" i="21"/>
  <c r="K743" i="21"/>
  <c r="L743" i="21"/>
  <c r="M743" i="21"/>
  <c r="N743" i="21"/>
  <c r="K1295" i="21"/>
  <c r="L1295" i="21"/>
  <c r="M1295" i="21"/>
  <c r="N1295" i="21"/>
  <c r="K1296" i="21"/>
  <c r="L1296" i="21"/>
  <c r="M1296" i="21"/>
  <c r="N1296" i="21"/>
  <c r="K744" i="21"/>
  <c r="L744" i="21"/>
  <c r="M744" i="21"/>
  <c r="N744" i="21"/>
  <c r="K1297" i="21"/>
  <c r="L1297" i="21"/>
  <c r="M1297" i="21"/>
  <c r="N1297" i="21"/>
  <c r="K745" i="21"/>
  <c r="L745" i="21"/>
  <c r="M745" i="21"/>
  <c r="N745" i="21"/>
  <c r="K1298" i="21"/>
  <c r="L1298" i="21"/>
  <c r="M1298" i="21"/>
  <c r="N1298" i="21"/>
  <c r="K135" i="21"/>
  <c r="L135" i="21"/>
  <c r="M135" i="21"/>
  <c r="N135" i="21"/>
  <c r="K746" i="21"/>
  <c r="L746" i="21"/>
  <c r="M746" i="21"/>
  <c r="N746" i="21"/>
  <c r="K1299" i="21"/>
  <c r="L1299" i="21"/>
  <c r="M1299" i="21"/>
  <c r="N1299" i="21"/>
  <c r="K747" i="21"/>
  <c r="L747" i="21"/>
  <c r="M747" i="21"/>
  <c r="N747" i="21"/>
  <c r="K748" i="21"/>
  <c r="L748" i="21"/>
  <c r="M748" i="21"/>
  <c r="N748" i="21"/>
  <c r="K1300" i="21"/>
  <c r="L1300" i="21"/>
  <c r="M1300" i="21"/>
  <c r="N1300" i="21"/>
  <c r="K749" i="21"/>
  <c r="L749" i="21"/>
  <c r="M749" i="21"/>
  <c r="N749" i="21"/>
  <c r="K1301" i="21"/>
  <c r="L1301" i="21"/>
  <c r="M1301" i="21"/>
  <c r="N1301" i="21"/>
  <c r="K1367" i="21"/>
  <c r="L1367" i="21"/>
  <c r="M1367" i="21"/>
  <c r="N1367" i="21"/>
  <c r="K860" i="21"/>
  <c r="L860" i="21"/>
  <c r="M860" i="21"/>
  <c r="N860" i="21"/>
  <c r="K1368" i="21"/>
  <c r="L1368" i="21"/>
  <c r="M1368" i="21"/>
  <c r="N1368" i="21"/>
  <c r="K861" i="21"/>
  <c r="L861" i="21"/>
  <c r="M861" i="21"/>
  <c r="N861" i="21"/>
  <c r="K889" i="21"/>
  <c r="L889" i="21"/>
  <c r="M889" i="21"/>
  <c r="N889" i="21"/>
  <c r="K334" i="21"/>
  <c r="L334" i="21"/>
  <c r="M334" i="21"/>
  <c r="N334" i="21"/>
  <c r="K1000" i="21"/>
  <c r="L1000" i="21"/>
  <c r="M1000" i="21"/>
  <c r="N1000" i="21"/>
  <c r="K525" i="21"/>
  <c r="L525" i="21"/>
  <c r="M525" i="21"/>
  <c r="N525" i="21"/>
  <c r="K1141" i="21"/>
  <c r="L1141" i="21"/>
  <c r="M1141" i="21"/>
  <c r="N1141" i="21"/>
  <c r="K526" i="21"/>
  <c r="L526" i="21"/>
  <c r="M526" i="21"/>
  <c r="N526" i="21"/>
  <c r="K527" i="21"/>
  <c r="L527" i="21"/>
  <c r="M527" i="21"/>
  <c r="N527" i="21"/>
  <c r="K750" i="21"/>
  <c r="L750" i="21"/>
  <c r="M750" i="21"/>
  <c r="N750" i="21"/>
  <c r="K751" i="21"/>
  <c r="L751" i="21"/>
  <c r="M751" i="21"/>
  <c r="N751" i="21"/>
  <c r="K752" i="21"/>
  <c r="L752" i="21"/>
  <c r="M752" i="21"/>
  <c r="N752" i="21"/>
  <c r="K1302" i="21"/>
  <c r="L1302" i="21"/>
  <c r="M1302" i="21"/>
  <c r="N1302" i="21"/>
  <c r="K753" i="21"/>
  <c r="L753" i="21"/>
  <c r="M753" i="21"/>
  <c r="N753" i="21"/>
  <c r="K136" i="21"/>
  <c r="L136" i="21"/>
  <c r="M136" i="21"/>
  <c r="N136" i="21"/>
  <c r="K1303" i="21"/>
  <c r="L1303" i="21"/>
  <c r="M1303" i="21"/>
  <c r="N1303" i="21"/>
  <c r="K862" i="21"/>
  <c r="L862" i="21"/>
  <c r="M862" i="21"/>
  <c r="N862" i="21"/>
  <c r="K863" i="21"/>
  <c r="L863" i="21"/>
  <c r="M863" i="21"/>
  <c r="N863" i="21"/>
  <c r="K905" i="21"/>
  <c r="L905" i="21"/>
  <c r="M905" i="21"/>
  <c r="N905" i="21"/>
  <c r="K31" i="21"/>
  <c r="L31" i="21"/>
  <c r="M31" i="21"/>
  <c r="N31" i="21"/>
  <c r="K211" i="21"/>
  <c r="L211" i="21"/>
  <c r="M211" i="21"/>
  <c r="N211" i="21"/>
  <c r="K212" i="21"/>
  <c r="L212" i="21"/>
  <c r="M212" i="21"/>
  <c r="N212" i="21"/>
  <c r="K929" i="21"/>
  <c r="L929" i="21"/>
  <c r="M929" i="21"/>
  <c r="N929" i="21"/>
  <c r="L1396" i="21"/>
  <c r="M1396" i="21"/>
  <c r="N1396" i="21"/>
  <c r="K951" i="21"/>
  <c r="L951" i="21"/>
  <c r="M951" i="21"/>
  <c r="N951" i="21"/>
  <c r="K952" i="21"/>
  <c r="L952" i="21"/>
  <c r="M952" i="21"/>
  <c r="N952" i="21"/>
  <c r="K335" i="21"/>
  <c r="L335" i="21"/>
  <c r="M335" i="21"/>
  <c r="N335" i="21"/>
  <c r="K336" i="21"/>
  <c r="L336" i="21"/>
  <c r="M336" i="21"/>
  <c r="N336" i="21"/>
  <c r="L1399" i="21"/>
  <c r="M1399" i="21"/>
  <c r="N1399" i="21"/>
  <c r="K1001" i="21"/>
  <c r="L1001" i="21"/>
  <c r="M1001" i="21"/>
  <c r="N1001" i="21"/>
  <c r="K337" i="21"/>
  <c r="L337" i="21"/>
  <c r="M337" i="21"/>
  <c r="N337" i="21"/>
  <c r="K1002" i="21"/>
  <c r="L1002" i="21"/>
  <c r="M1002" i="21"/>
  <c r="N1002" i="21"/>
  <c r="L1406" i="21"/>
  <c r="M1406" i="21"/>
  <c r="N1406" i="21"/>
  <c r="K388" i="21"/>
  <c r="L388" i="21"/>
  <c r="M388" i="21"/>
  <c r="N388" i="21"/>
  <c r="K1033" i="21"/>
  <c r="L1033" i="21"/>
  <c r="M1033" i="21"/>
  <c r="N1033" i="21"/>
  <c r="K1142" i="21"/>
  <c r="L1142" i="21"/>
  <c r="M1142" i="21"/>
  <c r="N1142" i="21"/>
  <c r="K1143" i="21"/>
  <c r="L1143" i="21"/>
  <c r="M1143" i="21"/>
  <c r="N1143" i="21"/>
  <c r="K18" i="21"/>
  <c r="L18" i="21"/>
  <c r="M18" i="21"/>
  <c r="N18" i="21"/>
  <c r="K528" i="21"/>
  <c r="L528" i="21"/>
  <c r="M528" i="21"/>
  <c r="N528" i="21"/>
  <c r="K1144" i="21"/>
  <c r="L1144" i="21"/>
  <c r="M1144" i="21"/>
  <c r="N1144" i="21"/>
  <c r="K1145" i="21"/>
  <c r="L1145" i="21"/>
  <c r="M1145" i="21"/>
  <c r="N1145" i="21"/>
  <c r="K1304" i="21"/>
  <c r="L1304" i="21"/>
  <c r="M1304" i="21"/>
  <c r="N1304" i="21"/>
  <c r="K754" i="21"/>
  <c r="L754" i="21"/>
  <c r="M754" i="21"/>
  <c r="N754" i="21"/>
  <c r="K755" i="21"/>
  <c r="L755" i="21"/>
  <c r="M755" i="21"/>
  <c r="N755" i="21"/>
  <c r="K756" i="21"/>
  <c r="L756" i="21"/>
  <c r="M756" i="21"/>
  <c r="N756" i="21"/>
  <c r="K1305" i="21"/>
  <c r="L1305" i="21"/>
  <c r="M1305" i="21"/>
  <c r="N1305" i="21"/>
  <c r="K757" i="21"/>
  <c r="L757" i="21"/>
  <c r="M757" i="21"/>
  <c r="N757" i="21"/>
  <c r="K1306" i="21"/>
  <c r="L1306" i="21"/>
  <c r="M1306" i="21"/>
  <c r="N1306" i="21"/>
  <c r="K758" i="21"/>
  <c r="L758" i="21"/>
  <c r="M758" i="21"/>
  <c r="N758" i="21"/>
  <c r="K1307" i="21"/>
  <c r="L1307" i="21"/>
  <c r="M1307" i="21"/>
  <c r="N1307" i="21"/>
  <c r="K1308" i="21"/>
  <c r="L1308" i="21"/>
  <c r="M1308" i="21"/>
  <c r="N1308" i="21"/>
  <c r="K1309" i="21"/>
  <c r="L1309" i="21"/>
  <c r="M1309" i="21"/>
  <c r="N1309" i="21"/>
  <c r="K1429" i="21"/>
  <c r="L1429" i="21"/>
  <c r="M1429" i="21"/>
  <c r="N1429" i="21"/>
  <c r="K1369" i="21"/>
  <c r="L1369" i="21"/>
  <c r="M1369" i="21"/>
  <c r="N1369" i="21"/>
  <c r="K1370" i="21"/>
  <c r="L1370" i="21"/>
  <c r="M1370" i="21"/>
  <c r="N1370" i="21"/>
  <c r="K864" i="21"/>
  <c r="L864" i="21"/>
  <c r="M864" i="21"/>
  <c r="N864" i="21"/>
  <c r="K1371" i="21"/>
  <c r="L1371" i="21"/>
  <c r="M1371" i="21"/>
  <c r="N1371" i="21"/>
  <c r="K865" i="21"/>
  <c r="L865" i="21"/>
  <c r="M865" i="21"/>
  <c r="N865" i="21"/>
  <c r="K1391" i="21"/>
  <c r="L1391" i="21"/>
  <c r="M1391" i="21"/>
  <c r="N1391" i="21"/>
  <c r="K1392" i="21"/>
  <c r="L1392" i="21"/>
  <c r="M1392" i="21"/>
  <c r="N1392" i="21"/>
  <c r="K890" i="21"/>
  <c r="L890" i="21"/>
  <c r="M890" i="21"/>
  <c r="N890" i="21"/>
  <c r="K893" i="21"/>
  <c r="L893" i="21"/>
  <c r="M893" i="21"/>
  <c r="N893" i="21"/>
  <c r="K2" i="21"/>
  <c r="K1442" i="21" s="1"/>
  <c r="L2" i="21"/>
  <c r="L1442" i="21" s="1"/>
  <c r="R1442" i="21" s="1"/>
  <c r="M2" i="21"/>
  <c r="M1442" i="21" s="1"/>
  <c r="N2" i="21"/>
  <c r="N1442" i="21" s="1"/>
  <c r="L15" i="21"/>
  <c r="M15" i="21"/>
  <c r="N15" i="21"/>
  <c r="K759" i="21"/>
  <c r="L759" i="21"/>
  <c r="M759" i="21"/>
  <c r="N759" i="21"/>
  <c r="K760" i="21"/>
  <c r="L760" i="21"/>
  <c r="M760" i="21"/>
  <c r="N760" i="21"/>
  <c r="K866" i="21"/>
  <c r="L866" i="21"/>
  <c r="M866" i="21"/>
  <c r="N866" i="21"/>
  <c r="K867" i="21"/>
  <c r="L867" i="21"/>
  <c r="M867" i="21"/>
  <c r="N867" i="21"/>
  <c r="K868" i="21"/>
  <c r="L868" i="21"/>
  <c r="M868" i="21"/>
  <c r="N868" i="21"/>
  <c r="K169" i="21"/>
  <c r="L169" i="21"/>
  <c r="M169" i="21"/>
  <c r="N169" i="21"/>
  <c r="K173" i="21"/>
  <c r="L173" i="21"/>
  <c r="M173" i="21"/>
  <c r="N173" i="21"/>
  <c r="K11" i="21"/>
  <c r="L11" i="21"/>
  <c r="M11" i="21"/>
  <c r="N11" i="21"/>
  <c r="K915" i="21"/>
  <c r="L915" i="21"/>
  <c r="M915" i="21"/>
  <c r="N915" i="21"/>
  <c r="K213" i="21"/>
  <c r="L213" i="21"/>
  <c r="M213" i="21"/>
  <c r="N213" i="21"/>
  <c r="K247" i="21"/>
  <c r="L247" i="21"/>
  <c r="M247" i="21"/>
  <c r="N247" i="21"/>
  <c r="K953" i="21"/>
  <c r="L953" i="21"/>
  <c r="M953" i="21"/>
  <c r="N953" i="21"/>
  <c r="K43" i="21"/>
  <c r="L43" i="21"/>
  <c r="M43" i="21"/>
  <c r="N43" i="21"/>
  <c r="K338" i="21"/>
  <c r="L338" i="21"/>
  <c r="M338" i="21"/>
  <c r="N338" i="21"/>
  <c r="K61" i="21"/>
  <c r="L61" i="21"/>
  <c r="M61" i="21"/>
  <c r="N61" i="21"/>
  <c r="K339" i="21"/>
  <c r="L339" i="21"/>
  <c r="M339" i="21"/>
  <c r="N339" i="21"/>
  <c r="K1003" i="21"/>
  <c r="L1003" i="21"/>
  <c r="M1003" i="21"/>
  <c r="N1003" i="21"/>
  <c r="K340" i="21"/>
  <c r="L340" i="21"/>
  <c r="M340" i="21"/>
  <c r="N340" i="21"/>
  <c r="K389" i="21"/>
  <c r="L389" i="21"/>
  <c r="M389" i="21"/>
  <c r="N389" i="21"/>
  <c r="K529" i="21"/>
  <c r="L529" i="21"/>
  <c r="M529" i="21"/>
  <c r="N529" i="21"/>
  <c r="K530" i="21"/>
  <c r="L530" i="21"/>
  <c r="M530" i="21"/>
  <c r="N530" i="21"/>
  <c r="K101" i="21"/>
  <c r="L101" i="21"/>
  <c r="M101" i="21"/>
  <c r="N101" i="21"/>
  <c r="K531" i="21"/>
  <c r="L531" i="21"/>
  <c r="M531" i="21"/>
  <c r="N531" i="21"/>
  <c r="K1372" i="21"/>
  <c r="L1372" i="21"/>
  <c r="M1372" i="21"/>
  <c r="N1372" i="21"/>
  <c r="K1373" i="21"/>
  <c r="L1373" i="21"/>
  <c r="M1373" i="21"/>
  <c r="N1373" i="21"/>
  <c r="K1374" i="21"/>
  <c r="L1374" i="21"/>
  <c r="M1374" i="21"/>
  <c r="N1374" i="21"/>
  <c r="K174" i="21"/>
  <c r="L174" i="21"/>
  <c r="M174" i="21"/>
  <c r="N174" i="21"/>
  <c r="K916" i="21"/>
  <c r="L916" i="21"/>
  <c r="M916" i="21"/>
  <c r="N916" i="21"/>
  <c r="K248" i="21"/>
  <c r="L248" i="21"/>
  <c r="M248" i="21"/>
  <c r="N248" i="21"/>
  <c r="K249" i="21"/>
  <c r="L249" i="21"/>
  <c r="M249" i="21"/>
  <c r="N249" i="21"/>
  <c r="K62" i="21"/>
  <c r="L62" i="21"/>
  <c r="M62" i="21"/>
  <c r="N62" i="21"/>
  <c r="K341" i="21"/>
  <c r="L341" i="21"/>
  <c r="M341" i="21"/>
  <c r="N341" i="21"/>
  <c r="K16" i="21"/>
  <c r="L16" i="21"/>
  <c r="M16" i="21"/>
  <c r="N16" i="21"/>
  <c r="L394" i="21"/>
  <c r="M394" i="21"/>
  <c r="N394" i="21"/>
  <c r="K1034" i="21"/>
  <c r="L1034" i="21"/>
  <c r="M1034" i="21"/>
  <c r="N1034" i="21"/>
  <c r="L395" i="21"/>
  <c r="M395" i="21"/>
  <c r="N395" i="21"/>
  <c r="L1043" i="21"/>
  <c r="M1043" i="21"/>
  <c r="N1043" i="21"/>
  <c r="L1417" i="21"/>
  <c r="M1417" i="21"/>
  <c r="K761" i="21"/>
  <c r="L761" i="21"/>
  <c r="M761" i="21"/>
  <c r="N761" i="21"/>
  <c r="K762" i="21"/>
  <c r="L762" i="21"/>
  <c r="M762" i="21"/>
  <c r="N762" i="21"/>
  <c r="K137" i="21"/>
  <c r="L137" i="21"/>
  <c r="M137" i="21"/>
  <c r="N137" i="21"/>
  <c r="K763" i="21"/>
  <c r="L763" i="21"/>
  <c r="M763" i="21"/>
  <c r="N763" i="21"/>
  <c r="K1310" i="21"/>
  <c r="L1310" i="21"/>
  <c r="M1310" i="21"/>
  <c r="N1310" i="21"/>
  <c r="K764" i="21"/>
  <c r="L764" i="21"/>
  <c r="M764" i="21"/>
  <c r="N764" i="21"/>
  <c r="K765" i="21"/>
  <c r="L765" i="21"/>
  <c r="M765" i="21"/>
  <c r="N765" i="21"/>
  <c r="K1311" i="21"/>
  <c r="L1311" i="21"/>
  <c r="M1311" i="21"/>
  <c r="N1311" i="21"/>
  <c r="K1312" i="21"/>
  <c r="L1312" i="21"/>
  <c r="M1312" i="21"/>
  <c r="N1312" i="21"/>
  <c r="K766" i="21"/>
  <c r="L766" i="21"/>
  <c r="M766" i="21"/>
  <c r="N766" i="21"/>
  <c r="K767" i="21"/>
  <c r="L767" i="21"/>
  <c r="M767" i="21"/>
  <c r="N767" i="21"/>
  <c r="K1375" i="21"/>
  <c r="L1375" i="21"/>
  <c r="M1375" i="21"/>
  <c r="N1375" i="21"/>
  <c r="K1376" i="21"/>
  <c r="L1376" i="21"/>
  <c r="M1376" i="21"/>
  <c r="N1376" i="21"/>
  <c r="K869" i="21"/>
  <c r="L869" i="21"/>
  <c r="M869" i="21"/>
  <c r="N869" i="21"/>
  <c r="K1377" i="21"/>
  <c r="L1377" i="21"/>
  <c r="M1377" i="21"/>
  <c r="N1377" i="21"/>
  <c r="K1378" i="21"/>
  <c r="L1378" i="21"/>
  <c r="M1378" i="21"/>
  <c r="N1378" i="21"/>
  <c r="K1379" i="21"/>
  <c r="L1379" i="21"/>
  <c r="M1379" i="21"/>
  <c r="N1379" i="21"/>
  <c r="K870" i="21"/>
  <c r="L870" i="21"/>
  <c r="M870" i="21"/>
  <c r="N870" i="21"/>
  <c r="K161" i="21"/>
  <c r="L161" i="21"/>
  <c r="M161" i="21"/>
  <c r="N161" i="21"/>
  <c r="K33" i="21"/>
  <c r="L33" i="21"/>
  <c r="M33" i="21"/>
  <c r="N33" i="21"/>
  <c r="K342" i="21"/>
  <c r="L342" i="21"/>
  <c r="M342" i="21"/>
  <c r="N342" i="21"/>
  <c r="K343" i="21"/>
  <c r="L343" i="21"/>
  <c r="M343" i="21"/>
  <c r="N343" i="21"/>
  <c r="L396" i="21"/>
  <c r="M396" i="21"/>
  <c r="N396" i="21"/>
  <c r="K102" i="21"/>
  <c r="L102" i="21"/>
  <c r="M102" i="21"/>
  <c r="N102" i="21"/>
  <c r="K1146" i="21"/>
  <c r="L1146" i="21"/>
  <c r="M1146" i="21"/>
  <c r="N1146" i="21"/>
  <c r="K768" i="21"/>
  <c r="L768" i="21"/>
  <c r="M768" i="21"/>
  <c r="N768" i="21"/>
  <c r="K138" i="21"/>
  <c r="L138" i="21"/>
  <c r="M138" i="21"/>
  <c r="N138" i="21"/>
  <c r="K769" i="21"/>
  <c r="L769" i="21"/>
  <c r="M769" i="21"/>
  <c r="N769" i="21"/>
  <c r="K770" i="21"/>
  <c r="L770" i="21"/>
  <c r="M770" i="21"/>
  <c r="N770" i="21"/>
  <c r="K871" i="21"/>
  <c r="L871" i="21"/>
  <c r="M871" i="21"/>
  <c r="N871" i="21"/>
  <c r="K214" i="21"/>
  <c r="L214" i="21"/>
  <c r="M214" i="21"/>
  <c r="N214" i="21"/>
  <c r="K215" i="21"/>
  <c r="L215" i="21"/>
  <c r="M215" i="21"/>
  <c r="N215" i="21"/>
  <c r="K930" i="21"/>
  <c r="L930" i="21"/>
  <c r="M930" i="21"/>
  <c r="N930" i="21"/>
  <c r="K954" i="21"/>
  <c r="L954" i="21"/>
  <c r="M954" i="21"/>
  <c r="N954" i="21"/>
  <c r="K955" i="21"/>
  <c r="L955" i="21"/>
  <c r="M955" i="21"/>
  <c r="N955" i="21"/>
  <c r="K344" i="21"/>
  <c r="L344" i="21"/>
  <c r="M344" i="21"/>
  <c r="N344" i="21"/>
  <c r="K345" i="21"/>
  <c r="L345" i="21"/>
  <c r="M345" i="21"/>
  <c r="N345" i="21"/>
  <c r="K1004" i="21"/>
  <c r="L1004" i="21"/>
  <c r="M1004" i="21"/>
  <c r="N1004" i="21"/>
  <c r="K1147" i="21"/>
  <c r="L1147" i="21"/>
  <c r="M1147" i="21"/>
  <c r="N1147" i="21"/>
  <c r="K1148" i="21"/>
  <c r="L1148" i="21"/>
  <c r="M1148" i="21"/>
  <c r="N1148" i="21"/>
  <c r="K532" i="21"/>
  <c r="L532" i="21"/>
  <c r="M532" i="21"/>
  <c r="N532" i="21"/>
  <c r="L1418" i="21"/>
  <c r="M1418" i="21"/>
  <c r="K533" i="21"/>
  <c r="L533" i="21"/>
  <c r="M533" i="21"/>
  <c r="N533" i="21"/>
  <c r="K1149" i="21"/>
  <c r="L1149" i="21"/>
  <c r="M1149" i="21"/>
  <c r="N1149" i="21"/>
  <c r="K1438" i="21"/>
  <c r="L1438" i="21"/>
  <c r="M1438" i="21"/>
  <c r="N1438" i="21"/>
  <c r="K1150" i="21"/>
  <c r="L1150" i="21"/>
  <c r="M1150" i="21"/>
  <c r="N1150" i="21"/>
  <c r="K534" i="21"/>
  <c r="L534" i="21"/>
  <c r="M534" i="21"/>
  <c r="N534" i="21"/>
  <c r="K535" i="21"/>
  <c r="L535" i="21"/>
  <c r="M535" i="21"/>
  <c r="N535" i="21"/>
  <c r="K1151" i="21"/>
  <c r="L1151" i="21"/>
  <c r="M1151" i="21"/>
  <c r="N1151" i="21"/>
  <c r="K1439" i="21"/>
  <c r="L1439" i="21"/>
  <c r="M1439" i="21"/>
  <c r="N1439" i="21"/>
  <c r="K536" i="21"/>
  <c r="L536" i="21"/>
  <c r="M536" i="21"/>
  <c r="N536" i="21"/>
  <c r="K103" i="21"/>
  <c r="L103" i="21"/>
  <c r="M103" i="21"/>
  <c r="N103" i="21"/>
  <c r="K1313" i="21"/>
  <c r="L1313" i="21"/>
  <c r="M1313" i="21"/>
  <c r="N1313" i="21"/>
  <c r="L1436" i="21"/>
  <c r="M1436" i="21"/>
  <c r="K1314" i="21"/>
  <c r="L1314" i="21"/>
  <c r="M1314" i="21"/>
  <c r="N1314" i="21"/>
  <c r="K1315" i="21"/>
  <c r="L1315" i="21"/>
  <c r="M1315" i="21"/>
  <c r="N1315" i="21"/>
  <c r="K771" i="21"/>
  <c r="L771" i="21"/>
  <c r="M771" i="21"/>
  <c r="N771" i="21"/>
  <c r="K772" i="21"/>
  <c r="L772" i="21"/>
  <c r="M772" i="21"/>
  <c r="N772" i="21"/>
  <c r="K1430" i="21"/>
  <c r="L1430" i="21"/>
  <c r="M1430" i="21"/>
  <c r="N1430" i="21"/>
  <c r="K773" i="21"/>
  <c r="L773" i="21"/>
  <c r="M773" i="21"/>
  <c r="N773" i="21"/>
  <c r="K1316" i="21"/>
  <c r="L1316" i="21"/>
  <c r="M1316" i="21"/>
  <c r="N1316" i="21"/>
  <c r="K1380" i="21"/>
  <c r="L1380" i="21"/>
  <c r="M1380" i="21"/>
  <c r="N1380" i="21"/>
  <c r="K1393" i="21"/>
  <c r="L1393" i="21"/>
  <c r="M1393" i="21"/>
  <c r="N1393" i="21"/>
  <c r="K1005" i="21"/>
  <c r="L1005" i="21"/>
  <c r="M1005" i="21"/>
  <c r="N1005" i="21"/>
  <c r="K63" i="21"/>
  <c r="L63" i="21"/>
  <c r="M63" i="21"/>
  <c r="N63" i="21"/>
  <c r="K64" i="21"/>
  <c r="L64" i="21"/>
  <c r="M64" i="21"/>
  <c r="N64" i="21"/>
  <c r="K104" i="21"/>
  <c r="L104" i="21"/>
  <c r="M104" i="21"/>
  <c r="N104" i="21"/>
  <c r="K537" i="21"/>
  <c r="L537" i="21"/>
  <c r="M537" i="21"/>
  <c r="N537" i="21"/>
  <c r="K538" i="21"/>
  <c r="L538" i="21"/>
  <c r="M538" i="21"/>
  <c r="N538" i="21"/>
  <c r="K539" i="21"/>
  <c r="L539" i="21"/>
  <c r="M539" i="21"/>
  <c r="N539" i="21"/>
  <c r="K774" i="21"/>
  <c r="L774" i="21"/>
  <c r="M774" i="21"/>
  <c r="N774" i="21"/>
  <c r="K775" i="21"/>
  <c r="L775" i="21"/>
  <c r="M775" i="21"/>
  <c r="N775" i="21"/>
  <c r="K1317" i="21"/>
  <c r="L1317" i="21"/>
  <c r="M1317" i="21"/>
  <c r="N1317" i="21"/>
  <c r="K872" i="21"/>
  <c r="L872" i="21"/>
  <c r="M872" i="21"/>
  <c r="N872" i="21"/>
  <c r="K956" i="21"/>
  <c r="L956" i="21"/>
  <c r="M956" i="21"/>
  <c r="N956" i="21"/>
  <c r="L1400" i="21"/>
  <c r="M1400" i="21"/>
  <c r="N1400" i="21"/>
  <c r="K1035" i="21"/>
  <c r="L1035" i="21"/>
  <c r="M1035" i="21"/>
  <c r="N1035" i="21"/>
  <c r="K17" i="21"/>
  <c r="L17" i="21"/>
  <c r="M17" i="21"/>
  <c r="N17" i="21"/>
  <c r="K1152" i="21"/>
  <c r="L1152" i="21"/>
  <c r="M1152" i="21"/>
  <c r="N1152" i="21"/>
  <c r="K540" i="21"/>
  <c r="L540" i="21"/>
  <c r="M540" i="21"/>
  <c r="N540" i="21"/>
  <c r="K1153" i="21"/>
  <c r="L1153" i="21"/>
  <c r="M1153" i="21"/>
  <c r="N1153" i="21"/>
  <c r="K541" i="21"/>
  <c r="L541" i="21"/>
  <c r="M541" i="21"/>
  <c r="N541" i="21"/>
  <c r="L1419" i="21"/>
  <c r="M1419" i="21"/>
  <c r="K1154" i="21"/>
  <c r="L1154" i="21"/>
  <c r="M1154" i="21"/>
  <c r="N1154" i="21"/>
  <c r="K542" i="21"/>
  <c r="L542" i="21"/>
  <c r="M542" i="21"/>
  <c r="N542" i="21"/>
  <c r="K776" i="21"/>
  <c r="L776" i="21"/>
  <c r="M776" i="21"/>
  <c r="N776" i="21"/>
  <c r="K139" i="21"/>
  <c r="L139" i="21"/>
  <c r="M139" i="21"/>
  <c r="N139" i="21"/>
  <c r="K23" i="21"/>
  <c r="L23" i="21"/>
  <c r="M23" i="21"/>
  <c r="N23" i="21"/>
  <c r="K777" i="21"/>
  <c r="L777" i="21"/>
  <c r="M777" i="21"/>
  <c r="N777" i="21"/>
  <c r="K1318" i="21"/>
  <c r="L1318" i="21"/>
  <c r="M1318" i="21"/>
  <c r="N1318" i="21"/>
  <c r="K1319" i="21"/>
  <c r="L1319" i="21"/>
  <c r="M1319" i="21"/>
  <c r="N1319" i="21"/>
  <c r="K140" i="21"/>
  <c r="L140" i="21"/>
  <c r="M140" i="21"/>
  <c r="N140" i="21"/>
  <c r="K778" i="21"/>
  <c r="L778" i="21"/>
  <c r="M778" i="21"/>
  <c r="N778" i="21"/>
  <c r="K779" i="21"/>
  <c r="L779" i="21"/>
  <c r="M779" i="21"/>
  <c r="N779" i="21"/>
  <c r="K1320" i="21"/>
  <c r="L1320" i="21"/>
  <c r="M1320" i="21"/>
  <c r="N1320" i="21"/>
  <c r="K780" i="21"/>
  <c r="L780" i="21"/>
  <c r="M780" i="21"/>
  <c r="N780" i="21"/>
  <c r="K1431" i="21"/>
  <c r="L1431" i="21"/>
  <c r="M1431" i="21"/>
  <c r="N1431" i="21"/>
  <c r="K781" i="21"/>
  <c r="L781" i="21"/>
  <c r="M781" i="21"/>
  <c r="N781" i="21"/>
  <c r="K1321" i="21"/>
  <c r="L1321" i="21"/>
  <c r="M1321" i="21"/>
  <c r="N1321" i="21"/>
  <c r="K1381" i="21"/>
  <c r="L1381" i="21"/>
  <c r="M1381" i="21"/>
  <c r="N1381" i="21"/>
  <c r="K873" i="21"/>
  <c r="L873" i="21"/>
  <c r="M873" i="21"/>
  <c r="N873" i="21"/>
  <c r="K874" i="21"/>
  <c r="L874" i="21"/>
  <c r="M874" i="21"/>
  <c r="N874" i="21"/>
  <c r="K875" i="21"/>
  <c r="L875" i="21"/>
  <c r="M875" i="21"/>
  <c r="N875" i="21"/>
  <c r="K899" i="21"/>
  <c r="L899" i="21"/>
  <c r="M899" i="21"/>
  <c r="N899" i="21"/>
  <c r="K157" i="21"/>
  <c r="L157" i="21"/>
  <c r="M157" i="21"/>
  <c r="N157" i="21"/>
  <c r="K216" i="21"/>
  <c r="L216" i="21"/>
  <c r="M216" i="21"/>
  <c r="N216" i="21"/>
  <c r="K931" i="21"/>
  <c r="L931" i="21"/>
  <c r="M931" i="21"/>
  <c r="N931" i="21"/>
  <c r="L1397" i="21"/>
  <c r="M1397" i="21"/>
  <c r="N1397" i="21"/>
  <c r="K346" i="21"/>
  <c r="L346" i="21"/>
  <c r="M346" i="21"/>
  <c r="N346" i="21"/>
  <c r="L1401" i="21"/>
  <c r="M1401" i="21"/>
  <c r="N1401" i="21"/>
  <c r="K347" i="21"/>
  <c r="L347" i="21"/>
  <c r="M347" i="21"/>
  <c r="N347" i="21"/>
  <c r="K348" i="21"/>
  <c r="L348" i="21"/>
  <c r="M348" i="21"/>
  <c r="N348" i="21"/>
  <c r="K349" i="21"/>
  <c r="L349" i="21"/>
  <c r="M349" i="21"/>
  <c r="N349" i="21"/>
  <c r="K1036" i="21"/>
  <c r="L1036" i="21"/>
  <c r="M1036" i="21"/>
  <c r="N1036" i="21"/>
  <c r="L1409" i="21"/>
  <c r="M1409" i="21"/>
  <c r="N1409" i="21"/>
  <c r="K1155" i="21"/>
  <c r="L1155" i="21"/>
  <c r="M1155" i="21"/>
  <c r="N1155" i="21"/>
  <c r="K543" i="21"/>
  <c r="L543" i="21"/>
  <c r="M543" i="21"/>
  <c r="N543" i="21"/>
  <c r="K1156" i="21"/>
  <c r="L1156" i="21"/>
  <c r="M1156" i="21"/>
  <c r="N1156" i="21"/>
  <c r="K105" i="21"/>
  <c r="L105" i="21"/>
  <c r="M105" i="21"/>
  <c r="N105" i="21"/>
  <c r="K106" i="21"/>
  <c r="L106" i="21"/>
  <c r="M106" i="21"/>
  <c r="N106" i="21"/>
  <c r="K1160" i="21"/>
  <c r="L1160" i="21"/>
  <c r="M1160" i="21"/>
  <c r="N1160" i="21"/>
  <c r="K552" i="21"/>
  <c r="L552" i="21"/>
  <c r="M552" i="21"/>
  <c r="N552" i="21"/>
  <c r="K782" i="21"/>
  <c r="L782" i="21"/>
  <c r="M782" i="21"/>
  <c r="N782" i="21"/>
  <c r="K783" i="21"/>
  <c r="L783" i="21"/>
  <c r="M783" i="21"/>
  <c r="N783" i="21"/>
  <c r="K1322" i="21"/>
  <c r="L1322" i="21"/>
  <c r="M1322" i="21"/>
  <c r="N1322" i="21"/>
  <c r="K784" i="21"/>
  <c r="L784" i="21"/>
  <c r="M784" i="21"/>
  <c r="N784" i="21"/>
  <c r="K1323" i="21"/>
  <c r="L1323" i="21"/>
  <c r="M1323" i="21"/>
  <c r="N1323" i="21"/>
  <c r="K1432" i="21"/>
  <c r="L1432" i="21"/>
  <c r="M1432" i="21"/>
  <c r="N1432" i="21"/>
  <c r="K1324" i="21"/>
  <c r="L1324" i="21"/>
  <c r="M1324" i="21"/>
  <c r="N1324" i="21"/>
  <c r="K785" i="21"/>
  <c r="L785" i="21"/>
  <c r="M785" i="21"/>
  <c r="N785" i="21"/>
  <c r="K1325" i="21"/>
  <c r="L1325" i="21"/>
  <c r="M1325" i="21"/>
  <c r="N1325" i="21"/>
  <c r="K1326" i="21"/>
  <c r="L1326" i="21"/>
  <c r="M1326" i="21"/>
  <c r="N1326" i="21"/>
  <c r="K917" i="21"/>
  <c r="L917" i="21"/>
  <c r="M917" i="21"/>
  <c r="N917" i="21"/>
  <c r="K251" i="21"/>
  <c r="L251" i="21"/>
  <c r="M251" i="21"/>
  <c r="N251" i="21"/>
  <c r="K350" i="21"/>
  <c r="L350" i="21"/>
  <c r="M350" i="21"/>
  <c r="N350" i="21"/>
  <c r="K65" i="21"/>
  <c r="L65" i="21"/>
  <c r="M65" i="21"/>
  <c r="N65" i="21"/>
  <c r="K1023" i="21"/>
  <c r="L1023" i="21"/>
  <c r="M1023" i="21"/>
  <c r="N1023" i="21"/>
  <c r="L397" i="21"/>
  <c r="M397" i="21"/>
  <c r="N397" i="21"/>
  <c r="K1037" i="21"/>
  <c r="L1037" i="21"/>
  <c r="M1037" i="21"/>
  <c r="N1037" i="21"/>
  <c r="L398" i="21"/>
  <c r="M398" i="21"/>
  <c r="N398" i="21"/>
  <c r="K107" i="21"/>
  <c r="L107" i="21"/>
  <c r="M107" i="21"/>
  <c r="N107" i="21"/>
  <c r="K544" i="21"/>
  <c r="L544" i="21"/>
  <c r="M544" i="21"/>
  <c r="N544" i="21"/>
  <c r="K545" i="21"/>
  <c r="L545" i="21"/>
  <c r="M545" i="21"/>
  <c r="N545" i="21"/>
  <c r="K1157" i="21"/>
  <c r="L1157" i="21"/>
  <c r="M1157" i="21"/>
  <c r="N1157" i="21"/>
  <c r="K1158" i="21"/>
  <c r="L1158" i="21"/>
  <c r="M1158" i="21"/>
  <c r="N1158" i="21"/>
  <c r="K553" i="21"/>
  <c r="L553" i="21"/>
  <c r="M553" i="21"/>
  <c r="N553" i="21"/>
  <c r="K786" i="21"/>
  <c r="L786" i="21"/>
  <c r="M786" i="21"/>
  <c r="N786" i="21"/>
  <c r="K1327" i="21"/>
  <c r="L1327" i="21"/>
  <c r="M1327" i="21"/>
  <c r="N1327" i="21"/>
  <c r="K787" i="21"/>
  <c r="L787" i="21"/>
  <c r="M787" i="21"/>
  <c r="N787" i="21"/>
  <c r="K1328" i="21"/>
  <c r="L1328" i="21"/>
  <c r="M1328" i="21"/>
  <c r="N1328" i="21"/>
  <c r="K1329" i="21"/>
  <c r="L1329" i="21"/>
  <c r="M1329" i="21"/>
  <c r="N1329" i="21"/>
  <c r="K788" i="21"/>
  <c r="L788" i="21"/>
  <c r="M788" i="21"/>
  <c r="N788" i="21"/>
  <c r="K1330" i="21"/>
  <c r="L1330" i="21"/>
  <c r="M1330" i="21"/>
  <c r="N1330" i="21"/>
  <c r="K1331" i="21"/>
  <c r="L1331" i="21"/>
  <c r="M1331" i="21"/>
  <c r="N1331" i="21"/>
  <c r="K789" i="21"/>
  <c r="L789" i="21"/>
  <c r="M789" i="21"/>
  <c r="N789" i="21"/>
  <c r="K876" i="21"/>
  <c r="L876" i="21"/>
  <c r="M876" i="21"/>
  <c r="N876" i="21"/>
  <c r="K1382" i="21"/>
  <c r="L1382" i="21"/>
  <c r="M1382" i="21"/>
  <c r="N1382" i="21"/>
  <c r="K877" i="21"/>
  <c r="L877" i="21"/>
  <c r="M877" i="21"/>
  <c r="N877" i="21"/>
  <c r="K878" i="21"/>
  <c r="L878" i="21"/>
  <c r="M878" i="21"/>
  <c r="N878" i="21"/>
  <c r="K894" i="21"/>
  <c r="L894" i="21"/>
  <c r="M894" i="21"/>
  <c r="N894" i="21"/>
  <c r="K32" i="21"/>
  <c r="L32" i="21"/>
  <c r="M32" i="21"/>
  <c r="N32" i="21"/>
  <c r="K34" i="21"/>
  <c r="L34" i="21"/>
  <c r="M34" i="21"/>
  <c r="N34" i="21"/>
  <c r="K250" i="21"/>
  <c r="L250" i="21"/>
  <c r="M250" i="21"/>
  <c r="N250" i="21"/>
  <c r="K351" i="21"/>
  <c r="L351" i="21"/>
  <c r="M351" i="21"/>
  <c r="N351" i="21"/>
  <c r="K352" i="21"/>
  <c r="L352" i="21"/>
  <c r="M352" i="21"/>
  <c r="N352" i="21"/>
  <c r="K402" i="21"/>
  <c r="L402" i="21"/>
  <c r="M402" i="21"/>
  <c r="N402" i="21"/>
  <c r="K546" i="21"/>
  <c r="L546" i="21"/>
  <c r="M546" i="21"/>
  <c r="N546" i="21"/>
  <c r="K547" i="21"/>
  <c r="L547" i="21"/>
  <c r="M547" i="21"/>
  <c r="N547" i="21"/>
  <c r="K548" i="21"/>
  <c r="L548" i="21"/>
  <c r="M548" i="21"/>
  <c r="N548" i="21"/>
  <c r="K549" i="21"/>
  <c r="L549" i="21"/>
  <c r="M549" i="21"/>
  <c r="N549" i="21"/>
  <c r="K550" i="21"/>
  <c r="L550" i="21"/>
  <c r="M550" i="21"/>
  <c r="N550" i="21"/>
  <c r="K1159" i="21"/>
  <c r="L1159" i="21"/>
  <c r="M1159" i="21"/>
  <c r="N1159" i="21"/>
  <c r="K551" i="21"/>
  <c r="L551" i="21"/>
  <c r="M551" i="21"/>
  <c r="N551" i="21"/>
  <c r="K1161" i="21"/>
  <c r="L1161" i="21"/>
  <c r="M1161" i="21"/>
  <c r="N1161" i="21"/>
  <c r="K1162" i="21"/>
  <c r="L1162" i="21"/>
  <c r="M1162" i="21"/>
  <c r="N1162" i="21"/>
  <c r="K554" i="21"/>
  <c r="L554" i="21"/>
  <c r="M554" i="21"/>
  <c r="N554" i="21"/>
  <c r="K1163" i="21"/>
  <c r="L1163" i="21"/>
  <c r="M1163" i="21"/>
  <c r="N1163" i="21"/>
  <c r="K790" i="21"/>
  <c r="L790" i="21"/>
  <c r="M790" i="21"/>
  <c r="N790" i="21"/>
  <c r="K791" i="21"/>
  <c r="L791" i="21"/>
  <c r="M791" i="21"/>
  <c r="N791" i="21"/>
  <c r="K792" i="21"/>
  <c r="L792" i="21"/>
  <c r="M792" i="21"/>
  <c r="N792" i="21"/>
  <c r="K793" i="21"/>
  <c r="L793" i="21"/>
  <c r="M793" i="21"/>
  <c r="N793" i="21"/>
  <c r="K794" i="21"/>
  <c r="L794" i="21"/>
  <c r="M794" i="21"/>
  <c r="N794" i="21"/>
  <c r="K1433" i="21"/>
  <c r="L1433" i="21"/>
  <c r="M1433" i="21"/>
  <c r="N1433" i="21"/>
  <c r="K795" i="21"/>
  <c r="L795" i="21"/>
  <c r="M795" i="21"/>
  <c r="N795" i="21"/>
  <c r="K1383" i="21"/>
  <c r="L1383" i="21"/>
  <c r="M1383" i="21"/>
  <c r="N1383" i="21"/>
  <c r="K1384" i="21"/>
  <c r="L1384" i="21"/>
  <c r="M1384" i="21"/>
  <c r="N1384" i="21"/>
  <c r="K879" i="21"/>
  <c r="L879" i="21"/>
  <c r="M879" i="21"/>
  <c r="N879" i="21"/>
  <c r="K1332" i="21"/>
  <c r="L1332" i="21"/>
  <c r="M1332" i="21"/>
  <c r="N1332" i="21"/>
  <c r="K796" i="21"/>
  <c r="L796" i="21"/>
  <c r="M796" i="21"/>
  <c r="N796" i="21"/>
  <c r="K1333" i="21"/>
  <c r="L1333" i="21"/>
  <c r="M1333" i="21"/>
  <c r="N1333" i="21"/>
  <c r="K1334" i="21"/>
  <c r="L1334" i="21"/>
  <c r="M1334" i="21"/>
  <c r="N1334" i="21"/>
  <c r="K797" i="21"/>
  <c r="L797" i="21"/>
  <c r="M797" i="21"/>
  <c r="N797" i="21"/>
  <c r="K1335" i="21"/>
  <c r="L1335" i="21"/>
  <c r="M1335" i="21"/>
  <c r="N1335" i="21"/>
  <c r="K798" i="21"/>
  <c r="L798" i="21"/>
  <c r="M798" i="21"/>
  <c r="N798" i="21"/>
  <c r="N957" i="21"/>
  <c r="M957" i="21"/>
  <c r="L957" i="21"/>
  <c r="K957" i="21"/>
  <c r="T1442" i="21" l="1"/>
  <c r="Q1442" i="21"/>
  <c r="O799" i="21"/>
  <c r="AW32" i="23"/>
  <c r="AW20" i="23"/>
  <c r="AW14" i="23"/>
  <c r="AW17" i="23"/>
  <c r="AW19" i="23"/>
  <c r="AW23" i="23"/>
  <c r="AW35" i="23"/>
  <c r="AC725" i="23"/>
  <c r="AC749" i="23"/>
  <c r="AM104" i="23"/>
  <c r="AM141" i="23"/>
  <c r="AC250" i="23"/>
  <c r="AC704" i="23"/>
  <c r="AC706" i="23"/>
  <c r="AW25" i="23"/>
  <c r="AM59" i="23"/>
  <c r="AM259" i="23"/>
  <c r="AM291" i="23"/>
  <c r="AM297" i="23"/>
  <c r="AM305" i="23"/>
  <c r="AC3" i="23"/>
  <c r="AC5" i="23"/>
  <c r="AC13" i="23"/>
  <c r="AC15" i="23"/>
  <c r="AC17" i="23"/>
  <c r="AC19" i="23"/>
  <c r="AC21" i="23"/>
  <c r="AC29" i="23"/>
  <c r="AC31" i="23"/>
  <c r="AC33" i="23"/>
  <c r="AC35" i="23"/>
  <c r="AC37" i="23"/>
  <c r="AC45" i="23"/>
  <c r="AC47" i="23"/>
  <c r="AC49" i="23"/>
  <c r="AC51" i="23"/>
  <c r="AC53" i="23"/>
  <c r="AC61" i="23"/>
  <c r="AC63" i="23"/>
  <c r="AC65" i="23"/>
  <c r="AC67" i="23"/>
  <c r="AC69" i="23"/>
  <c r="AC240" i="23"/>
  <c r="AC248" i="23"/>
  <c r="AC730" i="23"/>
  <c r="AC734" i="23"/>
  <c r="AM324" i="23"/>
  <c r="AM332" i="23"/>
  <c r="AM340" i="23"/>
  <c r="AM348" i="23"/>
  <c r="AM356" i="23"/>
  <c r="AM364" i="23"/>
  <c r="AM372" i="23"/>
  <c r="AM380" i="23"/>
  <c r="AM388" i="23"/>
  <c r="AW37" i="23"/>
  <c r="AW39" i="23"/>
  <c r="AB752" i="23"/>
  <c r="AC249" i="23"/>
  <c r="AC468" i="23"/>
  <c r="AC500" i="23"/>
  <c r="AM254" i="23"/>
  <c r="AM286" i="23"/>
  <c r="AC77" i="23"/>
  <c r="AC79" i="23"/>
  <c r="AC81" i="23"/>
  <c r="AC83" i="23"/>
  <c r="AC85" i="23"/>
  <c r="AC93" i="23"/>
  <c r="AC95" i="23"/>
  <c r="AC97" i="23"/>
  <c r="AC99" i="23"/>
  <c r="AC101" i="23"/>
  <c r="AC109" i="23"/>
  <c r="AC113" i="23"/>
  <c r="AC115" i="23"/>
  <c r="AC117" i="23"/>
  <c r="AC125" i="23"/>
  <c r="AC129" i="23"/>
  <c r="AC131" i="23"/>
  <c r="AC133" i="23"/>
  <c r="AC141" i="23"/>
  <c r="AC145" i="23"/>
  <c r="AC147" i="23"/>
  <c r="AC149" i="23"/>
  <c r="AC161" i="23"/>
  <c r="AC163" i="23"/>
  <c r="AC165" i="23"/>
  <c r="AC173" i="23"/>
  <c r="AC177" i="23"/>
  <c r="AC179" i="23"/>
  <c r="AC181" i="23"/>
  <c r="AC189" i="23"/>
  <c r="AC193" i="23"/>
  <c r="AC195" i="23"/>
  <c r="AC197" i="23"/>
  <c r="AC205" i="23"/>
  <c r="AC209" i="23"/>
  <c r="AC211" i="23"/>
  <c r="AC213" i="23"/>
  <c r="AC221" i="23"/>
  <c r="AC225" i="23"/>
  <c r="AC227" i="23"/>
  <c r="AC229" i="23"/>
  <c r="AC237" i="23"/>
  <c r="AC244" i="23"/>
  <c r="AC257" i="23"/>
  <c r="AC265" i="23"/>
  <c r="AC273" i="23"/>
  <c r="AC281" i="23"/>
  <c r="AC289" i="23"/>
  <c r="AC303" i="23"/>
  <c r="AC333" i="23"/>
  <c r="AC715" i="23"/>
  <c r="AM145" i="23"/>
  <c r="AM153" i="23"/>
  <c r="AM161" i="23"/>
  <c r="AM173" i="23"/>
  <c r="AM175" i="23"/>
  <c r="AM177" i="23"/>
  <c r="AM393" i="23"/>
  <c r="AM397" i="23"/>
  <c r="AM399" i="23"/>
  <c r="AM401" i="23"/>
  <c r="AM405" i="23"/>
  <c r="AM407" i="23"/>
  <c r="AM409" i="23"/>
  <c r="AM413" i="23"/>
  <c r="AM415" i="23"/>
  <c r="AM417" i="23"/>
  <c r="AM421" i="23"/>
  <c r="AM423" i="23"/>
  <c r="AM425" i="23"/>
  <c r="AM429" i="23"/>
  <c r="AM431" i="23"/>
  <c r="AM433" i="23"/>
  <c r="AM437" i="23"/>
  <c r="AM439" i="23"/>
  <c r="AM441" i="23"/>
  <c r="AM445" i="23"/>
  <c r="AM447" i="23"/>
  <c r="AM449" i="23"/>
  <c r="AM453" i="23"/>
  <c r="AM455" i="23"/>
  <c r="AM457" i="23"/>
  <c r="AM461" i="23"/>
  <c r="AM463" i="23"/>
  <c r="AM465" i="23"/>
  <c r="AM469" i="23"/>
  <c r="AM471" i="23"/>
  <c r="AM473" i="23"/>
  <c r="AM477" i="23"/>
  <c r="AM479" i="23"/>
  <c r="AM481" i="23"/>
  <c r="AM485" i="23"/>
  <c r="AM487" i="23"/>
  <c r="AM489" i="23"/>
  <c r="AM493" i="23"/>
  <c r="AM495" i="23"/>
  <c r="AW4" i="23"/>
  <c r="AW12" i="23"/>
  <c r="AC345" i="23"/>
  <c r="AC537" i="23"/>
  <c r="AC577" i="23"/>
  <c r="AC593" i="23"/>
  <c r="AM22" i="23"/>
  <c r="AM26" i="23"/>
  <c r="AM52" i="23"/>
  <c r="AM54" i="23"/>
  <c r="AM58" i="23"/>
  <c r="AM241" i="23"/>
  <c r="S10" i="23"/>
  <c r="S12" i="23"/>
  <c r="S18" i="23"/>
  <c r="S20" i="23"/>
  <c r="S26" i="23"/>
  <c r="S28" i="23"/>
  <c r="S30" i="23"/>
  <c r="S34" i="23"/>
  <c r="S36" i="23"/>
  <c r="S38" i="23"/>
  <c r="S40" i="23"/>
  <c r="S42" i="23"/>
  <c r="Y752" i="23"/>
  <c r="S86" i="23"/>
  <c r="AA752" i="23"/>
  <c r="Y757" i="23" s="1"/>
  <c r="AC76" i="23"/>
  <c r="AC86" i="23"/>
  <c r="AC102" i="23"/>
  <c r="AC108" i="23"/>
  <c r="AC134" i="23"/>
  <c r="AC166" i="23"/>
  <c r="AC318" i="23"/>
  <c r="AC350" i="23"/>
  <c r="AC374" i="23"/>
  <c r="AC390" i="23"/>
  <c r="AC406" i="23"/>
  <c r="AC422" i="23"/>
  <c r="AC438" i="23"/>
  <c r="AC454" i="23"/>
  <c r="AC470" i="23"/>
  <c r="AC486" i="23"/>
  <c r="AC502" i="23"/>
  <c r="AC518" i="23"/>
  <c r="AC558" i="23"/>
  <c r="AC574" i="23"/>
  <c r="AC157" i="23"/>
  <c r="AC247" i="23"/>
  <c r="AC331" i="23"/>
  <c r="AC665" i="23"/>
  <c r="AC681" i="23"/>
  <c r="AC723" i="23"/>
  <c r="AC731" i="23"/>
  <c r="AC739" i="23"/>
  <c r="AC103" i="23"/>
  <c r="AC119" i="23"/>
  <c r="AC135" i="23"/>
  <c r="AC151" i="23"/>
  <c r="S77" i="23"/>
  <c r="S83" i="23"/>
  <c r="S85" i="23"/>
  <c r="S87" i="23"/>
  <c r="S89" i="23"/>
  <c r="S91" i="23"/>
  <c r="S99" i="23"/>
  <c r="S101" i="23"/>
  <c r="S107" i="23"/>
  <c r="S109" i="23"/>
  <c r="S117" i="23"/>
  <c r="S119" i="23"/>
  <c r="S123" i="23"/>
  <c r="S125" i="23"/>
  <c r="S127" i="23"/>
  <c r="AC255" i="23"/>
  <c r="AC271" i="23"/>
  <c r="AC287" i="23"/>
  <c r="AC313" i="23"/>
  <c r="AC2" i="23"/>
  <c r="AC4" i="23"/>
  <c r="AC12" i="23"/>
  <c r="AC14" i="23"/>
  <c r="AC16" i="23"/>
  <c r="AC18" i="23"/>
  <c r="AC20" i="23"/>
  <c r="AC28" i="23"/>
  <c r="AC30" i="23"/>
  <c r="AC32" i="23"/>
  <c r="AC34" i="23"/>
  <c r="AC36" i="23"/>
  <c r="AC44" i="23"/>
  <c r="AC46" i="23"/>
  <c r="AC48" i="23"/>
  <c r="AC50" i="23"/>
  <c r="AC52" i="23"/>
  <c r="AC60" i="23"/>
  <c r="AC62" i="23"/>
  <c r="AC64" i="23"/>
  <c r="AC68" i="23"/>
  <c r="AC80" i="23"/>
  <c r="AC82" i="23"/>
  <c r="AC84" i="23"/>
  <c r="AC92" i="23"/>
  <c r="AC96" i="23"/>
  <c r="AC98" i="23"/>
  <c r="AC100" i="23"/>
  <c r="AC110" i="23"/>
  <c r="AC112" i="23"/>
  <c r="AC114" i="23"/>
  <c r="AC116" i="23"/>
  <c r="AC124" i="23"/>
  <c r="AC126" i="23"/>
  <c r="AC128" i="23"/>
  <c r="AC130" i="23"/>
  <c r="AC132" i="23"/>
  <c r="AC140" i="23"/>
  <c r="AC142" i="23"/>
  <c r="AC144" i="23"/>
  <c r="AC146" i="23"/>
  <c r="AC148" i="23"/>
  <c r="AC156" i="23"/>
  <c r="AC160" i="23"/>
  <c r="AC162" i="23"/>
  <c r="AC164" i="23"/>
  <c r="AC172" i="23"/>
  <c r="AC174" i="23"/>
  <c r="AC176" i="23"/>
  <c r="AC178" i="23"/>
  <c r="AC180" i="23"/>
  <c r="AC188" i="23"/>
  <c r="AC190" i="23"/>
  <c r="AC192" i="23"/>
  <c r="AC194" i="23"/>
  <c r="AC196" i="23"/>
  <c r="AC204" i="23"/>
  <c r="AC206" i="23"/>
  <c r="AC208" i="23"/>
  <c r="AC210" i="23"/>
  <c r="AC212" i="23"/>
  <c r="AC220" i="23"/>
  <c r="AC222" i="23"/>
  <c r="AC224" i="23"/>
  <c r="AC226" i="23"/>
  <c r="AC228" i="23"/>
  <c r="AC236" i="23"/>
  <c r="AC238" i="23"/>
  <c r="AC258" i="23"/>
  <c r="AC266" i="23"/>
  <c r="AC274" i="23"/>
  <c r="AC282" i="23"/>
  <c r="AC290" i="23"/>
  <c r="AC294" i="23"/>
  <c r="AC296" i="23"/>
  <c r="AC300" i="23"/>
  <c r="AC308" i="23"/>
  <c r="AC316" i="23"/>
  <c r="AC324" i="23"/>
  <c r="AC332" i="23"/>
  <c r="AC336" i="23"/>
  <c r="AC338" i="23"/>
  <c r="AC340" i="23"/>
  <c r="AC348" i="23"/>
  <c r="AC356" i="23"/>
  <c r="AC364" i="23"/>
  <c r="AC368" i="23"/>
  <c r="AC370" i="23"/>
  <c r="AC372" i="23"/>
  <c r="AC380" i="23"/>
  <c r="AC384" i="23"/>
  <c r="AC386" i="23"/>
  <c r="AC388" i="23"/>
  <c r="AC396" i="23"/>
  <c r="AC400" i="23"/>
  <c r="AC402" i="23"/>
  <c r="AC404" i="23"/>
  <c r="AC412" i="23"/>
  <c r="AC416" i="23"/>
  <c r="AC418" i="23"/>
  <c r="AC420" i="23"/>
  <c r="AC428" i="23"/>
  <c r="AC432" i="23"/>
  <c r="AC434" i="23"/>
  <c r="AC436" i="23"/>
  <c r="AC444" i="23"/>
  <c r="AC448" i="23"/>
  <c r="AC450" i="23"/>
  <c r="AC452" i="23"/>
  <c r="AC460" i="23"/>
  <c r="AC464" i="23"/>
  <c r="AC466" i="23"/>
  <c r="AC476" i="23"/>
  <c r="AC480" i="23"/>
  <c r="AC482" i="23"/>
  <c r="AC484" i="23"/>
  <c r="AC492" i="23"/>
  <c r="AC496" i="23"/>
  <c r="AC498" i="23"/>
  <c r="AC508" i="23"/>
  <c r="AC512" i="23"/>
  <c r="AC514" i="23"/>
  <c r="AC516" i="23"/>
  <c r="AC524" i="23"/>
  <c r="AC528" i="23"/>
  <c r="AC530" i="23"/>
  <c r="AC532" i="23"/>
  <c r="AC540" i="23"/>
  <c r="AC552" i="23"/>
  <c r="AC554" i="23"/>
  <c r="AC556" i="23"/>
  <c r="AC572" i="23"/>
  <c r="AC584" i="23"/>
  <c r="AC588" i="23"/>
  <c r="AC596" i="23"/>
  <c r="AC604" i="23"/>
  <c r="AC620" i="23"/>
  <c r="AC636" i="23"/>
  <c r="AC644" i="23"/>
  <c r="AC652" i="23"/>
  <c r="AC660" i="23"/>
  <c r="AC668" i="23"/>
  <c r="AC676" i="23"/>
  <c r="AC684" i="23"/>
  <c r="AC698" i="23"/>
  <c r="AC708" i="23"/>
  <c r="AC710" i="23"/>
  <c r="Z752" i="23"/>
  <c r="AC243" i="23"/>
  <c r="AC260" i="23"/>
  <c r="AC276" i="23"/>
  <c r="AC292" i="23"/>
  <c r="AC548" i="23"/>
  <c r="AC580" i="23"/>
  <c r="AC335" i="23"/>
  <c r="AC365" i="23"/>
  <c r="AC367" i="23"/>
  <c r="AC371" i="23"/>
  <c r="AC379" i="23"/>
  <c r="AC381" i="23"/>
  <c r="AC383" i="23"/>
  <c r="AC387" i="23"/>
  <c r="AC395" i="23"/>
  <c r="AC397" i="23"/>
  <c r="AC399" i="23"/>
  <c r="AC403" i="23"/>
  <c r="AC411" i="23"/>
  <c r="AC413" i="23"/>
  <c r="AC415" i="23"/>
  <c r="AC419" i="23"/>
  <c r="AC427" i="23"/>
  <c r="AC429" i="23"/>
  <c r="AC431" i="23"/>
  <c r="AC435" i="23"/>
  <c r="AC443" i="23"/>
  <c r="AC445" i="23"/>
  <c r="AC447" i="23"/>
  <c r="AC451" i="23"/>
  <c r="AC459" i="23"/>
  <c r="AC461" i="23"/>
  <c r="AC463" i="23"/>
  <c r="AC467" i="23"/>
  <c r="AC475" i="23"/>
  <c r="AC477" i="23"/>
  <c r="AC479" i="23"/>
  <c r="AC483" i="23"/>
  <c r="AC491" i="23"/>
  <c r="AC493" i="23"/>
  <c r="AC495" i="23"/>
  <c r="AC499" i="23"/>
  <c r="AC507" i="23"/>
  <c r="AC509" i="23"/>
  <c r="AC511" i="23"/>
  <c r="AC515" i="23"/>
  <c r="AC523" i="23"/>
  <c r="AC525" i="23"/>
  <c r="AC527" i="23"/>
  <c r="AC531" i="23"/>
  <c r="AC539" i="23"/>
  <c r="AC549" i="23"/>
  <c r="AC551" i="23"/>
  <c r="AC555" i="23"/>
  <c r="AC565" i="23"/>
  <c r="AC567" i="23"/>
  <c r="AC571" i="23"/>
  <c r="AC579" i="23"/>
  <c r="AC581" i="23"/>
  <c r="AC583" i="23"/>
  <c r="AC587" i="23"/>
  <c r="AC603" i="23"/>
  <c r="AM123" i="23"/>
  <c r="AC363" i="23"/>
  <c r="AC627" i="23"/>
  <c r="AC635" i="23"/>
  <c r="AC643" i="23"/>
  <c r="AC667" i="23"/>
  <c r="AC675" i="23"/>
  <c r="AC683" i="23"/>
  <c r="AC685" i="23"/>
  <c r="AC691" i="23"/>
  <c r="AC699" i="23"/>
  <c r="AC707" i="23"/>
  <c r="AC609" i="23"/>
  <c r="AC625" i="23"/>
  <c r="AC641" i="23"/>
  <c r="AC659" i="23"/>
  <c r="AC747" i="23"/>
  <c r="AM190" i="23"/>
  <c r="AM222" i="23"/>
  <c r="AM260" i="23"/>
  <c r="AM292" i="23"/>
  <c r="AM394" i="23"/>
  <c r="AM400" i="23"/>
  <c r="AM402" i="23"/>
  <c r="AM408" i="23"/>
  <c r="AM410" i="23"/>
  <c r="AM416" i="23"/>
  <c r="AM84" i="23"/>
  <c r="AM86" i="23"/>
  <c r="AM90" i="23"/>
  <c r="AM116" i="23"/>
  <c r="AM122" i="23"/>
  <c r="AM140" i="23"/>
  <c r="AM163" i="23"/>
  <c r="AM169" i="23"/>
  <c r="AM201" i="23"/>
  <c r="AM205" i="23"/>
  <c r="AM207" i="23"/>
  <c r="AM209" i="23"/>
  <c r="AM217" i="23"/>
  <c r="AM225" i="23"/>
  <c r="AM237" i="23"/>
  <c r="AM239" i="23"/>
  <c r="AM318" i="23"/>
  <c r="AW31" i="23"/>
  <c r="AM40" i="23"/>
  <c r="AM110" i="23"/>
  <c r="AM193" i="23"/>
  <c r="AM195" i="23"/>
  <c r="AM227" i="23"/>
  <c r="AM233" i="23"/>
  <c r="AM265" i="23"/>
  <c r="AM269" i="23"/>
  <c r="AM271" i="23"/>
  <c r="AM273" i="23"/>
  <c r="AM281" i="23"/>
  <c r="AM289" i="23"/>
  <c r="AM301" i="23"/>
  <c r="AM303" i="23"/>
  <c r="AW6" i="23"/>
  <c r="AM72" i="23"/>
  <c r="AM23" i="23"/>
  <c r="AM25" i="23"/>
  <c r="AM27" i="23"/>
  <c r="AM35" i="23"/>
  <c r="AM43" i="23"/>
  <c r="AM55" i="23"/>
  <c r="AM57" i="23"/>
  <c r="AM136" i="23"/>
  <c r="AM170" i="23"/>
  <c r="AM176" i="23"/>
  <c r="AM323" i="23"/>
  <c r="AM331" i="23"/>
  <c r="AM339" i="23"/>
  <c r="AM347" i="23"/>
  <c r="AM355" i="23"/>
  <c r="AM363" i="23"/>
  <c r="AM371" i="23"/>
  <c r="AM379" i="23"/>
  <c r="AM387" i="23"/>
  <c r="AM13" i="23"/>
  <c r="AM45" i="23"/>
  <c r="AM51" i="23"/>
  <c r="AM83" i="23"/>
  <c r="AM87" i="23"/>
  <c r="AM89" i="23"/>
  <c r="AM91" i="23"/>
  <c r="AM99" i="23"/>
  <c r="AM107" i="23"/>
  <c r="AM119" i="23"/>
  <c r="AM121" i="23"/>
  <c r="AM164" i="23"/>
  <c r="AM202" i="23"/>
  <c r="AM208" i="23"/>
  <c r="AM234" i="23"/>
  <c r="AM240" i="23"/>
  <c r="AM313" i="23"/>
  <c r="AM3" i="23"/>
  <c r="AM75" i="23"/>
  <c r="AM77" i="23"/>
  <c r="AM109" i="23"/>
  <c r="AM115" i="23"/>
  <c r="AM158" i="23"/>
  <c r="AM196" i="23"/>
  <c r="AM228" i="23"/>
  <c r="AM266" i="23"/>
  <c r="AM272" i="23"/>
  <c r="AM298" i="23"/>
  <c r="AM304" i="23"/>
  <c r="AW11" i="23"/>
  <c r="AW43" i="23"/>
  <c r="AW7" i="23"/>
  <c r="AW2" i="23"/>
  <c r="AW26" i="23"/>
  <c r="AW28" i="23"/>
  <c r="AW10" i="23"/>
  <c r="AW15" i="23"/>
  <c r="AW22" i="23"/>
  <c r="AW8" i="23"/>
  <c r="S93" i="23"/>
  <c r="S5" i="23"/>
  <c r="S9" i="23"/>
  <c r="S54" i="23"/>
  <c r="S58" i="23"/>
  <c r="S62" i="23"/>
  <c r="S70" i="23"/>
  <c r="S76" i="23"/>
  <c r="S115" i="23"/>
  <c r="S11" i="23"/>
  <c r="S21" i="23"/>
  <c r="S29" i="23"/>
  <c r="S33" i="23"/>
  <c r="S37" i="23"/>
  <c r="S43" i="23"/>
  <c r="S78" i="23"/>
  <c r="S94" i="23"/>
  <c r="S98" i="23"/>
  <c r="S100" i="23"/>
  <c r="S110" i="23"/>
  <c r="S118" i="23"/>
  <c r="S122" i="23"/>
  <c r="S126" i="23"/>
  <c r="S13" i="23"/>
  <c r="S46" i="23"/>
  <c r="S2" i="23"/>
  <c r="S4" i="23"/>
  <c r="S44" i="23"/>
  <c r="S51" i="23"/>
  <c r="S53" i="23"/>
  <c r="S55" i="23"/>
  <c r="S59" i="23"/>
  <c r="S61" i="23"/>
  <c r="S63" i="23"/>
  <c r="S65" i="23"/>
  <c r="S67" i="23"/>
  <c r="S69" i="23"/>
  <c r="S75" i="23"/>
  <c r="S80" i="23"/>
  <c r="S88" i="23"/>
  <c r="S102" i="23"/>
  <c r="S14" i="23"/>
  <c r="S16" i="23"/>
  <c r="S27" i="23"/>
  <c r="S39" i="23"/>
  <c r="S52" i="23"/>
  <c r="S64" i="23"/>
  <c r="S74" i="23"/>
  <c r="S103" i="23"/>
  <c r="S105" i="23"/>
  <c r="S116" i="23"/>
  <c r="S128" i="23"/>
  <c r="S23" i="23"/>
  <c r="S48" i="23"/>
  <c r="S112" i="23"/>
  <c r="S22" i="23"/>
  <c r="S24" i="23"/>
  <c r="S35" i="23"/>
  <c r="S49" i="23"/>
  <c r="S60" i="23"/>
  <c r="S72" i="23"/>
  <c r="S82" i="23"/>
  <c r="S111" i="23"/>
  <c r="S113" i="23"/>
  <c r="S124" i="23"/>
  <c r="S7" i="23"/>
  <c r="S17" i="23"/>
  <c r="S47" i="23"/>
  <c r="S71" i="23"/>
  <c r="S73" i="23"/>
  <c r="S84" i="23"/>
  <c r="S96" i="23"/>
  <c r="S106" i="23"/>
  <c r="S6" i="23"/>
  <c r="S8" i="23"/>
  <c r="S19" i="23"/>
  <c r="S31" i="23"/>
  <c r="S41" i="23"/>
  <c r="S45" i="23"/>
  <c r="S56" i="23"/>
  <c r="S66" i="23"/>
  <c r="S95" i="23"/>
  <c r="S97" i="23"/>
  <c r="S108" i="23"/>
  <c r="S120" i="23"/>
  <c r="S32" i="23"/>
  <c r="S57" i="23"/>
  <c r="S68" i="23"/>
  <c r="S90" i="23"/>
  <c r="S121" i="23"/>
  <c r="S3" i="23"/>
  <c r="S15" i="23"/>
  <c r="S25" i="23"/>
  <c r="S50" i="23"/>
  <c r="S79" i="23"/>
  <c r="S81" i="23"/>
  <c r="S92" i="23"/>
  <c r="S104" i="23"/>
  <c r="S114" i="23"/>
  <c r="AC7" i="23"/>
  <c r="AC9" i="23"/>
  <c r="AC11" i="23"/>
  <c r="AC22" i="23"/>
  <c r="AC24" i="23"/>
  <c r="AC26" i="23"/>
  <c r="AC39" i="23"/>
  <c r="AC41" i="23"/>
  <c r="AC54" i="23"/>
  <c r="AC56" i="23"/>
  <c r="AC71" i="23"/>
  <c r="AC73" i="23"/>
  <c r="AC75" i="23"/>
  <c r="AC78" i="23"/>
  <c r="AC88" i="23"/>
  <c r="AC90" i="23"/>
  <c r="AC105" i="23"/>
  <c r="AC107" i="23"/>
  <c r="AC118" i="23"/>
  <c r="AC120" i="23"/>
  <c r="AC122" i="23"/>
  <c r="AC127" i="23"/>
  <c r="AC137" i="23"/>
  <c r="AC139" i="23"/>
  <c r="AC150" i="23"/>
  <c r="AC152" i="23"/>
  <c r="AC154" i="23"/>
  <c r="AC159" i="23"/>
  <c r="AC169" i="23"/>
  <c r="AC171" i="23"/>
  <c r="AC182" i="23"/>
  <c r="AC184" i="23"/>
  <c r="AC186" i="23"/>
  <c r="AC201" i="23"/>
  <c r="AC203" i="23"/>
  <c r="AC214" i="23"/>
  <c r="AC216" i="23"/>
  <c r="AC218" i="23"/>
  <c r="AC233" i="23"/>
  <c r="AC235" i="23"/>
  <c r="AC246" i="23"/>
  <c r="AC252" i="23"/>
  <c r="AC263" i="23"/>
  <c r="AC284" i="23"/>
  <c r="AC315" i="23"/>
  <c r="AC317" i="23"/>
  <c r="AC319" i="23"/>
  <c r="AC334" i="23"/>
  <c r="AC352" i="23"/>
  <c r="AC354" i="23"/>
  <c r="AC361" i="23"/>
  <c r="AC373" i="23"/>
  <c r="AC375" i="23"/>
  <c r="AC382" i="23"/>
  <c r="AC392" i="23"/>
  <c r="AC394" i="23"/>
  <c r="AC405" i="23"/>
  <c r="AC407" i="23"/>
  <c r="AC414" i="23"/>
  <c r="AC424" i="23"/>
  <c r="AC426" i="23"/>
  <c r="AC437" i="23"/>
  <c r="AC439" i="23"/>
  <c r="AC446" i="23"/>
  <c r="AC456" i="23"/>
  <c r="AC458" i="23"/>
  <c r="AC469" i="23"/>
  <c r="AC471" i="23"/>
  <c r="AC478" i="23"/>
  <c r="AC488" i="23"/>
  <c r="AC490" i="23"/>
  <c r="AC501" i="23"/>
  <c r="AC503" i="23"/>
  <c r="AC510" i="23"/>
  <c r="AC520" i="23"/>
  <c r="AC522" i="23"/>
  <c r="AC564" i="23"/>
  <c r="AC568" i="23"/>
  <c r="AC570" i="23"/>
  <c r="AC611" i="23"/>
  <c r="AC619" i="23"/>
  <c r="AC43" i="23"/>
  <c r="AC167" i="23"/>
  <c r="AC199" i="23"/>
  <c r="AC231" i="23"/>
  <c r="AC241" i="23"/>
  <c r="AC262" i="23"/>
  <c r="AC264" i="23"/>
  <c r="AC275" i="23"/>
  <c r="AC277" i="23"/>
  <c r="AC297" i="23"/>
  <c r="AC305" i="23"/>
  <c r="AC323" i="23"/>
  <c r="AC325" i="23"/>
  <c r="AC327" i="23"/>
  <c r="AC342" i="23"/>
  <c r="AC360" i="23"/>
  <c r="AC362" i="23"/>
  <c r="AC369" i="23"/>
  <c r="AC401" i="23"/>
  <c r="AC433" i="23"/>
  <c r="AC465" i="23"/>
  <c r="AC497" i="23"/>
  <c r="AC529" i="23"/>
  <c r="AC547" i="23"/>
  <c r="AC651" i="23"/>
  <c r="AC58" i="23"/>
  <c r="AC207" i="23"/>
  <c r="AC239" i="23"/>
  <c r="AC251" i="23"/>
  <c r="AC253" i="23"/>
  <c r="AC270" i="23"/>
  <c r="AC272" i="23"/>
  <c r="AC283" i="23"/>
  <c r="AC285" i="23"/>
  <c r="AC314" i="23"/>
  <c r="AC321" i="23"/>
  <c r="AC339" i="23"/>
  <c r="AC341" i="23"/>
  <c r="AC343" i="23"/>
  <c r="AC358" i="23"/>
  <c r="AC377" i="23"/>
  <c r="AC409" i="23"/>
  <c r="AC441" i="23"/>
  <c r="AC473" i="23"/>
  <c r="AC505" i="23"/>
  <c r="AC536" i="23"/>
  <c r="AC538" i="23"/>
  <c r="AC6" i="23"/>
  <c r="AC8" i="23"/>
  <c r="AC10" i="23"/>
  <c r="AC23" i="23"/>
  <c r="AC25" i="23"/>
  <c r="AC27" i="23"/>
  <c r="AC38" i="23"/>
  <c r="AC40" i="23"/>
  <c r="AC42" i="23"/>
  <c r="AC55" i="23"/>
  <c r="AC57" i="23"/>
  <c r="AC59" i="23"/>
  <c r="AC70" i="23"/>
  <c r="AC72" i="23"/>
  <c r="AC74" i="23"/>
  <c r="AC87" i="23"/>
  <c r="AC89" i="23"/>
  <c r="AC91" i="23"/>
  <c r="AC94" i="23"/>
  <c r="AC104" i="23"/>
  <c r="AC106" i="23"/>
  <c r="AC111" i="23"/>
  <c r="AC121" i="23"/>
  <c r="AC123" i="23"/>
  <c r="AC136" i="23"/>
  <c r="AC138" i="23"/>
  <c r="AC143" i="23"/>
  <c r="AC153" i="23"/>
  <c r="AC155" i="23"/>
  <c r="AC158" i="23"/>
  <c r="AC168" i="23"/>
  <c r="AC170" i="23"/>
  <c r="AC175" i="23"/>
  <c r="AC185" i="23"/>
  <c r="AC187" i="23"/>
  <c r="AC198" i="23"/>
  <c r="AC200" i="23"/>
  <c r="AC202" i="23"/>
  <c r="AC217" i="23"/>
  <c r="AC219" i="23"/>
  <c r="AC230" i="23"/>
  <c r="AC232" i="23"/>
  <c r="AC234" i="23"/>
  <c r="AC242" i="23"/>
  <c r="AC268" i="23"/>
  <c r="AC279" i="23"/>
  <c r="AC320" i="23"/>
  <c r="AC322" i="23"/>
  <c r="AC329" i="23"/>
  <c r="AC347" i="23"/>
  <c r="AC349" i="23"/>
  <c r="AC351" i="23"/>
  <c r="AC366" i="23"/>
  <c r="AC376" i="23"/>
  <c r="AC378" i="23"/>
  <c r="AC389" i="23"/>
  <c r="AC391" i="23"/>
  <c r="AC398" i="23"/>
  <c r="AC408" i="23"/>
  <c r="AC410" i="23"/>
  <c r="AC421" i="23"/>
  <c r="AC423" i="23"/>
  <c r="AC430" i="23"/>
  <c r="AC440" i="23"/>
  <c r="AC442" i="23"/>
  <c r="AC453" i="23"/>
  <c r="AC455" i="23"/>
  <c r="AC462" i="23"/>
  <c r="AC472" i="23"/>
  <c r="AC474" i="23"/>
  <c r="AC485" i="23"/>
  <c r="AC487" i="23"/>
  <c r="AC494" i="23"/>
  <c r="AC504" i="23"/>
  <c r="AC506" i="23"/>
  <c r="AC517" i="23"/>
  <c r="AC519" i="23"/>
  <c r="AC526" i="23"/>
  <c r="AC545" i="23"/>
  <c r="AC563" i="23"/>
  <c r="AC612" i="23"/>
  <c r="AC66" i="23"/>
  <c r="AC183" i="23"/>
  <c r="AC215" i="23"/>
  <c r="AC245" i="23"/>
  <c r="AC259" i="23"/>
  <c r="AC261" i="23"/>
  <c r="AC278" i="23"/>
  <c r="AC280" i="23"/>
  <c r="AC291" i="23"/>
  <c r="AC293" i="23"/>
  <c r="AC310" i="23"/>
  <c r="AC328" i="23"/>
  <c r="AC330" i="23"/>
  <c r="AC337" i="23"/>
  <c r="AC355" i="23"/>
  <c r="AC357" i="23"/>
  <c r="AC359" i="23"/>
  <c r="AC385" i="23"/>
  <c r="AC417" i="23"/>
  <c r="AC449" i="23"/>
  <c r="AC481" i="23"/>
  <c r="AC513" i="23"/>
  <c r="AC553" i="23"/>
  <c r="AC628" i="23"/>
  <c r="AC191" i="23"/>
  <c r="AC223" i="23"/>
  <c r="AC254" i="23"/>
  <c r="AC256" i="23"/>
  <c r="AC267" i="23"/>
  <c r="AC269" i="23"/>
  <c r="AC286" i="23"/>
  <c r="AC288" i="23"/>
  <c r="AC299" i="23"/>
  <c r="AC307" i="23"/>
  <c r="AC311" i="23"/>
  <c r="AC326" i="23"/>
  <c r="AC344" i="23"/>
  <c r="AC346" i="23"/>
  <c r="AC353" i="23"/>
  <c r="AC393" i="23"/>
  <c r="AC425" i="23"/>
  <c r="AC457" i="23"/>
  <c r="AC489" i="23"/>
  <c r="AC521" i="23"/>
  <c r="AC533" i="23"/>
  <c r="AC535" i="23"/>
  <c r="AC542" i="23"/>
  <c r="AC561" i="23"/>
  <c r="AC595" i="23"/>
  <c r="AC534" i="23"/>
  <c r="AC544" i="23"/>
  <c r="AC546" i="23"/>
  <c r="AC557" i="23"/>
  <c r="AC559" i="23"/>
  <c r="AC566" i="23"/>
  <c r="AC576" i="23"/>
  <c r="AC578" i="23"/>
  <c r="AC589" i="23"/>
  <c r="AC591" i="23"/>
  <c r="AC598" i="23"/>
  <c r="AC608" i="23"/>
  <c r="AC610" i="23"/>
  <c r="AC621" i="23"/>
  <c r="AC623" i="23"/>
  <c r="AC630" i="23"/>
  <c r="AC640" i="23"/>
  <c r="AC642" i="23"/>
  <c r="AC653" i="23"/>
  <c r="AC655" i="23"/>
  <c r="AC662" i="23"/>
  <c r="AC672" i="23"/>
  <c r="AC674" i="23"/>
  <c r="AC695" i="23"/>
  <c r="AC697" i="23"/>
  <c r="AC712" i="23"/>
  <c r="AC714" i="23"/>
  <c r="AC716" i="23"/>
  <c r="AC718" i="23"/>
  <c r="AC585" i="23"/>
  <c r="AC617" i="23"/>
  <c r="AC649" i="23"/>
  <c r="AC657" i="23"/>
  <c r="AC722" i="23"/>
  <c r="AC726" i="23"/>
  <c r="AC733" i="23"/>
  <c r="AC586" i="23"/>
  <c r="AC597" i="23"/>
  <c r="AC599" i="23"/>
  <c r="AC606" i="23"/>
  <c r="AC616" i="23"/>
  <c r="AC618" i="23"/>
  <c r="AC629" i="23"/>
  <c r="AC631" i="23"/>
  <c r="AC638" i="23"/>
  <c r="AC648" i="23"/>
  <c r="AC650" i="23"/>
  <c r="AC661" i="23"/>
  <c r="AC663" i="23"/>
  <c r="AC670" i="23"/>
  <c r="AC680" i="23"/>
  <c r="AC682" i="23"/>
  <c r="AC693" i="23"/>
  <c r="AC741" i="23"/>
  <c r="AC541" i="23"/>
  <c r="AC543" i="23"/>
  <c r="AC550" i="23"/>
  <c r="AC560" i="23"/>
  <c r="AC562" i="23"/>
  <c r="AC573" i="23"/>
  <c r="AC575" i="23"/>
  <c r="AC582" i="23"/>
  <c r="AC592" i="23"/>
  <c r="AC594" i="23"/>
  <c r="AC605" i="23"/>
  <c r="AC607" i="23"/>
  <c r="AC614" i="23"/>
  <c r="AC624" i="23"/>
  <c r="AC626" i="23"/>
  <c r="AC637" i="23"/>
  <c r="AC639" i="23"/>
  <c r="AC646" i="23"/>
  <c r="AC656" i="23"/>
  <c r="AC658" i="23"/>
  <c r="AC669" i="23"/>
  <c r="AC671" i="23"/>
  <c r="AC678" i="23"/>
  <c r="AC690" i="23"/>
  <c r="AC694" i="23"/>
  <c r="AC701" i="23"/>
  <c r="AC738" i="23"/>
  <c r="AC740" i="23"/>
  <c r="AC742" i="23"/>
  <c r="AC744" i="23"/>
  <c r="AC569" i="23"/>
  <c r="AC601" i="23"/>
  <c r="AC633" i="23"/>
  <c r="AC673" i="23"/>
  <c r="AC696" i="23"/>
  <c r="AC709" i="23"/>
  <c r="AC727" i="23"/>
  <c r="AC729" i="23"/>
  <c r="AC746" i="23"/>
  <c r="AC748" i="23"/>
  <c r="AC750" i="23"/>
  <c r="AC590" i="23"/>
  <c r="AC600" i="23"/>
  <c r="AC602" i="23"/>
  <c r="AC613" i="23"/>
  <c r="AC615" i="23"/>
  <c r="AC622" i="23"/>
  <c r="AC632" i="23"/>
  <c r="AC634" i="23"/>
  <c r="AC645" i="23"/>
  <c r="AC647" i="23"/>
  <c r="AC654" i="23"/>
  <c r="AC664" i="23"/>
  <c r="AC666" i="23"/>
  <c r="AC677" i="23"/>
  <c r="AC679" i="23"/>
  <c r="AC702" i="23"/>
  <c r="AC717" i="23"/>
  <c r="AM4" i="23"/>
  <c r="AM6" i="23"/>
  <c r="AM10" i="23"/>
  <c r="AM20" i="23"/>
  <c r="AM67" i="23"/>
  <c r="AM131" i="23"/>
  <c r="AM15" i="23"/>
  <c r="AM17" i="23"/>
  <c r="AM19" i="23"/>
  <c r="AM185" i="23"/>
  <c r="AM257" i="23"/>
  <c r="AM5" i="23"/>
  <c r="AM11" i="23"/>
  <c r="AM249" i="23"/>
  <c r="AM321" i="23"/>
  <c r="AM2" i="23"/>
  <c r="AM21" i="23"/>
  <c r="AM31" i="23"/>
  <c r="AM33" i="23"/>
  <c r="AM48" i="23"/>
  <c r="AM60" i="23"/>
  <c r="AM62" i="23"/>
  <c r="AM66" i="23"/>
  <c r="AM85" i="23"/>
  <c r="AM95" i="23"/>
  <c r="AM97" i="23"/>
  <c r="AM112" i="23"/>
  <c r="AM118" i="23"/>
  <c r="AM124" i="23"/>
  <c r="AM130" i="23"/>
  <c r="AM149" i="23"/>
  <c r="AM151" i="23"/>
  <c r="AM166" i="23"/>
  <c r="AM172" i="23"/>
  <c r="AM178" i="23"/>
  <c r="AM184" i="23"/>
  <c r="AM203" i="23"/>
  <c r="AM213" i="23"/>
  <c r="AM215" i="23"/>
  <c r="AM230" i="23"/>
  <c r="AM236" i="23"/>
  <c r="AM242" i="23"/>
  <c r="AM248" i="23"/>
  <c r="AM267" i="23"/>
  <c r="AM277" i="23"/>
  <c r="AM279" i="23"/>
  <c r="AM294" i="23"/>
  <c r="AM300" i="23"/>
  <c r="AM306" i="23"/>
  <c r="AM312" i="23"/>
  <c r="AM395" i="23"/>
  <c r="AM403" i="23"/>
  <c r="AM411" i="23"/>
  <c r="AM419" i="23"/>
  <c r="AM427" i="23"/>
  <c r="AM435" i="23"/>
  <c r="AM443" i="23"/>
  <c r="AM451" i="23"/>
  <c r="AM459" i="23"/>
  <c r="AM467" i="23"/>
  <c r="AM475" i="23"/>
  <c r="AM483" i="23"/>
  <c r="AM491" i="23"/>
  <c r="AM29" i="23"/>
  <c r="AM39" i="23"/>
  <c r="AM41" i="23"/>
  <c r="AM56" i="23"/>
  <c r="AM68" i="23"/>
  <c r="AM70" i="23"/>
  <c r="AM74" i="23"/>
  <c r="AM93" i="23"/>
  <c r="AM103" i="23"/>
  <c r="AM105" i="23"/>
  <c r="AM120" i="23"/>
  <c r="AM126" i="23"/>
  <c r="AM132" i="23"/>
  <c r="AM138" i="23"/>
  <c r="AM143" i="23"/>
  <c r="AM147" i="23"/>
  <c r="AM157" i="23"/>
  <c r="AM159" i="23"/>
  <c r="AM174" i="23"/>
  <c r="AM180" i="23"/>
  <c r="AM186" i="23"/>
  <c r="AM192" i="23"/>
  <c r="AM211" i="23"/>
  <c r="AM221" i="23"/>
  <c r="AM223" i="23"/>
  <c r="AM238" i="23"/>
  <c r="AM244" i="23"/>
  <c r="AM250" i="23"/>
  <c r="AM256" i="23"/>
  <c r="AM275" i="23"/>
  <c r="AM285" i="23"/>
  <c r="AM287" i="23"/>
  <c r="AM302" i="23"/>
  <c r="AM308" i="23"/>
  <c r="AM314" i="23"/>
  <c r="AM320" i="23"/>
  <c r="AM8" i="23"/>
  <c r="AM12" i="23"/>
  <c r="AM14" i="23"/>
  <c r="AM18" i="23"/>
  <c r="AM37" i="23"/>
  <c r="AM47" i="23"/>
  <c r="AM49" i="23"/>
  <c r="AM64" i="23"/>
  <c r="AM76" i="23"/>
  <c r="AM78" i="23"/>
  <c r="AM82" i="23"/>
  <c r="AM101" i="23"/>
  <c r="AM111" i="23"/>
  <c r="AM113" i="23"/>
  <c r="AM128" i="23"/>
  <c r="AM134" i="23"/>
  <c r="AM155" i="23"/>
  <c r="AM165" i="23"/>
  <c r="AM167" i="23"/>
  <c r="AM182" i="23"/>
  <c r="AM188" i="23"/>
  <c r="AM194" i="23"/>
  <c r="AM200" i="23"/>
  <c r="AM219" i="23"/>
  <c r="AM229" i="23"/>
  <c r="AM231" i="23"/>
  <c r="AM246" i="23"/>
  <c r="AM252" i="23"/>
  <c r="AM258" i="23"/>
  <c r="AM264" i="23"/>
  <c r="AM283" i="23"/>
  <c r="AM293" i="23"/>
  <c r="AM295" i="23"/>
  <c r="AM310" i="23"/>
  <c r="AM316" i="23"/>
  <c r="AM322" i="23"/>
  <c r="AM328" i="23"/>
  <c r="AM330" i="23"/>
  <c r="AM336" i="23"/>
  <c r="AM338" i="23"/>
  <c r="AM344" i="23"/>
  <c r="AM346" i="23"/>
  <c r="AM352" i="23"/>
  <c r="AM354" i="23"/>
  <c r="AM360" i="23"/>
  <c r="AM362" i="23"/>
  <c r="AM368" i="23"/>
  <c r="AM370" i="23"/>
  <c r="AM376" i="23"/>
  <c r="AM378" i="23"/>
  <c r="AM384" i="23"/>
  <c r="AM386" i="23"/>
  <c r="AM392" i="23"/>
  <c r="AM418" i="23"/>
  <c r="AM424" i="23"/>
  <c r="AM426" i="23"/>
  <c r="AM432" i="23"/>
  <c r="AM434" i="23"/>
  <c r="AM440" i="23"/>
  <c r="AM442" i="23"/>
  <c r="AM448" i="23"/>
  <c r="AM450" i="23"/>
  <c r="AM456" i="23"/>
  <c r="AM458" i="23"/>
  <c r="AM464" i="23"/>
  <c r="AM466" i="23"/>
  <c r="AM472" i="23"/>
  <c r="AM474" i="23"/>
  <c r="AM480" i="23"/>
  <c r="AM482" i="23"/>
  <c r="AM488" i="23"/>
  <c r="AM490" i="23"/>
  <c r="AM496" i="23"/>
  <c r="AM16" i="23"/>
  <c r="AM28" i="23"/>
  <c r="AM30" i="23"/>
  <c r="AM34" i="23"/>
  <c r="AM53" i="23"/>
  <c r="AM63" i="23"/>
  <c r="AM65" i="23"/>
  <c r="AM80" i="23"/>
  <c r="AM92" i="23"/>
  <c r="AM98" i="23"/>
  <c r="AM117" i="23"/>
  <c r="AM127" i="23"/>
  <c r="AM129" i="23"/>
  <c r="AM144" i="23"/>
  <c r="AM146" i="23"/>
  <c r="AM152" i="23"/>
  <c r="AM171" i="23"/>
  <c r="AM181" i="23"/>
  <c r="AM183" i="23"/>
  <c r="AM198" i="23"/>
  <c r="AM204" i="23"/>
  <c r="AM210" i="23"/>
  <c r="AM216" i="23"/>
  <c r="AM235" i="23"/>
  <c r="AM245" i="23"/>
  <c r="AM247" i="23"/>
  <c r="AM262" i="23"/>
  <c r="AM268" i="23"/>
  <c r="AM274" i="23"/>
  <c r="AM280" i="23"/>
  <c r="AM299" i="23"/>
  <c r="AM309" i="23"/>
  <c r="AM311" i="23"/>
  <c r="AM326" i="23"/>
  <c r="AM334" i="23"/>
  <c r="AM342" i="23"/>
  <c r="AM350" i="23"/>
  <c r="AM358" i="23"/>
  <c r="AM366" i="23"/>
  <c r="AM374" i="23"/>
  <c r="AM382" i="23"/>
  <c r="AM390" i="23"/>
  <c r="AM396" i="23"/>
  <c r="AM404" i="23"/>
  <c r="AM412" i="23"/>
  <c r="AM420" i="23"/>
  <c r="AM428" i="23"/>
  <c r="AM436" i="23"/>
  <c r="AM444" i="23"/>
  <c r="AM452" i="23"/>
  <c r="AM460" i="23"/>
  <c r="AM468" i="23"/>
  <c r="AM476" i="23"/>
  <c r="AM484" i="23"/>
  <c r="AM492" i="23"/>
  <c r="AM7" i="23"/>
  <c r="AM9" i="23"/>
  <c r="AM24" i="23"/>
  <c r="AM36" i="23"/>
  <c r="AM38" i="23"/>
  <c r="AM42" i="23"/>
  <c r="AM61" i="23"/>
  <c r="AM71" i="23"/>
  <c r="AM73" i="23"/>
  <c r="AM88" i="23"/>
  <c r="AM94" i="23"/>
  <c r="AM100" i="23"/>
  <c r="AM106" i="23"/>
  <c r="AM125" i="23"/>
  <c r="AM135" i="23"/>
  <c r="AM137" i="23"/>
  <c r="AM139" i="23"/>
  <c r="AM148" i="23"/>
  <c r="AM154" i="23"/>
  <c r="AM160" i="23"/>
  <c r="AM179" i="23"/>
  <c r="AM189" i="23"/>
  <c r="AM191" i="23"/>
  <c r="AM206" i="23"/>
  <c r="AM212" i="23"/>
  <c r="AM218" i="23"/>
  <c r="AM224" i="23"/>
  <c r="AM243" i="23"/>
  <c r="AM253" i="23"/>
  <c r="AM255" i="23"/>
  <c r="AM270" i="23"/>
  <c r="AM276" i="23"/>
  <c r="AM282" i="23"/>
  <c r="AM288" i="23"/>
  <c r="AM307" i="23"/>
  <c r="AM317" i="23"/>
  <c r="AM319" i="23"/>
  <c r="AM398" i="23"/>
  <c r="AM406" i="23"/>
  <c r="AM414" i="23"/>
  <c r="AM422" i="23"/>
  <c r="AM430" i="23"/>
  <c r="AM438" i="23"/>
  <c r="AM446" i="23"/>
  <c r="AM454" i="23"/>
  <c r="AM462" i="23"/>
  <c r="AM470" i="23"/>
  <c r="AM478" i="23"/>
  <c r="AM486" i="23"/>
  <c r="AM494" i="23"/>
  <c r="AM32" i="23"/>
  <c r="AM44" i="23"/>
  <c r="AM46" i="23"/>
  <c r="AM50" i="23"/>
  <c r="AM69" i="23"/>
  <c r="AM79" i="23"/>
  <c r="AM81" i="23"/>
  <c r="AM96" i="23"/>
  <c r="AM102" i="23"/>
  <c r="AM108" i="23"/>
  <c r="AM114" i="23"/>
  <c r="AM133" i="23"/>
  <c r="AM142" i="23"/>
  <c r="AM150" i="23"/>
  <c r="AM156" i="23"/>
  <c r="AM162" i="23"/>
  <c r="AM168" i="23"/>
  <c r="AM187" i="23"/>
  <c r="AM197" i="23"/>
  <c r="AM199" i="23"/>
  <c r="AM214" i="23"/>
  <c r="AM220" i="23"/>
  <c r="AM226" i="23"/>
  <c r="AM232" i="23"/>
  <c r="AM251" i="23"/>
  <c r="AM261" i="23"/>
  <c r="AM263" i="23"/>
  <c r="AM278" i="23"/>
  <c r="AM284" i="23"/>
  <c r="AM290" i="23"/>
  <c r="AM296" i="23"/>
  <c r="AM315" i="23"/>
  <c r="AM325" i="23"/>
  <c r="AM327" i="23"/>
  <c r="AM329" i="23"/>
  <c r="AM333" i="23"/>
  <c r="AM335" i="23"/>
  <c r="AM337" i="23"/>
  <c r="AM341" i="23"/>
  <c r="AM343" i="23"/>
  <c r="AM345" i="23"/>
  <c r="AM349" i="23"/>
  <c r="AM351" i="23"/>
  <c r="AM353" i="23"/>
  <c r="AM357" i="23"/>
  <c r="AM359" i="23"/>
  <c r="AM361" i="23"/>
  <c r="AM365" i="23"/>
  <c r="AM367" i="23"/>
  <c r="AM369" i="23"/>
  <c r="AM373" i="23"/>
  <c r="AM375" i="23"/>
  <c r="AM377" i="23"/>
  <c r="AM381" i="23"/>
  <c r="AM383" i="23"/>
  <c r="AM385" i="23"/>
  <c r="AM389" i="23"/>
  <c r="AM391" i="23"/>
  <c r="AW40" i="23"/>
  <c r="AW18" i="23"/>
  <c r="AW13" i="23"/>
  <c r="AW45" i="23"/>
  <c r="AW33" i="23"/>
  <c r="AW9" i="23"/>
  <c r="AW16" i="23"/>
  <c r="AW30" i="23"/>
  <c r="AW34" i="23"/>
  <c r="AW36" i="23"/>
  <c r="AW41" i="23"/>
  <c r="AW44" i="23"/>
  <c r="AW5" i="23"/>
  <c r="AW38" i="23"/>
  <c r="AW3" i="23"/>
  <c r="AW24" i="23"/>
  <c r="AW27" i="23"/>
  <c r="AW29" i="23"/>
  <c r="AW21" i="23"/>
  <c r="AS48" i="23"/>
  <c r="AT48" i="23"/>
  <c r="AU48" i="23"/>
  <c r="AV48" i="23"/>
  <c r="AI498" i="23"/>
  <c r="AJ498" i="23"/>
  <c r="AK498" i="23"/>
  <c r="AL498" i="23"/>
  <c r="AC298" i="23"/>
  <c r="AC309" i="23"/>
  <c r="AC295" i="23"/>
  <c r="AC304" i="23"/>
  <c r="AC306" i="23"/>
  <c r="AC302" i="23"/>
  <c r="AC312" i="23"/>
  <c r="AC301" i="23"/>
  <c r="AC686" i="23"/>
  <c r="AC688" i="23"/>
  <c r="AC703" i="23"/>
  <c r="AC705" i="23"/>
  <c r="AC720" i="23"/>
  <c r="AC735" i="23"/>
  <c r="AC737" i="23"/>
  <c r="AC692" i="23"/>
  <c r="AC711" i="23"/>
  <c r="AC713" i="23"/>
  <c r="AC724" i="23"/>
  <c r="AC728" i="23"/>
  <c r="AC743" i="23"/>
  <c r="AC745" i="23"/>
  <c r="AC687" i="23"/>
  <c r="AC689" i="23"/>
  <c r="AC700" i="23"/>
  <c r="AC719" i="23"/>
  <c r="AC721" i="23"/>
  <c r="AC732" i="23"/>
  <c r="AC736" i="23"/>
  <c r="O130" i="23"/>
  <c r="P130" i="23"/>
  <c r="Q130" i="23"/>
  <c r="R130" i="23"/>
  <c r="I15" i="23"/>
  <c r="I14" i="23"/>
  <c r="I20" i="23"/>
  <c r="I8" i="23"/>
  <c r="I21" i="23"/>
  <c r="I6" i="23"/>
  <c r="I9" i="23"/>
  <c r="I10" i="23"/>
  <c r="I12" i="23"/>
  <c r="I17" i="23"/>
  <c r="I19" i="23"/>
  <c r="I3" i="23"/>
  <c r="I5" i="23"/>
  <c r="I7" i="23"/>
  <c r="I23" i="23"/>
  <c r="I13" i="23"/>
  <c r="I11" i="23"/>
  <c r="I16" i="23"/>
  <c r="I2" i="23"/>
  <c r="I4" i="23"/>
  <c r="I22" i="23"/>
  <c r="I24" i="23"/>
  <c r="I18" i="23"/>
  <c r="H26" i="23"/>
  <c r="F26" i="23"/>
  <c r="G26" i="23"/>
  <c r="E26" i="23"/>
  <c r="AM488" i="22"/>
  <c r="AM949" i="22"/>
  <c r="AM750" i="22"/>
  <c r="X113" i="22"/>
  <c r="X201" i="22"/>
  <c r="AM637" i="22"/>
  <c r="AM5" i="22"/>
  <c r="X14" i="22"/>
  <c r="AM69" i="22"/>
  <c r="AM507" i="22"/>
  <c r="AM753" i="22"/>
  <c r="AM281" i="22"/>
  <c r="AM990" i="22"/>
  <c r="AM535" i="22"/>
  <c r="AM882" i="22"/>
  <c r="AM724" i="22"/>
  <c r="AM194" i="22"/>
  <c r="AM195" i="22"/>
  <c r="AM209" i="22"/>
  <c r="AM76" i="22"/>
  <c r="AM527" i="22"/>
  <c r="AM310" i="22"/>
  <c r="AM579" i="22"/>
  <c r="AM538" i="22"/>
  <c r="AM321" i="22"/>
  <c r="AM540" i="22"/>
  <c r="AM250" i="22"/>
  <c r="AM630" i="22"/>
  <c r="AM586" i="22"/>
  <c r="AM367" i="22"/>
  <c r="AM977" i="22"/>
  <c r="AM987" i="22"/>
  <c r="AM984" i="22"/>
  <c r="AM431" i="22"/>
  <c r="AM199" i="22"/>
  <c r="AM432" i="22"/>
  <c r="AM355" i="22"/>
  <c r="AM496" i="22"/>
  <c r="AM399" i="22"/>
  <c r="AM524" i="22"/>
  <c r="AM450" i="22"/>
  <c r="AM142" i="22"/>
  <c r="AM425" i="22"/>
  <c r="AM285" i="22"/>
  <c r="AM253" i="22"/>
  <c r="AM344" i="22"/>
  <c r="AM254" i="22"/>
  <c r="AM255" i="22"/>
  <c r="AM545" i="22"/>
  <c r="AM261" i="22"/>
  <c r="AM485" i="22"/>
  <c r="AM262" i="22"/>
  <c r="AM549" i="22"/>
  <c r="AM360" i="22"/>
  <c r="AM363" i="22"/>
  <c r="AM220" i="22"/>
  <c r="AM457" i="22"/>
  <c r="AM316" i="22"/>
  <c r="AM461" i="22"/>
  <c r="AM609" i="22"/>
  <c r="AM625" i="22"/>
  <c r="AM819" i="22"/>
  <c r="AM881" i="22"/>
  <c r="X202" i="22"/>
  <c r="AM992" i="22"/>
  <c r="AM173" i="22"/>
  <c r="AM547" i="22"/>
  <c r="AM296" i="22"/>
  <c r="AM266" i="22"/>
  <c r="AM298" i="22"/>
  <c r="AM376" i="22"/>
  <c r="AM230" i="22"/>
  <c r="AM390" i="22"/>
  <c r="AM238" i="22"/>
  <c r="AM837" i="22"/>
  <c r="AM696" i="22"/>
  <c r="AM746" i="22"/>
  <c r="AM811" i="22"/>
  <c r="AM864" i="22"/>
  <c r="AM423" i="22"/>
  <c r="AM372" i="22"/>
  <c r="AM563" i="22"/>
  <c r="AM522" i="22"/>
  <c r="AM703" i="22"/>
  <c r="AM911" i="22"/>
  <c r="AM853" i="22"/>
  <c r="AM706" i="22"/>
  <c r="AM806" i="22"/>
  <c r="AM768" i="22"/>
  <c r="AM810" i="22"/>
  <c r="I18" i="22"/>
  <c r="X223" i="22"/>
  <c r="X294" i="22"/>
  <c r="AM24" i="22"/>
  <c r="AM62" i="22"/>
  <c r="AM42" i="22"/>
  <c r="AM91" i="22"/>
  <c r="AM163" i="22"/>
  <c r="AM77" i="22"/>
  <c r="AM119" i="22"/>
  <c r="AM223" i="22"/>
  <c r="AM519" i="22"/>
  <c r="AM791" i="22"/>
  <c r="AM691" i="22"/>
  <c r="AM738" i="22"/>
  <c r="AM834" i="22"/>
  <c r="AM697" i="22"/>
  <c r="AM761" i="22"/>
  <c r="AM748" i="22"/>
  <c r="AM934" i="22"/>
  <c r="X261" i="22"/>
  <c r="AM11" i="22"/>
  <c r="AM22" i="22"/>
  <c r="AM14" i="22"/>
  <c r="AM15" i="22"/>
  <c r="AM12" i="22"/>
  <c r="AM175" i="22"/>
  <c r="AM206" i="22"/>
  <c r="AM292" i="22"/>
  <c r="AM486" i="22"/>
  <c r="AM993" i="22"/>
  <c r="X251" i="22"/>
  <c r="AM976" i="22"/>
  <c r="AM991" i="22"/>
  <c r="AM18" i="22"/>
  <c r="AM26" i="22"/>
  <c r="AM23" i="22"/>
  <c r="AM188" i="22"/>
  <c r="AM72" i="22"/>
  <c r="AM204" i="22"/>
  <c r="AM112" i="22"/>
  <c r="AM346" i="22"/>
  <c r="AM351" i="22"/>
  <c r="AM219" i="22"/>
  <c r="AM388" i="22"/>
  <c r="AM516" i="22"/>
  <c r="AM334" i="22"/>
  <c r="AM530" i="22"/>
  <c r="AM458" i="22"/>
  <c r="AM416" i="22"/>
  <c r="AM557" i="22"/>
  <c r="AM617" i="22"/>
  <c r="AM618" i="22"/>
  <c r="AM621" i="22"/>
  <c r="AM903" i="22"/>
  <c r="AM957" i="22"/>
  <c r="AM905" i="22"/>
  <c r="AM839" i="22"/>
  <c r="AM699" i="22"/>
  <c r="AM847" i="22"/>
  <c r="AM851" i="22"/>
  <c r="AM704" i="22"/>
  <c r="AM783" i="22"/>
  <c r="AM925" i="22"/>
  <c r="AM927" i="22"/>
  <c r="AM928" i="22"/>
  <c r="X313" i="22"/>
  <c r="X10" i="22"/>
  <c r="X4" i="22"/>
  <c r="X25" i="22"/>
  <c r="X27" i="22"/>
  <c r="AM215" i="22"/>
  <c r="AM427" i="22"/>
  <c r="AM548" i="22"/>
  <c r="AM383" i="22"/>
  <c r="AM301" i="22"/>
  <c r="AM463" i="22"/>
  <c r="AM464" i="22"/>
  <c r="AM468" i="22"/>
  <c r="AM584" i="22"/>
  <c r="AM677" i="22"/>
  <c r="AM848" i="22"/>
  <c r="AM913" i="22"/>
  <c r="AM852" i="22"/>
  <c r="AM769" i="22"/>
  <c r="AM866" i="22"/>
  <c r="AM922" i="22"/>
  <c r="AM868" i="22"/>
  <c r="AM754" i="22"/>
  <c r="AM885" i="22"/>
  <c r="AM938" i="22"/>
  <c r="AM826" i="22"/>
  <c r="AM1002" i="22"/>
  <c r="X140" i="22"/>
  <c r="X159" i="22"/>
  <c r="X267" i="22"/>
  <c r="X303" i="22"/>
  <c r="AM1005" i="22"/>
  <c r="AM30" i="22"/>
  <c r="AM50" i="22"/>
  <c r="AM86" i="22"/>
  <c r="AM143" i="22"/>
  <c r="AM156" i="22"/>
  <c r="AM347" i="22"/>
  <c r="AM478" i="22"/>
  <c r="AM375" i="22"/>
  <c r="AM389" i="22"/>
  <c r="AM235" i="22"/>
  <c r="AM269" i="22"/>
  <c r="AM511" i="22"/>
  <c r="AM397" i="22"/>
  <c r="AM589" i="22"/>
  <c r="AM615" i="22"/>
  <c r="AM793" i="22"/>
  <c r="AM865" i="22"/>
  <c r="AM876" i="22"/>
  <c r="AM1000" i="22"/>
  <c r="AM1004" i="22"/>
  <c r="AM1009" i="22"/>
  <c r="X83" i="22"/>
  <c r="X42" i="22"/>
  <c r="X94" i="22"/>
  <c r="X161" i="22"/>
  <c r="X144" i="22"/>
  <c r="X195" i="22"/>
  <c r="X282" i="22"/>
  <c r="AM985" i="22"/>
  <c r="AM973" i="22"/>
  <c r="AM2" i="22"/>
  <c r="AM56" i="22"/>
  <c r="AM162" i="22"/>
  <c r="AM82" i="22"/>
  <c r="AM168" i="22"/>
  <c r="AM127" i="22"/>
  <c r="AM169" i="22"/>
  <c r="AM172" i="22"/>
  <c r="AM153" i="22"/>
  <c r="AM470" i="22"/>
  <c r="AM356" i="22"/>
  <c r="AM502" i="22"/>
  <c r="AM391" i="22"/>
  <c r="AM402" i="22"/>
  <c r="AM520" i="22"/>
  <c r="AM575" i="22"/>
  <c r="AM531" i="22"/>
  <c r="AM666" i="22"/>
  <c r="AM596" i="22"/>
  <c r="AM657" i="22"/>
  <c r="AM659" i="22"/>
  <c r="AM669" i="22"/>
  <c r="AM598" i="22"/>
  <c r="AM671" i="22"/>
  <c r="AM777" i="22"/>
  <c r="AM833" i="22"/>
  <c r="AM900" i="22"/>
  <c r="AM795" i="22"/>
  <c r="AM764" i="22"/>
  <c r="AM842" i="22"/>
  <c r="AM718" i="22"/>
  <c r="AM721" i="22"/>
  <c r="AM771" i="22"/>
  <c r="AM952" i="22"/>
  <c r="AM784" i="22"/>
  <c r="AM877" i="22"/>
  <c r="AM723" i="22"/>
  <c r="AM878" i="22"/>
  <c r="AM820" i="22"/>
  <c r="AM879" i="22"/>
  <c r="AM1001" i="22"/>
  <c r="AM1007" i="22"/>
  <c r="X49" i="22"/>
  <c r="X9" i="22"/>
  <c r="AM19" i="22"/>
  <c r="AM39" i="22"/>
  <c r="AM32" i="22"/>
  <c r="AM59" i="22"/>
  <c r="AM152" i="22"/>
  <c r="AM257" i="22"/>
  <c r="AM498" i="22"/>
  <c r="AM378" i="22"/>
  <c r="AM248" i="22"/>
  <c r="AM249" i="22"/>
  <c r="AM668" i="22"/>
  <c r="AM684" i="22"/>
  <c r="AM799" i="22"/>
  <c r="AM844" i="22"/>
  <c r="AM909" i="22"/>
  <c r="AM845" i="22"/>
  <c r="AM707" i="22"/>
  <c r="AM751" i="22"/>
  <c r="AM950" i="22"/>
  <c r="X13" i="22"/>
  <c r="X23" i="22"/>
  <c r="X136" i="22"/>
  <c r="X250" i="22"/>
  <c r="AM3" i="22"/>
  <c r="AM64" i="22"/>
  <c r="AM28" i="22"/>
  <c r="AM60" i="22"/>
  <c r="AM61" i="22"/>
  <c r="AM65" i="22"/>
  <c r="AM108" i="22"/>
  <c r="AM67" i="22"/>
  <c r="AM97" i="22"/>
  <c r="AM207" i="22"/>
  <c r="AM98" i="22"/>
  <c r="AM182" i="22"/>
  <c r="AM157" i="22"/>
  <c r="AM354" i="22"/>
  <c r="AM226" i="22"/>
  <c r="AM386" i="22"/>
  <c r="AM552" i="22"/>
  <c r="AM272" i="22"/>
  <c r="AM394" i="22"/>
  <c r="AM576" i="22"/>
  <c r="AM587" i="22"/>
  <c r="AM756" i="22"/>
  <c r="AM895" i="22"/>
  <c r="AM896" i="22"/>
  <c r="AM788" i="22"/>
  <c r="AM781" i="22"/>
  <c r="AM805" i="22"/>
  <c r="AM856" i="22"/>
  <c r="AM782" i="22"/>
  <c r="AM859" i="22"/>
  <c r="AM953" i="22"/>
  <c r="AM729" i="22"/>
  <c r="AM891" i="22"/>
  <c r="AM946" i="22"/>
  <c r="AM825" i="22"/>
  <c r="AM893" i="22"/>
  <c r="AM776" i="22"/>
  <c r="X36" i="22"/>
  <c r="X51" i="22"/>
  <c r="X56" i="22"/>
  <c r="X160" i="22"/>
  <c r="AM120" i="22"/>
  <c r="AM79" i="22"/>
  <c r="AM582" i="22"/>
  <c r="AM569" i="22"/>
  <c r="AM339" i="22"/>
  <c r="AM544" i="22"/>
  <c r="AM424" i="22"/>
  <c r="AM349" i="22"/>
  <c r="AM258" i="22"/>
  <c r="AM490" i="22"/>
  <c r="AM491" i="22"/>
  <c r="AM437" i="22"/>
  <c r="AM493" i="22"/>
  <c r="AM371" i="22"/>
  <c r="AM234" i="22"/>
  <c r="AM305" i="22"/>
  <c r="AM456" i="22"/>
  <c r="AM634" i="22"/>
  <c r="AM635" i="22"/>
  <c r="AM610" i="22"/>
  <c r="AM831" i="22"/>
  <c r="AM732" i="22"/>
  <c r="AM918" i="22"/>
  <c r="AM921" i="22"/>
  <c r="AM814" i="22"/>
  <c r="AM870" i="22"/>
  <c r="AM716" i="22"/>
  <c r="AM884" i="22"/>
  <c r="AM937" i="22"/>
  <c r="AM727" i="22"/>
  <c r="AM889" i="22"/>
  <c r="X86" i="22"/>
  <c r="X100" i="22"/>
  <c r="X89" i="22"/>
  <c r="X54" i="22"/>
  <c r="X171" i="22"/>
  <c r="X198" i="22"/>
  <c r="X138" i="22"/>
  <c r="X231" i="22"/>
  <c r="X306" i="22"/>
  <c r="X307" i="22"/>
  <c r="X308" i="22"/>
  <c r="X181" i="22"/>
  <c r="X107" i="22"/>
  <c r="X204" i="22"/>
  <c r="X118" i="22"/>
  <c r="X119" i="22"/>
  <c r="X147" i="22"/>
  <c r="X285" i="22"/>
  <c r="X293" i="22"/>
  <c r="X271" i="22"/>
  <c r="X16" i="22"/>
  <c r="X17" i="22"/>
  <c r="X82" i="22"/>
  <c r="X57" i="22"/>
  <c r="X176" i="22"/>
  <c r="X183" i="22"/>
  <c r="X184" i="22"/>
  <c r="X126" i="22"/>
  <c r="X166" i="22"/>
  <c r="X290" i="22"/>
  <c r="X297" i="22"/>
  <c r="X312" i="22"/>
  <c r="X21" i="22"/>
  <c r="X30" i="22"/>
  <c r="X28" i="22"/>
  <c r="X52" i="22"/>
  <c r="X88" i="22"/>
  <c r="X63" i="22"/>
  <c r="X90" i="22"/>
  <c r="X53" i="22"/>
  <c r="X80" i="22"/>
  <c r="X77" i="22"/>
  <c r="X175" i="22"/>
  <c r="X167" i="22"/>
  <c r="X157" i="22"/>
  <c r="X256" i="22"/>
  <c r="X296" i="22"/>
  <c r="X314" i="22"/>
  <c r="X316" i="22"/>
  <c r="X22" i="22"/>
  <c r="X35" i="22"/>
  <c r="X99" i="22"/>
  <c r="X109" i="22"/>
  <c r="X91" i="22"/>
  <c r="X93" i="22"/>
  <c r="X50" i="22"/>
  <c r="X133" i="22"/>
  <c r="X177" i="22"/>
  <c r="X200" i="22"/>
  <c r="X142" i="22"/>
  <c r="X227" i="22"/>
  <c r="X302" i="22"/>
  <c r="X81" i="22"/>
  <c r="X71" i="22"/>
  <c r="X203" i="22"/>
  <c r="X194" i="22"/>
  <c r="X219" i="22"/>
  <c r="X241" i="22"/>
  <c r="X257" i="22"/>
  <c r="X304" i="22"/>
  <c r="X3" i="22"/>
  <c r="X12" i="22"/>
  <c r="X41" i="22"/>
  <c r="X58" i="22"/>
  <c r="X74" i="22"/>
  <c r="X187" i="22"/>
  <c r="X210" i="22"/>
  <c r="X122" i="22"/>
  <c r="X233" i="22"/>
  <c r="X265" i="22"/>
  <c r="X5" i="22"/>
  <c r="X18" i="22"/>
  <c r="X7" i="22"/>
  <c r="X108" i="22"/>
  <c r="X67" i="22"/>
  <c r="X124" i="22"/>
  <c r="X139" i="22"/>
  <c r="X191" i="22"/>
  <c r="I4" i="22"/>
  <c r="I6" i="22"/>
  <c r="I13" i="22"/>
  <c r="I93" i="22"/>
  <c r="I81" i="22"/>
  <c r="I96" i="22"/>
  <c r="X26" i="22"/>
  <c r="X24" i="22"/>
  <c r="X73" i="22"/>
  <c r="X85" i="22"/>
  <c r="X61" i="22"/>
  <c r="X78" i="22"/>
  <c r="X46" i="22"/>
  <c r="X111" i="22"/>
  <c r="X79" i="22"/>
  <c r="X70" i="22"/>
  <c r="X152" i="22"/>
  <c r="X2" i="22"/>
  <c r="X11" i="22"/>
  <c r="X37" i="22"/>
  <c r="X40" i="22"/>
  <c r="X69" i="22"/>
  <c r="X96" i="22"/>
  <c r="X112" i="22"/>
  <c r="X15" i="22"/>
  <c r="X19" i="22"/>
  <c r="X29" i="22"/>
  <c r="X105" i="22"/>
  <c r="X44" i="22"/>
  <c r="X170" i="22"/>
  <c r="X132" i="22"/>
  <c r="X172" i="22"/>
  <c r="X253" i="22"/>
  <c r="X236" i="22"/>
  <c r="I3" i="22"/>
  <c r="I9" i="22"/>
  <c r="I11" i="22"/>
  <c r="I84" i="22"/>
  <c r="X310" i="22"/>
  <c r="X20" i="22"/>
  <c r="X34" i="22"/>
  <c r="X31" i="22"/>
  <c r="X38" i="22"/>
  <c r="X39" i="22"/>
  <c r="X33" i="22"/>
  <c r="X97" i="22"/>
  <c r="X72" i="22"/>
  <c r="X98" i="22"/>
  <c r="X59" i="22"/>
  <c r="X60" i="22"/>
  <c r="X102" i="22"/>
  <c r="X64" i="22"/>
  <c r="X106" i="22"/>
  <c r="X55" i="22"/>
  <c r="X47" i="22"/>
  <c r="X48" i="22"/>
  <c r="X130" i="22"/>
  <c r="X6" i="22"/>
  <c r="X8" i="22"/>
  <c r="X32" i="22"/>
  <c r="X84" i="22"/>
  <c r="X87" i="22"/>
  <c r="X43" i="22"/>
  <c r="X129" i="22"/>
  <c r="X141" i="22"/>
  <c r="X163" i="22"/>
  <c r="X211" i="22"/>
  <c r="X215" i="22"/>
  <c r="X196" i="22"/>
  <c r="X243" i="22"/>
  <c r="X246" i="22"/>
  <c r="X232" i="22"/>
  <c r="X242" i="22"/>
  <c r="AM83" i="22"/>
  <c r="AM174" i="22"/>
  <c r="AM88" i="22"/>
  <c r="AM147" i="22"/>
  <c r="AM212" i="22"/>
  <c r="AM556" i="22"/>
  <c r="AM280" i="22"/>
  <c r="AM533" i="22"/>
  <c r="AM1008" i="22"/>
  <c r="X151" i="22"/>
  <c r="X156" i="22"/>
  <c r="X186" i="22"/>
  <c r="X188" i="22"/>
  <c r="X209" i="22"/>
  <c r="X143" i="22"/>
  <c r="X165" i="22"/>
  <c r="X224" i="22"/>
  <c r="X252" i="22"/>
  <c r="X244" i="22"/>
  <c r="X221" i="22"/>
  <c r="X259" i="22"/>
  <c r="X266" i="22"/>
  <c r="X125" i="22"/>
  <c r="X137" i="22"/>
  <c r="X155" i="22"/>
  <c r="X208" i="22"/>
  <c r="X228" i="22"/>
  <c r="X245" i="22"/>
  <c r="X220" i="22"/>
  <c r="X237" i="22"/>
  <c r="X239" i="22"/>
  <c r="X263" i="22"/>
  <c r="X115" i="22"/>
  <c r="X180" i="22"/>
  <c r="X154" i="22"/>
  <c r="X158" i="22"/>
  <c r="X146" i="22"/>
  <c r="X218" i="22"/>
  <c r="X225" i="22"/>
  <c r="X226" i="22"/>
  <c r="X230" i="22"/>
  <c r="X264" i="22"/>
  <c r="X275" i="22"/>
  <c r="AM31" i="22"/>
  <c r="AM37" i="22"/>
  <c r="AM38" i="22"/>
  <c r="AM224" i="22"/>
  <c r="X206" i="22"/>
  <c r="X127" i="22"/>
  <c r="X212" i="22"/>
  <c r="X123" i="22"/>
  <c r="X189" i="22"/>
  <c r="X193" i="22"/>
  <c r="X247" i="22"/>
  <c r="X238" i="22"/>
  <c r="X234" i="22"/>
  <c r="X134" i="22"/>
  <c r="X150" i="22"/>
  <c r="X178" i="22"/>
  <c r="X179" i="22"/>
  <c r="X116" i="22"/>
  <c r="X205" i="22"/>
  <c r="X185" i="22"/>
  <c r="X207" i="22"/>
  <c r="X190" i="22"/>
  <c r="X162" i="22"/>
  <c r="X192" i="22"/>
  <c r="X214" i="22"/>
  <c r="X217" i="22"/>
  <c r="X229" i="22"/>
  <c r="X254" i="22"/>
  <c r="X248" i="22"/>
  <c r="X240" i="22"/>
  <c r="X255" i="22"/>
  <c r="X299" i="22"/>
  <c r="X289" i="22"/>
  <c r="AM981" i="22"/>
  <c r="AM979" i="22"/>
  <c r="AM27" i="22"/>
  <c r="AM25" i="22"/>
  <c r="AM46" i="22"/>
  <c r="AM154" i="22"/>
  <c r="AM75" i="22"/>
  <c r="AM213" i="22"/>
  <c r="AM510" i="22"/>
  <c r="AM410" i="22"/>
  <c r="AM526" i="22"/>
  <c r="AM765" i="22"/>
  <c r="AM20" i="22"/>
  <c r="X284" i="22"/>
  <c r="X262" i="22"/>
  <c r="X269" i="22"/>
  <c r="X309" i="22"/>
  <c r="AM7" i="22"/>
  <c r="AM8" i="22"/>
  <c r="AM58" i="22"/>
  <c r="AM40" i="22"/>
  <c r="AM34" i="22"/>
  <c r="AM41" i="22"/>
  <c r="AM197" i="22"/>
  <c r="AM242" i="22"/>
  <c r="X274" i="22"/>
  <c r="X298" i="22"/>
  <c r="X286" i="22"/>
  <c r="X300" i="22"/>
  <c r="X278" i="22"/>
  <c r="X280" i="22"/>
  <c r="X295" i="22"/>
  <c r="AM982" i="22"/>
  <c r="AM975" i="22"/>
  <c r="AM988" i="22"/>
  <c r="AM989" i="22"/>
  <c r="AM6" i="22"/>
  <c r="AM13" i="22"/>
  <c r="AM9" i="22"/>
  <c r="AM10" i="22"/>
  <c r="AM17" i="22"/>
  <c r="AM55" i="22"/>
  <c r="AM151" i="22"/>
  <c r="AM252" i="22"/>
  <c r="AM340" i="22"/>
  <c r="AM345" i="22"/>
  <c r="AM476" i="22"/>
  <c r="AM256" i="22"/>
  <c r="AM487" i="22"/>
  <c r="AM439" i="22"/>
  <c r="AM227" i="22"/>
  <c r="AM265" i="22"/>
  <c r="AM661" i="22"/>
  <c r="AM644" i="22"/>
  <c r="AM607" i="22"/>
  <c r="X287" i="22"/>
  <c r="X260" i="22"/>
  <c r="X305" i="22"/>
  <c r="X292" i="22"/>
  <c r="X270" i="22"/>
  <c r="X273" i="22"/>
  <c r="AM986" i="22"/>
  <c r="AM1010" i="22"/>
  <c r="AM4" i="22"/>
  <c r="AM16" i="22"/>
  <c r="AM36" i="22"/>
  <c r="AM54" i="22"/>
  <c r="AM165" i="22"/>
  <c r="AM92" i="22"/>
  <c r="AM186" i="22"/>
  <c r="AM138" i="22"/>
  <c r="AM251" i="22"/>
  <c r="AM435" i="22"/>
  <c r="AM506" i="22"/>
  <c r="AM332" i="22"/>
  <c r="X277" i="22"/>
  <c r="X301" i="22"/>
  <c r="X291" i="22"/>
  <c r="X315" i="22"/>
  <c r="AM980" i="22"/>
  <c r="AM974" i="22"/>
  <c r="AM983" i="22"/>
  <c r="AM1006" i="22"/>
  <c r="AM21" i="22"/>
  <c r="AM116" i="22"/>
  <c r="AM473" i="22"/>
  <c r="AM474" i="22"/>
  <c r="AM481" i="22"/>
  <c r="AM352" i="22"/>
  <c r="AM218" i="22"/>
  <c r="AM368" i="22"/>
  <c r="AM370" i="22"/>
  <c r="AM440" i="22"/>
  <c r="AM380" i="22"/>
  <c r="AM441" i="22"/>
  <c r="AM381" i="22"/>
  <c r="AM267" i="22"/>
  <c r="AM236" i="22"/>
  <c r="AM400" i="22"/>
  <c r="AM444" i="22"/>
  <c r="AM445" i="22"/>
  <c r="AM307" i="22"/>
  <c r="AM33" i="22"/>
  <c r="AM51" i="22"/>
  <c r="AM43" i="22"/>
  <c r="AM44" i="22"/>
  <c r="AM57" i="22"/>
  <c r="AM184" i="22"/>
  <c r="AM121" i="22"/>
  <c r="AM80" i="22"/>
  <c r="AM122" i="22"/>
  <c r="AM123" i="22"/>
  <c r="AM125" i="22"/>
  <c r="AM129" i="22"/>
  <c r="AM130" i="22"/>
  <c r="AM179" i="22"/>
  <c r="AM87" i="22"/>
  <c r="AM99" i="22"/>
  <c r="AM113" i="22"/>
  <c r="AM196" i="22"/>
  <c r="AM469" i="22"/>
  <c r="AM337" i="22"/>
  <c r="AM338" i="22"/>
  <c r="AM471" i="22"/>
  <c r="AM283" i="22"/>
  <c r="AM342" i="22"/>
  <c r="AM286" i="22"/>
  <c r="AM426" i="22"/>
  <c r="AM560" i="22"/>
  <c r="AM287" i="22"/>
  <c r="AM288" i="22"/>
  <c r="AM546" i="22"/>
  <c r="AM259" i="22"/>
  <c r="AM483" i="22"/>
  <c r="AM260" i="22"/>
  <c r="AM484" i="22"/>
  <c r="AM357" i="22"/>
  <c r="AM361" i="22"/>
  <c r="AM365" i="22"/>
  <c r="AM366" i="22"/>
  <c r="AM221" i="22"/>
  <c r="AM264" i="22"/>
  <c r="AM494" i="22"/>
  <c r="AM438" i="22"/>
  <c r="AM297" i="22"/>
  <c r="AM229" i="22"/>
  <c r="AM499" i="22"/>
  <c r="AM299" i="22"/>
  <c r="AM231" i="22"/>
  <c r="AM384" i="22"/>
  <c r="AM501" i="22"/>
  <c r="AM387" i="22"/>
  <c r="AM268" i="22"/>
  <c r="AM442" i="22"/>
  <c r="AM302" i="22"/>
  <c r="AM504" i="22"/>
  <c r="AM303" i="22"/>
  <c r="AM271" i="22"/>
  <c r="AM508" i="22"/>
  <c r="AM396" i="22"/>
  <c r="AM573" i="22"/>
  <c r="AM306" i="22"/>
  <c r="AM241" i="22"/>
  <c r="AM273" i="22"/>
  <c r="AM518" i="22"/>
  <c r="AM312" i="22"/>
  <c r="AM577" i="22"/>
  <c r="AM415" i="22"/>
  <c r="AM641" i="22"/>
  <c r="AM655" i="22"/>
  <c r="AM830" i="22"/>
  <c r="AM745" i="22"/>
  <c r="AM919" i="22"/>
  <c r="AM966" i="22"/>
  <c r="AM947" i="22"/>
  <c r="AM731" i="22"/>
  <c r="AM45" i="22"/>
  <c r="AM29" i="22"/>
  <c r="AM211" i="22"/>
  <c r="AM81" i="22"/>
  <c r="AM167" i="22"/>
  <c r="AM93" i="22"/>
  <c r="AM201" i="22"/>
  <c r="AM133" i="22"/>
  <c r="AM171" i="22"/>
  <c r="AM135" i="22"/>
  <c r="AM136" i="22"/>
  <c r="AM140" i="22"/>
  <c r="AM145" i="22"/>
  <c r="AM190" i="22"/>
  <c r="AM101" i="22"/>
  <c r="AM193" i="22"/>
  <c r="AM114" i="22"/>
  <c r="AM205" i="22"/>
  <c r="AM90" i="22"/>
  <c r="AM159" i="22"/>
  <c r="AM282" i="22"/>
  <c r="AM284" i="22"/>
  <c r="AM350" i="22"/>
  <c r="AM325" i="22"/>
  <c r="AM489" i="22"/>
  <c r="AM495" i="22"/>
  <c r="AM551" i="22"/>
  <c r="AM443" i="22"/>
  <c r="AM274" i="22"/>
  <c r="AM243" i="22"/>
  <c r="AM554" i="22"/>
  <c r="AM555" i="22"/>
  <c r="AM616" i="22"/>
  <c r="AM854" i="22"/>
  <c r="AM126" i="22"/>
  <c r="AM203" i="22"/>
  <c r="AM117" i="22"/>
  <c r="AM341" i="22"/>
  <c r="AM475" i="22"/>
  <c r="AM430" i="22"/>
  <c r="AM353" i="22"/>
  <c r="AM294" i="22"/>
  <c r="AM222" i="22"/>
  <c r="AM500" i="22"/>
  <c r="AM270" i="22"/>
  <c r="AM562" i="22"/>
  <c r="AM393" i="22"/>
  <c r="AM512" i="22"/>
  <c r="AM333" i="22"/>
  <c r="AM401" i="22"/>
  <c r="AM447" i="22"/>
  <c r="AM409" i="22"/>
  <c r="AM411" i="22"/>
  <c r="AM525" i="22"/>
  <c r="AM663" i="22"/>
  <c r="AM720" i="22"/>
  <c r="AM47" i="22"/>
  <c r="AM53" i="22"/>
  <c r="AM48" i="22"/>
  <c r="AM49" i="22"/>
  <c r="AM63" i="22"/>
  <c r="AM106" i="22"/>
  <c r="AM200" i="22"/>
  <c r="AM78" i="22"/>
  <c r="AM128" i="22"/>
  <c r="AM132" i="22"/>
  <c r="AM202" i="22"/>
  <c r="AM96" i="22"/>
  <c r="AM189" i="22"/>
  <c r="AM71" i="22"/>
  <c r="AM146" i="22"/>
  <c r="AM149" i="22"/>
  <c r="AM155" i="22"/>
  <c r="AM104" i="22"/>
  <c r="AM105" i="22"/>
  <c r="AM317" i="22"/>
  <c r="AM247" i="22"/>
  <c r="AM336" i="22"/>
  <c r="AM901" i="22"/>
  <c r="AM902" i="22"/>
  <c r="AM867" i="22"/>
  <c r="AM936" i="22"/>
  <c r="AM939" i="22"/>
  <c r="AM728" i="22"/>
  <c r="AM52" i="22"/>
  <c r="AM107" i="22"/>
  <c r="AM185" i="22"/>
  <c r="AM164" i="22"/>
  <c r="AM210" i="22"/>
  <c r="AM166" i="22"/>
  <c r="AM170" i="22"/>
  <c r="AM178" i="22"/>
  <c r="AM139" i="22"/>
  <c r="AM181" i="22"/>
  <c r="AM422" i="22"/>
  <c r="AM559" i="22"/>
  <c r="AM216" i="22"/>
  <c r="AM324" i="22"/>
  <c r="AM217" i="22"/>
  <c r="AM477" i="22"/>
  <c r="AM289" i="22"/>
  <c r="AM482" i="22"/>
  <c r="AM290" i="22"/>
  <c r="AM359" i="22"/>
  <c r="AM433" i="22"/>
  <c r="AM434" i="22"/>
  <c r="AM293" i="22"/>
  <c r="AM492" i="22"/>
  <c r="AM326" i="22"/>
  <c r="AM295" i="22"/>
  <c r="AM327" i="22"/>
  <c r="AM373" i="22"/>
  <c r="AM228" i="22"/>
  <c r="AM379" i="22"/>
  <c r="AM232" i="22"/>
  <c r="AM233" i="22"/>
  <c r="AM329" i="22"/>
  <c r="AM503" i="22"/>
  <c r="AM331" i="22"/>
  <c r="AM583" i="22"/>
  <c r="AM392" i="22"/>
  <c r="AM240" i="22"/>
  <c r="AM395" i="22"/>
  <c r="AM509" i="22"/>
  <c r="AM398" i="22"/>
  <c r="AM566" i="22"/>
  <c r="AM517" i="22"/>
  <c r="AM404" i="22"/>
  <c r="AM407" i="22"/>
  <c r="AM308" i="22"/>
  <c r="AM413" i="22"/>
  <c r="AM553" i="22"/>
  <c r="AM454" i="22"/>
  <c r="AM313" i="22"/>
  <c r="AM335" i="22"/>
  <c r="AM578" i="22"/>
  <c r="AM35" i="22"/>
  <c r="AM66" i="22"/>
  <c r="AM118" i="22"/>
  <c r="AM124" i="22"/>
  <c r="AM109" i="22"/>
  <c r="AM131" i="22"/>
  <c r="AM68" i="22"/>
  <c r="AM137" i="22"/>
  <c r="AM94" i="22"/>
  <c r="AM110" i="22"/>
  <c r="AM150" i="22"/>
  <c r="AM192" i="22"/>
  <c r="AM103" i="22"/>
  <c r="AM115" i="22"/>
  <c r="AM208" i="22"/>
  <c r="AM158" i="22"/>
  <c r="AM161" i="22"/>
  <c r="AM362" i="22"/>
  <c r="AM550" i="22"/>
  <c r="AM374" i="22"/>
  <c r="AM385" i="22"/>
  <c r="AM505" i="22"/>
  <c r="AM572" i="22"/>
  <c r="AM574" i="22"/>
  <c r="AM449" i="22"/>
  <c r="AM455" i="22"/>
  <c r="AM564" i="22"/>
  <c r="AM417" i="22"/>
  <c r="AM647" i="22"/>
  <c r="AM600" i="22"/>
  <c r="AM648" i="22"/>
  <c r="AM636" i="22"/>
  <c r="AM672" i="22"/>
  <c r="AM667" i="22"/>
  <c r="AM789" i="22"/>
  <c r="AM898" i="22"/>
  <c r="AM689" i="22"/>
  <c r="AM801" i="22"/>
  <c r="AM742" i="22"/>
  <c r="AM955" i="22"/>
  <c r="AM775" i="22"/>
  <c r="AM403" i="22"/>
  <c r="AM448" i="22"/>
  <c r="AM405" i="22"/>
  <c r="AM451" i="22"/>
  <c r="AM276" i="22"/>
  <c r="AM452" i="22"/>
  <c r="AM453" i="22"/>
  <c r="AM278" i="22"/>
  <c r="AM459" i="22"/>
  <c r="AM460" i="22"/>
  <c r="AM420" i="22"/>
  <c r="AM537" i="22"/>
  <c r="AM467" i="22"/>
  <c r="AM541" i="22"/>
  <c r="AM643" i="22"/>
  <c r="AM633" i="22"/>
  <c r="AM623" i="22"/>
  <c r="AM662" i="22"/>
  <c r="AM624" i="22"/>
  <c r="AM613" i="22"/>
  <c r="AM651" i="22"/>
  <c r="AM626" i="22"/>
  <c r="AM665" i="22"/>
  <c r="AM594" i="22"/>
  <c r="AM602" i="22"/>
  <c r="AM629" i="22"/>
  <c r="AM787" i="22"/>
  <c r="AM961" i="22"/>
  <c r="AM688" i="22"/>
  <c r="AM969" i="22"/>
  <c r="AM757" i="22"/>
  <c r="AM962" i="22"/>
  <c r="AM838" i="22"/>
  <c r="AM904" i="22"/>
  <c r="AM695" i="22"/>
  <c r="AM698" i="22"/>
  <c r="AM800" i="22"/>
  <c r="AM843" i="22"/>
  <c r="AM778" i="22"/>
  <c r="AM767" i="22"/>
  <c r="AM780" i="22"/>
  <c r="AM743" i="22"/>
  <c r="AM917" i="22"/>
  <c r="AM861" i="22"/>
  <c r="AM812" i="22"/>
  <c r="AM863" i="22"/>
  <c r="AM964" i="22"/>
  <c r="AM717" i="22"/>
  <c r="AM871" i="22"/>
  <c r="AM816" i="22"/>
  <c r="AM951" i="22"/>
  <c r="AM965" i="22"/>
  <c r="AM772" i="22"/>
  <c r="AM933" i="22"/>
  <c r="AM725" i="22"/>
  <c r="AM967" i="22"/>
  <c r="AM887" i="22"/>
  <c r="AM944" i="22"/>
  <c r="AM945" i="22"/>
  <c r="AM997" i="22"/>
  <c r="AM995" i="22"/>
  <c r="AM797" i="22"/>
  <c r="AM963" i="22"/>
  <c r="AM869" i="22"/>
  <c r="AM880" i="22"/>
  <c r="AM418" i="22"/>
  <c r="AM534" i="22"/>
  <c r="AM421" i="22"/>
  <c r="AM660" i="22"/>
  <c r="AM606" i="22"/>
  <c r="AM645" i="22"/>
  <c r="AM632" i="22"/>
  <c r="AM611" i="22"/>
  <c r="AM591" i="22"/>
  <c r="AM650" i="22"/>
  <c r="AM592" i="22"/>
  <c r="AM654" i="22"/>
  <c r="AM682" i="22"/>
  <c r="AM670" i="22"/>
  <c r="AM897" i="22"/>
  <c r="AM734" i="22"/>
  <c r="AM690" i="22"/>
  <c r="AM759" i="22"/>
  <c r="AM840" i="22"/>
  <c r="AM763" i="22"/>
  <c r="AM796" i="22"/>
  <c r="AM740" i="22"/>
  <c r="AM846" i="22"/>
  <c r="AM701" i="22"/>
  <c r="AM914" i="22"/>
  <c r="AM915" i="22"/>
  <c r="AM858" i="22"/>
  <c r="AM710" i="22"/>
  <c r="AM711" i="22"/>
  <c r="AM920" i="22"/>
  <c r="AM960" i="22"/>
  <c r="AM719" i="22"/>
  <c r="AM971" i="22"/>
  <c r="AM309" i="22"/>
  <c r="AM275" i="22"/>
  <c r="AM412" i="22"/>
  <c r="AM311" i="22"/>
  <c r="AM314" i="22"/>
  <c r="AM277" i="22"/>
  <c r="AM245" i="22"/>
  <c r="AM318" i="22"/>
  <c r="AM567" i="22"/>
  <c r="AM462" i="22"/>
  <c r="AM580" i="22"/>
  <c r="AM465" i="22"/>
  <c r="AM581" i="22"/>
  <c r="AM322" i="22"/>
  <c r="AM631" i="22"/>
  <c r="AM646" i="22"/>
  <c r="AM612" i="22"/>
  <c r="AM676" i="22"/>
  <c r="AM652" i="22"/>
  <c r="AM593" i="22"/>
  <c r="AM628" i="22"/>
  <c r="AM603" i="22"/>
  <c r="AM605" i="22"/>
  <c r="AM894" i="22"/>
  <c r="AM683" i="22"/>
  <c r="AM829" i="22"/>
  <c r="AM790" i="22"/>
  <c r="AM792" i="22"/>
  <c r="AM735" i="22"/>
  <c r="AM737" i="22"/>
  <c r="AM739" i="22"/>
  <c r="AM836" i="22"/>
  <c r="AM694" i="22"/>
  <c r="AM798" i="22"/>
  <c r="AM700" i="22"/>
  <c r="AM907" i="22"/>
  <c r="AM910" i="22"/>
  <c r="AM849" i="22"/>
  <c r="AM702" i="22"/>
  <c r="AM855" i="22"/>
  <c r="AM857" i="22"/>
  <c r="AM860" i="22"/>
  <c r="AM712" i="22"/>
  <c r="AM813" i="22"/>
  <c r="AM923" i="22"/>
  <c r="AM924" i="22"/>
  <c r="AM752" i="22"/>
  <c r="AM929" i="22"/>
  <c r="AM875" i="22"/>
  <c r="AM785" i="22"/>
  <c r="AM956" i="22"/>
  <c r="AM970" i="22"/>
  <c r="AM940" i="22"/>
  <c r="AM755" i="22"/>
  <c r="AM823" i="22"/>
  <c r="AM942" i="22"/>
  <c r="AM994" i="22"/>
  <c r="AM999" i="22"/>
  <c r="AM315" i="22"/>
  <c r="AM246" i="22"/>
  <c r="AM419" i="22"/>
  <c r="AM565" i="22"/>
  <c r="AM558" i="22"/>
  <c r="AM542" i="22"/>
  <c r="AM588" i="22"/>
  <c r="AM681" i="22"/>
  <c r="AM673" i="22"/>
  <c r="AM664" i="22"/>
  <c r="AM627" i="22"/>
  <c r="AM642" i="22"/>
  <c r="AM680" i="22"/>
  <c r="AM685" i="22"/>
  <c r="AM686" i="22"/>
  <c r="AM736" i="22"/>
  <c r="AM899" i="22"/>
  <c r="AM841" i="22"/>
  <c r="AM948" i="22"/>
  <c r="AM766" i="22"/>
  <c r="AM912" i="22"/>
  <c r="AM916" i="22"/>
  <c r="AM708" i="22"/>
  <c r="AM808" i="22"/>
  <c r="AM862" i="22"/>
  <c r="AM714" i="22"/>
  <c r="AM747" i="22"/>
  <c r="AM749" i="22"/>
  <c r="AM770" i="22"/>
  <c r="AM926" i="22"/>
  <c r="AM818" i="22"/>
  <c r="AM930" i="22"/>
  <c r="AM931" i="22"/>
  <c r="AM821" i="22"/>
  <c r="AM822" i="22"/>
  <c r="AM824" i="22"/>
  <c r="AM888" i="22"/>
  <c r="AM968" i="22"/>
  <c r="AM998" i="22"/>
  <c r="AM320" i="22"/>
  <c r="AM568" i="22"/>
  <c r="AM622" i="22"/>
  <c r="AM614" i="22"/>
  <c r="AM674" i="22"/>
  <c r="AM597" i="22"/>
  <c r="AM604" i="22"/>
  <c r="AM679" i="22"/>
  <c r="AM832" i="22"/>
  <c r="AM958" i="22"/>
  <c r="AM908" i="22"/>
  <c r="AM802" i="22"/>
  <c r="AM779" i="22"/>
  <c r="AM804" i="22"/>
  <c r="AM705" i="22"/>
  <c r="AM709" i="22"/>
  <c r="AM715" i="22"/>
  <c r="AM959" i="22"/>
  <c r="AM872" i="22"/>
  <c r="AM874" i="22"/>
  <c r="AM932" i="22"/>
  <c r="AM773" i="22"/>
  <c r="AM774" i="22"/>
  <c r="AM935" i="22"/>
  <c r="AM890" i="22"/>
  <c r="AM892" i="22"/>
  <c r="AM786" i="22"/>
  <c r="AM1003" i="22"/>
  <c r="I38" i="22"/>
  <c r="I39" i="22"/>
  <c r="I23" i="22"/>
  <c r="I29" i="22"/>
  <c r="I51" i="22"/>
  <c r="I69" i="22"/>
  <c r="I71" i="22"/>
  <c r="I57" i="22"/>
  <c r="I95" i="22"/>
  <c r="I97" i="22"/>
  <c r="I103" i="22"/>
  <c r="I74" i="22"/>
  <c r="I80" i="22"/>
  <c r="I101" i="22"/>
  <c r="I108" i="22"/>
  <c r="I114" i="22"/>
  <c r="I17" i="22"/>
  <c r="I30" i="22"/>
  <c r="I58" i="22"/>
  <c r="I31" i="22"/>
  <c r="I24" i="22"/>
  <c r="I21" i="22"/>
  <c r="I27" i="22"/>
  <c r="I35" i="22"/>
  <c r="I46" i="22"/>
  <c r="I65" i="22"/>
  <c r="I107" i="22"/>
  <c r="I42" i="22"/>
  <c r="I49" i="22"/>
  <c r="I87" i="22"/>
  <c r="I82" i="22"/>
  <c r="AM177" i="22"/>
  <c r="AM100" i="22"/>
  <c r="AM160" i="22"/>
  <c r="AM570" i="22"/>
  <c r="AM479" i="22"/>
  <c r="AM364" i="22"/>
  <c r="AM377" i="22"/>
  <c r="AM330" i="22"/>
  <c r="AM561" i="22"/>
  <c r="AM513" i="22"/>
  <c r="AM521" i="22"/>
  <c r="AJ1012" i="22"/>
  <c r="AK1012" i="22"/>
  <c r="AI1012" i="22"/>
  <c r="AM187" i="22"/>
  <c r="AM180" i="22"/>
  <c r="AL1012" i="22"/>
  <c r="AM148" i="22"/>
  <c r="AM214" i="22"/>
  <c r="AM472" i="22"/>
  <c r="AM428" i="22"/>
  <c r="AM348" i="22"/>
  <c r="AM369" i="22"/>
  <c r="AM497" i="22"/>
  <c r="AM237" i="22"/>
  <c r="AM446" i="22"/>
  <c r="AM978" i="22"/>
  <c r="AM84" i="22"/>
  <c r="AM134" i="22"/>
  <c r="AM85" i="22"/>
  <c r="AM176" i="22"/>
  <c r="AM111" i="22"/>
  <c r="AM73" i="22"/>
  <c r="AM191" i="22"/>
  <c r="AM74" i="22"/>
  <c r="AM102" i="22"/>
  <c r="AM183" i="22"/>
  <c r="AM323" i="22"/>
  <c r="AM358" i="22"/>
  <c r="AM436" i="22"/>
  <c r="AM328" i="22"/>
  <c r="AM382" i="22"/>
  <c r="AM571" i="22"/>
  <c r="AM304" i="22"/>
  <c r="AM515" i="22"/>
  <c r="AM141" i="22"/>
  <c r="AM89" i="22"/>
  <c r="AM198" i="22"/>
  <c r="AM543" i="22"/>
  <c r="AM343" i="22"/>
  <c r="AM429" i="22"/>
  <c r="AM480" i="22"/>
  <c r="AM291" i="22"/>
  <c r="AM263" i="22"/>
  <c r="AM225" i="22"/>
  <c r="AM300" i="22"/>
  <c r="AM239" i="22"/>
  <c r="AM514" i="22"/>
  <c r="AM70" i="22"/>
  <c r="AM95" i="22"/>
  <c r="AM144" i="22"/>
  <c r="AM528" i="22"/>
  <c r="AM319" i="22"/>
  <c r="AM466" i="22"/>
  <c r="AM608" i="22"/>
  <c r="AM590" i="22"/>
  <c r="AM653" i="22"/>
  <c r="AM828" i="22"/>
  <c r="AM693" i="22"/>
  <c r="AM972" i="22"/>
  <c r="AM850" i="22"/>
  <c r="AM713" i="22"/>
  <c r="AM722" i="22"/>
  <c r="AM941" i="22"/>
  <c r="AM827" i="22"/>
  <c r="AM406" i="22"/>
  <c r="AM244" i="22"/>
  <c r="AM640" i="22"/>
  <c r="AM656" i="22"/>
  <c r="AM835" i="22"/>
  <c r="AM408" i="22"/>
  <c r="AM529" i="22"/>
  <c r="AM279" i="22"/>
  <c r="AM536" i="22"/>
  <c r="AM649" i="22"/>
  <c r="AM639" i="22"/>
  <c r="AM595" i="22"/>
  <c r="AM678" i="22"/>
  <c r="AM687" i="22"/>
  <c r="AM794" i="22"/>
  <c r="AM760" i="22"/>
  <c r="AM906" i="22"/>
  <c r="AM807" i="22"/>
  <c r="AM815" i="22"/>
  <c r="AM726" i="22"/>
  <c r="AM943" i="22"/>
  <c r="AM996" i="22"/>
  <c r="AM414" i="22"/>
  <c r="AM532" i="22"/>
  <c r="AM585" i="22"/>
  <c r="AM599" i="22"/>
  <c r="AM601" i="22"/>
  <c r="AM619" i="22"/>
  <c r="AM658" i="22"/>
  <c r="AM620" i="22"/>
  <c r="AM733" i="22"/>
  <c r="AM758" i="22"/>
  <c r="AM762" i="22"/>
  <c r="AM741" i="22"/>
  <c r="AM744" i="22"/>
  <c r="AM817" i="22"/>
  <c r="AM883" i="22"/>
  <c r="AM730" i="22"/>
  <c r="AM523" i="22"/>
  <c r="AM539" i="22"/>
  <c r="AM675" i="22"/>
  <c r="AM692" i="22"/>
  <c r="AM803" i="22"/>
  <c r="AM809" i="22"/>
  <c r="AM873" i="22"/>
  <c r="AM886" i="22"/>
  <c r="AM954" i="22"/>
  <c r="X110" i="22"/>
  <c r="X92" i="22"/>
  <c r="X131" i="22"/>
  <c r="X173" i="22"/>
  <c r="X197" i="22"/>
  <c r="X135" i="22"/>
  <c r="X103" i="22"/>
  <c r="X45" i="22"/>
  <c r="X174" i="22"/>
  <c r="X182" i="22"/>
  <c r="X153" i="22"/>
  <c r="X75" i="22"/>
  <c r="X148" i="22"/>
  <c r="U319" i="22"/>
  <c r="X104" i="22"/>
  <c r="X65" i="22"/>
  <c r="X95" i="22"/>
  <c r="X149" i="22"/>
  <c r="X117" i="22"/>
  <c r="X168" i="22"/>
  <c r="V319" i="22"/>
  <c r="T319" i="22"/>
  <c r="X101" i="22"/>
  <c r="X66" i="22"/>
  <c r="X68" i="22"/>
  <c r="X169" i="22"/>
  <c r="X199" i="22"/>
  <c r="W319" i="22"/>
  <c r="X62" i="22"/>
  <c r="X76" i="22"/>
  <c r="X128" i="22"/>
  <c r="X114" i="22"/>
  <c r="X164" i="22"/>
  <c r="X235" i="22"/>
  <c r="X222" i="22"/>
  <c r="X283" i="22"/>
  <c r="X213" i="22"/>
  <c r="X249" i="22"/>
  <c r="X281" i="22"/>
  <c r="X145" i="22"/>
  <c r="X216" i="22"/>
  <c r="X288" i="22"/>
  <c r="X120" i="22"/>
  <c r="X121" i="22"/>
  <c r="X276" i="22"/>
  <c r="X268" i="22"/>
  <c r="X272" i="22"/>
  <c r="X279" i="22"/>
  <c r="X258" i="22"/>
  <c r="I25" i="22"/>
  <c r="I37" i="22"/>
  <c r="I47" i="22"/>
  <c r="I50" i="22"/>
  <c r="I75" i="22"/>
  <c r="I59" i="22"/>
  <c r="I62" i="22"/>
  <c r="I14" i="22"/>
  <c r="I16" i="22"/>
  <c r="I33" i="22"/>
  <c r="I44" i="22"/>
  <c r="I40" i="22"/>
  <c r="I5" i="22"/>
  <c r="I12" i="22"/>
  <c r="I19" i="22"/>
  <c r="I20" i="22"/>
  <c r="I32" i="22"/>
  <c r="I28" i="22"/>
  <c r="I45" i="22"/>
  <c r="I41" i="22"/>
  <c r="I7" i="22"/>
  <c r="I22" i="22"/>
  <c r="I48" i="22"/>
  <c r="I36" i="22"/>
  <c r="I66" i="22"/>
  <c r="I8" i="22"/>
  <c r="I10" i="22"/>
  <c r="I15" i="22"/>
  <c r="I26" i="22"/>
  <c r="I34" i="22"/>
  <c r="I67" i="22"/>
  <c r="I77" i="22"/>
  <c r="I53" i="22"/>
  <c r="I94" i="22"/>
  <c r="I60" i="22"/>
  <c r="I55" i="22"/>
  <c r="I72" i="22"/>
  <c r="I90" i="22"/>
  <c r="I98" i="22"/>
  <c r="I43" i="22"/>
  <c r="I52" i="22"/>
  <c r="I70" i="22"/>
  <c r="I63" i="22"/>
  <c r="I76" i="22"/>
  <c r="I68" i="22"/>
  <c r="I61" i="22"/>
  <c r="I54" i="22"/>
  <c r="I56" i="22"/>
  <c r="I78" i="22"/>
  <c r="I79" i="22"/>
  <c r="I83" i="22"/>
  <c r="I116" i="22"/>
  <c r="I99" i="22"/>
  <c r="I113" i="22"/>
  <c r="I104" i="22"/>
  <c r="I112" i="22"/>
  <c r="I109" i="22"/>
  <c r="I106" i="22"/>
  <c r="I100" i="22"/>
  <c r="I110" i="22"/>
  <c r="I105" i="22"/>
  <c r="I115" i="22"/>
  <c r="I64" i="22"/>
  <c r="I73" i="22"/>
  <c r="I89" i="22"/>
  <c r="F119" i="22"/>
  <c r="G119" i="22"/>
  <c r="E119" i="22"/>
  <c r="H119" i="22"/>
  <c r="I92" i="22"/>
  <c r="I2" i="22"/>
  <c r="I86" i="22"/>
  <c r="I88" i="22"/>
  <c r="I91" i="22"/>
  <c r="I111" i="22"/>
  <c r="I102" i="22"/>
  <c r="I85" i="22"/>
  <c r="S1442" i="21"/>
  <c r="O883" i="21"/>
  <c r="O159" i="21"/>
  <c r="O958" i="21"/>
  <c r="O192" i="21"/>
  <c r="O73" i="21"/>
  <c r="O1404" i="21"/>
  <c r="O59" i="21"/>
  <c r="O191" i="21"/>
  <c r="O29" i="21"/>
  <c r="O891" i="21"/>
  <c r="O1250" i="21"/>
  <c r="O674" i="21"/>
  <c r="O664" i="21"/>
  <c r="O134" i="21"/>
  <c r="O1292" i="21"/>
  <c r="O738" i="21"/>
  <c r="O728" i="21"/>
  <c r="O506" i="21"/>
  <c r="O520" i="21"/>
  <c r="O761" i="21"/>
  <c r="O393" i="21"/>
  <c r="O717" i="21"/>
  <c r="O1383" i="21"/>
  <c r="O689" i="21"/>
  <c r="O1093" i="21"/>
  <c r="O1014" i="21"/>
  <c r="O142" i="21"/>
  <c r="O499" i="21"/>
  <c r="O845" i="21"/>
  <c r="O1348" i="21"/>
  <c r="O1236" i="21"/>
  <c r="O1317" i="21"/>
  <c r="O771" i="21"/>
  <c r="O2" i="21"/>
  <c r="O1391" i="21"/>
  <c r="O1371" i="21"/>
  <c r="O136" i="21"/>
  <c r="O1367" i="21"/>
  <c r="O748" i="21"/>
  <c r="O1299" i="21"/>
  <c r="O1137" i="21"/>
  <c r="O1136" i="21"/>
  <c r="O324" i="21"/>
  <c r="O1360" i="21"/>
  <c r="O957" i="21"/>
  <c r="O1324" i="21"/>
  <c r="O1160" i="21"/>
  <c r="O349" i="21"/>
  <c r="O157" i="21"/>
  <c r="O873" i="21"/>
  <c r="O1321" i="21"/>
  <c r="O1431" i="21"/>
  <c r="O778" i="21"/>
  <c r="O1319" i="21"/>
  <c r="O777" i="21"/>
  <c r="O999" i="21"/>
  <c r="O246" i="21"/>
  <c r="O1294" i="21"/>
  <c r="O501" i="21"/>
  <c r="O176" i="21"/>
  <c r="O190" i="21"/>
  <c r="O460" i="21"/>
  <c r="O1090" i="21"/>
  <c r="O980" i="21"/>
  <c r="O160" i="21"/>
  <c r="O424" i="21"/>
  <c r="O54" i="21"/>
  <c r="O1070" i="21"/>
  <c r="O249" i="21"/>
  <c r="O898" i="21"/>
  <c r="O828" i="21"/>
  <c r="O1352" i="21"/>
  <c r="O827" i="21"/>
  <c r="O909" i="21"/>
  <c r="O716" i="21"/>
  <c r="O714" i="21"/>
  <c r="O125" i="21"/>
  <c r="O62" i="21"/>
  <c r="O61" i="21"/>
  <c r="O247" i="21"/>
  <c r="O915" i="21"/>
  <c r="O173" i="21"/>
  <c r="O866" i="21"/>
  <c r="O759" i="21"/>
  <c r="O368" i="21"/>
  <c r="O1059" i="21"/>
  <c r="O425" i="21"/>
  <c r="O12" i="21"/>
  <c r="O567" i="21"/>
  <c r="O1169" i="21"/>
  <c r="O564" i="21"/>
  <c r="O1168" i="21"/>
  <c r="O558" i="21"/>
  <c r="O194" i="21"/>
  <c r="O798" i="21"/>
  <c r="O1332" i="21"/>
  <c r="O1384" i="21"/>
  <c r="O1264" i="21"/>
  <c r="O683" i="21"/>
  <c r="O1117" i="21"/>
  <c r="O1116" i="21"/>
  <c r="O1408" i="21"/>
  <c r="O375" i="21"/>
  <c r="O1403" i="21"/>
  <c r="O991" i="21"/>
  <c r="O1115" i="21"/>
  <c r="O1407" i="21"/>
  <c r="O1435" i="21"/>
  <c r="O306" i="21"/>
  <c r="O681" i="21"/>
  <c r="O678" i="21"/>
  <c r="O1253" i="21"/>
  <c r="O232" i="21"/>
  <c r="O1061" i="21"/>
  <c r="O966" i="21"/>
  <c r="O1186" i="21"/>
  <c r="O1171" i="21"/>
  <c r="O562" i="21"/>
  <c r="O1335" i="21"/>
  <c r="O928" i="21"/>
  <c r="O855" i="21"/>
  <c r="O1428" i="21"/>
  <c r="O721" i="21"/>
  <c r="O1254" i="21"/>
  <c r="O673" i="21"/>
  <c r="O1108" i="21"/>
  <c r="O1351" i="21"/>
  <c r="O823" i="21"/>
  <c r="O1242" i="21"/>
  <c r="O642" i="21"/>
  <c r="O461" i="21"/>
  <c r="O1342" i="21"/>
  <c r="O1207" i="21"/>
  <c r="O1201" i="21"/>
  <c r="O606" i="21"/>
  <c r="O221" i="21"/>
  <c r="O5" i="21"/>
  <c r="O399" i="21"/>
  <c r="O1339" i="21"/>
  <c r="O763" i="21"/>
  <c r="O762" i="21"/>
  <c r="O1196" i="21"/>
  <c r="O532" i="21"/>
  <c r="O394" i="21"/>
  <c r="O341" i="21"/>
  <c r="O58" i="21"/>
  <c r="O1265" i="21"/>
  <c r="O824" i="21"/>
  <c r="O231" i="21"/>
  <c r="O1222" i="21"/>
  <c r="O616" i="21"/>
  <c r="O182" i="21"/>
  <c r="O390" i="21"/>
  <c r="O262" i="21"/>
  <c r="O132" i="21"/>
  <c r="O590" i="21"/>
  <c r="O1176" i="21"/>
  <c r="O1175" i="21"/>
  <c r="O575" i="21"/>
  <c r="O110" i="21"/>
  <c r="O418" i="21"/>
  <c r="O78" i="21"/>
  <c r="O963" i="21"/>
  <c r="O548" i="21"/>
  <c r="O63" i="21"/>
  <c r="O509" i="21"/>
  <c r="O392" i="21"/>
  <c r="O146" i="21"/>
  <c r="O663" i="21"/>
  <c r="O1244" i="21"/>
  <c r="O659" i="21"/>
  <c r="O657" i="21"/>
  <c r="O371" i="21"/>
  <c r="O826" i="21"/>
  <c r="O808" i="21"/>
  <c r="O268" i="21"/>
  <c r="O217" i="21"/>
  <c r="O795" i="21"/>
  <c r="O139" i="21"/>
  <c r="O1153" i="21"/>
  <c r="O953" i="21"/>
  <c r="O867" i="21"/>
  <c r="O1309" i="21"/>
  <c r="O755" i="21"/>
  <c r="O736" i="21"/>
  <c r="O512" i="21"/>
  <c r="O502" i="21"/>
  <c r="O500" i="21"/>
  <c r="O703" i="21"/>
  <c r="O238" i="21"/>
  <c r="O483" i="21"/>
  <c r="O120" i="21"/>
  <c r="O1104" i="21"/>
  <c r="O629" i="21"/>
  <c r="O423" i="21"/>
  <c r="O1172" i="21"/>
  <c r="O1326" i="21"/>
  <c r="O785" i="21"/>
  <c r="O874" i="21"/>
  <c r="O779" i="21"/>
  <c r="O17" i="21"/>
  <c r="O212" i="21"/>
  <c r="O524" i="21"/>
  <c r="O1131" i="21"/>
  <c r="O853" i="21"/>
  <c r="O712" i="21"/>
  <c r="O711" i="21"/>
  <c r="O710" i="21"/>
  <c r="O322" i="21"/>
  <c r="O1019" i="21"/>
  <c r="O1268" i="21"/>
  <c r="O924" i="21"/>
  <c r="O1256" i="21"/>
  <c r="O158" i="21"/>
  <c r="O987" i="21"/>
  <c r="O661" i="21"/>
  <c r="O55" i="21"/>
  <c r="O294" i="21"/>
  <c r="O985" i="21"/>
  <c r="O53" i="21"/>
  <c r="O1398" i="21"/>
  <c r="O202" i="21"/>
  <c r="O201" i="21"/>
  <c r="O921" i="21"/>
  <c r="O901" i="21"/>
  <c r="O897" i="21"/>
  <c r="O1388" i="21"/>
  <c r="O812" i="21"/>
  <c r="O974" i="21"/>
  <c r="O605" i="21"/>
  <c r="O1412" i="21"/>
  <c r="O592" i="21"/>
  <c r="O1057" i="21"/>
  <c r="O1009" i="21"/>
  <c r="O964" i="21"/>
  <c r="O895" i="21"/>
  <c r="O805" i="21"/>
  <c r="O1177" i="21"/>
  <c r="O353" i="21"/>
  <c r="O803" i="21"/>
  <c r="O1053" i="21"/>
  <c r="O415" i="21"/>
  <c r="O257" i="21"/>
  <c r="O783" i="21"/>
  <c r="O552" i="21"/>
  <c r="O106" i="21"/>
  <c r="O1151" i="21"/>
  <c r="O396" i="21"/>
  <c r="O1379" i="21"/>
  <c r="O952" i="21"/>
  <c r="O1396" i="21"/>
  <c r="O525" i="21"/>
  <c r="O1301" i="21"/>
  <c r="O1425" i="21"/>
  <c r="O492" i="21"/>
  <c r="O488" i="21"/>
  <c r="O319" i="21"/>
  <c r="O318" i="21"/>
  <c r="O1261" i="21"/>
  <c r="O155" i="21"/>
  <c r="O1257" i="21"/>
  <c r="O372" i="21"/>
  <c r="O989" i="21"/>
  <c r="O303" i="21"/>
  <c r="O1395" i="21"/>
  <c r="O163" i="21"/>
  <c r="O820" i="21"/>
  <c r="O640" i="21"/>
  <c r="O1233" i="21"/>
  <c r="O1346" i="21"/>
  <c r="O51" i="21"/>
  <c r="O979" i="21"/>
  <c r="O281" i="21"/>
  <c r="O623" i="21"/>
  <c r="O25" i="21"/>
  <c r="O620" i="21"/>
  <c r="O365" i="21"/>
  <c r="O1011" i="21"/>
  <c r="O976" i="21"/>
  <c r="O807" i="21"/>
  <c r="O1341" i="21"/>
  <c r="O597" i="21"/>
  <c r="O1193" i="21"/>
  <c r="O1192" i="21"/>
  <c r="O426" i="21"/>
  <c r="O270" i="21"/>
  <c r="O1179" i="21"/>
  <c r="O417" i="21"/>
  <c r="O407" i="21"/>
  <c r="O76" i="21"/>
  <c r="O1410" i="21"/>
  <c r="O345" i="21"/>
  <c r="O955" i="21"/>
  <c r="O930" i="21"/>
  <c r="O770" i="21"/>
  <c r="O138" i="21"/>
  <c r="O1146" i="21"/>
  <c r="O1312" i="21"/>
  <c r="O750" i="21"/>
  <c r="O526" i="21"/>
  <c r="O387" i="21"/>
  <c r="O734" i="21"/>
  <c r="O1126" i="21"/>
  <c r="O321" i="21"/>
  <c r="O180" i="21"/>
  <c r="O1278" i="21"/>
  <c r="O1426" i="21"/>
  <c r="O1276" i="21"/>
  <c r="O92" i="21"/>
  <c r="O913" i="21"/>
  <c r="O849" i="21"/>
  <c r="O700" i="21"/>
  <c r="O391" i="21"/>
  <c r="O378" i="21"/>
  <c r="O1114" i="21"/>
  <c r="O373" i="21"/>
  <c r="O1402" i="21"/>
  <c r="O471" i="21"/>
  <c r="O304" i="21"/>
  <c r="O650" i="21"/>
  <c r="O21" i="21"/>
  <c r="O648" i="21"/>
  <c r="O644" i="21"/>
  <c r="O1240" i="21"/>
  <c r="O286" i="21"/>
  <c r="O628" i="21"/>
  <c r="O1224" i="21"/>
  <c r="O625" i="21"/>
  <c r="O455" i="21"/>
  <c r="O1077" i="21"/>
  <c r="O1076" i="21"/>
  <c r="O274" i="21"/>
  <c r="O143" i="21"/>
  <c r="O1066" i="21"/>
  <c r="O1063" i="21"/>
  <c r="O436" i="21"/>
  <c r="O434" i="21"/>
  <c r="O1025" i="21"/>
  <c r="O362" i="21"/>
  <c r="O968" i="21"/>
  <c r="O109" i="21"/>
  <c r="O556" i="21"/>
  <c r="O414" i="21"/>
  <c r="O1024" i="21"/>
  <c r="O1163" i="21"/>
  <c r="O1329" i="21"/>
  <c r="O1158" i="21"/>
  <c r="O537" i="21"/>
  <c r="O64" i="21"/>
  <c r="O1004" i="21"/>
  <c r="O871" i="21"/>
  <c r="O869" i="21"/>
  <c r="O337" i="21"/>
  <c r="O168" i="21"/>
  <c r="O727" i="21"/>
  <c r="O1289" i="21"/>
  <c r="O724" i="21"/>
  <c r="O516" i="21"/>
  <c r="O514" i="21"/>
  <c r="O1132" i="21"/>
  <c r="O1283" i="21"/>
  <c r="O128" i="21"/>
  <c r="O490" i="21"/>
  <c r="O1356" i="21"/>
  <c r="O1270" i="21"/>
  <c r="O487" i="21"/>
  <c r="O1120" i="21"/>
  <c r="O1440" i="21"/>
  <c r="O7" i="21"/>
  <c r="O655" i="21"/>
  <c r="O651" i="21"/>
  <c r="O86" i="21"/>
  <c r="O463" i="21"/>
  <c r="O1100" i="21"/>
  <c r="O984" i="21"/>
  <c r="O1234" i="21"/>
  <c r="O637" i="21"/>
  <c r="O634" i="21"/>
  <c r="O614" i="21"/>
  <c r="O453" i="21"/>
  <c r="O972" i="21"/>
  <c r="O141" i="21"/>
  <c r="O1420" i="21"/>
  <c r="O903" i="21"/>
  <c r="O1187" i="21"/>
  <c r="O261" i="21"/>
  <c r="O259" i="21"/>
  <c r="O961" i="21"/>
  <c r="O352" i="21"/>
  <c r="O250" i="21"/>
  <c r="O32" i="21"/>
  <c r="O1382" i="21"/>
  <c r="O789" i="21"/>
  <c r="O1330" i="21"/>
  <c r="O1023" i="21"/>
  <c r="O773" i="21"/>
  <c r="O772" i="21"/>
  <c r="O1315" i="21"/>
  <c r="O531" i="21"/>
  <c r="O1370" i="21"/>
  <c r="O1429" i="21"/>
  <c r="O1143" i="21"/>
  <c r="O1141" i="21"/>
  <c r="O1138" i="21"/>
  <c r="O518" i="21"/>
  <c r="O328" i="21"/>
  <c r="O949" i="21"/>
  <c r="O10" i="21"/>
  <c r="O902" i="21"/>
  <c r="O1363" i="21"/>
  <c r="O1280" i="21"/>
  <c r="O1427" i="21"/>
  <c r="O702" i="21"/>
  <c r="O1358" i="21"/>
  <c r="O696" i="21"/>
  <c r="O126" i="21"/>
  <c r="O842" i="21"/>
  <c r="O3" i="21"/>
  <c r="O667" i="21"/>
  <c r="O462" i="21"/>
  <c r="O1389" i="21"/>
  <c r="O885" i="21"/>
  <c r="O643" i="21"/>
  <c r="O1086" i="21"/>
  <c r="O630" i="21"/>
  <c r="O449" i="21"/>
  <c r="O1211" i="21"/>
  <c r="O1411" i="21"/>
  <c r="O66" i="21"/>
  <c r="O220" i="21"/>
  <c r="O152" i="21"/>
  <c r="O585" i="21"/>
  <c r="O583" i="21"/>
  <c r="O935" i="21"/>
  <c r="O559" i="21"/>
  <c r="O1049" i="21"/>
  <c r="O402" i="21"/>
  <c r="O877" i="21"/>
  <c r="O544" i="21"/>
  <c r="O1302" i="21"/>
  <c r="O135" i="21"/>
  <c r="O745" i="21"/>
  <c r="O523" i="21"/>
  <c r="O37" i="21"/>
  <c r="O510" i="21"/>
  <c r="O242" i="21"/>
  <c r="O912" i="21"/>
  <c r="O477" i="21"/>
  <c r="O465" i="21"/>
  <c r="O1241" i="21"/>
  <c r="O28" i="21"/>
  <c r="O1422" i="21"/>
  <c r="O811" i="21"/>
  <c r="O276" i="21"/>
  <c r="O183" i="21"/>
  <c r="O809" i="21"/>
  <c r="O113" i="21"/>
  <c r="O438" i="21"/>
  <c r="O428" i="21"/>
  <c r="O354" i="21"/>
  <c r="O47" i="21"/>
  <c r="O252" i="21"/>
  <c r="O792" i="21"/>
  <c r="O790" i="21"/>
  <c r="O554" i="21"/>
  <c r="O787" i="21"/>
  <c r="O786" i="21"/>
  <c r="O545" i="21"/>
  <c r="O1155" i="21"/>
  <c r="O1036" i="21"/>
  <c r="O348" i="21"/>
  <c r="O542" i="21"/>
  <c r="O1419" i="21"/>
  <c r="O1152" i="21"/>
  <c r="O103" i="21"/>
  <c r="O1439" i="21"/>
  <c r="O535" i="21"/>
  <c r="O342" i="21"/>
  <c r="O161" i="21"/>
  <c r="O1377" i="21"/>
  <c r="O1374" i="21"/>
  <c r="O1372" i="21"/>
  <c r="O101" i="21"/>
  <c r="O861" i="21"/>
  <c r="O860" i="21"/>
  <c r="O950" i="21"/>
  <c r="O241" i="21"/>
  <c r="O698" i="21"/>
  <c r="O697" i="21"/>
  <c r="O1271" i="21"/>
  <c r="O1164" i="21"/>
  <c r="O1159" i="21"/>
  <c r="O549" i="21"/>
  <c r="O547" i="21"/>
  <c r="O1328" i="21"/>
  <c r="O107" i="21"/>
  <c r="O1037" i="21"/>
  <c r="O350" i="21"/>
  <c r="O1397" i="21"/>
  <c r="O216" i="21"/>
  <c r="O899" i="21"/>
  <c r="O776" i="21"/>
  <c r="O1035" i="21"/>
  <c r="O956" i="21"/>
  <c r="O774" i="21"/>
  <c r="O1149" i="21"/>
  <c r="O1418" i="21"/>
  <c r="O1148" i="21"/>
  <c r="O343" i="21"/>
  <c r="O1376" i="21"/>
  <c r="O767" i="21"/>
  <c r="O765" i="21"/>
  <c r="O340" i="21"/>
  <c r="O339" i="21"/>
  <c r="O338" i="21"/>
  <c r="O1392" i="21"/>
  <c r="O1308" i="21"/>
  <c r="O757" i="21"/>
  <c r="O754" i="21"/>
  <c r="O1145" i="21"/>
  <c r="O528" i="21"/>
  <c r="O1033" i="21"/>
  <c r="O1406" i="21"/>
  <c r="O1399" i="21"/>
  <c r="O1296" i="21"/>
  <c r="O99" i="21"/>
  <c r="O503" i="21"/>
  <c r="O498" i="21"/>
  <c r="O1128" i="21"/>
  <c r="O127" i="21"/>
  <c r="O314" i="21"/>
  <c r="O1119" i="21"/>
  <c r="O1355" i="21"/>
  <c r="O843" i="21"/>
  <c r="O839" i="21"/>
  <c r="O1071" i="21"/>
  <c r="O1039" i="21"/>
  <c r="O1180" i="21"/>
  <c r="O1334" i="21"/>
  <c r="O351" i="21"/>
  <c r="O34" i="21"/>
  <c r="O894" i="21"/>
  <c r="O917" i="21"/>
  <c r="O1325" i="21"/>
  <c r="O1323" i="21"/>
  <c r="O1381" i="21"/>
  <c r="O781" i="21"/>
  <c r="O780" i="21"/>
  <c r="O538" i="21"/>
  <c r="O104" i="21"/>
  <c r="O1393" i="21"/>
  <c r="O344" i="21"/>
  <c r="O954" i="21"/>
  <c r="O215" i="21"/>
  <c r="O1310" i="21"/>
  <c r="O137" i="21"/>
  <c r="O1043" i="21"/>
  <c r="O213" i="21"/>
  <c r="O11" i="21"/>
  <c r="O169" i="21"/>
  <c r="O929" i="21"/>
  <c r="O905" i="21"/>
  <c r="O862" i="21"/>
  <c r="O1291" i="21"/>
  <c r="O837" i="21"/>
  <c r="O1269" i="21"/>
  <c r="O829" i="21"/>
  <c r="O253" i="21"/>
  <c r="O959" i="21"/>
  <c r="O796" i="21"/>
  <c r="O879" i="21"/>
  <c r="O1433" i="21"/>
  <c r="O876" i="21"/>
  <c r="O1331" i="21"/>
  <c r="O788" i="21"/>
  <c r="O251" i="21"/>
  <c r="O1322" i="21"/>
  <c r="O782" i="21"/>
  <c r="O105" i="21"/>
  <c r="O140" i="21"/>
  <c r="O1318" i="21"/>
  <c r="O23" i="21"/>
  <c r="O539" i="21"/>
  <c r="O1316" i="21"/>
  <c r="O1430" i="21"/>
  <c r="O1314" i="21"/>
  <c r="O769" i="21"/>
  <c r="O768" i="21"/>
  <c r="O102" i="21"/>
  <c r="O764" i="21"/>
  <c r="O1034" i="21"/>
  <c r="O16" i="21"/>
  <c r="O248" i="21"/>
  <c r="O760" i="21"/>
  <c r="O15" i="21"/>
  <c r="O893" i="21"/>
  <c r="O336" i="21"/>
  <c r="O522" i="21"/>
  <c r="O1288" i="21"/>
  <c r="O1277" i="21"/>
  <c r="O925" i="21"/>
  <c r="O164" i="21"/>
  <c r="O311" i="21"/>
  <c r="O309" i="21"/>
  <c r="O236" i="21"/>
  <c r="O1333" i="21"/>
  <c r="O793" i="21"/>
  <c r="O791" i="21"/>
  <c r="O1162" i="21"/>
  <c r="O1327" i="21"/>
  <c r="O553" i="21"/>
  <c r="O1157" i="21"/>
  <c r="O784" i="21"/>
  <c r="O543" i="21"/>
  <c r="O1409" i="21"/>
  <c r="O347" i="21"/>
  <c r="O1154" i="21"/>
  <c r="O541" i="21"/>
  <c r="O540" i="21"/>
  <c r="O1380" i="21"/>
  <c r="O1313" i="21"/>
  <c r="O536" i="21"/>
  <c r="O534" i="21"/>
  <c r="O33" i="21"/>
  <c r="O870" i="21"/>
  <c r="O1378" i="21"/>
  <c r="O395" i="21"/>
  <c r="O174" i="21"/>
  <c r="O1373" i="21"/>
  <c r="O530" i="21"/>
  <c r="O1305" i="21"/>
  <c r="O40" i="21"/>
  <c r="O914" i="21"/>
  <c r="O859" i="21"/>
  <c r="O997" i="21"/>
  <c r="O1366" i="21"/>
  <c r="O733" i="21"/>
  <c r="O517" i="21"/>
  <c r="O149" i="21"/>
  <c r="O723" i="21"/>
  <c r="O130" i="21"/>
  <c r="O852" i="21"/>
  <c r="O1362" i="21"/>
  <c r="O718" i="21"/>
  <c r="O713" i="21"/>
  <c r="O129" i="21"/>
  <c r="O704" i="21"/>
  <c r="O1357" i="21"/>
  <c r="O847" i="21"/>
  <c r="O235" i="21"/>
  <c r="O36" i="21"/>
  <c r="O35" i="21"/>
  <c r="O834" i="21"/>
  <c r="O1181" i="21"/>
  <c r="O421" i="21"/>
  <c r="O357" i="21"/>
  <c r="O938" i="21"/>
  <c r="O794" i="21"/>
  <c r="O551" i="21"/>
  <c r="O550" i="21"/>
  <c r="O546" i="21"/>
  <c r="O398" i="21"/>
  <c r="O397" i="21"/>
  <c r="O65" i="21"/>
  <c r="O1156" i="21"/>
  <c r="O346" i="21"/>
  <c r="O931" i="21"/>
  <c r="O875" i="21"/>
  <c r="O1400" i="21"/>
  <c r="O872" i="21"/>
  <c r="O775" i="21"/>
  <c r="O1436" i="21"/>
  <c r="O1438" i="21"/>
  <c r="O533" i="21"/>
  <c r="O1147" i="21"/>
  <c r="O1375" i="21"/>
  <c r="O766" i="21"/>
  <c r="O1311" i="21"/>
  <c r="O916" i="21"/>
  <c r="O389" i="21"/>
  <c r="O1003" i="21"/>
  <c r="O43" i="21"/>
  <c r="O1307" i="21"/>
  <c r="O1306" i="21"/>
  <c r="O334" i="21"/>
  <c r="O1140" i="21"/>
  <c r="O521" i="21"/>
  <c r="O908" i="21"/>
  <c r="O998" i="21"/>
  <c r="O1365" i="21"/>
  <c r="O150" i="21"/>
  <c r="O722" i="21"/>
  <c r="O1416" i="21"/>
  <c r="O494" i="21"/>
  <c r="O315" i="21"/>
  <c r="O123" i="21"/>
  <c r="O485" i="21"/>
  <c r="O983" i="21"/>
  <c r="O288" i="21"/>
  <c r="O911" i="21"/>
  <c r="O50" i="21"/>
  <c r="O284" i="21"/>
  <c r="O443" i="21"/>
  <c r="O797" i="21"/>
  <c r="O1161" i="21"/>
  <c r="O878" i="21"/>
  <c r="O1432" i="21"/>
  <c r="O1401" i="21"/>
  <c r="O1320" i="21"/>
  <c r="O1005" i="21"/>
  <c r="O1150" i="21"/>
  <c r="O214" i="21"/>
  <c r="O1417" i="21"/>
  <c r="O529" i="21"/>
  <c r="O868" i="21"/>
  <c r="O1297" i="21"/>
  <c r="O94" i="21"/>
  <c r="O892" i="21"/>
  <c r="O684" i="21"/>
  <c r="O886" i="21"/>
  <c r="O865" i="21"/>
  <c r="O864" i="21"/>
  <c r="O1369" i="21"/>
  <c r="O1142" i="21"/>
  <c r="O335" i="21"/>
  <c r="O951" i="21"/>
  <c r="O211" i="21"/>
  <c r="O747" i="21"/>
  <c r="O746" i="21"/>
  <c r="O1298" i="21"/>
  <c r="O743" i="21"/>
  <c r="O385" i="21"/>
  <c r="O330" i="21"/>
  <c r="O97" i="21"/>
  <c r="O856" i="21"/>
  <c r="O739" i="21"/>
  <c r="O735" i="21"/>
  <c r="O725" i="21"/>
  <c r="O507" i="21"/>
  <c r="O505" i="21"/>
  <c r="O171" i="21"/>
  <c r="O381" i="21"/>
  <c r="O326" i="21"/>
  <c r="O325" i="21"/>
  <c r="O715" i="21"/>
  <c r="O1285" i="21"/>
  <c r="O1281" i="21"/>
  <c r="O706" i="21"/>
  <c r="O495" i="21"/>
  <c r="O1041" i="21"/>
  <c r="O1124" i="21"/>
  <c r="O699" i="21"/>
  <c r="O1272" i="21"/>
  <c r="O491" i="21"/>
  <c r="O489" i="21"/>
  <c r="O1017" i="21"/>
  <c r="O9" i="21"/>
  <c r="O693" i="21"/>
  <c r="O313" i="21"/>
  <c r="O841" i="21"/>
  <c r="O835" i="21"/>
  <c r="O1414" i="21"/>
  <c r="O312" i="21"/>
  <c r="O307" i="21"/>
  <c r="O237" i="21"/>
  <c r="O988" i="21"/>
  <c r="O298" i="21"/>
  <c r="O234" i="21"/>
  <c r="O206" i="21"/>
  <c r="O179" i="21"/>
  <c r="O833" i="21"/>
  <c r="O831" i="21"/>
  <c r="O1239" i="21"/>
  <c r="O1091" i="21"/>
  <c r="O1031" i="21"/>
  <c r="O1225" i="21"/>
  <c r="O1081" i="21"/>
  <c r="O283" i="21"/>
  <c r="O1074" i="21"/>
  <c r="O80" i="21"/>
  <c r="O1072" i="21"/>
  <c r="O448" i="21"/>
  <c r="O1198" i="21"/>
  <c r="O1069" i="21"/>
  <c r="O439" i="21"/>
  <c r="O599" i="21"/>
  <c r="O1194" i="21"/>
  <c r="O576" i="21"/>
  <c r="O1173" i="21"/>
  <c r="O804" i="21"/>
  <c r="O962" i="21"/>
  <c r="O1337" i="21"/>
  <c r="O71" i="21"/>
  <c r="O1304" i="21"/>
  <c r="O1144" i="21"/>
  <c r="O18" i="21"/>
  <c r="O31" i="21"/>
  <c r="O751" i="21"/>
  <c r="O527" i="21"/>
  <c r="O1000" i="21"/>
  <c r="O744" i="21"/>
  <c r="O1139" i="21"/>
  <c r="O1437" i="21"/>
  <c r="O858" i="21"/>
  <c r="O730" i="21"/>
  <c r="O515" i="21"/>
  <c r="O1042" i="21"/>
  <c r="O382" i="21"/>
  <c r="O927" i="21"/>
  <c r="O904" i="21"/>
  <c r="O1361" i="21"/>
  <c r="O709" i="21"/>
  <c r="O705" i="21"/>
  <c r="O209" i="21"/>
  <c r="O848" i="21"/>
  <c r="O1274" i="21"/>
  <c r="O90" i="21"/>
  <c r="O379" i="21"/>
  <c r="O317" i="21"/>
  <c r="O695" i="21"/>
  <c r="O486" i="21"/>
  <c r="O840" i="21"/>
  <c r="O692" i="21"/>
  <c r="O1266" i="21"/>
  <c r="O1118" i="21"/>
  <c r="O376" i="21"/>
  <c r="O188" i="21"/>
  <c r="O122" i="21"/>
  <c r="O291" i="21"/>
  <c r="O1087" i="21"/>
  <c r="O819" i="21"/>
  <c r="O816" i="21"/>
  <c r="O1232" i="21"/>
  <c r="O1230" i="21"/>
  <c r="O1219" i="21"/>
  <c r="O618" i="21"/>
  <c r="O1340" i="21"/>
  <c r="O936" i="21"/>
  <c r="O77" i="21"/>
  <c r="O409" i="21"/>
  <c r="O408" i="21"/>
  <c r="O75" i="21"/>
  <c r="O890" i="21"/>
  <c r="O388" i="21"/>
  <c r="O1002" i="21"/>
  <c r="O1001" i="21"/>
  <c r="O752" i="21"/>
  <c r="O889" i="21"/>
  <c r="O1368" i="21"/>
  <c r="O749" i="21"/>
  <c r="O1135" i="21"/>
  <c r="O193" i="21"/>
  <c r="O740" i="21"/>
  <c r="O96" i="21"/>
  <c r="O504" i="21"/>
  <c r="O854" i="21"/>
  <c r="O996" i="21"/>
  <c r="O719" i="21"/>
  <c r="O1287" i="21"/>
  <c r="O1282" i="21"/>
  <c r="O95" i="21"/>
  <c r="O497" i="21"/>
  <c r="O93" i="21"/>
  <c r="O496" i="21"/>
  <c r="O166" i="21"/>
  <c r="O22" i="21"/>
  <c r="O493" i="21"/>
  <c r="O995" i="21"/>
  <c r="O994" i="21"/>
  <c r="O850" i="21"/>
  <c r="O1273" i="21"/>
  <c r="O1122" i="21"/>
  <c r="O377" i="21"/>
  <c r="O38" i="21"/>
  <c r="O1415" i="21"/>
  <c r="O1394" i="21"/>
  <c r="O691" i="21"/>
  <c r="O688" i="21"/>
  <c r="O1267" i="21"/>
  <c r="O374" i="21"/>
  <c r="O990" i="21"/>
  <c r="O310" i="21"/>
  <c r="O1260" i="21"/>
  <c r="O484" i="21"/>
  <c r="O1424" i="21"/>
  <c r="O482" i="21"/>
  <c r="O89" i="21"/>
  <c r="O478" i="21"/>
  <c r="O305" i="21"/>
  <c r="O466" i="21"/>
  <c r="O464" i="21"/>
  <c r="O1099" i="21"/>
  <c r="O1030" i="21"/>
  <c r="O884" i="21"/>
  <c r="O621" i="21"/>
  <c r="O1210" i="21"/>
  <c r="O20" i="21"/>
  <c r="O609" i="21"/>
  <c r="O1206" i="21"/>
  <c r="O1204" i="21"/>
  <c r="O1202" i="21"/>
  <c r="O432" i="21"/>
  <c r="O273" i="21"/>
  <c r="O272" i="21"/>
  <c r="O358" i="21"/>
  <c r="O880" i="21"/>
  <c r="O416" i="21"/>
  <c r="O888" i="21"/>
  <c r="O851" i="21"/>
  <c r="O1040" i="21"/>
  <c r="O57" i="21"/>
  <c r="O926" i="21"/>
  <c r="O208" i="21"/>
  <c r="O838" i="21"/>
  <c r="O687" i="21"/>
  <c r="O946" i="21"/>
  <c r="O945" i="21"/>
  <c r="O1259" i="21"/>
  <c r="O1113" i="21"/>
  <c r="O682" i="21"/>
  <c r="O469" i="21"/>
  <c r="O70" i="21"/>
  <c r="O296" i="21"/>
  <c r="O295" i="21"/>
  <c r="O1238" i="21"/>
  <c r="O1096" i="21"/>
  <c r="O821" i="21"/>
  <c r="O1080" i="21"/>
  <c r="O977" i="21"/>
  <c r="O611" i="21"/>
  <c r="O444" i="21"/>
  <c r="O226" i="21"/>
  <c r="O222" i="21"/>
  <c r="O162" i="21"/>
  <c r="O758" i="21"/>
  <c r="O756" i="21"/>
  <c r="O863" i="21"/>
  <c r="O1303" i="21"/>
  <c r="O753" i="21"/>
  <c r="O1300" i="21"/>
  <c r="O1295" i="21"/>
  <c r="O1405" i="21"/>
  <c r="O383" i="21"/>
  <c r="O331" i="21"/>
  <c r="O245" i="21"/>
  <c r="O98" i="21"/>
  <c r="O519" i="21"/>
  <c r="O1134" i="21"/>
  <c r="O1290" i="21"/>
  <c r="O131" i="21"/>
  <c r="O511" i="21"/>
  <c r="O14" i="21"/>
  <c r="O720" i="21"/>
  <c r="O1390" i="21"/>
  <c r="O1286" i="21"/>
  <c r="O707" i="21"/>
  <c r="O1129" i="21"/>
  <c r="O60" i="21"/>
  <c r="O701" i="21"/>
  <c r="O239" i="21"/>
  <c r="O1359" i="21"/>
  <c r="O148" i="21"/>
  <c r="O1275" i="21"/>
  <c r="O1018" i="21"/>
  <c r="O320" i="21"/>
  <c r="O39" i="21"/>
  <c r="O170" i="21"/>
  <c r="O156" i="21"/>
  <c r="O694" i="21"/>
  <c r="O836" i="21"/>
  <c r="O686" i="21"/>
  <c r="O124" i="21"/>
  <c r="O1263" i="21"/>
  <c r="O6" i="21"/>
  <c r="O26" i="21"/>
  <c r="O832" i="21"/>
  <c r="O660" i="21"/>
  <c r="O293" i="21"/>
  <c r="O292" i="21"/>
  <c r="O154" i="21"/>
  <c r="O145" i="21"/>
  <c r="O8" i="21"/>
  <c r="O940" i="21"/>
  <c r="O230" i="21"/>
  <c r="O814" i="21"/>
  <c r="O229" i="21"/>
  <c r="O600" i="21"/>
  <c r="O881" i="21"/>
  <c r="O594" i="21"/>
  <c r="O1189" i="21"/>
  <c r="O586" i="21"/>
  <c r="O1182" i="21"/>
  <c r="O218" i="21"/>
  <c r="O680" i="21"/>
  <c r="O677" i="21"/>
  <c r="O675" i="21"/>
  <c r="O476" i="21"/>
  <c r="O1110" i="21"/>
  <c r="O1109" i="21"/>
  <c r="O473" i="21"/>
  <c r="O297" i="21"/>
  <c r="O204" i="21"/>
  <c r="O665" i="21"/>
  <c r="O1247" i="21"/>
  <c r="O1246" i="21"/>
  <c r="O1032" i="21"/>
  <c r="O68" i="21"/>
  <c r="O56" i="21"/>
  <c r="O200" i="21"/>
  <c r="O822" i="21"/>
  <c r="O118" i="21"/>
  <c r="O459" i="21"/>
  <c r="O639" i="21"/>
  <c r="O1231" i="21"/>
  <c r="O370" i="21"/>
  <c r="O369" i="21"/>
  <c r="O367" i="21"/>
  <c r="O184" i="21"/>
  <c r="O1344" i="21"/>
  <c r="O617" i="21"/>
  <c r="O612" i="21"/>
  <c r="O452" i="21"/>
  <c r="O445" i="21"/>
  <c r="O1213" i="21"/>
  <c r="O610" i="21"/>
  <c r="O1068" i="21"/>
  <c r="O1067" i="21"/>
  <c r="O1026" i="21"/>
  <c r="O49" i="21"/>
  <c r="O224" i="21"/>
  <c r="O598" i="21"/>
  <c r="O431" i="21"/>
  <c r="O593" i="21"/>
  <c r="O589" i="21"/>
  <c r="O1188" i="21"/>
  <c r="O197" i="21"/>
  <c r="O1184" i="21"/>
  <c r="O422" i="21"/>
  <c r="O578" i="21"/>
  <c r="O1174" i="21"/>
  <c r="O266" i="21"/>
  <c r="O264" i="21"/>
  <c r="O934" i="21"/>
  <c r="O195" i="21"/>
  <c r="O4" i="21"/>
  <c r="O574" i="21"/>
  <c r="O571" i="21"/>
  <c r="O569" i="21"/>
  <c r="O563" i="21"/>
  <c r="O1167" i="21"/>
  <c r="O560" i="21"/>
  <c r="O413" i="21"/>
  <c r="O1050" i="21"/>
  <c r="O405" i="21"/>
  <c r="O1046" i="21"/>
  <c r="O404" i="21"/>
  <c r="O1006" i="21"/>
  <c r="O255" i="21"/>
  <c r="O44" i="21"/>
  <c r="O676" i="21"/>
  <c r="O670" i="21"/>
  <c r="O668" i="21"/>
  <c r="O1112" i="21"/>
  <c r="O302" i="21"/>
  <c r="O300" i="21"/>
  <c r="O299" i="21"/>
  <c r="O666" i="21"/>
  <c r="O121" i="21"/>
  <c r="O658" i="21"/>
  <c r="O654" i="21"/>
  <c r="O652" i="21"/>
  <c r="O69" i="21"/>
  <c r="O290" i="21"/>
  <c r="O233" i="21"/>
  <c r="O1088" i="21"/>
  <c r="O185" i="21"/>
  <c r="O117" i="21"/>
  <c r="O1227" i="21"/>
  <c r="O280" i="21"/>
  <c r="O153" i="21"/>
  <c r="O626" i="21"/>
  <c r="O279" i="21"/>
  <c r="O1221" i="21"/>
  <c r="O619" i="21"/>
  <c r="O1216" i="21"/>
  <c r="O454" i="21"/>
  <c r="O1075" i="21"/>
  <c r="O400" i="21"/>
  <c r="O364" i="21"/>
  <c r="O227" i="21"/>
  <c r="O198" i="21"/>
  <c r="O1209" i="21"/>
  <c r="O1203" i="21"/>
  <c r="O1200" i="21"/>
  <c r="O1064" i="21"/>
  <c r="O437" i="21"/>
  <c r="O435" i="21"/>
  <c r="O433" i="21"/>
  <c r="O223" i="21"/>
  <c r="O603" i="21"/>
  <c r="O1386" i="21"/>
  <c r="O596" i="21"/>
  <c r="O587" i="21"/>
  <c r="O79" i="21"/>
  <c r="O1058" i="21"/>
  <c r="O361" i="21"/>
  <c r="O906" i="21"/>
  <c r="O1183" i="21"/>
  <c r="O896" i="21"/>
  <c r="O806" i="21"/>
  <c r="O581" i="21"/>
  <c r="O1055" i="21"/>
  <c r="O419" i="21"/>
  <c r="O1054" i="21"/>
  <c r="O355" i="21"/>
  <c r="O260" i="21"/>
  <c r="O258" i="21"/>
  <c r="O196" i="21"/>
  <c r="O566" i="21"/>
  <c r="O565" i="21"/>
  <c r="O1051" i="21"/>
  <c r="O411" i="21"/>
  <c r="O1045" i="21"/>
  <c r="O45" i="21"/>
  <c r="O960" i="21"/>
  <c r="O175" i="21"/>
  <c r="O802" i="21"/>
  <c r="O671" i="21"/>
  <c r="O480" i="21"/>
  <c r="O475" i="21"/>
  <c r="O944" i="21"/>
  <c r="O207" i="21"/>
  <c r="O468" i="21"/>
  <c r="O1105" i="21"/>
  <c r="O1423" i="21"/>
  <c r="O653" i="21"/>
  <c r="O1103" i="21"/>
  <c r="O1101" i="21"/>
  <c r="O986" i="21"/>
  <c r="O922" i="21"/>
  <c r="O178" i="21"/>
  <c r="O825" i="21"/>
  <c r="O1349" i="21"/>
  <c r="O647" i="21"/>
  <c r="O645" i="21"/>
  <c r="O1095" i="21"/>
  <c r="O83" i="21"/>
  <c r="O81" i="21"/>
  <c r="O289" i="21"/>
  <c r="O981" i="21"/>
  <c r="O641" i="21"/>
  <c r="O1085" i="21"/>
  <c r="O458" i="21"/>
  <c r="O818" i="21"/>
  <c r="O817" i="21"/>
  <c r="O1229" i="21"/>
  <c r="O116" i="21"/>
  <c r="O457" i="21"/>
  <c r="O1082" i="21"/>
  <c r="O1078" i="21"/>
  <c r="O624" i="21"/>
  <c r="O1343" i="21"/>
  <c r="O615" i="21"/>
  <c r="O450" i="21"/>
  <c r="O1073" i="21"/>
  <c r="O447" i="21"/>
  <c r="O278" i="21"/>
  <c r="O115" i="21"/>
  <c r="O114" i="21"/>
  <c r="O810" i="21"/>
  <c r="O1208" i="21"/>
  <c r="O1199" i="21"/>
  <c r="O112" i="21"/>
  <c r="O442" i="21"/>
  <c r="O363" i="21"/>
  <c r="O1010" i="21"/>
  <c r="O973" i="21"/>
  <c r="O1197" i="21"/>
  <c r="O1195" i="21"/>
  <c r="O595" i="21"/>
  <c r="O1062" i="21"/>
  <c r="O1060" i="21"/>
  <c r="O359" i="21"/>
  <c r="O937" i="21"/>
  <c r="O579" i="21"/>
  <c r="O46" i="21"/>
  <c r="O1338" i="21"/>
  <c r="O572" i="21"/>
  <c r="O568" i="21"/>
  <c r="O1048" i="21"/>
  <c r="O933" i="21"/>
  <c r="O1385" i="21"/>
  <c r="O555" i="21"/>
  <c r="O74" i="21"/>
  <c r="O1255" i="21"/>
  <c r="O669" i="21"/>
  <c r="O481" i="21"/>
  <c r="O474" i="21"/>
  <c r="O472" i="21"/>
  <c r="O1016" i="21"/>
  <c r="O205" i="21"/>
  <c r="O87" i="21"/>
  <c r="O147" i="21"/>
  <c r="O1354" i="21"/>
  <c r="O662" i="21"/>
  <c r="O1245" i="21"/>
  <c r="O1102" i="21"/>
  <c r="O1098" i="21"/>
  <c r="O84" i="21"/>
  <c r="O52" i="21"/>
  <c r="O900" i="21"/>
  <c r="O887" i="21"/>
  <c r="O646" i="21"/>
  <c r="O982" i="21"/>
  <c r="O1347" i="21"/>
  <c r="O1226" i="21"/>
  <c r="O1083" i="21"/>
  <c r="O1028" i="21"/>
  <c r="O1013" i="21"/>
  <c r="O67" i="21"/>
  <c r="O939" i="21"/>
  <c r="O920" i="21"/>
  <c r="O1345" i="21"/>
  <c r="O813" i="21"/>
  <c r="O1217" i="21"/>
  <c r="O401" i="21"/>
  <c r="O366" i="21"/>
  <c r="O199" i="21"/>
  <c r="O1421" i="21"/>
  <c r="O1205" i="21"/>
  <c r="O604" i="21"/>
  <c r="O441" i="21"/>
  <c r="O971" i="21"/>
  <c r="O970" i="21"/>
  <c r="O225" i="21"/>
  <c r="O1191" i="21"/>
  <c r="O588" i="21"/>
  <c r="O111" i="21"/>
  <c r="O360" i="21"/>
  <c r="O271" i="21"/>
  <c r="O1185" i="21"/>
  <c r="O580" i="21"/>
  <c r="O577" i="21"/>
  <c r="O1008" i="21"/>
  <c r="O267" i="21"/>
  <c r="O910" i="21"/>
  <c r="O27" i="21"/>
  <c r="O561" i="21"/>
  <c r="O1166" i="21"/>
  <c r="O406" i="21"/>
  <c r="O403" i="21"/>
  <c r="O254" i="21"/>
  <c r="O1336" i="21"/>
  <c r="O108" i="21"/>
  <c r="O186" i="21"/>
  <c r="O679" i="21"/>
  <c r="O1111" i="21"/>
  <c r="O470" i="21"/>
  <c r="O301" i="21"/>
  <c r="O119" i="21"/>
  <c r="O1097" i="21"/>
  <c r="O907" i="21"/>
  <c r="O82" i="21"/>
  <c r="O1084" i="21"/>
  <c r="O1413" i="21"/>
  <c r="O1029" i="21"/>
  <c r="O978" i="21"/>
  <c r="O24" i="21"/>
  <c r="O1220" i="21"/>
  <c r="O1218" i="21"/>
  <c r="O613" i="21"/>
  <c r="O277" i="21"/>
  <c r="O1212" i="21"/>
  <c r="O608" i="21"/>
  <c r="O1065" i="21"/>
  <c r="O1434" i="21"/>
  <c r="O602" i="21"/>
  <c r="O19" i="21"/>
  <c r="O965" i="21"/>
  <c r="O269" i="21"/>
  <c r="O420" i="21"/>
  <c r="O219" i="21"/>
  <c r="O1170" i="21"/>
  <c r="O41" i="21"/>
  <c r="O1044" i="21"/>
  <c r="O386" i="21"/>
  <c r="O732" i="21"/>
  <c r="O513" i="21"/>
  <c r="O316" i="21"/>
  <c r="O1258" i="21"/>
  <c r="O88" i="21"/>
  <c r="O329" i="21"/>
  <c r="O172" i="21"/>
  <c r="O133" i="21"/>
  <c r="O508" i="21"/>
  <c r="O1130" i="21"/>
  <c r="O380" i="21"/>
  <c r="O1284" i="21"/>
  <c r="O1125" i="21"/>
  <c r="O1121" i="21"/>
  <c r="O846" i="21"/>
  <c r="O844" i="21"/>
  <c r="O1262" i="21"/>
  <c r="O308" i="21"/>
  <c r="O672" i="21"/>
  <c r="O943" i="21"/>
  <c r="O100" i="21"/>
  <c r="O1022" i="21"/>
  <c r="O332" i="21"/>
  <c r="O243" i="21"/>
  <c r="O742" i="21"/>
  <c r="O1133" i="21"/>
  <c r="O240" i="21"/>
  <c r="O1123" i="21"/>
  <c r="O731" i="21"/>
  <c r="O1020" i="21"/>
  <c r="O948" i="21"/>
  <c r="O167" i="21"/>
  <c r="O708" i="21"/>
  <c r="O992" i="21"/>
  <c r="O210" i="21"/>
  <c r="O857" i="21"/>
  <c r="O741" i="21"/>
  <c r="O737" i="21"/>
  <c r="O726" i="21"/>
  <c r="O1279" i="21"/>
  <c r="O1127" i="21"/>
  <c r="O165" i="21"/>
  <c r="O947" i="21"/>
  <c r="O690" i="21"/>
  <c r="O187" i="21"/>
  <c r="O384" i="21"/>
  <c r="O333" i="21"/>
  <c r="O244" i="21"/>
  <c r="O1293" i="21"/>
  <c r="O1021" i="21"/>
  <c r="O42" i="21"/>
  <c r="O729" i="21"/>
  <c r="O327" i="21"/>
  <c r="O1364" i="21"/>
  <c r="O323" i="21"/>
  <c r="O91" i="21"/>
  <c r="O993" i="21"/>
  <c r="O189" i="21"/>
  <c r="O685" i="21"/>
  <c r="O30" i="21"/>
  <c r="O479" i="21"/>
  <c r="O203" i="21"/>
  <c r="O1252" i="21"/>
  <c r="O1107" i="21"/>
  <c r="O1106" i="21"/>
  <c r="O942" i="21"/>
  <c r="O1248" i="21"/>
  <c r="O1243" i="21"/>
  <c r="O649" i="21"/>
  <c r="O1237" i="21"/>
  <c r="O72" i="21"/>
  <c r="O151" i="21"/>
  <c r="O1387" i="21"/>
  <c r="O636" i="21"/>
  <c r="O285" i="21"/>
  <c r="O941" i="21"/>
  <c r="O627" i="21"/>
  <c r="O446" i="21"/>
  <c r="O440" i="21"/>
  <c r="O430" i="21"/>
  <c r="O969" i="21"/>
  <c r="O584" i="21"/>
  <c r="O1178" i="21"/>
  <c r="O356" i="21"/>
  <c r="O1052" i="21"/>
  <c r="O557" i="21"/>
  <c r="O932" i="21"/>
  <c r="O801" i="21"/>
  <c r="O1249" i="21"/>
  <c r="O815" i="21"/>
  <c r="O632" i="21"/>
  <c r="O13" i="21"/>
  <c r="O1214" i="21"/>
  <c r="O451" i="21"/>
  <c r="O1012" i="21"/>
  <c r="O591" i="21"/>
  <c r="O918" i="21"/>
  <c r="O1165" i="21"/>
  <c r="O410" i="21"/>
  <c r="O1350" i="21"/>
  <c r="O1092" i="21"/>
  <c r="O638" i="21"/>
  <c r="O228" i="21"/>
  <c r="O1056" i="21"/>
  <c r="O265" i="21"/>
  <c r="O570" i="21"/>
  <c r="O1047" i="21"/>
  <c r="O830" i="21"/>
  <c r="O656" i="21"/>
  <c r="O635" i="21"/>
  <c r="O1079" i="21"/>
  <c r="O1223" i="21"/>
  <c r="O1027" i="21"/>
  <c r="O177" i="21"/>
  <c r="O427" i="21"/>
  <c r="O573" i="21"/>
  <c r="O256" i="21"/>
  <c r="O412" i="21"/>
  <c r="O1038" i="21"/>
  <c r="O1251" i="21"/>
  <c r="O467" i="21"/>
  <c r="O923" i="21"/>
  <c r="O1094" i="21"/>
  <c r="O1089" i="21"/>
  <c r="O1235" i="21"/>
  <c r="O287" i="21"/>
  <c r="O631" i="21"/>
  <c r="O144" i="21"/>
  <c r="O975" i="21"/>
  <c r="O607" i="21"/>
  <c r="O48" i="21"/>
  <c r="O582" i="21"/>
  <c r="O1007" i="21"/>
  <c r="O1015" i="21"/>
  <c r="O1353" i="21"/>
  <c r="O85" i="21"/>
  <c r="O456" i="21"/>
  <c r="O282" i="21"/>
  <c r="O622" i="21"/>
  <c r="O1215" i="21"/>
  <c r="O275" i="21"/>
  <c r="O882" i="21"/>
  <c r="O919" i="21"/>
  <c r="O601" i="21"/>
  <c r="O1190" i="21"/>
  <c r="O429" i="21"/>
  <c r="O967" i="21"/>
  <c r="O263" i="21"/>
  <c r="O181" i="21"/>
  <c r="O1442" i="21" l="1"/>
  <c r="AP1012" i="22"/>
  <c r="Z757" i="23"/>
  <c r="AA757" i="23"/>
  <c r="AB757" i="23"/>
  <c r="AJ503" i="23"/>
  <c r="S130" i="23"/>
  <c r="AT53" i="23"/>
  <c r="AW48" i="23"/>
  <c r="AV53" i="23"/>
  <c r="AS53" i="23"/>
  <c r="AM498" i="23"/>
  <c r="AL503" i="23"/>
  <c r="AI503" i="23"/>
  <c r="AC752" i="23"/>
  <c r="R135" i="23"/>
  <c r="O135" i="23"/>
  <c r="P135" i="23"/>
  <c r="F31" i="23"/>
  <c r="I26" i="23"/>
  <c r="H31" i="23"/>
  <c r="E31" i="23"/>
  <c r="AA319" i="22"/>
  <c r="X319" i="22"/>
  <c r="X321" i="22" s="1"/>
  <c r="AR1012" i="22"/>
  <c r="AO1012" i="22"/>
  <c r="AQ1012" i="22" s="1"/>
  <c r="AM1012" i="22"/>
  <c r="AL1014" i="22" s="1"/>
  <c r="AC319" i="22"/>
  <c r="Z319" i="22"/>
  <c r="L119" i="22"/>
  <c r="I119" i="22"/>
  <c r="G121" i="22" s="1"/>
  <c r="N119" i="22"/>
  <c r="K119" i="22"/>
  <c r="AK503" i="23" l="1"/>
  <c r="AU53" i="23"/>
  <c r="Q135" i="23"/>
  <c r="G31" i="23"/>
  <c r="AB319" i="22"/>
  <c r="M119" i="22"/>
  <c r="CK3" i="20" l="1"/>
  <c r="CK4" i="20"/>
  <c r="CK5" i="20"/>
  <c r="CK6" i="20"/>
  <c r="CK7" i="20"/>
  <c r="CK8" i="20"/>
  <c r="CK9" i="20"/>
  <c r="CK10" i="20"/>
  <c r="CK11" i="20"/>
  <c r="CK12" i="20"/>
  <c r="CK13" i="20"/>
  <c r="CK14" i="20"/>
  <c r="CK15" i="20"/>
  <c r="CK16" i="20"/>
  <c r="CK17" i="20"/>
  <c r="CK18" i="20"/>
  <c r="CK19" i="20"/>
  <c r="CK20" i="20"/>
  <c r="CK21" i="20"/>
  <c r="CK22" i="20"/>
  <c r="CK23" i="20"/>
  <c r="CK24" i="20"/>
  <c r="CK25" i="20"/>
  <c r="CK26" i="20"/>
  <c r="CK27" i="20"/>
  <c r="CK28" i="20"/>
  <c r="CK29" i="20"/>
  <c r="CK30" i="20"/>
  <c r="CK31" i="20"/>
  <c r="CK32" i="20"/>
  <c r="CK33" i="20"/>
  <c r="CK34" i="20"/>
  <c r="CK35" i="20"/>
  <c r="CK36" i="20"/>
  <c r="CK37" i="20"/>
  <c r="CK38" i="20"/>
  <c r="CK39" i="20"/>
  <c r="CK40" i="20"/>
  <c r="CK41" i="20"/>
  <c r="CK42" i="20"/>
  <c r="CK43" i="20"/>
  <c r="CK44" i="20"/>
  <c r="CK45" i="20"/>
  <c r="CK46" i="20"/>
  <c r="CK47" i="20"/>
  <c r="CK48" i="20"/>
  <c r="CK49" i="20"/>
  <c r="CK50" i="20"/>
  <c r="CK51" i="20"/>
  <c r="CK52" i="20"/>
  <c r="CK53" i="20"/>
  <c r="CK54" i="20"/>
  <c r="CK55" i="20"/>
  <c r="CK56" i="20"/>
  <c r="CK57" i="20"/>
  <c r="CK58" i="20"/>
  <c r="CK59" i="20"/>
  <c r="CK60" i="20"/>
  <c r="CK61" i="20"/>
  <c r="CK62" i="20"/>
  <c r="CK63" i="20"/>
  <c r="CK2" i="20"/>
  <c r="CK3" i="19"/>
  <c r="CK4" i="19"/>
  <c r="CK5" i="19"/>
  <c r="CK6" i="19"/>
  <c r="CK7" i="19"/>
  <c r="CK8" i="19"/>
  <c r="CK9" i="19"/>
  <c r="CK10" i="19"/>
  <c r="CK11" i="19"/>
  <c r="CK12" i="19"/>
  <c r="CK13" i="19"/>
  <c r="CK14" i="19"/>
  <c r="CK15" i="19"/>
  <c r="CK16" i="19"/>
  <c r="CK17" i="19"/>
  <c r="CK18" i="19"/>
  <c r="CK19" i="19"/>
  <c r="CK20" i="19"/>
  <c r="CK21" i="19"/>
  <c r="CK22" i="19"/>
  <c r="CK23" i="19"/>
  <c r="CK24" i="19"/>
  <c r="CK25" i="19"/>
  <c r="CK26" i="19"/>
  <c r="CK27" i="19"/>
  <c r="CK28" i="19"/>
  <c r="CK29" i="19"/>
  <c r="CK30" i="19"/>
  <c r="CK31" i="19"/>
  <c r="CK32" i="19"/>
  <c r="CK33" i="19"/>
  <c r="CK34" i="19"/>
  <c r="CK35" i="19"/>
  <c r="CK36" i="19"/>
  <c r="CK37" i="19"/>
  <c r="CK38" i="19"/>
  <c r="CK39" i="19"/>
  <c r="CK40" i="19"/>
  <c r="CK41" i="19"/>
  <c r="CK42" i="19"/>
  <c r="CK43" i="19"/>
  <c r="CK44" i="19"/>
  <c r="CK45" i="19"/>
  <c r="CK46" i="19"/>
  <c r="CK47" i="19"/>
  <c r="CK48" i="19"/>
  <c r="CK49" i="19"/>
  <c r="CK50" i="19"/>
  <c r="CK51" i="19"/>
  <c r="CK52" i="19"/>
  <c r="CK53" i="19"/>
  <c r="CK54" i="19"/>
  <c r="CK55" i="19"/>
  <c r="CK56" i="19"/>
  <c r="CK57" i="19"/>
  <c r="CK58" i="19"/>
  <c r="CK59" i="19"/>
  <c r="CK2" i="19"/>
  <c r="CK3" i="18"/>
  <c r="CK4" i="18"/>
  <c r="CK5" i="18"/>
  <c r="CK6" i="18"/>
  <c r="CK7" i="18"/>
  <c r="CK8" i="18"/>
  <c r="CK9" i="18"/>
  <c r="CK10" i="18"/>
  <c r="CK11" i="18"/>
  <c r="CK12" i="18"/>
  <c r="CK13" i="18"/>
  <c r="CK14" i="18"/>
  <c r="CK15" i="18"/>
  <c r="CK16" i="18"/>
  <c r="CK17" i="18"/>
  <c r="CK18" i="18"/>
  <c r="CK19" i="18"/>
  <c r="CK20" i="18"/>
  <c r="CK21" i="18"/>
  <c r="CK22" i="18"/>
  <c r="CK23" i="18"/>
  <c r="CK24" i="18"/>
  <c r="CK25" i="18"/>
  <c r="CK26" i="18"/>
  <c r="CK27" i="18"/>
  <c r="CK28" i="18"/>
  <c r="CK29" i="18"/>
  <c r="CK30" i="18"/>
  <c r="CK31" i="18"/>
  <c r="CK32" i="18"/>
  <c r="CK33" i="18"/>
  <c r="CK34" i="18"/>
  <c r="CK35" i="18"/>
  <c r="CK36" i="18"/>
  <c r="CK37" i="18"/>
  <c r="CK38" i="18"/>
  <c r="CK39" i="18"/>
  <c r="CK40" i="18"/>
  <c r="CK41" i="18"/>
  <c r="CK42" i="18"/>
  <c r="CK43" i="18"/>
  <c r="CK44" i="18"/>
  <c r="CK45" i="18"/>
  <c r="CK2" i="18"/>
  <c r="CK3" i="17"/>
  <c r="CK4" i="17"/>
  <c r="CK5" i="17"/>
  <c r="CK6" i="17"/>
  <c r="CK7" i="17"/>
  <c r="CK8" i="17"/>
  <c r="CK9" i="17"/>
  <c r="CK10" i="17"/>
  <c r="CK11" i="17"/>
  <c r="CK12" i="17"/>
  <c r="CK13" i="17"/>
  <c r="CK14" i="17"/>
  <c r="CK15" i="17"/>
  <c r="CK16" i="17"/>
  <c r="CK17" i="17"/>
  <c r="CK18" i="17"/>
  <c r="CK19" i="17"/>
  <c r="CK20" i="17"/>
  <c r="CK21" i="17"/>
  <c r="CK22" i="17"/>
  <c r="CK23" i="17"/>
  <c r="CK24" i="17"/>
  <c r="CK25" i="17"/>
  <c r="CK26" i="17"/>
  <c r="CK27" i="17"/>
  <c r="CK28" i="17"/>
  <c r="CK29" i="17"/>
  <c r="CK30" i="17"/>
  <c r="CK31" i="17"/>
  <c r="CK32" i="17"/>
  <c r="CK33" i="17"/>
  <c r="CK34" i="17"/>
  <c r="CK35" i="17"/>
  <c r="CK36" i="17"/>
  <c r="CK37" i="17"/>
  <c r="CK38" i="17"/>
  <c r="CK39" i="17"/>
  <c r="CK40" i="17"/>
  <c r="CK41" i="17"/>
  <c r="CK42" i="17"/>
  <c r="CK43" i="17"/>
  <c r="CK2" i="17"/>
  <c r="CK3" i="16"/>
  <c r="CK4" i="16"/>
  <c r="CK5" i="16"/>
  <c r="CK6" i="16"/>
  <c r="CK7" i="16"/>
  <c r="CK8" i="16"/>
  <c r="CK9" i="16"/>
  <c r="CK10" i="16"/>
  <c r="CK11" i="16"/>
  <c r="CK12" i="16"/>
  <c r="CK13" i="16"/>
  <c r="CK14" i="16"/>
  <c r="CK15" i="16"/>
  <c r="CK16" i="16"/>
  <c r="CK17" i="16"/>
  <c r="CK18" i="16"/>
  <c r="CK19" i="16"/>
  <c r="CK20" i="16"/>
  <c r="CK21" i="16"/>
  <c r="CK22" i="16"/>
  <c r="CK23" i="16"/>
  <c r="CK24" i="16"/>
  <c r="CK25" i="16"/>
  <c r="CK26" i="16"/>
  <c r="CK27" i="16"/>
  <c r="CK28" i="16"/>
  <c r="CK29" i="16"/>
  <c r="CK2" i="16"/>
  <c r="CK3" i="15"/>
  <c r="CK4" i="15"/>
  <c r="CK5" i="15"/>
  <c r="CK6" i="15"/>
  <c r="CK7" i="15"/>
  <c r="CK8" i="15"/>
  <c r="CK9" i="15"/>
  <c r="CK10" i="15"/>
  <c r="CK11" i="15"/>
  <c r="CK12" i="15"/>
  <c r="CK13" i="15"/>
  <c r="CK14" i="15"/>
  <c r="CK15" i="15"/>
  <c r="CK16" i="15"/>
  <c r="CK17" i="15"/>
  <c r="CK18" i="15"/>
  <c r="CK19" i="15"/>
  <c r="CK20" i="15"/>
  <c r="CK21" i="15"/>
  <c r="CK22" i="15"/>
  <c r="CK23" i="15"/>
  <c r="CK24" i="15"/>
  <c r="CK25" i="15"/>
  <c r="CK26" i="15"/>
  <c r="CK27" i="15"/>
  <c r="CK28" i="15"/>
  <c r="CK29" i="15"/>
  <c r="CK30" i="15"/>
  <c r="CK31" i="15"/>
  <c r="CK32" i="15"/>
  <c r="CK33" i="15"/>
  <c r="CK34" i="15"/>
  <c r="CK35" i="15"/>
  <c r="CK36" i="15"/>
  <c r="CK37" i="15"/>
  <c r="CK38" i="15"/>
  <c r="CK39" i="15"/>
  <c r="CK40" i="15"/>
  <c r="CK41" i="15"/>
  <c r="CK42" i="15"/>
  <c r="CK43" i="15"/>
  <c r="CK44" i="15"/>
  <c r="CK45" i="15"/>
  <c r="CK46" i="15"/>
  <c r="CK47" i="15"/>
  <c r="CK48" i="15"/>
  <c r="CK49" i="15"/>
  <c r="CK50" i="15"/>
  <c r="CK51" i="15"/>
  <c r="CK52" i="15"/>
  <c r="CK53" i="15"/>
  <c r="CK54" i="15"/>
  <c r="CK55" i="15"/>
  <c r="CK56" i="15"/>
  <c r="CK57" i="15"/>
  <c r="CK58" i="15"/>
  <c r="CK59" i="15"/>
  <c r="CK60" i="15"/>
  <c r="CK2" i="15"/>
  <c r="CK3" i="14"/>
  <c r="CK4" i="14"/>
  <c r="CK5" i="14"/>
  <c r="CK6" i="14"/>
  <c r="CK7" i="14"/>
  <c r="CK8" i="14"/>
  <c r="CK9" i="14"/>
  <c r="CK10" i="14"/>
  <c r="CK11" i="14"/>
  <c r="CK12" i="14"/>
  <c r="CK13" i="14"/>
  <c r="CK14" i="14"/>
  <c r="CK15" i="14"/>
  <c r="CK16" i="14"/>
  <c r="CK17" i="14"/>
  <c r="CK18" i="14"/>
  <c r="CK19" i="14"/>
  <c r="CK20" i="14"/>
  <c r="CK21" i="14"/>
  <c r="CK22" i="14"/>
  <c r="CK23" i="14"/>
  <c r="CK24" i="14"/>
  <c r="CK25" i="14"/>
  <c r="CK26" i="14"/>
  <c r="CK27" i="14"/>
  <c r="CK28" i="14"/>
  <c r="CK29" i="14"/>
  <c r="CK30" i="14"/>
  <c r="CK31" i="14"/>
  <c r="CK32" i="14"/>
  <c r="CK33" i="14"/>
  <c r="CK34" i="14"/>
  <c r="CK35" i="14"/>
  <c r="CK36" i="14"/>
  <c r="CK37" i="14"/>
  <c r="CK38" i="14"/>
  <c r="CK39" i="14"/>
  <c r="CK40" i="14"/>
  <c r="CK41" i="14"/>
  <c r="CK42" i="14"/>
  <c r="CK43" i="14"/>
  <c r="CK44" i="14"/>
  <c r="CK45" i="14"/>
  <c r="CK46" i="14"/>
  <c r="CK47" i="14"/>
  <c r="CK48" i="14"/>
  <c r="CK49" i="14"/>
  <c r="CK50" i="14"/>
  <c r="CK51" i="14"/>
  <c r="CK52" i="14"/>
  <c r="CK53" i="14"/>
  <c r="CK54" i="14"/>
  <c r="CK55" i="14"/>
  <c r="CK56" i="14"/>
  <c r="CK57" i="14"/>
  <c r="CK58" i="14"/>
  <c r="CK59" i="14"/>
  <c r="CK60" i="14"/>
  <c r="CK61" i="14"/>
  <c r="CK62" i="14"/>
  <c r="CK63" i="14"/>
  <c r="CK64" i="14"/>
  <c r="CK65" i="14"/>
  <c r="CK66" i="14"/>
  <c r="CK67" i="14"/>
  <c r="CK68" i="14"/>
  <c r="CK69" i="14"/>
  <c r="CK70" i="14"/>
  <c r="CK71" i="14"/>
  <c r="CK72" i="14"/>
  <c r="CK73" i="14"/>
  <c r="CK74" i="14"/>
  <c r="CK75" i="14"/>
  <c r="CK76" i="14"/>
  <c r="CK77" i="14"/>
  <c r="CK78" i="14"/>
  <c r="CK79" i="14"/>
  <c r="CK2" i="14"/>
  <c r="CK3" i="13"/>
  <c r="CK4" i="13"/>
  <c r="CK5" i="13"/>
  <c r="CK6" i="13"/>
  <c r="CK7" i="13"/>
  <c r="CK8" i="13"/>
  <c r="CK9" i="13"/>
  <c r="CK10" i="13"/>
  <c r="CK11" i="13"/>
  <c r="CK12" i="13"/>
  <c r="CK13" i="13"/>
  <c r="CK14" i="13"/>
  <c r="CK15" i="13"/>
  <c r="CK16" i="13"/>
  <c r="CK17" i="13"/>
  <c r="CK18" i="13"/>
  <c r="CK19" i="13"/>
  <c r="CK20" i="13"/>
  <c r="CK21" i="13"/>
  <c r="CK22" i="13"/>
  <c r="CK23" i="13"/>
  <c r="CK24" i="13"/>
  <c r="CK25" i="13"/>
  <c r="CK26" i="13"/>
  <c r="CK27" i="13"/>
  <c r="CK28" i="13"/>
  <c r="CK29" i="13"/>
  <c r="CK30" i="13"/>
  <c r="CK31" i="13"/>
  <c r="CK32" i="13"/>
  <c r="CK33" i="13"/>
  <c r="CK34" i="13"/>
  <c r="CK35" i="13"/>
  <c r="CK36" i="13"/>
  <c r="CK37" i="13"/>
  <c r="CK38" i="13"/>
  <c r="CK39" i="13"/>
  <c r="CK40" i="13"/>
  <c r="CK41" i="13"/>
  <c r="CK42" i="13"/>
  <c r="CK43" i="13"/>
  <c r="CK44" i="13"/>
  <c r="CK45" i="13"/>
  <c r="CK46" i="13"/>
  <c r="CK47" i="13"/>
  <c r="CK48" i="13"/>
  <c r="CK49" i="13"/>
  <c r="CK50" i="13"/>
  <c r="CK51" i="13"/>
  <c r="CK52" i="13"/>
  <c r="CK53" i="13"/>
  <c r="CK54" i="13"/>
  <c r="CK55" i="13"/>
  <c r="CK56" i="13"/>
  <c r="CK57" i="13"/>
  <c r="CK58" i="13"/>
  <c r="CK59" i="13"/>
  <c r="CK60" i="13"/>
  <c r="CK61" i="13"/>
  <c r="CK62" i="13"/>
  <c r="CK63" i="13"/>
  <c r="CK64" i="13"/>
  <c r="CK65" i="13"/>
  <c r="CK66" i="13"/>
  <c r="CK67" i="13"/>
  <c r="CK68" i="13"/>
  <c r="CK69" i="13"/>
  <c r="CK70" i="13"/>
  <c r="CK71" i="13"/>
  <c r="CK72" i="13"/>
  <c r="CK73" i="13"/>
  <c r="CK74" i="13"/>
  <c r="CK75" i="13"/>
  <c r="CK76" i="13"/>
  <c r="CK77" i="13"/>
  <c r="CK78" i="13"/>
  <c r="CK79" i="13"/>
  <c r="CK80" i="13"/>
  <c r="CK81" i="13"/>
  <c r="CK82" i="13"/>
  <c r="CK83" i="13"/>
  <c r="CK84" i="13"/>
  <c r="CK85" i="13"/>
  <c r="CK86" i="13"/>
  <c r="CK2" i="13"/>
  <c r="CK3" i="12"/>
  <c r="CK4" i="12"/>
  <c r="CK5" i="12"/>
  <c r="CK6" i="12"/>
  <c r="CK7" i="12"/>
  <c r="CK8" i="12"/>
  <c r="CK9" i="12"/>
  <c r="CK10" i="12"/>
  <c r="CK11" i="12"/>
  <c r="CK12" i="12"/>
  <c r="CK13" i="12"/>
  <c r="CK14" i="12"/>
  <c r="CK15" i="12"/>
  <c r="CK16" i="12"/>
  <c r="CK17" i="12"/>
  <c r="CK18" i="12"/>
  <c r="CK19" i="12"/>
  <c r="CK20" i="12"/>
  <c r="CK21" i="12"/>
  <c r="CK22" i="12"/>
  <c r="CK23" i="12"/>
  <c r="CK24" i="12"/>
  <c r="CK25" i="12"/>
  <c r="CK26" i="12"/>
  <c r="CK27" i="12"/>
  <c r="CK28" i="12"/>
  <c r="CK29" i="12"/>
  <c r="CK30" i="12"/>
  <c r="CK31" i="12"/>
  <c r="CK32" i="12"/>
  <c r="CK33" i="12"/>
  <c r="CK34" i="12"/>
  <c r="CK35" i="12"/>
  <c r="CK36" i="12"/>
  <c r="CK37" i="12"/>
  <c r="CK38" i="12"/>
  <c r="CK39" i="12"/>
  <c r="CK40" i="12"/>
  <c r="CK41" i="12"/>
  <c r="CK42" i="12"/>
  <c r="CK43" i="12"/>
  <c r="CK44" i="12"/>
  <c r="CK45" i="12"/>
  <c r="CK46" i="12"/>
  <c r="CK47" i="12"/>
  <c r="CK48" i="12"/>
  <c r="CK49" i="12"/>
  <c r="CK50" i="12"/>
  <c r="CK51" i="12"/>
  <c r="CK52" i="12"/>
  <c r="CK53" i="12"/>
  <c r="CK54" i="12"/>
  <c r="CK55" i="12"/>
  <c r="CK56" i="12"/>
  <c r="CK57" i="12"/>
  <c r="CK58" i="12"/>
  <c r="CK59" i="12"/>
  <c r="CK60" i="12"/>
  <c r="CK61" i="12"/>
  <c r="CK62" i="12"/>
  <c r="CK63" i="12"/>
  <c r="CK64" i="12"/>
  <c r="CK65" i="12"/>
  <c r="CK66" i="12"/>
  <c r="CK67" i="12"/>
  <c r="CK68" i="12"/>
  <c r="CK69" i="12"/>
  <c r="CK70" i="12"/>
  <c r="CK71" i="12"/>
  <c r="CK72" i="12"/>
  <c r="CK73" i="12"/>
  <c r="CK74" i="12"/>
  <c r="CK75" i="12"/>
  <c r="CK76" i="12"/>
  <c r="CK77" i="12"/>
  <c r="CK78" i="12"/>
  <c r="CK79" i="12"/>
  <c r="CK80" i="12"/>
  <c r="CK81" i="12"/>
  <c r="CK82" i="12"/>
  <c r="CK83" i="12"/>
  <c r="CK84" i="12"/>
  <c r="CK85" i="12"/>
  <c r="CK86" i="12"/>
  <c r="CK2" i="12"/>
  <c r="CK3" i="11"/>
  <c r="CK4" i="11"/>
  <c r="CK5" i="11"/>
  <c r="CK6" i="11"/>
  <c r="CK7" i="11"/>
  <c r="CK8" i="11"/>
  <c r="CK9" i="11"/>
  <c r="CK10" i="11"/>
  <c r="CK11" i="11"/>
  <c r="CK12" i="11"/>
  <c r="CK13" i="11"/>
  <c r="CK14" i="11"/>
  <c r="CK15" i="11"/>
  <c r="CK16" i="11"/>
  <c r="CK17" i="11"/>
  <c r="CK18" i="11"/>
  <c r="CK19" i="11"/>
  <c r="CK20" i="11"/>
  <c r="CK21" i="11"/>
  <c r="CK22" i="11"/>
  <c r="CK23" i="11"/>
  <c r="CK24" i="11"/>
  <c r="CK25" i="11"/>
  <c r="CK26" i="11"/>
  <c r="CK27" i="11"/>
  <c r="CK28" i="11"/>
  <c r="CK29" i="11"/>
  <c r="CK30" i="11"/>
  <c r="CK31" i="11"/>
  <c r="CK32" i="11"/>
  <c r="CK33" i="11"/>
  <c r="CK34" i="11"/>
  <c r="CK35" i="11"/>
  <c r="CK36" i="11"/>
  <c r="CK37" i="11"/>
  <c r="CK38" i="11"/>
  <c r="CK39" i="11"/>
  <c r="CK40" i="11"/>
  <c r="CK41" i="11"/>
  <c r="CK42" i="11"/>
  <c r="CK43" i="11"/>
  <c r="CK44" i="11"/>
  <c r="CK45" i="11"/>
  <c r="CK46" i="11"/>
  <c r="CK47" i="11"/>
  <c r="CK48" i="11"/>
  <c r="CK49" i="11"/>
  <c r="CK50" i="11"/>
  <c r="CK51" i="11"/>
  <c r="CK52" i="11"/>
  <c r="CK53" i="11"/>
  <c r="CK54" i="11"/>
  <c r="CK55" i="11"/>
  <c r="CK56" i="11"/>
  <c r="CK57" i="11"/>
  <c r="CK58" i="11"/>
  <c r="CK59" i="11"/>
  <c r="CK60" i="11"/>
  <c r="CK61" i="11"/>
  <c r="CK62" i="11"/>
  <c r="CK63" i="11"/>
  <c r="CK64" i="11"/>
  <c r="CK65" i="11"/>
  <c r="CK66" i="11"/>
  <c r="CK67" i="11"/>
  <c r="CK68" i="11"/>
  <c r="CK69" i="11"/>
  <c r="CK70" i="11"/>
  <c r="CK71" i="11"/>
  <c r="CK72" i="11"/>
  <c r="CK73" i="11"/>
  <c r="CK74" i="11"/>
  <c r="CK75" i="11"/>
  <c r="CK76" i="11"/>
  <c r="CK77" i="11"/>
  <c r="CK78" i="11"/>
  <c r="CK2" i="11"/>
  <c r="CK3" i="10"/>
  <c r="CK4" i="10"/>
  <c r="CK5" i="10"/>
  <c r="CK6" i="10"/>
  <c r="CK7" i="10"/>
  <c r="CK8" i="10"/>
  <c r="CK9" i="10"/>
  <c r="CK10" i="10"/>
  <c r="CK11" i="10"/>
  <c r="CK12" i="10"/>
  <c r="CK13" i="10"/>
  <c r="CK14" i="10"/>
  <c r="CK15" i="10"/>
  <c r="CK16" i="10"/>
  <c r="CK17" i="10"/>
  <c r="CK18" i="10"/>
  <c r="CK19" i="10"/>
  <c r="CK20" i="10"/>
  <c r="CK21" i="10"/>
  <c r="CK22" i="10"/>
  <c r="CK23" i="10"/>
  <c r="CK24" i="10"/>
  <c r="CK25" i="10"/>
  <c r="CK26" i="10"/>
  <c r="CK27" i="10"/>
  <c r="CK28" i="10"/>
  <c r="CK29" i="10"/>
  <c r="CK30" i="10"/>
  <c r="CK31" i="10"/>
  <c r="CK32" i="10"/>
  <c r="CK33" i="10"/>
  <c r="CK34" i="10"/>
  <c r="CK35" i="10"/>
  <c r="CK36" i="10"/>
  <c r="CK37" i="10"/>
  <c r="CK38" i="10"/>
  <c r="CK39" i="10"/>
  <c r="CK40" i="10"/>
  <c r="CK41" i="10"/>
  <c r="CK42" i="10"/>
  <c r="CK43" i="10"/>
  <c r="CK44" i="10"/>
  <c r="CK45" i="10"/>
  <c r="CK46" i="10"/>
  <c r="CK47" i="10"/>
  <c r="CK48" i="10"/>
  <c r="CK49" i="10"/>
  <c r="CK50" i="10"/>
  <c r="CK51" i="10"/>
  <c r="CK52" i="10"/>
  <c r="CK53" i="10"/>
  <c r="CK54" i="10"/>
  <c r="CK55" i="10"/>
  <c r="CK56" i="10"/>
  <c r="CK57" i="10"/>
  <c r="CK58" i="10"/>
  <c r="CK59" i="10"/>
  <c r="CK60" i="10"/>
  <c r="CK61" i="10"/>
  <c r="CK62" i="10"/>
  <c r="CK63" i="10"/>
  <c r="CK64" i="10"/>
  <c r="CK65" i="10"/>
  <c r="CK66" i="10"/>
  <c r="CK67" i="10"/>
  <c r="CK68" i="10"/>
  <c r="CK69" i="10"/>
  <c r="CK70" i="10"/>
  <c r="CK71" i="10"/>
  <c r="CK72" i="10"/>
  <c r="CK73" i="10"/>
  <c r="CK74" i="10"/>
  <c r="CK75" i="10"/>
  <c r="CK76" i="10"/>
  <c r="CK77" i="10"/>
  <c r="CK78" i="10"/>
  <c r="CK79" i="10"/>
  <c r="CK80" i="10"/>
  <c r="CK81" i="10"/>
  <c r="CK82" i="10"/>
  <c r="CK83" i="10"/>
  <c r="CK84" i="10"/>
  <c r="CK85" i="10"/>
  <c r="CK2" i="10"/>
  <c r="CK3" i="9"/>
  <c r="CK4" i="9"/>
  <c r="CK5" i="9"/>
  <c r="CK6" i="9"/>
  <c r="CK7" i="9"/>
  <c r="CK8" i="9"/>
  <c r="CK9" i="9"/>
  <c r="CK10" i="9"/>
  <c r="CK11" i="9"/>
  <c r="CK12" i="9"/>
  <c r="CK13" i="9"/>
  <c r="CK14" i="9"/>
  <c r="CK15" i="9"/>
  <c r="CK16" i="9"/>
  <c r="CK17" i="9"/>
  <c r="CK18" i="9"/>
  <c r="CK19" i="9"/>
  <c r="CK20" i="9"/>
  <c r="CK21" i="9"/>
  <c r="CK22" i="9"/>
  <c r="CK23" i="9"/>
  <c r="CK24" i="9"/>
  <c r="CK25" i="9"/>
  <c r="CK26" i="9"/>
  <c r="CK27" i="9"/>
  <c r="CK28" i="9"/>
  <c r="CK29" i="9"/>
  <c r="CK30" i="9"/>
  <c r="CK31" i="9"/>
  <c r="CK32" i="9"/>
  <c r="CK33" i="9"/>
  <c r="CK34" i="9"/>
  <c r="CK35" i="9"/>
  <c r="CK36" i="9"/>
  <c r="CK37" i="9"/>
  <c r="CK38" i="9"/>
  <c r="CK39" i="9"/>
  <c r="CK40" i="9"/>
  <c r="CK41" i="9"/>
  <c r="CK42" i="9"/>
  <c r="CK43" i="9"/>
  <c r="CK44" i="9"/>
  <c r="CK45" i="9"/>
  <c r="CK46" i="9"/>
  <c r="CK47" i="9"/>
  <c r="CK48" i="9"/>
  <c r="CK49" i="9"/>
  <c r="CK50" i="9"/>
  <c r="CK51" i="9"/>
  <c r="CK52" i="9"/>
  <c r="CK53" i="9"/>
  <c r="CK54" i="9"/>
  <c r="CK55" i="9"/>
  <c r="CK56" i="9"/>
  <c r="CK57" i="9"/>
  <c r="CK58" i="9"/>
  <c r="CK59" i="9"/>
  <c r="CK60" i="9"/>
  <c r="CK61" i="9"/>
  <c r="CK62" i="9"/>
  <c r="CK63" i="9"/>
  <c r="CK64" i="9"/>
  <c r="CK65" i="9"/>
  <c r="CK66" i="9"/>
  <c r="CK67" i="9"/>
  <c r="CK68" i="9"/>
  <c r="CK69" i="9"/>
  <c r="CK70" i="9"/>
  <c r="CK71" i="9"/>
  <c r="CK72" i="9"/>
  <c r="CK73" i="9"/>
  <c r="CK74" i="9"/>
  <c r="CK75" i="9"/>
  <c r="CK76" i="9"/>
  <c r="CK77" i="9"/>
  <c r="CK78" i="9"/>
  <c r="CK79" i="9"/>
  <c r="CK80" i="9"/>
  <c r="CK81" i="9"/>
  <c r="CK82" i="9"/>
  <c r="CK83" i="9"/>
  <c r="CK84" i="9"/>
  <c r="CK85" i="9"/>
  <c r="CK86" i="9"/>
  <c r="CK87" i="9"/>
  <c r="CK88" i="9"/>
  <c r="CK2" i="9"/>
  <c r="CK3" i="8"/>
  <c r="CK4" i="8"/>
  <c r="CK5" i="8"/>
  <c r="CK6" i="8"/>
  <c r="CK7" i="8"/>
  <c r="CK8" i="8"/>
  <c r="CK9" i="8"/>
  <c r="CK10" i="8"/>
  <c r="CK11" i="8"/>
  <c r="CK12" i="8"/>
  <c r="CK13" i="8"/>
  <c r="CK14" i="8"/>
  <c r="CK15" i="8"/>
  <c r="CK16" i="8"/>
  <c r="CK17" i="8"/>
  <c r="CK18" i="8"/>
  <c r="CK19" i="8"/>
  <c r="CK20" i="8"/>
  <c r="CK21" i="8"/>
  <c r="CK22" i="8"/>
  <c r="CK23" i="8"/>
  <c r="CK24" i="8"/>
  <c r="CK25" i="8"/>
  <c r="CK26" i="8"/>
  <c r="CK27" i="8"/>
  <c r="CK28" i="8"/>
  <c r="CK29" i="8"/>
  <c r="CK30" i="8"/>
  <c r="CK31" i="8"/>
  <c r="CK32" i="8"/>
  <c r="CK33" i="8"/>
  <c r="CK34" i="8"/>
  <c r="CK35" i="8"/>
  <c r="CK36" i="8"/>
  <c r="CK37" i="8"/>
  <c r="CK38" i="8"/>
  <c r="CK39" i="8"/>
  <c r="CK40" i="8"/>
  <c r="CK41" i="8"/>
  <c r="CK42" i="8"/>
  <c r="CK43" i="8"/>
  <c r="CK44" i="8"/>
  <c r="CK45" i="8"/>
  <c r="CK46" i="8"/>
  <c r="CK47" i="8"/>
  <c r="CK48" i="8"/>
  <c r="CK49" i="8"/>
  <c r="CK50" i="8"/>
  <c r="CK51" i="8"/>
  <c r="CK52" i="8"/>
  <c r="CK53" i="8"/>
  <c r="CK54" i="8"/>
  <c r="CK55" i="8"/>
  <c r="CK56" i="8"/>
  <c r="CK57" i="8"/>
  <c r="CK58" i="8"/>
  <c r="CK59" i="8"/>
  <c r="CK60" i="8"/>
  <c r="CK61" i="8"/>
  <c r="CK62" i="8"/>
  <c r="CK63" i="8"/>
  <c r="CK64" i="8"/>
  <c r="CK65" i="8"/>
  <c r="CK66" i="8"/>
  <c r="CK67" i="8"/>
  <c r="CK68" i="8"/>
  <c r="CK69" i="8"/>
  <c r="CK70" i="8"/>
  <c r="CK71" i="8"/>
  <c r="CK72" i="8"/>
  <c r="CK73" i="8"/>
  <c r="CK74" i="8"/>
  <c r="CK75" i="8"/>
  <c r="CK76" i="8"/>
  <c r="CK77" i="8"/>
  <c r="CK78" i="8"/>
  <c r="CK79" i="8"/>
  <c r="CK80" i="8"/>
  <c r="CK81" i="8"/>
  <c r="CK82" i="8"/>
  <c r="CK83" i="8"/>
  <c r="CK2" i="8"/>
  <c r="CK3" i="7"/>
  <c r="CK4" i="7"/>
  <c r="CK5" i="7"/>
  <c r="CK6" i="7"/>
  <c r="CK7" i="7"/>
  <c r="CK8" i="7"/>
  <c r="CK9" i="7"/>
  <c r="CK10" i="7"/>
  <c r="CK11" i="7"/>
  <c r="CK12" i="7"/>
  <c r="CK13" i="7"/>
  <c r="CK14" i="7"/>
  <c r="CK15" i="7"/>
  <c r="CK16" i="7"/>
  <c r="CK17" i="7"/>
  <c r="CK18" i="7"/>
  <c r="CK19" i="7"/>
  <c r="CK20" i="7"/>
  <c r="CK21" i="7"/>
  <c r="CK22" i="7"/>
  <c r="CK23" i="7"/>
  <c r="CK24" i="7"/>
  <c r="CK25" i="7"/>
  <c r="CK26" i="7"/>
  <c r="CK27" i="7"/>
  <c r="CK28" i="7"/>
  <c r="CK29" i="7"/>
  <c r="CK30" i="7"/>
  <c r="CK31" i="7"/>
  <c r="CK32" i="7"/>
  <c r="CK33" i="7"/>
  <c r="CK34" i="7"/>
  <c r="CK35" i="7"/>
  <c r="CK36" i="7"/>
  <c r="CK37" i="7"/>
  <c r="CK38" i="7"/>
  <c r="CK39" i="7"/>
  <c r="CK40" i="7"/>
  <c r="CK41" i="7"/>
  <c r="CK42" i="7"/>
  <c r="CK43" i="7"/>
  <c r="CK44" i="7"/>
  <c r="CK45" i="7"/>
  <c r="CK46" i="7"/>
  <c r="CK47" i="7"/>
  <c r="CK48" i="7"/>
  <c r="CK49" i="7"/>
  <c r="CK50" i="7"/>
  <c r="CK51" i="7"/>
  <c r="CK52" i="7"/>
  <c r="CK53" i="7"/>
  <c r="CK54" i="7"/>
  <c r="CK55" i="7"/>
  <c r="CK56" i="7"/>
  <c r="CK57" i="7"/>
  <c r="CK58" i="7"/>
  <c r="CK59" i="7"/>
  <c r="CK60" i="7"/>
  <c r="CK61" i="7"/>
  <c r="CK62" i="7"/>
  <c r="CK63" i="7"/>
  <c r="CK64" i="7"/>
  <c r="CK65" i="7"/>
  <c r="CK66" i="7"/>
  <c r="CK67" i="7"/>
  <c r="CK68" i="7"/>
  <c r="CK69" i="7"/>
  <c r="CK70" i="7"/>
  <c r="CK71" i="7"/>
  <c r="CK72" i="7"/>
  <c r="CK73" i="7"/>
  <c r="CK74" i="7"/>
  <c r="CK75" i="7"/>
  <c r="CK76" i="7"/>
  <c r="CK77" i="7"/>
  <c r="CK78" i="7"/>
  <c r="CK79" i="7"/>
  <c r="CK80" i="7"/>
  <c r="CK81" i="7"/>
  <c r="CK82" i="7"/>
  <c r="CK83" i="7"/>
  <c r="CK84" i="7"/>
  <c r="CK85" i="7"/>
  <c r="CK2" i="7"/>
  <c r="CK3" i="6"/>
  <c r="CK4" i="6"/>
  <c r="CK5" i="6"/>
  <c r="CK6" i="6"/>
  <c r="CK7" i="6"/>
  <c r="CK8" i="6"/>
  <c r="CK9" i="6"/>
  <c r="CK10" i="6"/>
  <c r="CK11" i="6"/>
  <c r="CK12" i="6"/>
  <c r="CK13" i="6"/>
  <c r="CK14" i="6"/>
  <c r="CK15" i="6"/>
  <c r="CK16" i="6"/>
  <c r="CK17" i="6"/>
  <c r="CK18" i="6"/>
  <c r="CK19" i="6"/>
  <c r="CK20" i="6"/>
  <c r="CK21" i="6"/>
  <c r="CK22" i="6"/>
  <c r="CK23" i="6"/>
  <c r="CK24" i="6"/>
  <c r="CK25" i="6"/>
  <c r="CK26" i="6"/>
  <c r="CK27" i="6"/>
  <c r="CK28" i="6"/>
  <c r="CK29" i="6"/>
  <c r="CK30" i="6"/>
  <c r="CK31" i="6"/>
  <c r="CK32" i="6"/>
  <c r="CK33" i="6"/>
  <c r="CK34" i="6"/>
  <c r="CK35" i="6"/>
  <c r="CK36" i="6"/>
  <c r="CK37" i="6"/>
  <c r="CK38" i="6"/>
  <c r="CK39" i="6"/>
  <c r="CK40" i="6"/>
  <c r="CK41" i="6"/>
  <c r="CK42" i="6"/>
  <c r="CK43" i="6"/>
  <c r="CK44" i="6"/>
  <c r="CK45" i="6"/>
  <c r="CK46" i="6"/>
  <c r="CK47" i="6"/>
  <c r="CK48" i="6"/>
  <c r="CK49" i="6"/>
  <c r="CK50" i="6"/>
  <c r="CK51" i="6"/>
  <c r="CK52" i="6"/>
  <c r="CK53" i="6"/>
  <c r="CK54" i="6"/>
  <c r="CK55" i="6"/>
  <c r="CK56" i="6"/>
  <c r="CK57" i="6"/>
  <c r="CK58" i="6"/>
  <c r="CK59" i="6"/>
  <c r="CK60" i="6"/>
  <c r="CK61" i="6"/>
  <c r="CK62" i="6"/>
  <c r="CK63" i="6"/>
  <c r="CK64" i="6"/>
  <c r="CK65" i="6"/>
  <c r="CK66" i="6"/>
  <c r="CK67" i="6"/>
  <c r="CK68" i="6"/>
  <c r="CK69" i="6"/>
  <c r="CK70" i="6"/>
  <c r="CK71" i="6"/>
  <c r="CK72" i="6"/>
  <c r="CK73" i="6"/>
  <c r="CK74" i="6"/>
  <c r="CK75" i="6"/>
  <c r="CK76" i="6"/>
  <c r="CK77" i="6"/>
  <c r="CK78" i="6"/>
  <c r="CK79" i="6"/>
  <c r="CK80" i="6"/>
  <c r="CK81" i="6"/>
  <c r="CK2" i="6"/>
  <c r="CK3" i="5"/>
  <c r="CK4" i="5"/>
  <c r="CK5" i="5"/>
  <c r="CK6" i="5"/>
  <c r="CK7" i="5"/>
  <c r="CK8" i="5"/>
  <c r="CK9" i="5"/>
  <c r="CK10" i="5"/>
  <c r="CK11" i="5"/>
  <c r="CK12" i="5"/>
  <c r="CK13" i="5"/>
  <c r="CK14" i="5"/>
  <c r="CK15" i="5"/>
  <c r="CK16" i="5"/>
  <c r="CK17" i="5"/>
  <c r="CK18" i="5"/>
  <c r="CK19" i="5"/>
  <c r="CK20" i="5"/>
  <c r="CK21" i="5"/>
  <c r="CK22" i="5"/>
  <c r="CK23" i="5"/>
  <c r="CK24" i="5"/>
  <c r="CK25" i="5"/>
  <c r="CK26" i="5"/>
  <c r="CK27" i="5"/>
  <c r="CK28" i="5"/>
  <c r="CK29" i="5"/>
  <c r="CK30" i="5"/>
  <c r="CK31" i="5"/>
  <c r="CK32" i="5"/>
  <c r="CK33" i="5"/>
  <c r="CK34" i="5"/>
  <c r="CK35" i="5"/>
  <c r="CK36" i="5"/>
  <c r="CK37" i="5"/>
  <c r="CK38" i="5"/>
  <c r="CK39" i="5"/>
  <c r="CK40" i="5"/>
  <c r="CK41" i="5"/>
  <c r="CK42" i="5"/>
  <c r="CK43" i="5"/>
  <c r="CK44" i="5"/>
  <c r="CK45" i="5"/>
  <c r="CK46" i="5"/>
  <c r="CK47" i="5"/>
  <c r="CK48" i="5"/>
  <c r="CK49" i="5"/>
  <c r="CK50" i="5"/>
  <c r="CK51" i="5"/>
  <c r="CK52" i="5"/>
  <c r="CK53" i="5"/>
  <c r="CK54" i="5"/>
  <c r="CK55" i="5"/>
  <c r="CK56" i="5"/>
  <c r="CK57" i="5"/>
  <c r="CK58" i="5"/>
  <c r="CK59" i="5"/>
  <c r="CK60" i="5"/>
  <c r="CK61" i="5"/>
  <c r="CK62" i="5"/>
  <c r="CK63" i="5"/>
  <c r="CK64" i="5"/>
  <c r="CK65" i="5"/>
  <c r="CK66" i="5"/>
  <c r="CK67" i="5"/>
  <c r="CK68" i="5"/>
  <c r="CK69" i="5"/>
  <c r="CK70" i="5"/>
  <c r="CK71" i="5"/>
  <c r="CK72" i="5"/>
  <c r="CK73" i="5"/>
  <c r="CK74" i="5"/>
  <c r="CK75" i="5"/>
  <c r="CK76" i="5"/>
  <c r="CK77" i="5"/>
  <c r="CK78" i="5"/>
  <c r="CK79" i="5"/>
  <c r="CK2" i="5"/>
  <c r="CK3" i="4"/>
  <c r="CK4" i="4"/>
  <c r="CK5" i="4"/>
  <c r="CK6" i="4"/>
  <c r="CK7" i="4"/>
  <c r="CK8" i="4"/>
  <c r="CK9" i="4"/>
  <c r="CK10" i="4"/>
  <c r="CK11" i="4"/>
  <c r="CK12" i="4"/>
  <c r="CK13" i="4"/>
  <c r="CK14" i="4"/>
  <c r="CK15" i="4"/>
  <c r="CK16" i="4"/>
  <c r="CK17" i="4"/>
  <c r="CK18" i="4"/>
  <c r="CK19" i="4"/>
  <c r="CK20" i="4"/>
  <c r="CK21" i="4"/>
  <c r="CK22" i="4"/>
  <c r="CK23" i="4"/>
  <c r="CK24" i="4"/>
  <c r="CK25" i="4"/>
  <c r="CK26" i="4"/>
  <c r="CK27" i="4"/>
  <c r="CK28" i="4"/>
  <c r="CK29" i="4"/>
  <c r="CK30" i="4"/>
  <c r="CK31" i="4"/>
  <c r="CK32" i="4"/>
  <c r="CK33" i="4"/>
  <c r="CK34" i="4"/>
  <c r="CK35" i="4"/>
  <c r="CK36" i="4"/>
  <c r="CK37" i="4"/>
  <c r="CK38" i="4"/>
  <c r="CK39" i="4"/>
  <c r="CK40" i="4"/>
  <c r="CK41" i="4"/>
  <c r="CK42" i="4"/>
  <c r="CK43" i="4"/>
  <c r="CK44" i="4"/>
  <c r="CK45" i="4"/>
  <c r="CK46" i="4"/>
  <c r="CK47" i="4"/>
  <c r="CK48" i="4"/>
  <c r="CK49" i="4"/>
  <c r="CK50" i="4"/>
  <c r="CK51" i="4"/>
  <c r="CK52" i="4"/>
  <c r="CK53" i="4"/>
  <c r="CK54" i="4"/>
  <c r="CK55" i="4"/>
  <c r="CK56" i="4"/>
  <c r="CK57" i="4"/>
  <c r="CK58" i="4"/>
  <c r="CK59" i="4"/>
  <c r="CK60" i="4"/>
  <c r="CK61" i="4"/>
  <c r="CK62" i="4"/>
  <c r="CK63" i="4"/>
  <c r="CK64" i="4"/>
  <c r="CK65" i="4"/>
  <c r="CK66" i="4"/>
  <c r="CK67" i="4"/>
  <c r="CK68" i="4"/>
  <c r="CK69" i="4"/>
  <c r="CK70" i="4"/>
  <c r="CK71" i="4"/>
  <c r="CK72" i="4"/>
  <c r="CK73" i="4"/>
  <c r="CK74" i="4"/>
  <c r="CK75" i="4"/>
  <c r="CK76" i="4"/>
  <c r="CK77" i="4"/>
  <c r="CK78" i="4"/>
  <c r="CK79" i="4"/>
  <c r="CK80" i="4"/>
  <c r="CK81" i="4"/>
  <c r="CK82" i="4"/>
  <c r="CK83" i="4"/>
  <c r="CK84" i="4"/>
  <c r="CK85" i="4"/>
  <c r="CK86" i="4"/>
  <c r="CK87" i="4"/>
  <c r="CK88" i="4"/>
  <c r="CK2" i="4"/>
  <c r="CK3" i="3"/>
  <c r="CK4" i="3"/>
  <c r="CK5" i="3"/>
  <c r="CK6" i="3"/>
  <c r="CK7" i="3"/>
  <c r="CK8" i="3"/>
  <c r="CK9" i="3"/>
  <c r="CK10" i="3"/>
  <c r="CK11" i="3"/>
  <c r="CK12" i="3"/>
  <c r="CK13" i="3"/>
  <c r="CK14" i="3"/>
  <c r="CK15" i="3"/>
  <c r="CK16" i="3"/>
  <c r="CK17" i="3"/>
  <c r="CK18" i="3"/>
  <c r="CK19" i="3"/>
  <c r="CK20" i="3"/>
  <c r="CK21" i="3"/>
  <c r="CK22" i="3"/>
  <c r="CK23" i="3"/>
  <c r="CK24" i="3"/>
  <c r="CK25" i="3"/>
  <c r="CK26" i="3"/>
  <c r="CK27" i="3"/>
  <c r="CK28" i="3"/>
  <c r="CK29" i="3"/>
  <c r="CK30" i="3"/>
  <c r="CK31" i="3"/>
  <c r="CK32" i="3"/>
  <c r="CK33" i="3"/>
  <c r="CK34" i="3"/>
  <c r="CK35" i="3"/>
  <c r="CK36" i="3"/>
  <c r="CK37" i="3"/>
  <c r="CK38" i="3"/>
  <c r="CK39" i="3"/>
  <c r="CK40" i="3"/>
  <c r="CK41" i="3"/>
  <c r="CK42" i="3"/>
  <c r="CK43" i="3"/>
  <c r="CK44" i="3"/>
  <c r="CK45" i="3"/>
  <c r="CK46" i="3"/>
  <c r="CK47" i="3"/>
  <c r="CK48" i="3"/>
  <c r="CK49" i="3"/>
  <c r="CK50" i="3"/>
  <c r="CK51" i="3"/>
  <c r="CK52" i="3"/>
  <c r="CK53" i="3"/>
  <c r="CK54" i="3"/>
  <c r="CK55" i="3"/>
  <c r="CK56" i="3"/>
  <c r="CK57" i="3"/>
  <c r="CK58" i="3"/>
  <c r="CK59" i="3"/>
  <c r="CK60" i="3"/>
  <c r="CK61" i="3"/>
  <c r="CK62" i="3"/>
  <c r="CK63" i="3"/>
  <c r="CK64" i="3"/>
  <c r="CK65" i="3"/>
  <c r="CK66" i="3"/>
  <c r="CK67" i="3"/>
  <c r="CK68" i="3"/>
  <c r="CK69" i="3"/>
  <c r="CK70" i="3"/>
  <c r="CK71" i="3"/>
  <c r="CK72" i="3"/>
  <c r="CK73" i="3"/>
  <c r="CK74" i="3"/>
  <c r="CK75" i="3"/>
  <c r="CK76" i="3"/>
  <c r="CK77" i="3"/>
  <c r="CK78" i="3"/>
  <c r="CK79" i="3"/>
  <c r="CK80" i="3"/>
  <c r="CK81" i="3"/>
  <c r="CK82" i="3"/>
  <c r="CK83" i="3"/>
  <c r="CK2" i="3"/>
  <c r="CK3" i="2"/>
  <c r="CK4" i="2"/>
  <c r="CK5" i="2"/>
  <c r="CK6" i="2"/>
  <c r="CK7" i="2"/>
  <c r="CK8" i="2"/>
  <c r="CK9" i="2"/>
  <c r="CK10" i="2"/>
  <c r="CK11" i="2"/>
  <c r="CK12" i="2"/>
  <c r="CK13" i="2"/>
  <c r="CK14" i="2"/>
  <c r="CK15" i="2"/>
  <c r="CK16" i="2"/>
  <c r="CK17" i="2"/>
  <c r="CK18" i="2"/>
  <c r="CK19" i="2"/>
  <c r="CK20" i="2"/>
  <c r="CK21" i="2"/>
  <c r="CK22" i="2"/>
  <c r="CK23" i="2"/>
  <c r="CK24" i="2"/>
  <c r="CK25" i="2"/>
  <c r="CK26" i="2"/>
  <c r="CK27" i="2"/>
  <c r="CK28" i="2"/>
  <c r="CK29" i="2"/>
  <c r="CK30" i="2"/>
  <c r="CK31" i="2"/>
  <c r="CK32" i="2"/>
  <c r="CK33" i="2"/>
  <c r="CK34" i="2"/>
  <c r="CK35" i="2"/>
  <c r="CK36" i="2"/>
  <c r="CK37" i="2"/>
  <c r="CK38" i="2"/>
  <c r="CK39" i="2"/>
  <c r="CK40" i="2"/>
  <c r="CK41" i="2"/>
  <c r="CK42" i="2"/>
  <c r="CK43" i="2"/>
  <c r="CK44" i="2"/>
  <c r="CK45" i="2"/>
  <c r="CK46" i="2"/>
  <c r="CK47" i="2"/>
  <c r="CK48" i="2"/>
  <c r="CK49" i="2"/>
  <c r="CK50" i="2"/>
  <c r="CK51" i="2"/>
  <c r="CK52" i="2"/>
  <c r="CK53" i="2"/>
  <c r="CK54" i="2"/>
  <c r="CK55" i="2"/>
  <c r="CK56" i="2"/>
  <c r="CK57" i="2"/>
  <c r="CK58" i="2"/>
  <c r="CK59" i="2"/>
  <c r="CK60" i="2"/>
  <c r="CK61" i="2"/>
  <c r="CK62" i="2"/>
  <c r="CK63" i="2"/>
  <c r="CK64" i="2"/>
  <c r="CK65" i="2"/>
  <c r="CK66" i="2"/>
  <c r="CK67" i="2"/>
  <c r="CK68" i="2"/>
  <c r="CK69" i="2"/>
  <c r="CK70" i="2"/>
  <c r="CK71" i="2"/>
  <c r="CK72" i="2"/>
  <c r="CK73" i="2"/>
  <c r="CK74" i="2"/>
  <c r="CK75" i="2"/>
  <c r="CK76" i="2"/>
  <c r="CK77" i="2"/>
  <c r="CK2" i="2"/>
  <c r="CK3" i="1"/>
  <c r="CK4" i="1"/>
  <c r="CK5" i="1"/>
  <c r="CK6" i="1"/>
  <c r="CK7" i="1"/>
  <c r="CK8" i="1"/>
  <c r="CK9" i="1"/>
  <c r="CK10" i="1"/>
  <c r="CK11" i="1"/>
  <c r="CK12" i="1"/>
  <c r="CK13" i="1"/>
  <c r="CK14" i="1"/>
  <c r="CK15" i="1"/>
  <c r="CK16" i="1"/>
  <c r="CK17" i="1"/>
  <c r="CK18" i="1"/>
  <c r="CK19" i="1"/>
  <c r="CK20" i="1"/>
  <c r="CK21" i="1"/>
  <c r="CK22" i="1"/>
  <c r="CK23" i="1"/>
  <c r="CK24" i="1"/>
  <c r="CK25" i="1"/>
  <c r="CK26" i="1"/>
  <c r="CK27" i="1"/>
  <c r="CK28" i="1"/>
  <c r="CK29" i="1"/>
  <c r="CK30" i="1"/>
  <c r="CK31" i="1"/>
  <c r="CK32" i="1"/>
  <c r="CK33" i="1"/>
  <c r="CK34" i="1"/>
  <c r="CK35" i="1"/>
  <c r="CK36" i="1"/>
  <c r="CK37" i="1"/>
  <c r="CK38" i="1"/>
  <c r="CK39" i="1"/>
  <c r="CK40" i="1"/>
  <c r="CK41" i="1"/>
  <c r="CK42" i="1"/>
  <c r="CK43" i="1"/>
  <c r="CK44" i="1"/>
  <c r="CK45" i="1"/>
  <c r="CK46" i="1"/>
  <c r="CK47" i="1"/>
  <c r="CK48" i="1"/>
  <c r="CK49" i="1"/>
  <c r="CK50" i="1"/>
  <c r="CK51" i="1"/>
  <c r="CK52" i="1"/>
  <c r="CK53" i="1"/>
  <c r="CK54" i="1"/>
  <c r="CK55" i="1"/>
  <c r="CK56" i="1"/>
  <c r="CK57" i="1"/>
  <c r="CK58" i="1"/>
  <c r="CK59" i="1"/>
  <c r="CK60" i="1"/>
  <c r="CK61" i="1"/>
  <c r="CK62" i="1"/>
  <c r="CK63" i="1"/>
  <c r="CK64" i="1"/>
  <c r="CK65" i="1"/>
  <c r="CK66" i="1"/>
  <c r="CK67" i="1"/>
  <c r="CK68" i="1"/>
  <c r="CK69" i="1"/>
  <c r="CK70" i="1"/>
  <c r="CK71" i="1"/>
  <c r="CK72" i="1"/>
  <c r="CK73" i="1"/>
  <c r="CK74" i="1"/>
  <c r="CK75" i="1"/>
  <c r="CK76" i="1"/>
  <c r="CK77" i="1"/>
  <c r="CK78" i="1"/>
  <c r="CK79" i="1"/>
  <c r="CK80" i="1"/>
  <c r="CK81" i="1"/>
  <c r="CK82" i="1"/>
  <c r="CK2" i="1"/>
</calcChain>
</file>

<file path=xl/sharedStrings.xml><?xml version="1.0" encoding="utf-8"?>
<sst xmlns="http://schemas.openxmlformats.org/spreadsheetml/2006/main" count="9115" uniqueCount="219">
  <si>
    <t>Name</t>
  </si>
  <si>
    <t>£M</t>
  </si>
  <si>
    <t>App</t>
  </si>
  <si>
    <t>Mins</t>
  </si>
  <si>
    <t>%xGI</t>
  </si>
  <si>
    <t>%GI</t>
  </si>
  <si>
    <t>xGI</t>
  </si>
  <si>
    <t>GI</t>
  </si>
  <si>
    <t>S</t>
  </si>
  <si>
    <t>OT</t>
  </si>
  <si>
    <t>In</t>
  </si>
  <si>
    <t>Out</t>
  </si>
  <si>
    <t>BC</t>
  </si>
  <si>
    <t>Hd</t>
  </si>
  <si>
    <t>NPxG</t>
  </si>
  <si>
    <t>xG</t>
  </si>
  <si>
    <t>G</t>
  </si>
  <si>
    <t>Tot.</t>
  </si>
  <si>
    <t>Succ.</t>
  </si>
  <si>
    <t>%</t>
  </si>
  <si>
    <t>C</t>
  </si>
  <si>
    <t>FK</t>
  </si>
  <si>
    <t>KP</t>
  </si>
  <si>
    <t>BCC</t>
  </si>
  <si>
    <t>xA</t>
  </si>
  <si>
    <t>A</t>
  </si>
  <si>
    <t>Sv</t>
  </si>
  <si>
    <t>YC</t>
  </si>
  <si>
    <t>RC</t>
  </si>
  <si>
    <t>CS</t>
  </si>
  <si>
    <t>Threat</t>
  </si>
  <si>
    <t>Creat.</t>
  </si>
  <si>
    <t>Inf</t>
  </si>
  <si>
    <t>xAtt</t>
  </si>
  <si>
    <t>xPts</t>
  </si>
  <si>
    <t>bBPS</t>
  </si>
  <si>
    <t>BPS</t>
  </si>
  <si>
    <t>B</t>
  </si>
  <si>
    <t>Pts</t>
  </si>
  <si>
    <t>GC</t>
  </si>
  <si>
    <t>Won</t>
  </si>
  <si>
    <t>Rec</t>
  </si>
  <si>
    <t>Clr</t>
  </si>
  <si>
    <t>Blk</t>
  </si>
  <si>
    <t>Int</t>
  </si>
  <si>
    <t>CBI</t>
  </si>
  <si>
    <t>SP</t>
  </si>
  <si>
    <t>xGC</t>
  </si>
  <si>
    <t>Acc</t>
  </si>
  <si>
    <t>Acc.</t>
  </si>
  <si>
    <t>Starts</t>
  </si>
  <si>
    <t>Sub on</t>
  </si>
  <si>
    <t>Sub off</t>
  </si>
  <si>
    <t>Succ. Drb</t>
  </si>
  <si>
    <t>Total</t>
  </si>
  <si>
    <t>Box</t>
  </si>
  <si>
    <t>Final 3rd</t>
  </si>
  <si>
    <t>Cor Box</t>
  </si>
  <si>
    <t>Goals</t>
  </si>
  <si>
    <t>van Dijk (D) LIV</t>
  </si>
  <si>
    <t>Zinchenko (D) MCI</t>
  </si>
  <si>
    <t>Young (D) AVL</t>
  </si>
  <si>
    <t>White (D) ARS</t>
  </si>
  <si>
    <t>Webster (D) BHA</t>
  </si>
  <si>
    <t>Ward (D) CRY</t>
  </si>
  <si>
    <t>Wan-Bissaka (D) MUN</t>
  </si>
  <si>
    <t>Walker-Peters (D) SOU</t>
  </si>
  <si>
    <t>Walker (D) MCI</t>
  </si>
  <si>
    <t>Vestergaard (D) LEI</t>
  </si>
  <si>
    <t>Tuanzebe (D) MUN</t>
  </si>
  <si>
    <t>Tsimikas (D) LIV</t>
  </si>
  <si>
    <t>Troost-Ekong (D) WAT</t>
  </si>
  <si>
    <t>Tierney (D) ARS</t>
  </si>
  <si>
    <t>Thomas (D) LEI</t>
  </si>
  <si>
    <t>Taylor (D) BUR</t>
  </si>
  <si>
    <t>Tavares (D) ARS</t>
  </si>
  <si>
    <t>Tarkowski (D) BUR</t>
  </si>
  <si>
    <t>Targett (D) AVL</t>
  </si>
  <si>
    <t>Tanganga (D) TOT</t>
  </si>
  <si>
    <t>Sørensen (D) BRE</t>
  </si>
  <si>
    <t>Söyüncü (D) LEI</t>
  </si>
  <si>
    <t>Sánchez (D) TOT</t>
  </si>
  <si>
    <t>Struijk (D) LEE</t>
  </si>
  <si>
    <t>Stephens (D) SOU</t>
  </si>
  <si>
    <t>Shaw (D) MUN</t>
  </si>
  <si>
    <t>Semedo (D) WOL</t>
  </si>
  <si>
    <t>Schär (D) NEW</t>
  </si>
  <si>
    <t>Saïss (D) WOL</t>
  </si>
  <si>
    <t>Salisu (D) SOU</t>
  </si>
  <si>
    <t>Rüdiger (D) CHE</t>
  </si>
  <si>
    <t>Romero (D) TOT</t>
  </si>
  <si>
    <t>Ritchie (D) NEW</t>
  </si>
  <si>
    <t>Reguilón (D) TOT</t>
  </si>
  <si>
    <t>Pinnock (D) BRE</t>
  </si>
  <si>
    <t>Perraud (D) SOU</t>
  </si>
  <si>
    <t>Pereira (D) LEI</t>
  </si>
  <si>
    <t>Ogbonna (D) WHU</t>
  </si>
  <si>
    <t>Mitchell (D) CRY</t>
  </si>
  <si>
    <t>Mings (D) AVL</t>
  </si>
  <si>
    <t>Mina (D) EVE</t>
  </si>
  <si>
    <t>Mee (D) BUR</t>
  </si>
  <si>
    <t>Matip (D) LIV</t>
  </si>
  <si>
    <t>Masina (D) WAT</t>
  </si>
  <si>
    <t>Marçal (D) WOL</t>
  </si>
  <si>
    <t>Maguire (D) MUN</t>
  </si>
  <si>
    <t>Lowton (D) BUR</t>
  </si>
  <si>
    <t>Livramento (D) SOU</t>
  </si>
  <si>
    <t>Lindelöf (D) MUN</t>
  </si>
  <si>
    <t>Lascelles (D) NEW</t>
  </si>
  <si>
    <t>Laporte (D) MCI</t>
  </si>
  <si>
    <t>Krafth (D) NEW</t>
  </si>
  <si>
    <t>Kouyaté (D) CRY</t>
  </si>
  <si>
    <t>Konsa (D) AVL</t>
  </si>
  <si>
    <t>Koch (D) LEE</t>
  </si>
  <si>
    <t>Kilman (D) WOL</t>
  </si>
  <si>
    <t>Keane (D) EVE</t>
  </si>
  <si>
    <t>Johnson (D) WHU</t>
  </si>
  <si>
    <t>Jansson (D) BRE</t>
  </si>
  <si>
    <t>James (D) CHE</t>
  </si>
  <si>
    <t>Holgate (D) EVE</t>
  </si>
  <si>
    <t>Holding (D) ARS</t>
  </si>
  <si>
    <t>Hoever (D) WOL</t>
  </si>
  <si>
    <t>Henry (D) BRE</t>
  </si>
  <si>
    <t>Hanley (D) NOR</t>
  </si>
  <si>
    <t>Guéhi (D) CRY</t>
  </si>
  <si>
    <t>Gibson (D) NOR</t>
  </si>
  <si>
    <t>Giannoulis (D) NOR</t>
  </si>
  <si>
    <t>Firpo (D) LEE</t>
  </si>
  <si>
    <t>Fernández (D) NEW</t>
  </si>
  <si>
    <t>Dunk (D) BHA</t>
  </si>
  <si>
    <t>Duffy (D) BHA</t>
  </si>
  <si>
    <t>Doherty (D) TOT</t>
  </si>
  <si>
    <t>Digne (D) AVL</t>
  </si>
  <si>
    <t>Dier (D) TOT</t>
  </si>
  <si>
    <t>Dias (D) MCI</t>
  </si>
  <si>
    <t>Dawson (D) WHU</t>
  </si>
  <si>
    <t>Cédric (D) ARS</t>
  </si>
  <si>
    <t>Cresswell (D) WHU</t>
  </si>
  <si>
    <t>Coufal (D) WHU</t>
  </si>
  <si>
    <t>Cooper (D) LEE</t>
  </si>
  <si>
    <t>Coleman (D) EVE</t>
  </si>
  <si>
    <t>Coady (D) WOL</t>
  </si>
  <si>
    <t>Clark (D) NEW</t>
  </si>
  <si>
    <t>Christensen (D) CHE</t>
  </si>
  <si>
    <t>Chambers (D) ARS</t>
  </si>
  <si>
    <t>Chalobah (D) CHE</t>
  </si>
  <si>
    <t>Cathcart (D) WAT</t>
  </si>
  <si>
    <t>Cash (D) AVL</t>
  </si>
  <si>
    <t>Cancelo (D) MCI</t>
  </si>
  <si>
    <t>Bednarek (D) SOU</t>
  </si>
  <si>
    <t>Azpilicueta (D) CHE</t>
  </si>
  <si>
    <t>Ayling (D) LEE</t>
  </si>
  <si>
    <t>Andersen (D) CRY</t>
  </si>
  <si>
    <t>Amartey (D) LEI</t>
  </si>
  <si>
    <t>Alonso (D) CHE</t>
  </si>
  <si>
    <t>Alexander-Arnold (D) LIV</t>
  </si>
  <si>
    <t>Aké (D) MCI</t>
  </si>
  <si>
    <t>Ajer (D) BRE</t>
  </si>
  <si>
    <t>Ait Nouri (D) WOL</t>
  </si>
  <si>
    <t>Aarons (D) NOR</t>
  </si>
  <si>
    <t>Williams (D) NOR</t>
  </si>
  <si>
    <t>Veltman (D) BHA</t>
  </si>
  <si>
    <t>Varane (D) MUN</t>
  </si>
  <si>
    <t>Thiago Silva (D) CHE</t>
  </si>
  <si>
    <t>Sierralta (D) WAT</t>
  </si>
  <si>
    <t>Robertson (D) LIV</t>
  </si>
  <si>
    <t>Ngakia (D) WAT</t>
  </si>
  <si>
    <t>Llorente (D) LEE</t>
  </si>
  <si>
    <t>Hause (D) AVL</t>
  </si>
  <si>
    <t>Dalot (D) MUN</t>
  </si>
  <si>
    <t>Castagne (D) LEI</t>
  </si>
  <si>
    <t>Tomiyasu (D) ARS</t>
  </si>
  <si>
    <t>Rose (D) WAT</t>
  </si>
  <si>
    <t>Roerslev (D) BRE</t>
  </si>
  <si>
    <t>Omobamidele (D) NOR</t>
  </si>
  <si>
    <t>Manquillo (D) NEW</t>
  </si>
  <si>
    <t>Lewis (D) NEW</t>
  </si>
  <si>
    <t>Godfrey (D) EVE</t>
  </si>
  <si>
    <t>Gabriel (D) ARS</t>
  </si>
  <si>
    <t>Evans (D) LEI</t>
  </si>
  <si>
    <t>Emerson Royal (D) TOT</t>
  </si>
  <si>
    <t>Davies (D) TOT</t>
  </si>
  <si>
    <t>Cucurella (D) BHA</t>
  </si>
  <si>
    <t>Bertrand (D) LEI</t>
  </si>
  <si>
    <t>Zouma (D) WHU</t>
  </si>
  <si>
    <t>Zanka (D) BRE</t>
  </si>
  <si>
    <t>Konaté (D) LIV</t>
  </si>
  <si>
    <t>Kabak (D) NOR</t>
  </si>
  <si>
    <t>Femenía (D) WAT</t>
  </si>
  <si>
    <t>Burn (D) BHA</t>
  </si>
  <si>
    <t>Cresswell (D) LEE</t>
  </si>
  <si>
    <t>Collins (D) BUR</t>
  </si>
  <si>
    <t>Chilwell (D) CHE</t>
  </si>
  <si>
    <t>Tomkins (D) CRY</t>
  </si>
  <si>
    <t>Stones (D) MCI</t>
  </si>
  <si>
    <t>Lamptey (D) BHA</t>
  </si>
  <si>
    <t>Nkoulou (D) WAT</t>
  </si>
  <si>
    <t>Lyanco (D) SOU</t>
  </si>
  <si>
    <t>Drameh (D) LEE</t>
  </si>
  <si>
    <t>Telles (D) MUN</t>
  </si>
  <si>
    <t>Masuaku (D) WHU</t>
  </si>
  <si>
    <t>Goode (D) BRE</t>
  </si>
  <si>
    <t>Bailly (D) MUN</t>
  </si>
  <si>
    <t>Sørensen (D) NOR</t>
  </si>
  <si>
    <t>Diop (D) WHU</t>
  </si>
  <si>
    <t>Clyne (D) CRY</t>
  </si>
  <si>
    <t>Byram (D) NOR</t>
  </si>
  <si>
    <t>Thompson (D) BRE</t>
  </si>
  <si>
    <t>Actual Points</t>
  </si>
  <si>
    <t>Predict1</t>
  </si>
  <si>
    <t>TP</t>
  </si>
  <si>
    <t>TN</t>
  </si>
  <si>
    <t>FP</t>
  </si>
  <si>
    <t>FN</t>
  </si>
  <si>
    <t>Recall</t>
  </si>
  <si>
    <t>Specificity</t>
  </si>
  <si>
    <t>Balanced Acc</t>
  </si>
  <si>
    <t>Accuracy</t>
  </si>
  <si>
    <t>%FP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</si>
</sst>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0"/>
  </numFmts>
  <fonts count="5" x14ac:knownFonts="1">
    <font>
      <sz val="11"/>
      <color theme="1"/>
      <name val="Calibri"/>
      <family val="2"/>
      <scheme val="minor"/>
    </font>
    <font>
      <sz val="12"/>
      <color theme="1"/>
      <name val="Arial Narrow"/>
      <family val="2"/>
    </font>
    <font>
      <sz val="11"/>
      <color theme="1"/>
      <name val="Calibri"/>
      <family val="2"/>
      <scheme val="minor"/>
    </font>
    <font>
      <b/>
      <sz val="12"/>
      <color rgb="FF00B050"/>
      <name val="Arial Narrow"/>
      <family val="2"/>
    </font>
    <font>
      <b/>
      <sz val="12"/>
      <color rgb="FF7030A0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8">
    <xf numFmtId="0" fontId="0" fillId="0" borderId="0" xfId="0"/>
    <xf numFmtId="2" fontId="1" fillId="0" borderId="0" xfId="0" applyNumberFormat="1" applyFont="1"/>
    <xf numFmtId="9" fontId="1" fillId="0" borderId="0" xfId="1" applyFont="1"/>
    <xf numFmtId="2" fontId="3" fillId="0" borderId="0" xfId="0" applyNumberFormat="1" applyFont="1"/>
    <xf numFmtId="2" fontId="4" fillId="0" borderId="0" xfId="0" applyNumberFormat="1" applyFont="1"/>
    <xf numFmtId="166" fontId="3" fillId="0" borderId="0" xfId="0" applyNumberFormat="1" applyFont="1"/>
    <xf numFmtId="166" fontId="1" fillId="0" borderId="0" xfId="0" applyNumberFormat="1" applyFont="1"/>
    <xf numFmtId="166" fontId="4" fillId="0" borderId="0" xfId="0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2BB14-44D4-48C3-A039-B004303F8385}">
  <dimension ref="A1:CL82"/>
  <sheetViews>
    <sheetView zoomScale="80" zoomScaleNormal="80" workbookViewId="0">
      <pane xSplit="1" ySplit="1" topLeftCell="BC2" activePane="bottomRight" state="frozen"/>
      <selection pane="topRight" activeCell="B1" sqref="B1"/>
      <selection pane="bottomLeft" activeCell="A2" sqref="A2"/>
      <selection pane="bottomRight" activeCell="CL1" activeCellId="3" sqref="A1:A1048576 B1:B1048576 CK1:CK1048576 CL1:CL1048576"/>
    </sheetView>
  </sheetViews>
  <sheetFormatPr defaultRowHeight="15.75" x14ac:dyDescent="0.25"/>
  <cols>
    <col min="1" max="89" width="9.140625" style="1"/>
    <col min="90" max="90" width="12.140625" style="1" bestFit="1" customWidth="1"/>
    <col min="91" max="16384" width="9.140625" style="1"/>
  </cols>
  <sheetData>
    <row r="1" spans="1:9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10</v>
      </c>
      <c r="S1" s="1" t="s">
        <v>11</v>
      </c>
      <c r="T1" s="1" t="s">
        <v>13</v>
      </c>
      <c r="U1" s="1" t="s">
        <v>17</v>
      </c>
      <c r="V1" s="1" t="s">
        <v>18</v>
      </c>
      <c r="W1" s="1" t="s">
        <v>19</v>
      </c>
      <c r="X1" s="1" t="s">
        <v>17</v>
      </c>
      <c r="Y1" s="1" t="s">
        <v>18</v>
      </c>
      <c r="Z1" s="1" t="s">
        <v>19</v>
      </c>
      <c r="AA1" s="1" t="s">
        <v>20</v>
      </c>
      <c r="AB1" s="1" t="s">
        <v>21</v>
      </c>
      <c r="AC1" s="1" t="s">
        <v>22</v>
      </c>
      <c r="AD1" s="1" t="s">
        <v>23</v>
      </c>
      <c r="AE1" s="1" t="s">
        <v>24</v>
      </c>
      <c r="AF1" s="1" t="s">
        <v>25</v>
      </c>
      <c r="AG1" s="1" t="s">
        <v>26</v>
      </c>
      <c r="AH1" s="1" t="s">
        <v>27</v>
      </c>
      <c r="AI1" s="1" t="s">
        <v>28</v>
      </c>
      <c r="AJ1" s="1" t="s">
        <v>29</v>
      </c>
      <c r="AK1" s="1" t="s">
        <v>30</v>
      </c>
      <c r="AL1" s="1" t="s">
        <v>31</v>
      </c>
      <c r="AM1" s="1" t="s">
        <v>32</v>
      </c>
      <c r="AN1" s="1" t="s">
        <v>33</v>
      </c>
      <c r="AO1" s="1" t="s">
        <v>34</v>
      </c>
      <c r="AP1" s="1" t="s">
        <v>35</v>
      </c>
      <c r="AQ1" s="1" t="s">
        <v>36</v>
      </c>
      <c r="AR1" s="1" t="s">
        <v>37</v>
      </c>
      <c r="AS1" s="1" t="s">
        <v>38</v>
      </c>
      <c r="AT1" s="1" t="s">
        <v>39</v>
      </c>
      <c r="AU1" s="1" t="s">
        <v>17</v>
      </c>
      <c r="AV1" s="1" t="s">
        <v>40</v>
      </c>
      <c r="AW1" s="1" t="s">
        <v>19</v>
      </c>
      <c r="AX1" s="1" t="s">
        <v>41</v>
      </c>
      <c r="AY1" s="1" t="s">
        <v>42</v>
      </c>
      <c r="AZ1" s="1" t="s">
        <v>43</v>
      </c>
      <c r="BA1" s="1" t="s">
        <v>44</v>
      </c>
      <c r="BB1" s="1" t="s">
        <v>45</v>
      </c>
      <c r="BC1" s="1" t="s">
        <v>8</v>
      </c>
      <c r="BD1" s="1" t="s">
        <v>10</v>
      </c>
      <c r="BE1" s="1" t="s">
        <v>9</v>
      </c>
      <c r="BF1" s="1" t="s">
        <v>46</v>
      </c>
      <c r="BG1" s="1" t="s">
        <v>13</v>
      </c>
      <c r="BH1" s="1" t="s">
        <v>12</v>
      </c>
      <c r="BI1" s="1" t="s">
        <v>47</v>
      </c>
      <c r="BJ1" s="1" t="s">
        <v>17</v>
      </c>
      <c r="BK1" s="1" t="s">
        <v>48</v>
      </c>
      <c r="BL1" s="1" t="s">
        <v>19</v>
      </c>
      <c r="BM1" s="1" t="s">
        <v>17</v>
      </c>
      <c r="BN1" s="1" t="s">
        <v>49</v>
      </c>
      <c r="BO1" s="1" t="s">
        <v>19</v>
      </c>
      <c r="BP1" s="1" t="s">
        <v>17</v>
      </c>
      <c r="BQ1" s="1" t="s">
        <v>18</v>
      </c>
      <c r="BR1" s="1" t="s">
        <v>19</v>
      </c>
      <c r="BS1" s="1" t="s">
        <v>17</v>
      </c>
      <c r="BT1" s="1" t="s">
        <v>49</v>
      </c>
      <c r="BU1" s="1" t="s">
        <v>50</v>
      </c>
      <c r="BV1" s="1" t="s">
        <v>51</v>
      </c>
      <c r="BW1" s="1" t="s">
        <v>52</v>
      </c>
      <c r="BX1" s="1" t="s">
        <v>53</v>
      </c>
      <c r="BY1" s="1" t="s">
        <v>54</v>
      </c>
      <c r="BZ1" s="1" t="s">
        <v>55</v>
      </c>
      <c r="CA1" s="1" t="s">
        <v>56</v>
      </c>
      <c r="CB1" s="1" t="s">
        <v>55</v>
      </c>
      <c r="CC1" s="1" t="s">
        <v>56</v>
      </c>
      <c r="CD1" s="1" t="s">
        <v>55</v>
      </c>
      <c r="CE1" s="1" t="s">
        <v>57</v>
      </c>
      <c r="CF1" s="1" t="s">
        <v>49</v>
      </c>
      <c r="CG1" s="1" t="s">
        <v>17</v>
      </c>
      <c r="CH1" s="1" t="s">
        <v>58</v>
      </c>
      <c r="CI1" s="1" t="s">
        <v>17</v>
      </c>
      <c r="CJ1" s="1" t="s">
        <v>58</v>
      </c>
      <c r="CK1" s="1" t="s">
        <v>209</v>
      </c>
      <c r="CL1" s="1" t="s">
        <v>208</v>
      </c>
    </row>
    <row r="2" spans="1:90" x14ac:dyDescent="0.25">
      <c r="A2" s="1" t="s">
        <v>109</v>
      </c>
      <c r="B2" s="1">
        <v>5.7</v>
      </c>
      <c r="C2" s="1">
        <v>1</v>
      </c>
      <c r="D2" s="1">
        <v>90</v>
      </c>
      <c r="E2" s="1">
        <v>0.11</v>
      </c>
      <c r="F2" s="1">
        <v>0.2</v>
      </c>
      <c r="G2" s="1">
        <v>0.2</v>
      </c>
      <c r="H2" s="1">
        <v>1</v>
      </c>
      <c r="I2" s="1">
        <v>2</v>
      </c>
      <c r="J2" s="1">
        <v>1</v>
      </c>
      <c r="K2" s="1">
        <v>2</v>
      </c>
      <c r="L2" s="1">
        <v>0</v>
      </c>
      <c r="M2" s="1">
        <v>0</v>
      </c>
      <c r="N2" s="1">
        <v>1</v>
      </c>
      <c r="O2" s="1">
        <v>0.17</v>
      </c>
      <c r="P2" s="1">
        <v>0.17</v>
      </c>
      <c r="Q2" s="1">
        <v>1</v>
      </c>
      <c r="R2" s="1">
        <v>1</v>
      </c>
      <c r="S2" s="1">
        <v>0</v>
      </c>
      <c r="T2" s="1">
        <v>0</v>
      </c>
      <c r="U2" s="1">
        <v>25</v>
      </c>
      <c r="V2" s="1">
        <v>24</v>
      </c>
      <c r="W2" s="1">
        <v>96</v>
      </c>
      <c r="X2" s="1">
        <v>0</v>
      </c>
      <c r="Y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0.05</v>
      </c>
      <c r="AF2" s="1">
        <v>0</v>
      </c>
      <c r="AG2" s="1">
        <v>0</v>
      </c>
      <c r="AH2" s="1">
        <v>0</v>
      </c>
      <c r="AI2" s="1">
        <v>0</v>
      </c>
      <c r="AJ2" s="1">
        <v>1</v>
      </c>
      <c r="AK2" s="1">
        <v>24</v>
      </c>
      <c r="AL2" s="1">
        <v>9.3000000000000007</v>
      </c>
      <c r="AM2" s="1">
        <v>47.2</v>
      </c>
      <c r="AN2" s="1">
        <v>1.2</v>
      </c>
      <c r="AO2" s="1">
        <v>8</v>
      </c>
      <c r="AP2" s="1">
        <v>14</v>
      </c>
      <c r="AQ2" s="1">
        <v>38</v>
      </c>
      <c r="AR2" s="1">
        <v>2</v>
      </c>
      <c r="AS2" s="1">
        <v>14</v>
      </c>
      <c r="AT2" s="1">
        <v>0</v>
      </c>
      <c r="AU2" s="1">
        <v>0</v>
      </c>
      <c r="AV2" s="1">
        <v>0</v>
      </c>
      <c r="AX2" s="1">
        <v>4</v>
      </c>
      <c r="AY2" s="1">
        <v>1</v>
      </c>
      <c r="AZ2" s="1">
        <v>0</v>
      </c>
      <c r="BA2" s="1">
        <v>1</v>
      </c>
      <c r="BB2" s="1">
        <v>2</v>
      </c>
      <c r="BC2" s="1">
        <v>1</v>
      </c>
      <c r="BD2" s="1">
        <v>1</v>
      </c>
      <c r="BE2" s="1">
        <v>0</v>
      </c>
      <c r="BF2" s="1">
        <v>0</v>
      </c>
      <c r="BG2" s="1">
        <v>0</v>
      </c>
      <c r="BH2" s="1">
        <v>0</v>
      </c>
      <c r="BI2" s="1">
        <v>0.02</v>
      </c>
      <c r="BJ2" s="1">
        <v>111</v>
      </c>
      <c r="BK2" s="1">
        <v>109</v>
      </c>
      <c r="BL2" s="1">
        <v>98</v>
      </c>
      <c r="BM2" s="1">
        <v>65</v>
      </c>
      <c r="BN2" s="1">
        <v>63</v>
      </c>
      <c r="BO2" s="1">
        <v>97</v>
      </c>
      <c r="BP2" s="1">
        <v>25</v>
      </c>
      <c r="BQ2" s="1">
        <v>24</v>
      </c>
      <c r="BR2" s="1">
        <v>96</v>
      </c>
      <c r="BS2" s="1">
        <v>0</v>
      </c>
      <c r="BT2" s="1">
        <v>0</v>
      </c>
      <c r="BU2" s="1">
        <v>1</v>
      </c>
      <c r="BV2" s="1">
        <v>0</v>
      </c>
      <c r="BW2" s="1">
        <v>0</v>
      </c>
      <c r="BX2" s="1">
        <v>0</v>
      </c>
      <c r="BY2" s="1">
        <v>115</v>
      </c>
      <c r="BZ2" s="1">
        <v>2</v>
      </c>
      <c r="CA2" s="1">
        <v>21</v>
      </c>
      <c r="CB2" s="1">
        <v>1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f>4.183594+(-0.009034*D2)+(-1.802019*E2)+(1.02112*F2)+(1.762121*G2)+(-3.031996*J2)+(-6.456009*M2)+(24.043236*O2)+(-1.033312*T2)+(0.066494*AA2)+(-0.22258*AB2)+(-0.191123*AC2)+(-1.297444*AI2)+(-0.050047*AK2)+(-0.042478*AM2)+(0.045861*AQ2)+(-0.114879*AS2)+(-0.11276*AT2)+(0.156991*AU2)+(-0.222984*AV2)+(0.03936*AY2)+(0.032499*BE2)+(0.1917*BF2)+(-0.123623*BG2)+(0.065461*BH2)+(0.015142*BK2)+(-0.018628*BL2)+(-0.023796*BN2)+(0.006707*BR2)+(0.619998*BS2)+(0.019132*BY2)+(0.096691*BZ2)+(-0.020132*CA2)+(0.100053*CB2)+(-1.303454*CD2)+(-0.545811*CF2)+(-1.093949*CG2)+(4.460507*CH2)+(7.9751*CJ2)</f>
        <v>2.7924976300000002</v>
      </c>
      <c r="CL2" s="1">
        <v>6</v>
      </c>
    </row>
    <row r="3" spans="1:90" x14ac:dyDescent="0.25">
      <c r="A3" s="1" t="s">
        <v>119</v>
      </c>
      <c r="B3" s="1">
        <v>4.2</v>
      </c>
      <c r="C3" s="1">
        <v>1</v>
      </c>
      <c r="D3" s="1">
        <v>90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5</v>
      </c>
      <c r="V3" s="1">
        <v>1</v>
      </c>
      <c r="W3" s="1">
        <v>20</v>
      </c>
      <c r="X3" s="1">
        <v>0</v>
      </c>
      <c r="Y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0.2</v>
      </c>
      <c r="AM3" s="1">
        <v>19.600000000000001</v>
      </c>
      <c r="AN3" s="1">
        <v>0</v>
      </c>
      <c r="AO3" s="1">
        <v>3.5</v>
      </c>
      <c r="AP3" s="1">
        <v>13</v>
      </c>
      <c r="AQ3" s="1">
        <v>13</v>
      </c>
      <c r="AR3" s="1">
        <v>0</v>
      </c>
      <c r="AS3" s="1">
        <v>2</v>
      </c>
      <c r="AT3" s="1">
        <v>1</v>
      </c>
      <c r="AU3" s="1">
        <v>1</v>
      </c>
      <c r="AV3" s="1">
        <v>1</v>
      </c>
      <c r="AW3" s="1">
        <v>100</v>
      </c>
      <c r="AX3" s="1">
        <v>3</v>
      </c>
      <c r="AY3" s="1">
        <v>6</v>
      </c>
      <c r="AZ3" s="1">
        <v>1</v>
      </c>
      <c r="BA3" s="1">
        <v>1</v>
      </c>
      <c r="BB3" s="1">
        <v>8</v>
      </c>
      <c r="BC3" s="1">
        <v>6</v>
      </c>
      <c r="BD3" s="1">
        <v>5</v>
      </c>
      <c r="BE3" s="1">
        <v>3</v>
      </c>
      <c r="BF3" s="1">
        <v>2</v>
      </c>
      <c r="BG3" s="1">
        <v>2</v>
      </c>
      <c r="BH3" s="1">
        <v>1</v>
      </c>
      <c r="BI3" s="1">
        <v>0.91</v>
      </c>
      <c r="BJ3" s="1">
        <v>39</v>
      </c>
      <c r="BK3" s="1">
        <v>25</v>
      </c>
      <c r="BL3" s="1">
        <v>64</v>
      </c>
      <c r="BM3" s="1">
        <v>16</v>
      </c>
      <c r="BN3" s="1">
        <v>7</v>
      </c>
      <c r="BO3" s="1">
        <v>44</v>
      </c>
      <c r="BP3" s="1">
        <v>5</v>
      </c>
      <c r="BQ3" s="1">
        <v>1</v>
      </c>
      <c r="BR3" s="1">
        <v>20</v>
      </c>
      <c r="BS3" s="1">
        <v>0</v>
      </c>
      <c r="BT3" s="1">
        <v>0</v>
      </c>
      <c r="BU3" s="1">
        <v>1</v>
      </c>
      <c r="BV3" s="1">
        <v>0</v>
      </c>
      <c r="BW3" s="1">
        <v>0</v>
      </c>
      <c r="BX3" s="1">
        <v>0</v>
      </c>
      <c r="BY3" s="1">
        <v>48</v>
      </c>
      <c r="BZ3" s="1">
        <v>0</v>
      </c>
      <c r="CA3" s="1">
        <v>5</v>
      </c>
      <c r="CB3" s="1">
        <v>1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f t="shared" ref="CK3:CK66" si="0">4.183594+(-0.009034*D3)+(-1.802019*E3)+(1.02112*F3)+(1.762121*G3)+(-3.031996*J3)+(-6.456009*M3)+(24.043236*O3)+(-1.033312*T3)+(0.066494*AA3)+(-0.22258*AB3)+(-0.191123*AC3)+(-1.297444*AI3)+(-0.050047*AK3)+(-0.042478*AM3)+(0.045861*AQ3)+(-0.114879*AS3)+(-0.11276*AT3)+(0.156991*AU3)+(-0.222984*AV3)+(0.03936*AY3)+(0.032499*BE3)+(0.1917*BF3)+(-0.123623*BG3)+(0.065461*BH3)+(0.015142*BK3)+(-0.018628*BL3)+(-0.023796*BN3)+(0.006707*BR3)+(0.619998*BS3)+(0.019132*BY3)+(0.096691*BZ3)+(-0.020132*CA3)+(0.100053*CB3)+(-1.303454*CD3)+(-0.545811*CF3)+(-1.093949*CG3)+(4.460507*CH3)+(7.9751*CJ3)</f>
        <v>3.3325742000000003</v>
      </c>
      <c r="CL3" s="1">
        <v>6</v>
      </c>
    </row>
    <row r="4" spans="1:90" x14ac:dyDescent="0.25">
      <c r="A4" s="1" t="s">
        <v>69</v>
      </c>
      <c r="B4" s="1">
        <v>4.4000000000000004</v>
      </c>
      <c r="C4" s="1">
        <v>1</v>
      </c>
      <c r="D4" s="1">
        <v>2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X4" s="1">
        <v>0</v>
      </c>
      <c r="Y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3.2</v>
      </c>
      <c r="AP4" s="1">
        <v>3</v>
      </c>
      <c r="AQ4" s="1">
        <v>3</v>
      </c>
      <c r="AR4" s="1">
        <v>0</v>
      </c>
      <c r="AS4" s="1">
        <v>1</v>
      </c>
      <c r="AT4" s="1">
        <v>0</v>
      </c>
      <c r="AU4" s="1">
        <v>0</v>
      </c>
      <c r="AV4" s="1">
        <v>0</v>
      </c>
      <c r="AX4" s="1">
        <v>1</v>
      </c>
      <c r="AY4" s="1">
        <v>0</v>
      </c>
      <c r="AZ4" s="1">
        <v>0</v>
      </c>
      <c r="BA4" s="1">
        <v>0</v>
      </c>
      <c r="BB4" s="1">
        <v>0</v>
      </c>
      <c r="BC4" s="1">
        <v>9</v>
      </c>
      <c r="BD4" s="1">
        <v>6</v>
      </c>
      <c r="BE4" s="1">
        <v>1</v>
      </c>
      <c r="BF4" s="1">
        <v>1</v>
      </c>
      <c r="BG4" s="1">
        <v>4</v>
      </c>
      <c r="BH4" s="1">
        <v>1</v>
      </c>
      <c r="BI4" s="1">
        <v>0.56000000000000005</v>
      </c>
      <c r="BJ4" s="1">
        <v>1</v>
      </c>
      <c r="BK4" s="1">
        <v>1</v>
      </c>
      <c r="BL4" s="1">
        <v>100</v>
      </c>
      <c r="BM4" s="1">
        <v>0</v>
      </c>
      <c r="BN4" s="1">
        <v>0</v>
      </c>
      <c r="BP4" s="1">
        <v>0</v>
      </c>
      <c r="BQ4" s="1">
        <v>0</v>
      </c>
      <c r="BS4" s="1">
        <v>0</v>
      </c>
      <c r="BT4" s="1">
        <v>0</v>
      </c>
      <c r="BU4" s="1">
        <v>0</v>
      </c>
      <c r="BV4" s="1">
        <v>1</v>
      </c>
      <c r="BW4" s="1">
        <v>0</v>
      </c>
      <c r="BX4" s="1">
        <v>0</v>
      </c>
      <c r="BY4" s="1">
        <v>1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f t="shared" si="0"/>
        <v>2.1548719999999992</v>
      </c>
      <c r="CL4" s="1">
        <v>2</v>
      </c>
    </row>
    <row r="5" spans="1:90" x14ac:dyDescent="0.25">
      <c r="A5" s="1" t="s">
        <v>77</v>
      </c>
      <c r="B5" s="1">
        <v>4.7</v>
      </c>
      <c r="C5" s="1">
        <v>1</v>
      </c>
      <c r="D5" s="1">
        <v>45</v>
      </c>
      <c r="E5" s="1">
        <v>0.03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4</v>
      </c>
      <c r="V5" s="1">
        <v>2</v>
      </c>
      <c r="W5" s="1">
        <v>50</v>
      </c>
      <c r="X5" s="1">
        <v>3</v>
      </c>
      <c r="Y5" s="1">
        <v>1</v>
      </c>
      <c r="Z5" s="1">
        <v>33</v>
      </c>
      <c r="AA5" s="1">
        <v>0</v>
      </c>
      <c r="AB5" s="1">
        <v>0</v>
      </c>
      <c r="AC5" s="1">
        <v>1</v>
      </c>
      <c r="AD5" s="1">
        <v>0</v>
      </c>
      <c r="AE5" s="1">
        <v>0.03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14.8</v>
      </c>
      <c r="AM5" s="1">
        <v>3</v>
      </c>
      <c r="AN5" s="1">
        <v>0.1</v>
      </c>
      <c r="AO5" s="1">
        <v>1.5</v>
      </c>
      <c r="AP5" s="1">
        <v>4</v>
      </c>
      <c r="AQ5" s="1">
        <v>4</v>
      </c>
      <c r="AR5" s="1">
        <v>0</v>
      </c>
      <c r="AS5" s="1">
        <v>0</v>
      </c>
      <c r="AT5" s="1">
        <v>2</v>
      </c>
      <c r="AU5" s="1">
        <v>0</v>
      </c>
      <c r="AV5" s="1">
        <v>0</v>
      </c>
      <c r="AX5" s="1">
        <v>2</v>
      </c>
      <c r="AY5" s="1">
        <v>0</v>
      </c>
      <c r="AZ5" s="1">
        <v>0</v>
      </c>
      <c r="BA5" s="1">
        <v>0</v>
      </c>
      <c r="BB5" s="1">
        <v>0</v>
      </c>
      <c r="BC5" s="1">
        <v>13</v>
      </c>
      <c r="BD5" s="1">
        <v>9</v>
      </c>
      <c r="BE5" s="1">
        <v>7</v>
      </c>
      <c r="BF5" s="1">
        <v>1</v>
      </c>
      <c r="BG5" s="1">
        <v>1</v>
      </c>
      <c r="BH5" s="1">
        <v>1</v>
      </c>
      <c r="BI5" s="1">
        <v>1.52</v>
      </c>
      <c r="BJ5" s="1">
        <v>24</v>
      </c>
      <c r="BK5" s="1">
        <v>19</v>
      </c>
      <c r="BL5" s="1">
        <v>79</v>
      </c>
      <c r="BM5" s="1">
        <v>16</v>
      </c>
      <c r="BN5" s="1">
        <v>10</v>
      </c>
      <c r="BO5" s="1">
        <v>63</v>
      </c>
      <c r="BP5" s="1">
        <v>4</v>
      </c>
      <c r="BQ5" s="1">
        <v>2</v>
      </c>
      <c r="BR5" s="1">
        <v>50</v>
      </c>
      <c r="BS5" s="1">
        <v>0</v>
      </c>
      <c r="BT5" s="1">
        <v>0</v>
      </c>
      <c r="BU5" s="1">
        <v>1</v>
      </c>
      <c r="BV5" s="1">
        <v>0</v>
      </c>
      <c r="BW5" s="1">
        <v>1</v>
      </c>
      <c r="BX5" s="1">
        <v>0</v>
      </c>
      <c r="BY5" s="1">
        <v>32</v>
      </c>
      <c r="BZ5" s="1">
        <v>0</v>
      </c>
      <c r="CA5" s="1">
        <v>3</v>
      </c>
      <c r="CB5" s="1">
        <v>3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f t="shared" si="0"/>
        <v>3.4888644300000005</v>
      </c>
      <c r="CL5" s="1">
        <v>2</v>
      </c>
    </row>
    <row r="6" spans="1:90" x14ac:dyDescent="0.25">
      <c r="A6" s="1" t="s">
        <v>85</v>
      </c>
      <c r="B6" s="1">
        <v>4.8</v>
      </c>
      <c r="C6" s="1">
        <v>1</v>
      </c>
      <c r="D6" s="1">
        <v>90</v>
      </c>
      <c r="E6" s="1">
        <v>7.0000000000000007E-2</v>
      </c>
      <c r="F6" s="1">
        <v>0</v>
      </c>
      <c r="G6" s="1">
        <v>0.1</v>
      </c>
      <c r="H6" s="1">
        <v>0</v>
      </c>
      <c r="I6" s="1">
        <v>2</v>
      </c>
      <c r="J6" s="1">
        <v>0</v>
      </c>
      <c r="K6" s="1">
        <v>0</v>
      </c>
      <c r="L6" s="1">
        <v>2</v>
      </c>
      <c r="M6" s="1">
        <v>0</v>
      </c>
      <c r="N6" s="1">
        <v>0</v>
      </c>
      <c r="O6" s="1">
        <v>0.02</v>
      </c>
      <c r="P6" s="1">
        <v>0.02</v>
      </c>
      <c r="Q6" s="1">
        <v>0</v>
      </c>
      <c r="R6" s="1">
        <v>0</v>
      </c>
      <c r="S6" s="1">
        <v>0</v>
      </c>
      <c r="T6" s="1">
        <v>0</v>
      </c>
      <c r="U6" s="1">
        <v>25</v>
      </c>
      <c r="V6" s="1">
        <v>18</v>
      </c>
      <c r="W6" s="1">
        <v>72</v>
      </c>
      <c r="X6" s="1">
        <v>8</v>
      </c>
      <c r="Y6" s="1">
        <v>0</v>
      </c>
      <c r="Z6" s="1">
        <v>0</v>
      </c>
      <c r="AA6" s="1">
        <v>0</v>
      </c>
      <c r="AB6" s="1">
        <v>0</v>
      </c>
      <c r="AC6" s="1">
        <v>2</v>
      </c>
      <c r="AD6" s="1">
        <v>0</v>
      </c>
      <c r="AE6" s="1">
        <v>0.09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12</v>
      </c>
      <c r="AL6" s="1">
        <v>25.2</v>
      </c>
      <c r="AM6" s="1">
        <v>14.2</v>
      </c>
      <c r="AN6" s="1">
        <v>0.4</v>
      </c>
      <c r="AO6" s="1">
        <v>2.4</v>
      </c>
      <c r="AP6" s="1">
        <v>13</v>
      </c>
      <c r="AQ6" s="1">
        <v>13</v>
      </c>
      <c r="AR6" s="1">
        <v>0</v>
      </c>
      <c r="AS6" s="1">
        <v>2</v>
      </c>
      <c r="AT6" s="1">
        <v>1</v>
      </c>
      <c r="AU6" s="1">
        <v>3</v>
      </c>
      <c r="AV6" s="1">
        <v>0</v>
      </c>
      <c r="AW6" s="1">
        <v>0</v>
      </c>
      <c r="AX6" s="1">
        <v>5</v>
      </c>
      <c r="AY6" s="1">
        <v>1</v>
      </c>
      <c r="AZ6" s="1">
        <v>1</v>
      </c>
      <c r="BA6" s="1">
        <v>0</v>
      </c>
      <c r="BB6" s="1">
        <v>2</v>
      </c>
      <c r="BC6" s="1">
        <v>8</v>
      </c>
      <c r="BD6" s="1">
        <v>7</v>
      </c>
      <c r="BE6" s="1">
        <v>6</v>
      </c>
      <c r="BF6" s="1">
        <v>0</v>
      </c>
      <c r="BG6" s="1">
        <v>1</v>
      </c>
      <c r="BH6" s="1">
        <v>2</v>
      </c>
      <c r="BI6" s="1">
        <v>2.0299999999999998</v>
      </c>
      <c r="BJ6" s="1">
        <v>46</v>
      </c>
      <c r="BK6" s="1">
        <v>39</v>
      </c>
      <c r="BL6" s="1">
        <v>85</v>
      </c>
      <c r="BM6" s="1">
        <v>39</v>
      </c>
      <c r="BN6" s="1">
        <v>24</v>
      </c>
      <c r="BO6" s="1">
        <v>62</v>
      </c>
      <c r="BP6" s="1">
        <v>25</v>
      </c>
      <c r="BQ6" s="1">
        <v>18</v>
      </c>
      <c r="BR6" s="1">
        <v>72</v>
      </c>
      <c r="BS6" s="1">
        <v>0</v>
      </c>
      <c r="BT6" s="1">
        <v>0</v>
      </c>
      <c r="BU6" s="1">
        <v>1</v>
      </c>
      <c r="BV6" s="1">
        <v>0</v>
      </c>
      <c r="BW6" s="1">
        <v>0</v>
      </c>
      <c r="BX6" s="1">
        <v>3</v>
      </c>
      <c r="BY6" s="1">
        <v>89</v>
      </c>
      <c r="BZ6" s="1">
        <v>5</v>
      </c>
      <c r="CA6" s="1">
        <v>5</v>
      </c>
      <c r="CB6" s="1">
        <v>7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f t="shared" si="0"/>
        <v>4.9866448900000009</v>
      </c>
      <c r="CL6" s="1">
        <v>2</v>
      </c>
    </row>
    <row r="7" spans="1:90" x14ac:dyDescent="0.25">
      <c r="A7" s="1" t="s">
        <v>60</v>
      </c>
      <c r="B7" s="1">
        <v>5.3</v>
      </c>
      <c r="C7" s="1">
        <v>1</v>
      </c>
      <c r="D7" s="1">
        <v>11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4</v>
      </c>
      <c r="V7" s="1">
        <v>4</v>
      </c>
      <c r="W7" s="1">
        <v>100</v>
      </c>
      <c r="X7" s="1">
        <v>2</v>
      </c>
      <c r="Y7" s="1">
        <v>0</v>
      </c>
      <c r="Z7" s="1">
        <v>0</v>
      </c>
      <c r="AA7" s="1">
        <v>1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0.6</v>
      </c>
      <c r="AM7" s="1">
        <v>2.8</v>
      </c>
      <c r="AN7" s="1">
        <v>0</v>
      </c>
      <c r="AO7" s="1">
        <v>2.6</v>
      </c>
      <c r="AP7" s="1">
        <v>3</v>
      </c>
      <c r="AQ7" s="1">
        <v>3</v>
      </c>
      <c r="AR7" s="1">
        <v>0</v>
      </c>
      <c r="AS7" s="1">
        <v>1</v>
      </c>
      <c r="AT7" s="1">
        <v>0</v>
      </c>
      <c r="AU7" s="1">
        <v>0</v>
      </c>
      <c r="AV7" s="1">
        <v>0</v>
      </c>
      <c r="AX7" s="1">
        <v>1</v>
      </c>
      <c r="AY7" s="1">
        <v>0</v>
      </c>
      <c r="AZ7" s="1">
        <v>0</v>
      </c>
      <c r="BA7" s="1">
        <v>1</v>
      </c>
      <c r="BB7" s="1">
        <v>1</v>
      </c>
      <c r="BC7" s="1">
        <v>13</v>
      </c>
      <c r="BD7" s="1">
        <v>5</v>
      </c>
      <c r="BE7" s="1">
        <v>2</v>
      </c>
      <c r="BF7" s="1">
        <v>4</v>
      </c>
      <c r="BG7" s="1">
        <v>1</v>
      </c>
      <c r="BH7" s="1">
        <v>1</v>
      </c>
      <c r="BI7" s="1">
        <v>0.81</v>
      </c>
      <c r="BJ7" s="1">
        <v>15</v>
      </c>
      <c r="BK7" s="1">
        <v>12</v>
      </c>
      <c r="BL7" s="1">
        <v>80</v>
      </c>
      <c r="BM7" s="1">
        <v>8</v>
      </c>
      <c r="BN7" s="1">
        <v>6</v>
      </c>
      <c r="BO7" s="1">
        <v>75</v>
      </c>
      <c r="BP7" s="1">
        <v>4</v>
      </c>
      <c r="BQ7" s="1">
        <v>4</v>
      </c>
      <c r="BR7" s="1">
        <v>100</v>
      </c>
      <c r="BS7" s="1">
        <v>0</v>
      </c>
      <c r="BT7" s="1">
        <v>0</v>
      </c>
      <c r="BU7" s="1">
        <v>0</v>
      </c>
      <c r="BV7" s="1">
        <v>1</v>
      </c>
      <c r="BW7" s="1">
        <v>0</v>
      </c>
      <c r="BX7" s="1">
        <v>0</v>
      </c>
      <c r="BY7" s="1">
        <v>19</v>
      </c>
      <c r="BZ7" s="1">
        <v>0</v>
      </c>
      <c r="CA7" s="1">
        <v>3</v>
      </c>
      <c r="CB7" s="1">
        <v>2</v>
      </c>
      <c r="CC7" s="1">
        <v>0</v>
      </c>
      <c r="CD7" s="1">
        <v>0</v>
      </c>
      <c r="CE7" s="1">
        <v>1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f t="shared" si="0"/>
        <v>4.5507215999999993</v>
      </c>
      <c r="CL7" s="1">
        <v>1</v>
      </c>
    </row>
    <row r="8" spans="1:90" x14ac:dyDescent="0.25">
      <c r="A8" s="1" t="s">
        <v>67</v>
      </c>
      <c r="B8" s="1">
        <v>5.4</v>
      </c>
      <c r="C8" s="1">
        <v>1</v>
      </c>
      <c r="D8" s="1">
        <v>90</v>
      </c>
      <c r="E8" s="1">
        <v>0.02</v>
      </c>
      <c r="F8" s="1">
        <v>0</v>
      </c>
      <c r="G8" s="1">
        <v>0</v>
      </c>
      <c r="H8" s="1">
        <v>0</v>
      </c>
      <c r="I8" s="1">
        <v>1</v>
      </c>
      <c r="J8" s="1">
        <v>0</v>
      </c>
      <c r="K8" s="1">
        <v>0</v>
      </c>
      <c r="L8" s="1">
        <v>1</v>
      </c>
      <c r="M8" s="1">
        <v>0</v>
      </c>
      <c r="N8" s="1">
        <v>0</v>
      </c>
      <c r="O8" s="1">
        <v>0.02</v>
      </c>
      <c r="P8" s="1">
        <v>0.02</v>
      </c>
      <c r="Q8" s="1">
        <v>0</v>
      </c>
      <c r="R8" s="1">
        <v>0</v>
      </c>
      <c r="S8" s="1">
        <v>0</v>
      </c>
      <c r="T8" s="1">
        <v>0</v>
      </c>
      <c r="U8" s="1">
        <v>33</v>
      </c>
      <c r="V8" s="1">
        <v>32</v>
      </c>
      <c r="W8" s="1">
        <v>97</v>
      </c>
      <c r="X8" s="1">
        <v>2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0.02</v>
      </c>
      <c r="AF8" s="1">
        <v>0</v>
      </c>
      <c r="AG8" s="1">
        <v>0</v>
      </c>
      <c r="AH8" s="1">
        <v>0</v>
      </c>
      <c r="AI8" s="1">
        <v>0</v>
      </c>
      <c r="AJ8" s="1">
        <v>1</v>
      </c>
      <c r="AK8" s="1">
        <v>10</v>
      </c>
      <c r="AL8" s="1">
        <v>9.3000000000000007</v>
      </c>
      <c r="AM8" s="1">
        <v>11</v>
      </c>
      <c r="AN8" s="1">
        <v>0.2</v>
      </c>
      <c r="AO8" s="1">
        <v>6.4</v>
      </c>
      <c r="AP8" s="1">
        <v>12</v>
      </c>
      <c r="AQ8" s="1">
        <v>24</v>
      </c>
      <c r="AR8" s="1">
        <v>0</v>
      </c>
      <c r="AS8" s="1">
        <v>6</v>
      </c>
      <c r="AT8" s="1">
        <v>0</v>
      </c>
      <c r="AU8" s="1">
        <v>0</v>
      </c>
      <c r="AV8" s="1">
        <v>0</v>
      </c>
      <c r="AX8" s="1">
        <v>3</v>
      </c>
      <c r="AY8" s="1">
        <v>0</v>
      </c>
      <c r="AZ8" s="1">
        <v>0</v>
      </c>
      <c r="BA8" s="1">
        <v>0</v>
      </c>
      <c r="BB8" s="1">
        <v>0</v>
      </c>
      <c r="BC8" s="1">
        <v>1</v>
      </c>
      <c r="BD8" s="1">
        <v>1</v>
      </c>
      <c r="BE8" s="1">
        <v>0</v>
      </c>
      <c r="BF8" s="1">
        <v>0</v>
      </c>
      <c r="BG8" s="1">
        <v>0</v>
      </c>
      <c r="BH8" s="1">
        <v>0</v>
      </c>
      <c r="BI8" s="1">
        <v>0.02</v>
      </c>
      <c r="BJ8" s="1">
        <v>85</v>
      </c>
      <c r="BK8" s="1">
        <v>82</v>
      </c>
      <c r="BL8" s="1">
        <v>96</v>
      </c>
      <c r="BM8" s="1">
        <v>63</v>
      </c>
      <c r="BN8" s="1">
        <v>59</v>
      </c>
      <c r="BO8" s="1">
        <v>94</v>
      </c>
      <c r="BP8" s="1">
        <v>33</v>
      </c>
      <c r="BQ8" s="1">
        <v>32</v>
      </c>
      <c r="BR8" s="1">
        <v>97</v>
      </c>
      <c r="BS8" s="1">
        <v>0</v>
      </c>
      <c r="BT8" s="1">
        <v>0</v>
      </c>
      <c r="BU8" s="1">
        <v>1</v>
      </c>
      <c r="BV8" s="1">
        <v>0</v>
      </c>
      <c r="BW8" s="1">
        <v>0</v>
      </c>
      <c r="BX8" s="1">
        <v>2</v>
      </c>
      <c r="BY8" s="1">
        <v>103</v>
      </c>
      <c r="BZ8" s="1">
        <v>1</v>
      </c>
      <c r="CA8" s="1">
        <v>17</v>
      </c>
      <c r="CB8" s="1">
        <v>4</v>
      </c>
      <c r="CC8" s="1">
        <v>1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f t="shared" si="0"/>
        <v>4.08424634</v>
      </c>
      <c r="CL8" s="1">
        <v>1</v>
      </c>
    </row>
    <row r="9" spans="1:90" x14ac:dyDescent="0.25">
      <c r="A9" s="1" t="s">
        <v>145</v>
      </c>
      <c r="B9" s="1">
        <v>4.7</v>
      </c>
      <c r="C9" s="1">
        <v>1</v>
      </c>
      <c r="D9" s="1">
        <v>90</v>
      </c>
      <c r="E9" s="1">
        <v>0.12</v>
      </c>
      <c r="F9" s="1">
        <v>0.33</v>
      </c>
      <c r="G9" s="1">
        <v>0.2</v>
      </c>
      <c r="H9" s="1">
        <v>1</v>
      </c>
      <c r="I9" s="1">
        <v>1</v>
      </c>
      <c r="J9" s="1">
        <v>1</v>
      </c>
      <c r="K9" s="1">
        <v>0</v>
      </c>
      <c r="L9" s="1">
        <v>1</v>
      </c>
      <c r="M9" s="1">
        <v>0</v>
      </c>
      <c r="N9" s="1">
        <v>0</v>
      </c>
      <c r="O9" s="1">
        <v>0.15</v>
      </c>
      <c r="P9" s="1">
        <v>0.15</v>
      </c>
      <c r="Q9" s="1">
        <v>1</v>
      </c>
      <c r="R9" s="1">
        <v>0</v>
      </c>
      <c r="S9" s="1">
        <v>1</v>
      </c>
      <c r="T9" s="1">
        <v>0</v>
      </c>
      <c r="U9" s="1">
        <v>25</v>
      </c>
      <c r="V9" s="1">
        <v>21</v>
      </c>
      <c r="W9" s="1">
        <v>84</v>
      </c>
      <c r="X9" s="1">
        <v>0</v>
      </c>
      <c r="Y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0.02</v>
      </c>
      <c r="AF9" s="1">
        <v>0</v>
      </c>
      <c r="AG9" s="1">
        <v>0</v>
      </c>
      <c r="AH9" s="1">
        <v>0</v>
      </c>
      <c r="AI9" s="1">
        <v>0</v>
      </c>
      <c r="AJ9" s="1">
        <v>1</v>
      </c>
      <c r="AK9" s="1">
        <v>11</v>
      </c>
      <c r="AL9" s="1">
        <v>7</v>
      </c>
      <c r="AM9" s="1">
        <v>45.4</v>
      </c>
      <c r="AN9" s="1">
        <v>1</v>
      </c>
      <c r="AO9" s="1">
        <v>6.4</v>
      </c>
      <c r="AP9" s="1">
        <v>13</v>
      </c>
      <c r="AQ9" s="1">
        <v>37</v>
      </c>
      <c r="AR9" s="1">
        <v>2</v>
      </c>
      <c r="AS9" s="1">
        <v>14</v>
      </c>
      <c r="AT9" s="1">
        <v>0</v>
      </c>
      <c r="AU9" s="1">
        <v>1</v>
      </c>
      <c r="AV9" s="1">
        <v>1</v>
      </c>
      <c r="AW9" s="1">
        <v>100</v>
      </c>
      <c r="AX9" s="1">
        <v>1</v>
      </c>
      <c r="AY9" s="1">
        <v>2</v>
      </c>
      <c r="AZ9" s="1">
        <v>0</v>
      </c>
      <c r="BA9" s="1">
        <v>2</v>
      </c>
      <c r="BB9" s="1">
        <v>4</v>
      </c>
      <c r="BC9" s="1">
        <v>4</v>
      </c>
      <c r="BD9" s="1">
        <v>4</v>
      </c>
      <c r="BE9" s="1">
        <v>1</v>
      </c>
      <c r="BF9" s="1">
        <v>0</v>
      </c>
      <c r="BG9" s="1">
        <v>1</v>
      </c>
      <c r="BH9" s="1">
        <v>0</v>
      </c>
      <c r="BI9" s="1">
        <v>0.24</v>
      </c>
      <c r="BJ9" s="1">
        <v>81</v>
      </c>
      <c r="BK9" s="1">
        <v>75</v>
      </c>
      <c r="BL9" s="1">
        <v>93</v>
      </c>
      <c r="BM9" s="1">
        <v>40</v>
      </c>
      <c r="BN9" s="1">
        <v>35</v>
      </c>
      <c r="BO9" s="1">
        <v>88</v>
      </c>
      <c r="BP9" s="1">
        <v>25</v>
      </c>
      <c r="BQ9" s="1">
        <v>21</v>
      </c>
      <c r="BR9" s="1">
        <v>84</v>
      </c>
      <c r="BS9" s="1">
        <v>1</v>
      </c>
      <c r="BT9" s="1">
        <v>1</v>
      </c>
      <c r="BU9" s="1">
        <v>1</v>
      </c>
      <c r="BV9" s="1">
        <v>0</v>
      </c>
      <c r="BW9" s="1">
        <v>0</v>
      </c>
      <c r="BX9" s="1">
        <v>1</v>
      </c>
      <c r="BY9" s="1">
        <v>89</v>
      </c>
      <c r="BZ9" s="1">
        <v>2</v>
      </c>
      <c r="CA9" s="1">
        <v>18</v>
      </c>
      <c r="CB9" s="1">
        <v>2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f t="shared" si="0"/>
        <v>3.4369427200000011</v>
      </c>
      <c r="CL9" s="1">
        <v>1</v>
      </c>
    </row>
    <row r="10" spans="1:90" x14ac:dyDescent="0.25">
      <c r="A10" s="1" t="s">
        <v>66</v>
      </c>
      <c r="B10" s="1">
        <v>4.8</v>
      </c>
      <c r="C10" s="1">
        <v>1</v>
      </c>
      <c r="D10" s="1">
        <v>11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2</v>
      </c>
      <c r="V10" s="1">
        <v>2</v>
      </c>
      <c r="W10" s="1">
        <v>100</v>
      </c>
      <c r="X10" s="1">
        <v>0</v>
      </c>
      <c r="Y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0.6</v>
      </c>
      <c r="AM10" s="1">
        <v>5.4</v>
      </c>
      <c r="AN10" s="1">
        <v>0</v>
      </c>
      <c r="AO10" s="1">
        <v>1.1000000000000001</v>
      </c>
      <c r="AP10" s="1">
        <v>7</v>
      </c>
      <c r="AQ10" s="1">
        <v>7</v>
      </c>
      <c r="AR10" s="1">
        <v>0</v>
      </c>
      <c r="AS10" s="1">
        <v>1</v>
      </c>
      <c r="AT10" s="1">
        <v>0</v>
      </c>
      <c r="AU10" s="1">
        <v>1</v>
      </c>
      <c r="AV10" s="1">
        <v>1</v>
      </c>
      <c r="AW10" s="1">
        <v>100</v>
      </c>
      <c r="AX10" s="1">
        <v>0</v>
      </c>
      <c r="AY10" s="1">
        <v>0</v>
      </c>
      <c r="AZ10" s="1">
        <v>0</v>
      </c>
      <c r="BA10" s="1">
        <v>2</v>
      </c>
      <c r="BB10" s="1">
        <v>2</v>
      </c>
      <c r="BC10" s="1">
        <v>15</v>
      </c>
      <c r="BD10" s="1">
        <v>11</v>
      </c>
      <c r="BE10" s="1">
        <v>4</v>
      </c>
      <c r="BF10" s="1">
        <v>5</v>
      </c>
      <c r="BG10" s="1">
        <v>5</v>
      </c>
      <c r="BH10" s="1">
        <v>3</v>
      </c>
      <c r="BI10" s="1">
        <v>1.79</v>
      </c>
      <c r="BJ10" s="1">
        <v>7</v>
      </c>
      <c r="BK10" s="1">
        <v>7</v>
      </c>
      <c r="BL10" s="1">
        <v>100</v>
      </c>
      <c r="BM10" s="1">
        <v>4</v>
      </c>
      <c r="BN10" s="1">
        <v>4</v>
      </c>
      <c r="BO10" s="1">
        <v>100</v>
      </c>
      <c r="BP10" s="1">
        <v>2</v>
      </c>
      <c r="BQ10" s="1">
        <v>2</v>
      </c>
      <c r="BR10" s="1">
        <v>100</v>
      </c>
      <c r="BS10" s="1">
        <v>0</v>
      </c>
      <c r="BT10" s="1">
        <v>0</v>
      </c>
      <c r="BU10" s="1">
        <v>0</v>
      </c>
      <c r="BV10" s="1">
        <v>1</v>
      </c>
      <c r="BW10" s="1">
        <v>0</v>
      </c>
      <c r="BX10" s="1">
        <v>1</v>
      </c>
      <c r="BY10" s="1">
        <v>14</v>
      </c>
      <c r="BZ10" s="1">
        <v>0</v>
      </c>
      <c r="CA10" s="1">
        <v>2</v>
      </c>
      <c r="CB10" s="1">
        <v>1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f t="shared" si="0"/>
        <v>3.8081047999999988</v>
      </c>
      <c r="CL10" s="1">
        <v>0</v>
      </c>
    </row>
    <row r="11" spans="1:90" x14ac:dyDescent="0.25">
      <c r="A11" s="1" t="s">
        <v>86</v>
      </c>
      <c r="B11" s="1">
        <v>4.3</v>
      </c>
      <c r="C11" s="1">
        <v>1</v>
      </c>
      <c r="D11" s="1">
        <v>90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13</v>
      </c>
      <c r="V11" s="1">
        <v>6</v>
      </c>
      <c r="W11" s="1">
        <v>46</v>
      </c>
      <c r="X11" s="1">
        <v>1</v>
      </c>
      <c r="Y11" s="1">
        <v>1</v>
      </c>
      <c r="Z11" s="1">
        <v>100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1</v>
      </c>
      <c r="AI11" s="1">
        <v>0</v>
      </c>
      <c r="AJ11" s="1">
        <v>0</v>
      </c>
      <c r="AK11" s="1">
        <v>0</v>
      </c>
      <c r="AL11" s="1">
        <v>7.8</v>
      </c>
      <c r="AM11" s="1">
        <v>13.4</v>
      </c>
      <c r="AN11" s="1">
        <v>0</v>
      </c>
      <c r="AO11" s="1">
        <v>2.2000000000000002</v>
      </c>
      <c r="AP11" s="1">
        <v>9</v>
      </c>
      <c r="AQ11" s="1">
        <v>9</v>
      </c>
      <c r="AR11" s="1">
        <v>0</v>
      </c>
      <c r="AS11" s="1">
        <v>0</v>
      </c>
      <c r="AT11" s="1">
        <v>2</v>
      </c>
      <c r="AU11" s="1">
        <v>1</v>
      </c>
      <c r="AV11" s="1">
        <v>0</v>
      </c>
      <c r="AW11" s="1">
        <v>0</v>
      </c>
      <c r="AX11" s="1">
        <v>5</v>
      </c>
      <c r="AY11" s="1">
        <v>5</v>
      </c>
      <c r="AZ11" s="1">
        <v>0</v>
      </c>
      <c r="BA11" s="1">
        <v>1</v>
      </c>
      <c r="BB11" s="1">
        <v>6</v>
      </c>
      <c r="BC11" s="1">
        <v>10</v>
      </c>
      <c r="BD11" s="1">
        <v>6</v>
      </c>
      <c r="BE11" s="1">
        <v>2</v>
      </c>
      <c r="BF11" s="1">
        <v>3</v>
      </c>
      <c r="BG11" s="1">
        <v>2</v>
      </c>
      <c r="BH11" s="1">
        <v>1</v>
      </c>
      <c r="BI11" s="1">
        <v>1.06</v>
      </c>
      <c r="BJ11" s="1">
        <v>54</v>
      </c>
      <c r="BK11" s="1">
        <v>40</v>
      </c>
      <c r="BL11" s="1">
        <v>74</v>
      </c>
      <c r="BM11" s="1">
        <v>23</v>
      </c>
      <c r="BN11" s="1">
        <v>13</v>
      </c>
      <c r="BO11" s="1">
        <v>57</v>
      </c>
      <c r="BP11" s="1">
        <v>13</v>
      </c>
      <c r="BQ11" s="1">
        <v>6</v>
      </c>
      <c r="BR11" s="1">
        <v>46</v>
      </c>
      <c r="BS11" s="1">
        <v>0</v>
      </c>
      <c r="BT11" s="1">
        <v>0</v>
      </c>
      <c r="BU11" s="1">
        <v>1</v>
      </c>
      <c r="BV11" s="1">
        <v>0</v>
      </c>
      <c r="BW11" s="1">
        <v>0</v>
      </c>
      <c r="BX11" s="1">
        <v>1</v>
      </c>
      <c r="BY11" s="1">
        <v>68</v>
      </c>
      <c r="BZ11" s="1">
        <v>0</v>
      </c>
      <c r="CA11" s="1">
        <v>13</v>
      </c>
      <c r="CB11" s="1">
        <v>1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f t="shared" si="0"/>
        <v>4.1663568</v>
      </c>
      <c r="CL11" s="1">
        <v>0</v>
      </c>
    </row>
    <row r="12" spans="1:90" x14ac:dyDescent="0.25">
      <c r="A12" s="1" t="s">
        <v>108</v>
      </c>
      <c r="B12" s="1">
        <v>4.4000000000000004</v>
      </c>
      <c r="C12" s="1">
        <v>1</v>
      </c>
      <c r="D12" s="1">
        <v>90</v>
      </c>
      <c r="E12" s="1">
        <v>0.04</v>
      </c>
      <c r="F12" s="1">
        <v>0</v>
      </c>
      <c r="G12" s="1">
        <v>0</v>
      </c>
      <c r="H12" s="1">
        <v>0</v>
      </c>
      <c r="I12" s="1">
        <v>1</v>
      </c>
      <c r="J12" s="1">
        <v>0</v>
      </c>
      <c r="K12" s="1">
        <v>1</v>
      </c>
      <c r="L12" s="1">
        <v>0</v>
      </c>
      <c r="M12" s="1">
        <v>0</v>
      </c>
      <c r="N12" s="1">
        <v>1</v>
      </c>
      <c r="O12" s="1">
        <v>0.01</v>
      </c>
      <c r="P12" s="1">
        <v>0.01</v>
      </c>
      <c r="Q12" s="1">
        <v>0</v>
      </c>
      <c r="R12" s="1">
        <v>0</v>
      </c>
      <c r="S12" s="1">
        <v>0</v>
      </c>
      <c r="T12" s="1">
        <v>0</v>
      </c>
      <c r="U12" s="1">
        <v>3</v>
      </c>
      <c r="V12" s="1">
        <v>1</v>
      </c>
      <c r="W12" s="1">
        <v>33</v>
      </c>
      <c r="X12" s="1">
        <v>0</v>
      </c>
      <c r="Y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0.01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4</v>
      </c>
      <c r="AL12" s="1">
        <v>0.3</v>
      </c>
      <c r="AM12" s="1">
        <v>0</v>
      </c>
      <c r="AN12" s="1">
        <v>0.1</v>
      </c>
      <c r="AO12" s="1">
        <v>3.2</v>
      </c>
      <c r="AP12" s="1">
        <v>5</v>
      </c>
      <c r="AQ12" s="1">
        <v>5</v>
      </c>
      <c r="AR12" s="1">
        <v>0</v>
      </c>
      <c r="AS12" s="1">
        <v>1</v>
      </c>
      <c r="AT12" s="1">
        <v>2</v>
      </c>
      <c r="AU12" s="1">
        <v>0</v>
      </c>
      <c r="AV12" s="1">
        <v>0</v>
      </c>
      <c r="AX12" s="1">
        <v>2</v>
      </c>
      <c r="AY12" s="1">
        <v>4</v>
      </c>
      <c r="AZ12" s="1">
        <v>0</v>
      </c>
      <c r="BA12" s="1">
        <v>1</v>
      </c>
      <c r="BB12" s="1">
        <v>5</v>
      </c>
      <c r="BC12" s="1">
        <v>10</v>
      </c>
      <c r="BD12" s="1">
        <v>6</v>
      </c>
      <c r="BE12" s="1">
        <v>2</v>
      </c>
      <c r="BF12" s="1">
        <v>3</v>
      </c>
      <c r="BG12" s="1">
        <v>2</v>
      </c>
      <c r="BH12" s="1">
        <v>1</v>
      </c>
      <c r="BI12" s="1">
        <v>1.06</v>
      </c>
      <c r="BJ12" s="1">
        <v>38</v>
      </c>
      <c r="BK12" s="1">
        <v>33</v>
      </c>
      <c r="BL12" s="1">
        <v>87</v>
      </c>
      <c r="BM12" s="1">
        <v>6</v>
      </c>
      <c r="BN12" s="1">
        <v>4</v>
      </c>
      <c r="BO12" s="1">
        <v>67</v>
      </c>
      <c r="BP12" s="1">
        <v>3</v>
      </c>
      <c r="BQ12" s="1">
        <v>1</v>
      </c>
      <c r="BR12" s="1">
        <v>33</v>
      </c>
      <c r="BS12" s="1">
        <v>0</v>
      </c>
      <c r="BT12" s="1">
        <v>0</v>
      </c>
      <c r="BU12" s="1">
        <v>1</v>
      </c>
      <c r="BV12" s="1">
        <v>0</v>
      </c>
      <c r="BW12" s="1">
        <v>0</v>
      </c>
      <c r="BX12" s="1">
        <v>0</v>
      </c>
      <c r="BY12" s="1">
        <v>46</v>
      </c>
      <c r="BZ12" s="1">
        <v>1</v>
      </c>
      <c r="CA12" s="1">
        <v>2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f t="shared" si="0"/>
        <v>3.7850525999999998</v>
      </c>
      <c r="CL12" s="1">
        <v>0</v>
      </c>
    </row>
    <row r="13" spans="1:90" x14ac:dyDescent="0.25">
      <c r="A13" s="1" t="s">
        <v>120</v>
      </c>
      <c r="B13" s="1">
        <v>4.0999999999999996</v>
      </c>
      <c r="C13" s="1">
        <v>1</v>
      </c>
      <c r="D13" s="1">
        <v>90</v>
      </c>
      <c r="E13" s="1">
        <v>0.38</v>
      </c>
      <c r="F13" s="1">
        <v>0</v>
      </c>
      <c r="G13" s="1">
        <v>0.3</v>
      </c>
      <c r="H13" s="1">
        <v>0</v>
      </c>
      <c r="I13" s="1">
        <v>1</v>
      </c>
      <c r="J13" s="1">
        <v>0</v>
      </c>
      <c r="K13" s="1">
        <v>1</v>
      </c>
      <c r="L13" s="1">
        <v>0</v>
      </c>
      <c r="M13" s="1">
        <v>1</v>
      </c>
      <c r="N13" s="1">
        <v>1</v>
      </c>
      <c r="O13" s="1">
        <v>0.3</v>
      </c>
      <c r="P13" s="1">
        <v>0.3</v>
      </c>
      <c r="Q13" s="1">
        <v>0</v>
      </c>
      <c r="R13" s="1">
        <v>0</v>
      </c>
      <c r="S13" s="1">
        <v>0</v>
      </c>
      <c r="T13" s="1">
        <v>0</v>
      </c>
      <c r="U13" s="1">
        <v>4</v>
      </c>
      <c r="V13" s="1">
        <v>0</v>
      </c>
      <c r="W13" s="1">
        <v>0</v>
      </c>
      <c r="X13" s="1">
        <v>0</v>
      </c>
      <c r="Y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0.01</v>
      </c>
      <c r="AF13" s="1">
        <v>0</v>
      </c>
      <c r="AG13" s="1">
        <v>0</v>
      </c>
      <c r="AH13" s="1">
        <v>1</v>
      </c>
      <c r="AI13" s="1">
        <v>0</v>
      </c>
      <c r="AJ13" s="1">
        <v>0</v>
      </c>
      <c r="AK13" s="1">
        <v>6</v>
      </c>
      <c r="AL13" s="1">
        <v>0.3</v>
      </c>
      <c r="AM13" s="1">
        <v>31.4</v>
      </c>
      <c r="AN13" s="1">
        <v>1.8</v>
      </c>
      <c r="AO13" s="1">
        <v>2.2999999999999998</v>
      </c>
      <c r="AP13" s="1">
        <v>8</v>
      </c>
      <c r="AQ13" s="1">
        <v>8</v>
      </c>
      <c r="AR13" s="1">
        <v>0</v>
      </c>
      <c r="AS13" s="1">
        <v>0</v>
      </c>
      <c r="AT13" s="1">
        <v>2</v>
      </c>
      <c r="AU13" s="1">
        <v>2</v>
      </c>
      <c r="AV13" s="1">
        <v>2</v>
      </c>
      <c r="AW13" s="1">
        <v>100</v>
      </c>
      <c r="AX13" s="1">
        <v>6</v>
      </c>
      <c r="AY13" s="1">
        <v>3</v>
      </c>
      <c r="AZ13" s="1">
        <v>5</v>
      </c>
      <c r="BA13" s="1">
        <v>0</v>
      </c>
      <c r="BB13" s="1">
        <v>8</v>
      </c>
      <c r="BC13" s="1">
        <v>22</v>
      </c>
      <c r="BD13" s="1">
        <v>15</v>
      </c>
      <c r="BE13" s="1">
        <v>5</v>
      </c>
      <c r="BF13" s="1">
        <v>1</v>
      </c>
      <c r="BG13" s="1">
        <v>4</v>
      </c>
      <c r="BH13" s="1">
        <v>5</v>
      </c>
      <c r="BI13" s="1">
        <v>2.73</v>
      </c>
      <c r="BJ13" s="1">
        <v>35</v>
      </c>
      <c r="BK13" s="1">
        <v>23</v>
      </c>
      <c r="BL13" s="1">
        <v>66</v>
      </c>
      <c r="BM13" s="1">
        <v>14</v>
      </c>
      <c r="BN13" s="1">
        <v>5</v>
      </c>
      <c r="BO13" s="1">
        <v>36</v>
      </c>
      <c r="BP13" s="1">
        <v>4</v>
      </c>
      <c r="BQ13" s="1">
        <v>0</v>
      </c>
      <c r="BR13" s="1">
        <v>0</v>
      </c>
      <c r="BS13" s="1">
        <v>0</v>
      </c>
      <c r="BT13" s="1">
        <v>0</v>
      </c>
      <c r="BU13" s="1">
        <v>1</v>
      </c>
      <c r="BV13" s="1">
        <v>0</v>
      </c>
      <c r="BW13" s="1">
        <v>0</v>
      </c>
      <c r="BX13" s="1">
        <v>0</v>
      </c>
      <c r="BY13" s="1">
        <v>50</v>
      </c>
      <c r="BZ13" s="1">
        <v>2</v>
      </c>
      <c r="CA13" s="1">
        <v>4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f t="shared" si="0"/>
        <v>2.72103568</v>
      </c>
      <c r="CL13" s="1">
        <v>0</v>
      </c>
    </row>
    <row r="14" spans="1:90" x14ac:dyDescent="0.25">
      <c r="A14" s="1" t="s">
        <v>144</v>
      </c>
      <c r="B14" s="1">
        <v>4.2</v>
      </c>
      <c r="C14" s="1">
        <v>1</v>
      </c>
      <c r="D14" s="1">
        <v>81</v>
      </c>
      <c r="E14" s="1">
        <v>0.09</v>
      </c>
      <c r="F14" s="1">
        <v>0</v>
      </c>
      <c r="G14" s="1">
        <v>0.1</v>
      </c>
      <c r="H14" s="1">
        <v>0</v>
      </c>
      <c r="I14" s="1">
        <v>2</v>
      </c>
      <c r="J14" s="1">
        <v>0</v>
      </c>
      <c r="K14" s="1">
        <v>1</v>
      </c>
      <c r="L14" s="1">
        <v>1</v>
      </c>
      <c r="M14" s="1">
        <v>0</v>
      </c>
      <c r="N14" s="1">
        <v>0</v>
      </c>
      <c r="O14" s="1">
        <v>0.02</v>
      </c>
      <c r="P14" s="1">
        <v>0.02</v>
      </c>
      <c r="Q14" s="1">
        <v>0</v>
      </c>
      <c r="R14" s="1">
        <v>0</v>
      </c>
      <c r="S14" s="1">
        <v>0</v>
      </c>
      <c r="T14" s="1">
        <v>0</v>
      </c>
      <c r="U14" s="1">
        <v>7</v>
      </c>
      <c r="V14" s="1">
        <v>5</v>
      </c>
      <c r="W14" s="1">
        <v>71</v>
      </c>
      <c r="X14" s="1">
        <v>2</v>
      </c>
      <c r="Y14" s="1">
        <v>1</v>
      </c>
      <c r="Z14" s="1">
        <v>50</v>
      </c>
      <c r="AA14" s="1">
        <v>0</v>
      </c>
      <c r="AB14" s="1">
        <v>0</v>
      </c>
      <c r="AC14" s="1">
        <v>1</v>
      </c>
      <c r="AD14" s="1">
        <v>0</v>
      </c>
      <c r="AE14" s="1">
        <v>0.06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12</v>
      </c>
      <c r="AL14" s="1">
        <v>16.8</v>
      </c>
      <c r="AM14" s="1">
        <v>13.2</v>
      </c>
      <c r="AN14" s="1">
        <v>0.3</v>
      </c>
      <c r="AO14" s="1">
        <v>3.4</v>
      </c>
      <c r="AP14" s="1">
        <v>14</v>
      </c>
      <c r="AQ14" s="1">
        <v>14</v>
      </c>
      <c r="AR14" s="1">
        <v>0</v>
      </c>
      <c r="AS14" s="1">
        <v>1</v>
      </c>
      <c r="AT14" s="1">
        <v>2</v>
      </c>
      <c r="AU14" s="1">
        <v>2</v>
      </c>
      <c r="AV14" s="1">
        <v>1</v>
      </c>
      <c r="AW14" s="1">
        <v>50</v>
      </c>
      <c r="AX14" s="1">
        <v>10</v>
      </c>
      <c r="AY14" s="1">
        <v>2</v>
      </c>
      <c r="AZ14" s="1">
        <v>0</v>
      </c>
      <c r="BA14" s="1">
        <v>0</v>
      </c>
      <c r="BB14" s="1">
        <v>2</v>
      </c>
      <c r="BC14" s="1">
        <v>8</v>
      </c>
      <c r="BD14" s="1">
        <v>7</v>
      </c>
      <c r="BE14" s="1">
        <v>3</v>
      </c>
      <c r="BF14" s="1">
        <v>0</v>
      </c>
      <c r="BG14" s="1">
        <v>3</v>
      </c>
      <c r="BH14" s="1">
        <v>2</v>
      </c>
      <c r="BI14" s="1">
        <v>1.17</v>
      </c>
      <c r="BJ14" s="1">
        <v>58</v>
      </c>
      <c r="BK14" s="1">
        <v>48</v>
      </c>
      <c r="BL14" s="1">
        <v>83</v>
      </c>
      <c r="BM14" s="1">
        <v>25</v>
      </c>
      <c r="BN14" s="1">
        <v>18</v>
      </c>
      <c r="BO14" s="1">
        <v>72</v>
      </c>
      <c r="BP14" s="1">
        <v>7</v>
      </c>
      <c r="BQ14" s="1">
        <v>5</v>
      </c>
      <c r="BR14" s="1">
        <v>71</v>
      </c>
      <c r="BS14" s="1">
        <v>0</v>
      </c>
      <c r="BT14" s="1">
        <v>0</v>
      </c>
      <c r="BU14" s="1">
        <v>1</v>
      </c>
      <c r="BV14" s="1">
        <v>0</v>
      </c>
      <c r="BW14" s="1">
        <v>1</v>
      </c>
      <c r="BX14" s="1">
        <v>0</v>
      </c>
      <c r="BY14" s="1">
        <v>83</v>
      </c>
      <c r="BZ14" s="1">
        <v>1</v>
      </c>
      <c r="CA14" s="1">
        <v>2</v>
      </c>
      <c r="CB14" s="1">
        <v>2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f t="shared" si="0"/>
        <v>3.9963115099999995</v>
      </c>
      <c r="CL14" s="1">
        <v>0</v>
      </c>
    </row>
    <row r="15" spans="1:90" x14ac:dyDescent="0.25">
      <c r="A15" s="1" t="s">
        <v>136</v>
      </c>
      <c r="B15" s="1">
        <v>4.2</v>
      </c>
      <c r="C15" s="1">
        <v>1</v>
      </c>
      <c r="D15" s="1">
        <v>90</v>
      </c>
      <c r="E15" s="1">
        <v>0.04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12</v>
      </c>
      <c r="V15" s="1">
        <v>9</v>
      </c>
      <c r="W15" s="1">
        <v>75</v>
      </c>
      <c r="X15" s="1">
        <v>2</v>
      </c>
      <c r="Y15" s="1">
        <v>2</v>
      </c>
      <c r="Z15" s="1">
        <v>100</v>
      </c>
      <c r="AA15" s="1">
        <v>0</v>
      </c>
      <c r="AB15" s="1">
        <v>0</v>
      </c>
      <c r="AC15" s="1">
        <v>1</v>
      </c>
      <c r="AD15" s="1">
        <v>0</v>
      </c>
      <c r="AE15" s="1">
        <v>0.03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20.8</v>
      </c>
      <c r="AM15" s="1">
        <v>17</v>
      </c>
      <c r="AN15" s="1">
        <v>0.1</v>
      </c>
      <c r="AO15" s="1">
        <v>1.6</v>
      </c>
      <c r="AP15" s="1">
        <v>15</v>
      </c>
      <c r="AQ15" s="1">
        <v>15</v>
      </c>
      <c r="AR15" s="1">
        <v>0</v>
      </c>
      <c r="AS15" s="1">
        <v>1</v>
      </c>
      <c r="AT15" s="1">
        <v>2</v>
      </c>
      <c r="AU15" s="1">
        <v>3</v>
      </c>
      <c r="AV15" s="1">
        <v>2</v>
      </c>
      <c r="AW15" s="1">
        <v>67</v>
      </c>
      <c r="AX15" s="1">
        <v>3</v>
      </c>
      <c r="AY15" s="1">
        <v>2</v>
      </c>
      <c r="AZ15" s="1">
        <v>0</v>
      </c>
      <c r="BA15" s="1">
        <v>0</v>
      </c>
      <c r="BB15" s="1">
        <v>2</v>
      </c>
      <c r="BC15" s="1">
        <v>22</v>
      </c>
      <c r="BD15" s="1">
        <v>15</v>
      </c>
      <c r="BE15" s="1">
        <v>5</v>
      </c>
      <c r="BF15" s="1">
        <v>1</v>
      </c>
      <c r="BG15" s="1">
        <v>4</v>
      </c>
      <c r="BH15" s="1">
        <v>5</v>
      </c>
      <c r="BI15" s="1">
        <v>2.73</v>
      </c>
      <c r="BJ15" s="1">
        <v>36</v>
      </c>
      <c r="BK15" s="1">
        <v>32</v>
      </c>
      <c r="BL15" s="1">
        <v>89</v>
      </c>
      <c r="BM15" s="1">
        <v>22</v>
      </c>
      <c r="BN15" s="1">
        <v>19</v>
      </c>
      <c r="BO15" s="1">
        <v>86</v>
      </c>
      <c r="BP15" s="1">
        <v>12</v>
      </c>
      <c r="BQ15" s="1">
        <v>9</v>
      </c>
      <c r="BR15" s="1">
        <v>75</v>
      </c>
      <c r="BS15" s="1">
        <v>0</v>
      </c>
      <c r="BT15" s="1">
        <v>0</v>
      </c>
      <c r="BU15" s="1">
        <v>1</v>
      </c>
      <c r="BV15" s="1">
        <v>0</v>
      </c>
      <c r="BW15" s="1">
        <v>0</v>
      </c>
      <c r="BX15" s="1">
        <v>0</v>
      </c>
      <c r="BY15" s="1">
        <v>50</v>
      </c>
      <c r="BZ15" s="1">
        <v>0</v>
      </c>
      <c r="CA15" s="1">
        <v>4</v>
      </c>
      <c r="CB15" s="1">
        <v>3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f t="shared" si="0"/>
        <v>3.0772372399999992</v>
      </c>
      <c r="CL15" s="1">
        <v>-1</v>
      </c>
    </row>
    <row r="16" spans="1:90" x14ac:dyDescent="0.25">
      <c r="A16" s="1" t="s">
        <v>140</v>
      </c>
      <c r="B16" s="1">
        <v>4.9000000000000004</v>
      </c>
      <c r="C16" s="1">
        <v>2</v>
      </c>
      <c r="D16" s="1">
        <v>90</v>
      </c>
      <c r="E16" s="1">
        <v>0.02</v>
      </c>
      <c r="F16" s="1">
        <v>0</v>
      </c>
      <c r="G16" s="1">
        <v>0</v>
      </c>
      <c r="H16" s="1">
        <v>0</v>
      </c>
      <c r="I16" s="1">
        <v>0.5</v>
      </c>
      <c r="J16" s="1">
        <v>0</v>
      </c>
      <c r="K16" s="1">
        <v>0</v>
      </c>
      <c r="L16" s="1">
        <v>0.5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12</v>
      </c>
      <c r="V16" s="1">
        <v>7.5</v>
      </c>
      <c r="W16" s="1">
        <v>63</v>
      </c>
      <c r="X16" s="1">
        <v>1</v>
      </c>
      <c r="Y16" s="1">
        <v>0.5</v>
      </c>
      <c r="Z16" s="1">
        <v>50</v>
      </c>
      <c r="AA16" s="1">
        <v>0</v>
      </c>
      <c r="AB16" s="1">
        <v>0</v>
      </c>
      <c r="AC16" s="1">
        <v>1</v>
      </c>
      <c r="AD16" s="1">
        <v>0</v>
      </c>
      <c r="AE16" s="1">
        <v>0.04</v>
      </c>
      <c r="AF16" s="1">
        <v>0</v>
      </c>
      <c r="AG16" s="1">
        <v>0</v>
      </c>
      <c r="AH16" s="1">
        <v>0.5</v>
      </c>
      <c r="AI16" s="1">
        <v>0</v>
      </c>
      <c r="AJ16" s="1">
        <v>0</v>
      </c>
      <c r="AK16" s="1">
        <v>0.5</v>
      </c>
      <c r="AL16" s="1">
        <v>13.55</v>
      </c>
      <c r="AM16" s="1">
        <v>16</v>
      </c>
      <c r="AN16" s="1">
        <v>0.1</v>
      </c>
      <c r="AO16" s="1">
        <v>2.8</v>
      </c>
      <c r="AP16" s="1">
        <v>7.5</v>
      </c>
      <c r="AQ16" s="1">
        <v>7.5</v>
      </c>
      <c r="AR16" s="1">
        <v>0</v>
      </c>
      <c r="AS16" s="1">
        <v>1</v>
      </c>
      <c r="AT16" s="1">
        <v>1.5</v>
      </c>
      <c r="AU16" s="1">
        <v>3.5</v>
      </c>
      <c r="AV16" s="1">
        <v>1.5</v>
      </c>
      <c r="AW16" s="1">
        <v>43</v>
      </c>
      <c r="AX16" s="1">
        <v>3.5</v>
      </c>
      <c r="AY16" s="1">
        <v>1.5</v>
      </c>
      <c r="AZ16" s="1">
        <v>0</v>
      </c>
      <c r="BA16" s="1">
        <v>3.5</v>
      </c>
      <c r="BB16" s="1">
        <v>5</v>
      </c>
      <c r="BC16" s="1">
        <v>11.5</v>
      </c>
      <c r="BD16" s="1">
        <v>6</v>
      </c>
      <c r="BE16" s="1">
        <v>3.5</v>
      </c>
      <c r="BF16" s="1">
        <v>2.5</v>
      </c>
      <c r="BG16" s="1">
        <v>2</v>
      </c>
      <c r="BH16" s="1">
        <v>1</v>
      </c>
      <c r="BI16" s="1">
        <v>1.04</v>
      </c>
      <c r="BJ16" s="1">
        <v>27</v>
      </c>
      <c r="BK16" s="1">
        <v>17.5</v>
      </c>
      <c r="BL16" s="1">
        <v>65</v>
      </c>
      <c r="BM16" s="1">
        <v>18.5</v>
      </c>
      <c r="BN16" s="1">
        <v>12</v>
      </c>
      <c r="BO16" s="1">
        <v>65</v>
      </c>
      <c r="BP16" s="1">
        <v>12</v>
      </c>
      <c r="BQ16" s="1">
        <v>7.5</v>
      </c>
      <c r="BR16" s="1">
        <v>63</v>
      </c>
      <c r="BS16" s="1">
        <v>0</v>
      </c>
      <c r="BT16" s="1">
        <v>0</v>
      </c>
      <c r="BU16" s="1">
        <v>2</v>
      </c>
      <c r="BV16" s="1">
        <v>0</v>
      </c>
      <c r="BW16" s="1">
        <v>0</v>
      </c>
      <c r="BX16" s="1">
        <v>0</v>
      </c>
      <c r="BY16" s="1">
        <v>55.5</v>
      </c>
      <c r="BZ16" s="1">
        <v>0</v>
      </c>
      <c r="CA16" s="1">
        <v>8</v>
      </c>
      <c r="CB16" s="1">
        <v>4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f t="shared" si="0"/>
        <v>3.6760176199999997</v>
      </c>
      <c r="CL16" s="1">
        <v>10</v>
      </c>
    </row>
    <row r="17" spans="1:90" x14ac:dyDescent="0.25">
      <c r="A17" s="1" t="s">
        <v>92</v>
      </c>
      <c r="B17" s="1">
        <v>5.4</v>
      </c>
      <c r="C17" s="1">
        <v>2</v>
      </c>
      <c r="D17" s="1">
        <v>90</v>
      </c>
      <c r="E17" s="1">
        <v>0.02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7</v>
      </c>
      <c r="V17" s="1">
        <v>5</v>
      </c>
      <c r="W17" s="1">
        <v>71</v>
      </c>
      <c r="X17" s="1">
        <v>1.5</v>
      </c>
      <c r="Y17" s="1">
        <v>0.5</v>
      </c>
      <c r="Z17" s="1">
        <v>33</v>
      </c>
      <c r="AA17" s="1">
        <v>0</v>
      </c>
      <c r="AB17" s="1">
        <v>0</v>
      </c>
      <c r="AC17" s="1">
        <v>1</v>
      </c>
      <c r="AD17" s="1">
        <v>0</v>
      </c>
      <c r="AE17" s="1">
        <v>0.04</v>
      </c>
      <c r="AF17" s="1">
        <v>0</v>
      </c>
      <c r="AG17" s="1">
        <v>0</v>
      </c>
      <c r="AH17" s="1">
        <v>0</v>
      </c>
      <c r="AI17" s="1">
        <v>0</v>
      </c>
      <c r="AJ17" s="1">
        <v>1</v>
      </c>
      <c r="AK17" s="1">
        <v>1</v>
      </c>
      <c r="AL17" s="1">
        <v>14.8</v>
      </c>
      <c r="AM17" s="1">
        <v>14.8</v>
      </c>
      <c r="AN17" s="1">
        <v>0.1</v>
      </c>
      <c r="AO17" s="1">
        <v>2.4</v>
      </c>
      <c r="AP17" s="1">
        <v>11</v>
      </c>
      <c r="AQ17" s="1">
        <v>23</v>
      </c>
      <c r="AR17" s="1">
        <v>0.5</v>
      </c>
      <c r="AS17" s="1">
        <v>6.5</v>
      </c>
      <c r="AT17" s="1">
        <v>0</v>
      </c>
      <c r="AU17" s="1">
        <v>1</v>
      </c>
      <c r="AV17" s="1">
        <v>0</v>
      </c>
      <c r="AW17" s="1">
        <v>0</v>
      </c>
      <c r="AX17" s="1">
        <v>6.5</v>
      </c>
      <c r="AY17" s="1">
        <v>2.5</v>
      </c>
      <c r="AZ17" s="1">
        <v>0</v>
      </c>
      <c r="BA17" s="1">
        <v>2.5</v>
      </c>
      <c r="BB17" s="1">
        <v>5</v>
      </c>
      <c r="BC17" s="1">
        <v>21.5</v>
      </c>
      <c r="BD17" s="1">
        <v>12.5</v>
      </c>
      <c r="BE17" s="1">
        <v>5</v>
      </c>
      <c r="BF17" s="1">
        <v>1.5</v>
      </c>
      <c r="BG17" s="1">
        <v>3</v>
      </c>
      <c r="BH17" s="1">
        <v>2</v>
      </c>
      <c r="BI17" s="1">
        <v>1.72</v>
      </c>
      <c r="BJ17" s="1">
        <v>23</v>
      </c>
      <c r="BK17" s="1">
        <v>16.5</v>
      </c>
      <c r="BL17" s="1">
        <v>72</v>
      </c>
      <c r="BM17" s="1">
        <v>15</v>
      </c>
      <c r="BN17" s="1">
        <v>10.5</v>
      </c>
      <c r="BO17" s="1">
        <v>70</v>
      </c>
      <c r="BP17" s="1">
        <v>7</v>
      </c>
      <c r="BQ17" s="1">
        <v>5</v>
      </c>
      <c r="BR17" s="1">
        <v>71</v>
      </c>
      <c r="BS17" s="1">
        <v>0.5</v>
      </c>
      <c r="BT17" s="1">
        <v>0.5</v>
      </c>
      <c r="BU17" s="1">
        <v>2</v>
      </c>
      <c r="BV17" s="1">
        <v>0</v>
      </c>
      <c r="BW17" s="1">
        <v>0</v>
      </c>
      <c r="BX17" s="1">
        <v>0.5</v>
      </c>
      <c r="BY17" s="1">
        <v>47</v>
      </c>
      <c r="BZ17" s="1">
        <v>0.5</v>
      </c>
      <c r="CA17" s="1">
        <v>5.5</v>
      </c>
      <c r="CB17" s="1">
        <v>2</v>
      </c>
      <c r="CC17" s="1">
        <v>0.5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f t="shared" si="0"/>
        <v>3.720122219999999</v>
      </c>
      <c r="CL17" s="1">
        <v>9</v>
      </c>
    </row>
    <row r="18" spans="1:90" x14ac:dyDescent="0.25">
      <c r="A18" s="1" t="s">
        <v>65</v>
      </c>
      <c r="B18" s="1">
        <v>5.0999999999999996</v>
      </c>
      <c r="C18" s="1">
        <v>2</v>
      </c>
      <c r="D18" s="1">
        <v>90</v>
      </c>
      <c r="E18" s="1">
        <v>0.02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14.5</v>
      </c>
      <c r="V18" s="1">
        <v>11.5</v>
      </c>
      <c r="W18" s="1">
        <v>79</v>
      </c>
      <c r="X18" s="1">
        <v>2</v>
      </c>
      <c r="Y18" s="1">
        <v>1</v>
      </c>
      <c r="Z18" s="1">
        <v>50</v>
      </c>
      <c r="AA18" s="1">
        <v>0</v>
      </c>
      <c r="AB18" s="1">
        <v>0</v>
      </c>
      <c r="AC18" s="1">
        <v>1</v>
      </c>
      <c r="AD18" s="1">
        <v>0</v>
      </c>
      <c r="AE18" s="1">
        <v>0.04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2</v>
      </c>
      <c r="AL18" s="1">
        <v>17.3</v>
      </c>
      <c r="AM18" s="1">
        <v>13</v>
      </c>
      <c r="AN18" s="1">
        <v>0.1</v>
      </c>
      <c r="AO18" s="1">
        <v>3.5</v>
      </c>
      <c r="AP18" s="1">
        <v>10.5</v>
      </c>
      <c r="AQ18" s="1">
        <v>10.5</v>
      </c>
      <c r="AR18" s="1">
        <v>0</v>
      </c>
      <c r="AS18" s="1">
        <v>2</v>
      </c>
      <c r="AT18" s="1">
        <v>1</v>
      </c>
      <c r="AU18" s="1">
        <v>2.5</v>
      </c>
      <c r="AV18" s="1">
        <v>1.5</v>
      </c>
      <c r="AW18" s="1">
        <v>60</v>
      </c>
      <c r="AX18" s="1">
        <v>5</v>
      </c>
      <c r="AY18" s="1">
        <v>0</v>
      </c>
      <c r="AZ18" s="1">
        <v>0</v>
      </c>
      <c r="BA18" s="1">
        <v>1</v>
      </c>
      <c r="BB18" s="1">
        <v>1</v>
      </c>
      <c r="BC18" s="1">
        <v>9</v>
      </c>
      <c r="BD18" s="1">
        <v>3</v>
      </c>
      <c r="BE18" s="1">
        <v>3</v>
      </c>
      <c r="BF18" s="1">
        <v>1.5</v>
      </c>
      <c r="BG18" s="1">
        <v>0.5</v>
      </c>
      <c r="BH18" s="1">
        <v>1.5</v>
      </c>
      <c r="BI18" s="1">
        <v>0.94</v>
      </c>
      <c r="BJ18" s="1">
        <v>43</v>
      </c>
      <c r="BK18" s="1">
        <v>34.5</v>
      </c>
      <c r="BL18" s="1">
        <v>80</v>
      </c>
      <c r="BM18" s="1">
        <v>28</v>
      </c>
      <c r="BN18" s="1">
        <v>21</v>
      </c>
      <c r="BO18" s="1">
        <v>75</v>
      </c>
      <c r="BP18" s="1">
        <v>14.5</v>
      </c>
      <c r="BQ18" s="1">
        <v>11.5</v>
      </c>
      <c r="BR18" s="1">
        <v>79</v>
      </c>
      <c r="BS18" s="1">
        <v>0</v>
      </c>
      <c r="BT18" s="1">
        <v>0</v>
      </c>
      <c r="BU18" s="1">
        <v>2</v>
      </c>
      <c r="BV18" s="1">
        <v>0</v>
      </c>
      <c r="BW18" s="1">
        <v>0</v>
      </c>
      <c r="BX18" s="1">
        <v>0.5</v>
      </c>
      <c r="BY18" s="1">
        <v>64.5</v>
      </c>
      <c r="BZ18" s="1">
        <v>1</v>
      </c>
      <c r="CA18" s="1">
        <v>5</v>
      </c>
      <c r="CB18" s="1">
        <v>2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f t="shared" si="0"/>
        <v>3.6019606199999994</v>
      </c>
      <c r="CL18" s="1">
        <v>8</v>
      </c>
    </row>
    <row r="19" spans="1:90" x14ac:dyDescent="0.25">
      <c r="A19" s="1" t="s">
        <v>104</v>
      </c>
      <c r="B19" s="1">
        <v>5.4</v>
      </c>
      <c r="C19" s="1">
        <v>2</v>
      </c>
      <c r="D19" s="1">
        <v>90</v>
      </c>
      <c r="E19" s="1">
        <v>0.08</v>
      </c>
      <c r="F19" s="1">
        <v>0</v>
      </c>
      <c r="G19" s="1">
        <v>0.2</v>
      </c>
      <c r="H19" s="1">
        <v>0</v>
      </c>
      <c r="I19" s="1">
        <v>1</v>
      </c>
      <c r="J19" s="1">
        <v>0</v>
      </c>
      <c r="K19" s="1">
        <v>1</v>
      </c>
      <c r="L19" s="1">
        <v>0</v>
      </c>
      <c r="M19" s="1">
        <v>0.5</v>
      </c>
      <c r="N19" s="1">
        <v>0.5</v>
      </c>
      <c r="O19" s="1">
        <v>0.16</v>
      </c>
      <c r="P19" s="1">
        <v>0.16</v>
      </c>
      <c r="Q19" s="1">
        <v>0</v>
      </c>
      <c r="R19" s="1">
        <v>0</v>
      </c>
      <c r="S19" s="1">
        <v>0</v>
      </c>
      <c r="T19" s="1">
        <v>0</v>
      </c>
      <c r="U19" s="1">
        <v>6.5</v>
      </c>
      <c r="V19" s="1">
        <v>3.5</v>
      </c>
      <c r="W19" s="1">
        <v>54</v>
      </c>
      <c r="X19" s="1">
        <v>0</v>
      </c>
      <c r="Y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0.02</v>
      </c>
      <c r="AF19" s="1">
        <v>0</v>
      </c>
      <c r="AG19" s="1">
        <v>0</v>
      </c>
      <c r="AH19" s="1">
        <v>0.5</v>
      </c>
      <c r="AI19" s="1">
        <v>0</v>
      </c>
      <c r="AJ19" s="1">
        <v>0</v>
      </c>
      <c r="AK19" s="1">
        <v>5.5</v>
      </c>
      <c r="AL19" s="1">
        <v>1.05</v>
      </c>
      <c r="AM19" s="1">
        <v>11.3</v>
      </c>
      <c r="AN19" s="1">
        <v>1</v>
      </c>
      <c r="AO19" s="1">
        <v>3.9</v>
      </c>
      <c r="AP19" s="1">
        <v>8.5</v>
      </c>
      <c r="AQ19" s="1">
        <v>8.5</v>
      </c>
      <c r="AR19" s="1">
        <v>0</v>
      </c>
      <c r="AS19" s="1">
        <v>1.5</v>
      </c>
      <c r="AT19" s="1">
        <v>1</v>
      </c>
      <c r="AU19" s="1">
        <v>2</v>
      </c>
      <c r="AV19" s="1">
        <v>1</v>
      </c>
      <c r="AW19" s="1">
        <v>50</v>
      </c>
      <c r="AX19" s="1">
        <v>4.5</v>
      </c>
      <c r="AY19" s="1">
        <v>3</v>
      </c>
      <c r="AZ19" s="1">
        <v>0</v>
      </c>
      <c r="BA19" s="1">
        <v>1</v>
      </c>
      <c r="BB19" s="1">
        <v>4</v>
      </c>
      <c r="BC19" s="1">
        <v>9</v>
      </c>
      <c r="BD19" s="1">
        <v>3</v>
      </c>
      <c r="BE19" s="1">
        <v>3</v>
      </c>
      <c r="BF19" s="1">
        <v>1.5</v>
      </c>
      <c r="BG19" s="1">
        <v>0.5</v>
      </c>
      <c r="BH19" s="1">
        <v>1.5</v>
      </c>
      <c r="BI19" s="1">
        <v>0.94</v>
      </c>
      <c r="BJ19" s="1">
        <v>58.5</v>
      </c>
      <c r="BK19" s="1">
        <v>46.5</v>
      </c>
      <c r="BL19" s="1">
        <v>79</v>
      </c>
      <c r="BM19" s="1">
        <v>20</v>
      </c>
      <c r="BN19" s="1">
        <v>15</v>
      </c>
      <c r="BO19" s="1">
        <v>75</v>
      </c>
      <c r="BP19" s="1">
        <v>6.5</v>
      </c>
      <c r="BQ19" s="1">
        <v>3.5</v>
      </c>
      <c r="BR19" s="1">
        <v>54</v>
      </c>
      <c r="BS19" s="1">
        <v>0</v>
      </c>
      <c r="BT19" s="1">
        <v>0</v>
      </c>
      <c r="BU19" s="1">
        <v>2</v>
      </c>
      <c r="BV19" s="1">
        <v>0</v>
      </c>
      <c r="BW19" s="1">
        <v>0</v>
      </c>
      <c r="BX19" s="1">
        <v>0.5</v>
      </c>
      <c r="BY19" s="1">
        <v>70</v>
      </c>
      <c r="BZ19" s="1">
        <v>1</v>
      </c>
      <c r="CA19" s="1">
        <v>5.5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f t="shared" si="0"/>
        <v>4.7406290400000026</v>
      </c>
      <c r="CL19" s="1">
        <v>7</v>
      </c>
    </row>
    <row r="20" spans="1:90" x14ac:dyDescent="0.25">
      <c r="A20" s="1" t="s">
        <v>117</v>
      </c>
      <c r="B20" s="1">
        <v>4.5999999999999996</v>
      </c>
      <c r="C20" s="1">
        <v>2</v>
      </c>
      <c r="D20" s="1">
        <v>90</v>
      </c>
      <c r="E20" s="1">
        <v>0.02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3</v>
      </c>
      <c r="V20" s="1">
        <v>1</v>
      </c>
      <c r="W20" s="1">
        <v>33</v>
      </c>
      <c r="X20" s="1">
        <v>0</v>
      </c>
      <c r="Y20" s="1">
        <v>0</v>
      </c>
      <c r="AA20" s="1">
        <v>0</v>
      </c>
      <c r="AB20" s="1">
        <v>0</v>
      </c>
      <c r="AC20" s="1">
        <v>0.5</v>
      </c>
      <c r="AD20" s="1">
        <v>0</v>
      </c>
      <c r="AE20" s="1">
        <v>0.02</v>
      </c>
      <c r="AF20" s="1">
        <v>0</v>
      </c>
      <c r="AG20" s="1">
        <v>0</v>
      </c>
      <c r="AH20" s="1">
        <v>0</v>
      </c>
      <c r="AI20" s="1">
        <v>0</v>
      </c>
      <c r="AJ20" s="1">
        <v>1</v>
      </c>
      <c r="AK20" s="1">
        <v>1</v>
      </c>
      <c r="AL20" s="1">
        <v>5.15</v>
      </c>
      <c r="AM20" s="1">
        <v>12.5</v>
      </c>
      <c r="AN20" s="1">
        <v>0.1</v>
      </c>
      <c r="AO20" s="1">
        <v>3.9</v>
      </c>
      <c r="AP20" s="1">
        <v>14</v>
      </c>
      <c r="AQ20" s="1">
        <v>26</v>
      </c>
      <c r="AR20" s="1">
        <v>1.5</v>
      </c>
      <c r="AS20" s="1">
        <v>7.5</v>
      </c>
      <c r="AT20" s="1">
        <v>0</v>
      </c>
      <c r="AU20" s="1">
        <v>1</v>
      </c>
      <c r="AV20" s="1">
        <v>1</v>
      </c>
      <c r="AW20" s="1">
        <v>100</v>
      </c>
      <c r="AX20" s="1">
        <v>5</v>
      </c>
      <c r="AY20" s="1">
        <v>4.5</v>
      </c>
      <c r="AZ20" s="1">
        <v>0</v>
      </c>
      <c r="BA20" s="1">
        <v>2</v>
      </c>
      <c r="BB20" s="1">
        <v>6.5</v>
      </c>
      <c r="BC20" s="1">
        <v>14.5</v>
      </c>
      <c r="BD20" s="1">
        <v>9</v>
      </c>
      <c r="BE20" s="1">
        <v>3</v>
      </c>
      <c r="BF20" s="1">
        <v>0.5</v>
      </c>
      <c r="BG20" s="1">
        <v>2.5</v>
      </c>
      <c r="BH20" s="1">
        <v>0.5</v>
      </c>
      <c r="BI20" s="1">
        <v>0.78</v>
      </c>
      <c r="BJ20" s="1">
        <v>30.5</v>
      </c>
      <c r="BK20" s="1">
        <v>24</v>
      </c>
      <c r="BL20" s="1">
        <v>79</v>
      </c>
      <c r="BM20" s="1">
        <v>8</v>
      </c>
      <c r="BN20" s="1">
        <v>2.5</v>
      </c>
      <c r="BO20" s="1">
        <v>31</v>
      </c>
      <c r="BP20" s="1">
        <v>3</v>
      </c>
      <c r="BQ20" s="1">
        <v>1</v>
      </c>
      <c r="BR20" s="1">
        <v>33</v>
      </c>
      <c r="BS20" s="1">
        <v>0</v>
      </c>
      <c r="BT20" s="1">
        <v>0</v>
      </c>
      <c r="BU20" s="1">
        <v>2</v>
      </c>
      <c r="BV20" s="1">
        <v>0</v>
      </c>
      <c r="BW20" s="1">
        <v>0</v>
      </c>
      <c r="BX20" s="1">
        <v>0</v>
      </c>
      <c r="BY20" s="1">
        <v>40</v>
      </c>
      <c r="BZ20" s="1">
        <v>0.5</v>
      </c>
      <c r="CA20" s="1">
        <v>2</v>
      </c>
      <c r="CB20" s="1">
        <v>0.5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f t="shared" si="0"/>
        <v>2.8938756200000002</v>
      </c>
      <c r="CL20" s="1">
        <v>7</v>
      </c>
    </row>
    <row r="21" spans="1:90" x14ac:dyDescent="0.25">
      <c r="A21" s="1" t="s">
        <v>133</v>
      </c>
      <c r="B21" s="1">
        <v>4.5999999999999996</v>
      </c>
      <c r="C21" s="1">
        <v>2</v>
      </c>
      <c r="D21" s="1">
        <v>90</v>
      </c>
      <c r="E21" s="1">
        <v>0.09</v>
      </c>
      <c r="F21" s="1">
        <v>0</v>
      </c>
      <c r="G21" s="1">
        <v>0.1</v>
      </c>
      <c r="H21" s="1">
        <v>0</v>
      </c>
      <c r="I21" s="1">
        <v>0.5</v>
      </c>
      <c r="J21" s="1">
        <v>0.5</v>
      </c>
      <c r="K21" s="1">
        <v>0.5</v>
      </c>
      <c r="L21" s="1">
        <v>0</v>
      </c>
      <c r="M21" s="1">
        <v>0</v>
      </c>
      <c r="N21" s="1">
        <v>0.5</v>
      </c>
      <c r="O21" s="1">
        <v>0.1</v>
      </c>
      <c r="P21" s="1">
        <v>0.1</v>
      </c>
      <c r="Q21" s="1">
        <v>0</v>
      </c>
      <c r="R21" s="1">
        <v>0</v>
      </c>
      <c r="S21" s="1">
        <v>0</v>
      </c>
      <c r="T21" s="1">
        <v>0</v>
      </c>
      <c r="U21" s="1">
        <v>6</v>
      </c>
      <c r="V21" s="1">
        <v>1.5</v>
      </c>
      <c r="W21" s="1">
        <v>25</v>
      </c>
      <c r="X21" s="1">
        <v>0</v>
      </c>
      <c r="Y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0.04</v>
      </c>
      <c r="AF21" s="1">
        <v>0</v>
      </c>
      <c r="AG21" s="1">
        <v>0</v>
      </c>
      <c r="AH21" s="1">
        <v>0</v>
      </c>
      <c r="AI21" s="1">
        <v>0</v>
      </c>
      <c r="AJ21" s="1">
        <v>1</v>
      </c>
      <c r="AK21" s="1">
        <v>16.5</v>
      </c>
      <c r="AL21" s="1">
        <v>0.05</v>
      </c>
      <c r="AM21" s="1">
        <v>18</v>
      </c>
      <c r="AN21" s="1">
        <v>0.7</v>
      </c>
      <c r="AO21" s="1">
        <v>3</v>
      </c>
      <c r="AP21" s="1">
        <v>11.5</v>
      </c>
      <c r="AQ21" s="1">
        <v>23.5</v>
      </c>
      <c r="AR21" s="1">
        <v>0.5</v>
      </c>
      <c r="AS21" s="1">
        <v>6.5</v>
      </c>
      <c r="AT21" s="1">
        <v>0</v>
      </c>
      <c r="AU21" s="1">
        <v>0</v>
      </c>
      <c r="AV21" s="1">
        <v>0</v>
      </c>
      <c r="AX21" s="1">
        <v>1</v>
      </c>
      <c r="AY21" s="1">
        <v>6.5</v>
      </c>
      <c r="AZ21" s="1">
        <v>0.5</v>
      </c>
      <c r="BA21" s="1">
        <v>1.5</v>
      </c>
      <c r="BB21" s="1">
        <v>8.5</v>
      </c>
      <c r="BC21" s="1">
        <v>21.5</v>
      </c>
      <c r="BD21" s="1">
        <v>12.5</v>
      </c>
      <c r="BE21" s="1">
        <v>5</v>
      </c>
      <c r="BF21" s="1">
        <v>1.5</v>
      </c>
      <c r="BG21" s="1">
        <v>3</v>
      </c>
      <c r="BH21" s="1">
        <v>2</v>
      </c>
      <c r="BI21" s="1">
        <v>1.72</v>
      </c>
      <c r="BJ21" s="1">
        <v>31</v>
      </c>
      <c r="BK21" s="1">
        <v>23.5</v>
      </c>
      <c r="BL21" s="1">
        <v>76</v>
      </c>
      <c r="BM21" s="1">
        <v>8</v>
      </c>
      <c r="BN21" s="1">
        <v>3</v>
      </c>
      <c r="BO21" s="1">
        <v>38</v>
      </c>
      <c r="BP21" s="1">
        <v>6</v>
      </c>
      <c r="BQ21" s="1">
        <v>1.5</v>
      </c>
      <c r="BR21" s="1">
        <v>25</v>
      </c>
      <c r="BS21" s="1">
        <v>0</v>
      </c>
      <c r="BT21" s="1">
        <v>0</v>
      </c>
      <c r="BU21" s="1">
        <v>2</v>
      </c>
      <c r="BV21" s="1">
        <v>0</v>
      </c>
      <c r="BW21" s="1">
        <v>0</v>
      </c>
      <c r="BX21" s="1">
        <v>0</v>
      </c>
      <c r="BY21" s="1">
        <v>41.5</v>
      </c>
      <c r="BZ21" s="1">
        <v>0.5</v>
      </c>
      <c r="CA21" s="1">
        <v>5.5</v>
      </c>
      <c r="CB21" s="1">
        <v>0.5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f t="shared" si="0"/>
        <v>3.297488490000001</v>
      </c>
      <c r="CL21" s="1">
        <v>7</v>
      </c>
    </row>
    <row r="22" spans="1:90" x14ac:dyDescent="0.25">
      <c r="A22" s="1" t="s">
        <v>78</v>
      </c>
      <c r="B22" s="1">
        <v>4.2</v>
      </c>
      <c r="C22" s="1">
        <v>2</v>
      </c>
      <c r="D22" s="1">
        <v>86.5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4.5</v>
      </c>
      <c r="V22" s="1">
        <v>3.5</v>
      </c>
      <c r="W22" s="1">
        <v>78</v>
      </c>
      <c r="X22" s="1">
        <v>1</v>
      </c>
      <c r="Y22" s="1">
        <v>0.5</v>
      </c>
      <c r="Z22" s="1">
        <v>50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0.5</v>
      </c>
      <c r="AI22" s="1">
        <v>0</v>
      </c>
      <c r="AJ22" s="1">
        <v>1</v>
      </c>
      <c r="AK22" s="1">
        <v>2</v>
      </c>
      <c r="AL22" s="1">
        <v>3.25</v>
      </c>
      <c r="AM22" s="1">
        <v>16.600000000000001</v>
      </c>
      <c r="AN22" s="1">
        <v>0</v>
      </c>
      <c r="AO22" s="1">
        <v>1.7</v>
      </c>
      <c r="AP22" s="1">
        <v>6.5</v>
      </c>
      <c r="AQ22" s="1">
        <v>18.5</v>
      </c>
      <c r="AR22" s="1">
        <v>0</v>
      </c>
      <c r="AS22" s="1">
        <v>5.5</v>
      </c>
      <c r="AT22" s="1">
        <v>0</v>
      </c>
      <c r="AU22" s="1">
        <v>1</v>
      </c>
      <c r="AV22" s="1">
        <v>1</v>
      </c>
      <c r="AW22" s="1">
        <v>100</v>
      </c>
      <c r="AX22" s="1">
        <v>3.5</v>
      </c>
      <c r="AY22" s="1">
        <v>4.5</v>
      </c>
      <c r="AZ22" s="1">
        <v>1.5</v>
      </c>
      <c r="BA22" s="1">
        <v>1.5</v>
      </c>
      <c r="BB22" s="1">
        <v>7.5</v>
      </c>
      <c r="BC22" s="1">
        <v>21.5</v>
      </c>
      <c r="BD22" s="1">
        <v>12.5</v>
      </c>
      <c r="BE22" s="1">
        <v>5</v>
      </c>
      <c r="BF22" s="1">
        <v>1.5</v>
      </c>
      <c r="BG22" s="1">
        <v>3</v>
      </c>
      <c r="BH22" s="1">
        <v>2</v>
      </c>
      <c r="BI22" s="1">
        <v>1.72</v>
      </c>
      <c r="BJ22" s="1">
        <v>23</v>
      </c>
      <c r="BK22" s="1">
        <v>18</v>
      </c>
      <c r="BL22" s="1">
        <v>78</v>
      </c>
      <c r="BM22" s="1">
        <v>14</v>
      </c>
      <c r="BN22" s="1">
        <v>10</v>
      </c>
      <c r="BO22" s="1">
        <v>71</v>
      </c>
      <c r="BP22" s="1">
        <v>4.5</v>
      </c>
      <c r="BQ22" s="1">
        <v>3.5</v>
      </c>
      <c r="BR22" s="1">
        <v>78</v>
      </c>
      <c r="BS22" s="1">
        <v>0</v>
      </c>
      <c r="BT22" s="1">
        <v>0</v>
      </c>
      <c r="BU22" s="1">
        <v>2</v>
      </c>
      <c r="BV22" s="1">
        <v>0</v>
      </c>
      <c r="BW22" s="1">
        <v>1</v>
      </c>
      <c r="BX22" s="1">
        <v>0</v>
      </c>
      <c r="BY22" s="1">
        <v>48.5</v>
      </c>
      <c r="BZ22" s="1">
        <v>1</v>
      </c>
      <c r="CA22" s="1">
        <v>3.5</v>
      </c>
      <c r="CB22" s="1">
        <v>0.5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f t="shared" si="0"/>
        <v>3.2436586999999997</v>
      </c>
      <c r="CL22" s="1">
        <v>6</v>
      </c>
    </row>
    <row r="23" spans="1:90" x14ac:dyDescent="0.25">
      <c r="A23" s="1" t="s">
        <v>81</v>
      </c>
      <c r="B23" s="1">
        <v>4.5999999999999996</v>
      </c>
      <c r="C23" s="1">
        <v>2</v>
      </c>
      <c r="D23" s="1">
        <v>90</v>
      </c>
      <c r="E23" s="1">
        <v>0.01</v>
      </c>
      <c r="F23" s="1">
        <v>0</v>
      </c>
      <c r="G23" s="1">
        <v>0</v>
      </c>
      <c r="H23" s="1">
        <v>0</v>
      </c>
      <c r="I23" s="1">
        <v>0.5</v>
      </c>
      <c r="J23" s="1">
        <v>0</v>
      </c>
      <c r="K23" s="1">
        <v>0.5</v>
      </c>
      <c r="L23" s="1">
        <v>0</v>
      </c>
      <c r="M23" s="1">
        <v>0</v>
      </c>
      <c r="N23" s="1">
        <v>0.5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4</v>
      </c>
      <c r="V23" s="1">
        <v>2</v>
      </c>
      <c r="W23" s="1">
        <v>50</v>
      </c>
      <c r="X23" s="1">
        <v>0</v>
      </c>
      <c r="Y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0.5</v>
      </c>
      <c r="AI23" s="1">
        <v>0</v>
      </c>
      <c r="AJ23" s="1">
        <v>1</v>
      </c>
      <c r="AK23" s="1">
        <v>3</v>
      </c>
      <c r="AL23" s="1">
        <v>0.2</v>
      </c>
      <c r="AM23" s="1">
        <v>27.1</v>
      </c>
      <c r="AN23" s="1">
        <v>0.1</v>
      </c>
      <c r="AO23" s="1">
        <v>1.8</v>
      </c>
      <c r="AP23" s="1">
        <v>12.5</v>
      </c>
      <c r="AQ23" s="1">
        <v>24.5</v>
      </c>
      <c r="AR23" s="1">
        <v>1</v>
      </c>
      <c r="AS23" s="1">
        <v>6.5</v>
      </c>
      <c r="AT23" s="1">
        <v>0</v>
      </c>
      <c r="AU23" s="1">
        <v>3</v>
      </c>
      <c r="AV23" s="1">
        <v>1.5</v>
      </c>
      <c r="AW23" s="1">
        <v>50</v>
      </c>
      <c r="AX23" s="1">
        <v>2</v>
      </c>
      <c r="AY23" s="1">
        <v>5.5</v>
      </c>
      <c r="AZ23" s="1">
        <v>2.5</v>
      </c>
      <c r="BA23" s="1">
        <v>0</v>
      </c>
      <c r="BB23" s="1">
        <v>8</v>
      </c>
      <c r="BC23" s="1">
        <v>21.5</v>
      </c>
      <c r="BD23" s="1">
        <v>12.5</v>
      </c>
      <c r="BE23" s="1">
        <v>5</v>
      </c>
      <c r="BF23" s="1">
        <v>1.5</v>
      </c>
      <c r="BG23" s="1">
        <v>3</v>
      </c>
      <c r="BH23" s="1">
        <v>2</v>
      </c>
      <c r="BI23" s="1">
        <v>1.72</v>
      </c>
      <c r="BJ23" s="1">
        <v>31.5</v>
      </c>
      <c r="BK23" s="1">
        <v>25</v>
      </c>
      <c r="BL23" s="1">
        <v>79</v>
      </c>
      <c r="BM23" s="1">
        <v>11</v>
      </c>
      <c r="BN23" s="1">
        <v>7</v>
      </c>
      <c r="BO23" s="1">
        <v>64</v>
      </c>
      <c r="BP23" s="1">
        <v>4</v>
      </c>
      <c r="BQ23" s="1">
        <v>2</v>
      </c>
      <c r="BR23" s="1">
        <v>50</v>
      </c>
      <c r="BS23" s="1">
        <v>0</v>
      </c>
      <c r="BT23" s="1">
        <v>0</v>
      </c>
      <c r="BU23" s="1">
        <v>2</v>
      </c>
      <c r="BV23" s="1">
        <v>0</v>
      </c>
      <c r="BW23" s="1">
        <v>0</v>
      </c>
      <c r="BX23" s="1">
        <v>0</v>
      </c>
      <c r="BY23" s="1">
        <v>45</v>
      </c>
      <c r="BZ23" s="1">
        <v>1</v>
      </c>
      <c r="CA23" s="1">
        <v>4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f t="shared" si="0"/>
        <v>2.9439940099999999</v>
      </c>
      <c r="CL23" s="1">
        <v>6</v>
      </c>
    </row>
    <row r="24" spans="1:90" x14ac:dyDescent="0.25">
      <c r="A24" s="1" t="s">
        <v>84</v>
      </c>
      <c r="B24" s="1">
        <v>5</v>
      </c>
      <c r="C24" s="1">
        <v>2</v>
      </c>
      <c r="D24" s="1">
        <v>90</v>
      </c>
      <c r="E24" s="1">
        <v>0.13</v>
      </c>
      <c r="F24" s="1">
        <v>0</v>
      </c>
      <c r="G24" s="1">
        <v>0.3</v>
      </c>
      <c r="H24" s="1">
        <v>0</v>
      </c>
      <c r="I24" s="1">
        <v>0.5</v>
      </c>
      <c r="J24" s="1">
        <v>0</v>
      </c>
      <c r="K24" s="1">
        <v>0.5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12.5</v>
      </c>
      <c r="V24" s="1">
        <v>9.5</v>
      </c>
      <c r="W24" s="1">
        <v>76</v>
      </c>
      <c r="X24" s="1">
        <v>4</v>
      </c>
      <c r="Y24" s="1">
        <v>1.5</v>
      </c>
      <c r="Z24" s="1">
        <v>38</v>
      </c>
      <c r="AA24" s="1">
        <v>2.5</v>
      </c>
      <c r="AB24" s="1">
        <v>1</v>
      </c>
      <c r="AC24" s="1">
        <v>2</v>
      </c>
      <c r="AD24" s="1">
        <v>0.5</v>
      </c>
      <c r="AE24" s="1">
        <v>0.26</v>
      </c>
      <c r="AF24" s="1">
        <v>0</v>
      </c>
      <c r="AG24" s="1">
        <v>0</v>
      </c>
      <c r="AH24" s="1">
        <v>0.5</v>
      </c>
      <c r="AI24" s="1">
        <v>0</v>
      </c>
      <c r="AJ24" s="1">
        <v>0</v>
      </c>
      <c r="AK24" s="1">
        <v>3</v>
      </c>
      <c r="AL24" s="1">
        <v>31.7</v>
      </c>
      <c r="AM24" s="1">
        <v>7.8</v>
      </c>
      <c r="AN24" s="1">
        <v>0.8</v>
      </c>
      <c r="AO24" s="1">
        <v>3.7</v>
      </c>
      <c r="AP24" s="1">
        <v>11</v>
      </c>
      <c r="AQ24" s="1">
        <v>11</v>
      </c>
      <c r="AR24" s="1">
        <v>1</v>
      </c>
      <c r="AS24" s="1">
        <v>2.5</v>
      </c>
      <c r="AT24" s="1">
        <v>1</v>
      </c>
      <c r="AU24" s="1">
        <v>1</v>
      </c>
      <c r="AV24" s="1">
        <v>0.5</v>
      </c>
      <c r="AW24" s="1">
        <v>50</v>
      </c>
      <c r="AX24" s="1">
        <v>7.5</v>
      </c>
      <c r="AY24" s="1">
        <v>0</v>
      </c>
      <c r="AZ24" s="1">
        <v>0.5</v>
      </c>
      <c r="BA24" s="1">
        <v>0.5</v>
      </c>
      <c r="BB24" s="1">
        <v>1</v>
      </c>
      <c r="BC24" s="1">
        <v>9</v>
      </c>
      <c r="BD24" s="1">
        <v>3</v>
      </c>
      <c r="BE24" s="1">
        <v>3</v>
      </c>
      <c r="BF24" s="1">
        <v>1.5</v>
      </c>
      <c r="BG24" s="1">
        <v>0.5</v>
      </c>
      <c r="BH24" s="1">
        <v>1.5</v>
      </c>
      <c r="BI24" s="1">
        <v>0.94</v>
      </c>
      <c r="BJ24" s="1">
        <v>39</v>
      </c>
      <c r="BK24" s="1">
        <v>32</v>
      </c>
      <c r="BL24" s="1">
        <v>82</v>
      </c>
      <c r="BM24" s="1">
        <v>25</v>
      </c>
      <c r="BN24" s="1">
        <v>17</v>
      </c>
      <c r="BO24" s="1">
        <v>68</v>
      </c>
      <c r="BP24" s="1">
        <v>12.5</v>
      </c>
      <c r="BQ24" s="1">
        <v>9.5</v>
      </c>
      <c r="BR24" s="1">
        <v>76</v>
      </c>
      <c r="BS24" s="1">
        <v>1</v>
      </c>
      <c r="BT24" s="1">
        <v>1</v>
      </c>
      <c r="BU24" s="1">
        <v>2</v>
      </c>
      <c r="BV24" s="1">
        <v>0</v>
      </c>
      <c r="BW24" s="1">
        <v>0</v>
      </c>
      <c r="BX24" s="1">
        <v>0</v>
      </c>
      <c r="BY24" s="1">
        <v>64</v>
      </c>
      <c r="BZ24" s="1">
        <v>1</v>
      </c>
      <c r="CA24" s="1">
        <v>4</v>
      </c>
      <c r="CB24" s="1">
        <v>6</v>
      </c>
      <c r="CC24" s="1">
        <v>0</v>
      </c>
      <c r="CD24" s="1">
        <v>0</v>
      </c>
      <c r="CE24" s="1">
        <v>2.5</v>
      </c>
      <c r="CF24" s="1">
        <v>0.5</v>
      </c>
      <c r="CG24" s="1">
        <v>0</v>
      </c>
      <c r="CH24" s="1">
        <v>0</v>
      </c>
      <c r="CI24" s="1">
        <v>0</v>
      </c>
      <c r="CJ24" s="1">
        <v>0</v>
      </c>
      <c r="CK24" s="1">
        <f t="shared" si="0"/>
        <v>4.5665564299999994</v>
      </c>
      <c r="CL24" s="1">
        <v>6</v>
      </c>
    </row>
    <row r="25" spans="1:90" x14ac:dyDescent="0.25">
      <c r="A25" s="1" t="s">
        <v>105</v>
      </c>
      <c r="B25" s="1">
        <v>4.4000000000000004</v>
      </c>
      <c r="C25" s="1">
        <v>2</v>
      </c>
      <c r="D25" s="1">
        <v>90</v>
      </c>
      <c r="E25" s="1">
        <v>0.03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14</v>
      </c>
      <c r="V25" s="1">
        <v>10</v>
      </c>
      <c r="W25" s="1">
        <v>71</v>
      </c>
      <c r="X25" s="1">
        <v>3.5</v>
      </c>
      <c r="Y25" s="1">
        <v>0</v>
      </c>
      <c r="Z25" s="1">
        <v>0</v>
      </c>
      <c r="AA25" s="1">
        <v>0</v>
      </c>
      <c r="AB25" s="1">
        <v>0</v>
      </c>
      <c r="AC25" s="1">
        <v>1</v>
      </c>
      <c r="AD25" s="1">
        <v>0</v>
      </c>
      <c r="AE25" s="1">
        <v>0.03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14.35</v>
      </c>
      <c r="AM25" s="1">
        <v>11.7</v>
      </c>
      <c r="AN25" s="1">
        <v>0.1</v>
      </c>
      <c r="AO25" s="1">
        <v>1.7</v>
      </c>
      <c r="AP25" s="1">
        <v>12</v>
      </c>
      <c r="AQ25" s="1">
        <v>12</v>
      </c>
      <c r="AR25" s="1">
        <v>0</v>
      </c>
      <c r="AS25" s="1">
        <v>1</v>
      </c>
      <c r="AT25" s="1">
        <v>2</v>
      </c>
      <c r="AU25" s="1">
        <v>2</v>
      </c>
      <c r="AV25" s="1">
        <v>1.5</v>
      </c>
      <c r="AW25" s="1">
        <v>75</v>
      </c>
      <c r="AX25" s="1">
        <v>4</v>
      </c>
      <c r="AY25" s="1">
        <v>1.5</v>
      </c>
      <c r="AZ25" s="1">
        <v>0</v>
      </c>
      <c r="BA25" s="1">
        <v>0.5</v>
      </c>
      <c r="BB25" s="1">
        <v>2</v>
      </c>
      <c r="BC25" s="1">
        <v>20.5</v>
      </c>
      <c r="BD25" s="1">
        <v>16</v>
      </c>
      <c r="BE25" s="1">
        <v>8.5</v>
      </c>
      <c r="BF25" s="1">
        <v>1.5</v>
      </c>
      <c r="BG25" s="1">
        <v>6.5</v>
      </c>
      <c r="BH25" s="1">
        <v>3</v>
      </c>
      <c r="BI25" s="1">
        <v>2.52</v>
      </c>
      <c r="BJ25" s="1">
        <v>30</v>
      </c>
      <c r="BK25" s="1">
        <v>21.5</v>
      </c>
      <c r="BL25" s="1">
        <v>72</v>
      </c>
      <c r="BM25" s="1">
        <v>24</v>
      </c>
      <c r="BN25" s="1">
        <v>14.5</v>
      </c>
      <c r="BO25" s="1">
        <v>60</v>
      </c>
      <c r="BP25" s="1">
        <v>14</v>
      </c>
      <c r="BQ25" s="1">
        <v>10</v>
      </c>
      <c r="BR25" s="1">
        <v>71</v>
      </c>
      <c r="BS25" s="1">
        <v>0.5</v>
      </c>
      <c r="BT25" s="1">
        <v>0</v>
      </c>
      <c r="BU25" s="1">
        <v>2</v>
      </c>
      <c r="BV25" s="1">
        <v>0</v>
      </c>
      <c r="BW25" s="1">
        <v>0</v>
      </c>
      <c r="BX25" s="1">
        <v>1</v>
      </c>
      <c r="BY25" s="1">
        <v>56.5</v>
      </c>
      <c r="BZ25" s="1">
        <v>0</v>
      </c>
      <c r="CA25" s="1">
        <v>9</v>
      </c>
      <c r="CB25" s="1">
        <v>6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f t="shared" si="0"/>
        <v>3.75904083</v>
      </c>
      <c r="CL25" s="1">
        <v>6</v>
      </c>
    </row>
    <row r="26" spans="1:90" x14ac:dyDescent="0.25">
      <c r="A26" s="1" t="s">
        <v>115</v>
      </c>
      <c r="B26" s="1">
        <v>4.9000000000000004</v>
      </c>
      <c r="C26" s="1">
        <v>2</v>
      </c>
      <c r="D26" s="1">
        <v>90</v>
      </c>
      <c r="E26" s="1">
        <v>7.0000000000000007E-2</v>
      </c>
      <c r="F26" s="1">
        <v>0</v>
      </c>
      <c r="G26" s="1">
        <v>0.2</v>
      </c>
      <c r="H26" s="1">
        <v>0</v>
      </c>
      <c r="I26" s="1">
        <v>1</v>
      </c>
      <c r="J26" s="1">
        <v>0.5</v>
      </c>
      <c r="K26" s="1">
        <v>1</v>
      </c>
      <c r="L26" s="1">
        <v>0</v>
      </c>
      <c r="M26" s="1">
        <v>0</v>
      </c>
      <c r="N26" s="1">
        <v>0.5</v>
      </c>
      <c r="O26" s="1">
        <v>0.1</v>
      </c>
      <c r="P26" s="1">
        <v>0.1</v>
      </c>
      <c r="Q26" s="1">
        <v>0</v>
      </c>
      <c r="R26" s="1">
        <v>0</v>
      </c>
      <c r="S26" s="1">
        <v>0</v>
      </c>
      <c r="T26" s="1">
        <v>0</v>
      </c>
      <c r="U26" s="1">
        <v>8.5</v>
      </c>
      <c r="V26" s="1">
        <v>5.5</v>
      </c>
      <c r="W26" s="1">
        <v>65</v>
      </c>
      <c r="X26" s="1">
        <v>0.5</v>
      </c>
      <c r="Y26" s="1">
        <v>0</v>
      </c>
      <c r="Z26" s="1">
        <v>0</v>
      </c>
      <c r="AA26" s="1">
        <v>0</v>
      </c>
      <c r="AB26" s="1">
        <v>0</v>
      </c>
      <c r="AC26" s="1">
        <v>0.5</v>
      </c>
      <c r="AD26" s="1">
        <v>0</v>
      </c>
      <c r="AE26" s="1">
        <v>0.06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18.5</v>
      </c>
      <c r="AL26" s="1">
        <v>5.5</v>
      </c>
      <c r="AM26" s="1">
        <v>19.399999999999999</v>
      </c>
      <c r="AN26" s="1">
        <v>0.8</v>
      </c>
      <c r="AO26" s="1">
        <v>4</v>
      </c>
      <c r="AP26" s="1">
        <v>10</v>
      </c>
      <c r="AQ26" s="1">
        <v>10</v>
      </c>
      <c r="AR26" s="1">
        <v>0</v>
      </c>
      <c r="AS26" s="1">
        <v>1.5</v>
      </c>
      <c r="AT26" s="1">
        <v>1.5</v>
      </c>
      <c r="AU26" s="1">
        <v>1</v>
      </c>
      <c r="AV26" s="1">
        <v>0</v>
      </c>
      <c r="AW26" s="1">
        <v>0</v>
      </c>
      <c r="AX26" s="1">
        <v>3</v>
      </c>
      <c r="AY26" s="1">
        <v>4</v>
      </c>
      <c r="AZ26" s="1">
        <v>1</v>
      </c>
      <c r="BA26" s="1">
        <v>3</v>
      </c>
      <c r="BB26" s="1">
        <v>8</v>
      </c>
      <c r="BC26" s="1">
        <v>11.5</v>
      </c>
      <c r="BD26" s="1">
        <v>6</v>
      </c>
      <c r="BE26" s="1">
        <v>3.5</v>
      </c>
      <c r="BF26" s="1">
        <v>2.5</v>
      </c>
      <c r="BG26" s="1">
        <v>2</v>
      </c>
      <c r="BH26" s="1">
        <v>1</v>
      </c>
      <c r="BI26" s="1">
        <v>1.04</v>
      </c>
      <c r="BJ26" s="1">
        <v>32.5</v>
      </c>
      <c r="BK26" s="1">
        <v>22</v>
      </c>
      <c r="BL26" s="1">
        <v>68</v>
      </c>
      <c r="BM26" s="1">
        <v>15</v>
      </c>
      <c r="BN26" s="1">
        <v>8.5</v>
      </c>
      <c r="BO26" s="1">
        <v>57</v>
      </c>
      <c r="BP26" s="1">
        <v>8.5</v>
      </c>
      <c r="BQ26" s="1">
        <v>5.5</v>
      </c>
      <c r="BR26" s="1">
        <v>65</v>
      </c>
      <c r="BS26" s="1">
        <v>0</v>
      </c>
      <c r="BT26" s="1">
        <v>0</v>
      </c>
      <c r="BU26" s="1">
        <v>2</v>
      </c>
      <c r="BV26" s="1">
        <v>0</v>
      </c>
      <c r="BW26" s="1">
        <v>0</v>
      </c>
      <c r="BX26" s="1">
        <v>0</v>
      </c>
      <c r="BY26" s="1">
        <v>46</v>
      </c>
      <c r="BZ26" s="1">
        <v>1.5</v>
      </c>
      <c r="CA26" s="1">
        <v>7.5</v>
      </c>
      <c r="CB26" s="1">
        <v>0.5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f t="shared" si="0"/>
        <v>3.7066862700000018</v>
      </c>
      <c r="CL26" s="1">
        <v>6</v>
      </c>
    </row>
    <row r="27" spans="1:90" x14ac:dyDescent="0.25">
      <c r="A27" s="1" t="s">
        <v>132</v>
      </c>
      <c r="B27" s="1">
        <v>5.0999999999999996</v>
      </c>
      <c r="C27" s="1">
        <v>2</v>
      </c>
      <c r="D27" s="1">
        <v>90</v>
      </c>
      <c r="E27" s="1">
        <v>0.05</v>
      </c>
      <c r="F27" s="1">
        <v>0</v>
      </c>
      <c r="G27" s="1">
        <v>0.1</v>
      </c>
      <c r="H27" s="1">
        <v>0</v>
      </c>
      <c r="I27" s="1">
        <v>1</v>
      </c>
      <c r="J27" s="1">
        <v>0</v>
      </c>
      <c r="K27" s="1">
        <v>0</v>
      </c>
      <c r="L27" s="1">
        <v>1</v>
      </c>
      <c r="M27" s="1">
        <v>0</v>
      </c>
      <c r="N27" s="1">
        <v>0</v>
      </c>
      <c r="O27" s="1">
        <v>0.01</v>
      </c>
      <c r="P27" s="1">
        <v>0.01</v>
      </c>
      <c r="Q27" s="1">
        <v>0</v>
      </c>
      <c r="R27" s="1">
        <v>0</v>
      </c>
      <c r="S27" s="1">
        <v>0</v>
      </c>
      <c r="T27" s="1">
        <v>0</v>
      </c>
      <c r="U27" s="1">
        <v>5.5</v>
      </c>
      <c r="V27" s="1">
        <v>4</v>
      </c>
      <c r="W27" s="1">
        <v>73</v>
      </c>
      <c r="X27" s="1">
        <v>8.5</v>
      </c>
      <c r="Y27" s="1">
        <v>2.5</v>
      </c>
      <c r="Z27" s="1">
        <v>29</v>
      </c>
      <c r="AA27" s="1">
        <v>5</v>
      </c>
      <c r="AB27" s="1">
        <v>0.5</v>
      </c>
      <c r="AC27" s="1">
        <v>2.5</v>
      </c>
      <c r="AD27" s="1">
        <v>0</v>
      </c>
      <c r="AE27" s="1">
        <v>0.1</v>
      </c>
      <c r="AF27" s="1">
        <v>0</v>
      </c>
      <c r="AG27" s="1">
        <v>0</v>
      </c>
      <c r="AH27" s="1">
        <v>0.5</v>
      </c>
      <c r="AI27" s="1">
        <v>0</v>
      </c>
      <c r="AJ27" s="1">
        <v>0</v>
      </c>
      <c r="AK27" s="1">
        <v>5.5</v>
      </c>
      <c r="AL27" s="1">
        <v>36.5</v>
      </c>
      <c r="AM27" s="1">
        <v>11.5</v>
      </c>
      <c r="AN27" s="1">
        <v>0.4</v>
      </c>
      <c r="AO27" s="1">
        <v>3.1</v>
      </c>
      <c r="AP27" s="1">
        <v>11</v>
      </c>
      <c r="AQ27" s="1">
        <v>11</v>
      </c>
      <c r="AR27" s="1">
        <v>0</v>
      </c>
      <c r="AS27" s="1">
        <v>1</v>
      </c>
      <c r="AT27" s="1">
        <v>1.5</v>
      </c>
      <c r="AU27" s="1">
        <v>1.5</v>
      </c>
      <c r="AV27" s="1">
        <v>1.5</v>
      </c>
      <c r="AW27" s="1">
        <v>100</v>
      </c>
      <c r="AX27" s="1">
        <v>8</v>
      </c>
      <c r="AY27" s="1">
        <v>2.5</v>
      </c>
      <c r="AZ27" s="1">
        <v>0</v>
      </c>
      <c r="BA27" s="1">
        <v>1</v>
      </c>
      <c r="BB27" s="1">
        <v>3.5</v>
      </c>
      <c r="BC27" s="1">
        <v>11.5</v>
      </c>
      <c r="BD27" s="1">
        <v>6</v>
      </c>
      <c r="BE27" s="1">
        <v>3.5</v>
      </c>
      <c r="BF27" s="1">
        <v>2.5</v>
      </c>
      <c r="BG27" s="1">
        <v>2</v>
      </c>
      <c r="BH27" s="1">
        <v>1</v>
      </c>
      <c r="BI27" s="1">
        <v>1.04</v>
      </c>
      <c r="BJ27" s="1">
        <v>26</v>
      </c>
      <c r="BK27" s="1">
        <v>18.5</v>
      </c>
      <c r="BL27" s="1">
        <v>71</v>
      </c>
      <c r="BM27" s="1">
        <v>20.5</v>
      </c>
      <c r="BN27" s="1">
        <v>10</v>
      </c>
      <c r="BO27" s="1">
        <v>49</v>
      </c>
      <c r="BP27" s="1">
        <v>5.5</v>
      </c>
      <c r="BQ27" s="1">
        <v>4</v>
      </c>
      <c r="BR27" s="1">
        <v>73</v>
      </c>
      <c r="BS27" s="1">
        <v>0</v>
      </c>
      <c r="BT27" s="1">
        <v>0</v>
      </c>
      <c r="BU27" s="1">
        <v>2</v>
      </c>
      <c r="BV27" s="1">
        <v>0</v>
      </c>
      <c r="BW27" s="1">
        <v>0</v>
      </c>
      <c r="BX27" s="1">
        <v>1</v>
      </c>
      <c r="BY27" s="1">
        <v>57.5</v>
      </c>
      <c r="BZ27" s="1">
        <v>0.5</v>
      </c>
      <c r="CA27" s="1">
        <v>2.5</v>
      </c>
      <c r="CB27" s="1">
        <v>7</v>
      </c>
      <c r="CC27" s="1">
        <v>0</v>
      </c>
      <c r="CD27" s="1">
        <v>0</v>
      </c>
      <c r="CE27" s="1">
        <v>5</v>
      </c>
      <c r="CF27" s="1">
        <v>0</v>
      </c>
      <c r="CG27" s="1">
        <v>0.5</v>
      </c>
      <c r="CH27" s="1">
        <v>0</v>
      </c>
      <c r="CI27" s="1">
        <v>0</v>
      </c>
      <c r="CJ27" s="1">
        <v>0</v>
      </c>
      <c r="CK27" s="1">
        <f t="shared" si="0"/>
        <v>3.7684605099999979</v>
      </c>
      <c r="CL27" s="1">
        <v>6</v>
      </c>
    </row>
    <row r="28" spans="1:90" x14ac:dyDescent="0.25">
      <c r="A28" s="1" t="s">
        <v>134</v>
      </c>
      <c r="B28" s="1">
        <v>6.3</v>
      </c>
      <c r="C28" s="1">
        <v>2</v>
      </c>
      <c r="D28" s="1">
        <v>90</v>
      </c>
      <c r="E28" s="1">
        <v>0.12</v>
      </c>
      <c r="F28" s="1">
        <v>0.2</v>
      </c>
      <c r="G28" s="1">
        <v>0.2</v>
      </c>
      <c r="H28" s="1">
        <v>1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17</v>
      </c>
      <c r="V28" s="1">
        <v>13.5</v>
      </c>
      <c r="W28" s="1">
        <v>79</v>
      </c>
      <c r="X28" s="1">
        <v>0</v>
      </c>
      <c r="Y28" s="1">
        <v>0</v>
      </c>
      <c r="AA28" s="1">
        <v>0</v>
      </c>
      <c r="AB28" s="1">
        <v>0</v>
      </c>
      <c r="AC28" s="1">
        <v>1</v>
      </c>
      <c r="AD28" s="1">
        <v>0.5</v>
      </c>
      <c r="AE28" s="1">
        <v>0.22</v>
      </c>
      <c r="AF28" s="1">
        <v>0.5</v>
      </c>
      <c r="AG28" s="1">
        <v>0</v>
      </c>
      <c r="AH28" s="1">
        <v>0</v>
      </c>
      <c r="AI28" s="1">
        <v>0</v>
      </c>
      <c r="AJ28" s="1">
        <v>0.5</v>
      </c>
      <c r="AK28" s="1">
        <v>1</v>
      </c>
      <c r="AL28" s="1">
        <v>14.85</v>
      </c>
      <c r="AM28" s="1">
        <v>28.6</v>
      </c>
      <c r="AN28" s="1">
        <v>0.7</v>
      </c>
      <c r="AO28" s="1">
        <v>5.7</v>
      </c>
      <c r="AP28" s="1">
        <v>15.5</v>
      </c>
      <c r="AQ28" s="1">
        <v>26</v>
      </c>
      <c r="AR28" s="1">
        <v>1</v>
      </c>
      <c r="AS28" s="1">
        <v>6.5</v>
      </c>
      <c r="AT28" s="1">
        <v>0.5</v>
      </c>
      <c r="AU28" s="1">
        <v>1.5</v>
      </c>
      <c r="AV28" s="1">
        <v>1</v>
      </c>
      <c r="AW28" s="1">
        <v>67</v>
      </c>
      <c r="AX28" s="1">
        <v>4</v>
      </c>
      <c r="AY28" s="1">
        <v>1.5</v>
      </c>
      <c r="AZ28" s="1">
        <v>1</v>
      </c>
      <c r="BA28" s="1">
        <v>0</v>
      </c>
      <c r="BB28" s="1">
        <v>2.5</v>
      </c>
      <c r="BC28" s="1">
        <v>7</v>
      </c>
      <c r="BD28" s="1">
        <v>3</v>
      </c>
      <c r="BE28" s="1">
        <v>1</v>
      </c>
      <c r="BF28" s="1">
        <v>2</v>
      </c>
      <c r="BG28" s="1">
        <v>0.5</v>
      </c>
      <c r="BH28" s="1">
        <v>0.5</v>
      </c>
      <c r="BI28" s="1">
        <v>0.42</v>
      </c>
      <c r="BJ28" s="1">
        <v>84</v>
      </c>
      <c r="BK28" s="1">
        <v>78.5</v>
      </c>
      <c r="BL28" s="1">
        <v>93</v>
      </c>
      <c r="BM28" s="1">
        <v>51</v>
      </c>
      <c r="BN28" s="1">
        <v>46.5</v>
      </c>
      <c r="BO28" s="1">
        <v>91</v>
      </c>
      <c r="BP28" s="1">
        <v>17</v>
      </c>
      <c r="BQ28" s="1">
        <v>13.5</v>
      </c>
      <c r="BR28" s="1">
        <v>79</v>
      </c>
      <c r="BS28" s="1">
        <v>0.5</v>
      </c>
      <c r="BT28" s="1">
        <v>0.5</v>
      </c>
      <c r="BU28" s="1">
        <v>2</v>
      </c>
      <c r="BV28" s="1">
        <v>0</v>
      </c>
      <c r="BW28" s="1">
        <v>0</v>
      </c>
      <c r="BX28" s="1">
        <v>0</v>
      </c>
      <c r="BY28" s="1">
        <v>91</v>
      </c>
      <c r="BZ28" s="1">
        <v>0.5</v>
      </c>
      <c r="CA28" s="1">
        <v>15.5</v>
      </c>
      <c r="CB28" s="1">
        <v>1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f t="shared" si="0"/>
        <v>3.8694976200000002</v>
      </c>
      <c r="CL28" s="1">
        <v>6</v>
      </c>
    </row>
    <row r="29" spans="1:90" x14ac:dyDescent="0.25">
      <c r="A29" s="1" t="s">
        <v>148</v>
      </c>
      <c r="B29" s="1">
        <v>7.1</v>
      </c>
      <c r="C29" s="1">
        <v>2</v>
      </c>
      <c r="D29" s="1">
        <v>90</v>
      </c>
      <c r="E29" s="1">
        <v>0.15</v>
      </c>
      <c r="F29" s="1">
        <v>0</v>
      </c>
      <c r="G29" s="1">
        <v>0.3</v>
      </c>
      <c r="H29" s="1">
        <v>0</v>
      </c>
      <c r="I29" s="1">
        <v>2</v>
      </c>
      <c r="J29" s="1">
        <v>0</v>
      </c>
      <c r="K29" s="1">
        <v>0.5</v>
      </c>
      <c r="L29" s="1">
        <v>1.5</v>
      </c>
      <c r="M29" s="1">
        <v>0</v>
      </c>
      <c r="N29" s="1">
        <v>0.5</v>
      </c>
      <c r="O29" s="1">
        <v>0.02</v>
      </c>
      <c r="P29" s="1">
        <v>0.02</v>
      </c>
      <c r="Q29" s="1">
        <v>0</v>
      </c>
      <c r="R29" s="1">
        <v>0</v>
      </c>
      <c r="S29" s="1">
        <v>0</v>
      </c>
      <c r="T29" s="1">
        <v>0</v>
      </c>
      <c r="U29" s="1">
        <v>30.5</v>
      </c>
      <c r="V29" s="1">
        <v>24</v>
      </c>
      <c r="W29" s="1">
        <v>79</v>
      </c>
      <c r="X29" s="1">
        <v>3</v>
      </c>
      <c r="Y29" s="1">
        <v>0.5</v>
      </c>
      <c r="Z29" s="1">
        <v>17</v>
      </c>
      <c r="AA29" s="1">
        <v>0.5</v>
      </c>
      <c r="AB29" s="1">
        <v>0</v>
      </c>
      <c r="AC29" s="1">
        <v>1.5</v>
      </c>
      <c r="AD29" s="1">
        <v>0.5</v>
      </c>
      <c r="AE29" s="1">
        <v>0.26</v>
      </c>
      <c r="AF29" s="1">
        <v>0</v>
      </c>
      <c r="AG29" s="1">
        <v>0</v>
      </c>
      <c r="AH29" s="1">
        <v>0</v>
      </c>
      <c r="AI29" s="1">
        <v>0</v>
      </c>
      <c r="AJ29" s="1">
        <v>0.5</v>
      </c>
      <c r="AK29" s="1">
        <v>11.5</v>
      </c>
      <c r="AL29" s="1">
        <v>23.8</v>
      </c>
      <c r="AM29" s="1">
        <v>16.399999999999999</v>
      </c>
      <c r="AN29" s="1">
        <v>0.9</v>
      </c>
      <c r="AO29" s="1">
        <v>5.9</v>
      </c>
      <c r="AP29" s="1">
        <v>13.5</v>
      </c>
      <c r="AQ29" s="1">
        <v>19.5</v>
      </c>
      <c r="AR29" s="1">
        <v>0</v>
      </c>
      <c r="AS29" s="1">
        <v>4</v>
      </c>
      <c r="AT29" s="1">
        <v>0.5</v>
      </c>
      <c r="AU29" s="1">
        <v>2</v>
      </c>
      <c r="AV29" s="1">
        <v>1</v>
      </c>
      <c r="AW29" s="1">
        <v>50</v>
      </c>
      <c r="AX29" s="1">
        <v>3</v>
      </c>
      <c r="AY29" s="1">
        <v>1.5</v>
      </c>
      <c r="AZ29" s="1">
        <v>0</v>
      </c>
      <c r="BA29" s="1">
        <v>2.5</v>
      </c>
      <c r="BB29" s="1">
        <v>4</v>
      </c>
      <c r="BC29" s="1">
        <v>7</v>
      </c>
      <c r="BD29" s="1">
        <v>3</v>
      </c>
      <c r="BE29" s="1">
        <v>1</v>
      </c>
      <c r="BF29" s="1">
        <v>2</v>
      </c>
      <c r="BG29" s="1">
        <v>0.5</v>
      </c>
      <c r="BH29" s="1">
        <v>0.5</v>
      </c>
      <c r="BI29" s="1">
        <v>0.42</v>
      </c>
      <c r="BJ29" s="1">
        <v>67</v>
      </c>
      <c r="BK29" s="1">
        <v>59</v>
      </c>
      <c r="BL29" s="1">
        <v>88</v>
      </c>
      <c r="BM29" s="1">
        <v>54</v>
      </c>
      <c r="BN29" s="1">
        <v>44.5</v>
      </c>
      <c r="BO29" s="1">
        <v>82</v>
      </c>
      <c r="BP29" s="1">
        <v>30.5</v>
      </c>
      <c r="BQ29" s="1">
        <v>24</v>
      </c>
      <c r="BR29" s="1">
        <v>79</v>
      </c>
      <c r="BS29" s="1">
        <v>0</v>
      </c>
      <c r="BT29" s="1">
        <v>0</v>
      </c>
      <c r="BU29" s="1">
        <v>2</v>
      </c>
      <c r="BV29" s="1">
        <v>0</v>
      </c>
      <c r="BW29" s="1">
        <v>0</v>
      </c>
      <c r="BX29" s="1">
        <v>1.5</v>
      </c>
      <c r="BY29" s="1">
        <v>91.5</v>
      </c>
      <c r="BZ29" s="1">
        <v>4.5</v>
      </c>
      <c r="CA29" s="1">
        <v>12.5</v>
      </c>
      <c r="CB29" s="1">
        <v>4.5</v>
      </c>
      <c r="CC29" s="1">
        <v>0</v>
      </c>
      <c r="CD29" s="1">
        <v>0</v>
      </c>
      <c r="CE29" s="1">
        <v>0.5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f t="shared" si="0"/>
        <v>4.6086854700000019</v>
      </c>
      <c r="CL29" s="1">
        <v>6</v>
      </c>
    </row>
    <row r="30" spans="1:90" x14ac:dyDescent="0.25">
      <c r="A30" s="1" t="s">
        <v>137</v>
      </c>
      <c r="B30" s="1">
        <v>5.3</v>
      </c>
      <c r="C30" s="1">
        <v>2</v>
      </c>
      <c r="D30" s="1">
        <v>90</v>
      </c>
      <c r="E30" s="1">
        <v>0.04</v>
      </c>
      <c r="F30" s="1">
        <v>0.12</v>
      </c>
      <c r="G30" s="1">
        <v>0.1</v>
      </c>
      <c r="H30" s="1">
        <v>1</v>
      </c>
      <c r="I30" s="1">
        <v>1.5</v>
      </c>
      <c r="J30" s="1">
        <v>0.5</v>
      </c>
      <c r="K30" s="1">
        <v>1</v>
      </c>
      <c r="L30" s="1">
        <v>0.5</v>
      </c>
      <c r="M30" s="1">
        <v>0</v>
      </c>
      <c r="N30" s="1">
        <v>0</v>
      </c>
      <c r="O30" s="1">
        <v>0.08</v>
      </c>
      <c r="P30" s="1">
        <v>0.08</v>
      </c>
      <c r="Q30" s="1">
        <v>0.5</v>
      </c>
      <c r="R30" s="1">
        <v>0.5</v>
      </c>
      <c r="S30" s="1">
        <v>0</v>
      </c>
      <c r="T30" s="1">
        <v>0</v>
      </c>
      <c r="U30" s="1">
        <v>17.5</v>
      </c>
      <c r="V30" s="1">
        <v>13.5</v>
      </c>
      <c r="W30" s="1">
        <v>77</v>
      </c>
      <c r="X30" s="1">
        <v>6</v>
      </c>
      <c r="Y30" s="1">
        <v>0.5</v>
      </c>
      <c r="Z30" s="1">
        <v>8</v>
      </c>
      <c r="AA30" s="1">
        <v>1.5</v>
      </c>
      <c r="AB30" s="1">
        <v>0.5</v>
      </c>
      <c r="AC30" s="1">
        <v>0.5</v>
      </c>
      <c r="AD30" s="1">
        <v>0</v>
      </c>
      <c r="AE30" s="1">
        <v>0.04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12</v>
      </c>
      <c r="AL30" s="1">
        <v>10.85</v>
      </c>
      <c r="AM30" s="1">
        <v>32.200000000000003</v>
      </c>
      <c r="AN30" s="1">
        <v>0.7</v>
      </c>
      <c r="AO30" s="1">
        <v>4.5</v>
      </c>
      <c r="AP30" s="1">
        <v>15</v>
      </c>
      <c r="AQ30" s="1">
        <v>21</v>
      </c>
      <c r="AR30" s="1">
        <v>0</v>
      </c>
      <c r="AS30" s="1">
        <v>4.5</v>
      </c>
      <c r="AT30" s="1">
        <v>1.5</v>
      </c>
      <c r="AU30" s="1">
        <v>2.5</v>
      </c>
      <c r="AV30" s="1">
        <v>1.5</v>
      </c>
      <c r="AW30" s="1">
        <v>60</v>
      </c>
      <c r="AX30" s="1">
        <v>6</v>
      </c>
      <c r="AY30" s="1">
        <v>0.5</v>
      </c>
      <c r="AZ30" s="1">
        <v>1</v>
      </c>
      <c r="BA30" s="1">
        <v>0.5</v>
      </c>
      <c r="BB30" s="1">
        <v>2</v>
      </c>
      <c r="BC30" s="1">
        <v>11</v>
      </c>
      <c r="BD30" s="1">
        <v>6.5</v>
      </c>
      <c r="BE30" s="1">
        <v>2</v>
      </c>
      <c r="BF30" s="1">
        <v>0</v>
      </c>
      <c r="BG30" s="1">
        <v>2</v>
      </c>
      <c r="BH30" s="1">
        <v>1</v>
      </c>
      <c r="BI30" s="1">
        <v>0.8</v>
      </c>
      <c r="BJ30" s="1">
        <v>61.5</v>
      </c>
      <c r="BK30" s="1">
        <v>56</v>
      </c>
      <c r="BL30" s="1">
        <v>91</v>
      </c>
      <c r="BM30" s="1">
        <v>38</v>
      </c>
      <c r="BN30" s="1">
        <v>27.5</v>
      </c>
      <c r="BO30" s="1">
        <v>72</v>
      </c>
      <c r="BP30" s="1">
        <v>17.5</v>
      </c>
      <c r="BQ30" s="1">
        <v>13.5</v>
      </c>
      <c r="BR30" s="1">
        <v>77</v>
      </c>
      <c r="BS30" s="1">
        <v>0</v>
      </c>
      <c r="BT30" s="1">
        <v>0</v>
      </c>
      <c r="BU30" s="1">
        <v>2</v>
      </c>
      <c r="BV30" s="1">
        <v>0</v>
      </c>
      <c r="BW30" s="1">
        <v>0</v>
      </c>
      <c r="BX30" s="1">
        <v>0</v>
      </c>
      <c r="BY30" s="1">
        <v>87.5</v>
      </c>
      <c r="BZ30" s="1">
        <v>1.5</v>
      </c>
      <c r="CA30" s="1">
        <v>8</v>
      </c>
      <c r="CB30" s="1">
        <v>5</v>
      </c>
      <c r="CC30" s="1">
        <v>0.5</v>
      </c>
      <c r="CD30" s="1">
        <v>0</v>
      </c>
      <c r="CE30" s="1">
        <v>1.5</v>
      </c>
      <c r="CF30" s="1">
        <v>0</v>
      </c>
      <c r="CG30" s="1">
        <v>0.5</v>
      </c>
      <c r="CH30" s="1">
        <v>0</v>
      </c>
      <c r="CI30" s="1">
        <v>0</v>
      </c>
      <c r="CJ30" s="1">
        <v>0</v>
      </c>
      <c r="CK30" s="1">
        <f t="shared" si="0"/>
        <v>2.7932485200000006</v>
      </c>
      <c r="CL30" s="1">
        <v>5</v>
      </c>
    </row>
    <row r="31" spans="1:90" x14ac:dyDescent="0.25">
      <c r="A31" s="1" t="s">
        <v>95</v>
      </c>
      <c r="B31" s="1">
        <v>5.2</v>
      </c>
      <c r="C31" s="1">
        <v>2</v>
      </c>
      <c r="D31" s="1">
        <v>90</v>
      </c>
      <c r="E31" s="1">
        <v>0.04</v>
      </c>
      <c r="F31" s="1">
        <v>0.5</v>
      </c>
      <c r="G31" s="1">
        <v>0</v>
      </c>
      <c r="H31" s="1">
        <v>1</v>
      </c>
      <c r="I31" s="1">
        <v>0.5</v>
      </c>
      <c r="J31" s="1">
        <v>0</v>
      </c>
      <c r="K31" s="1">
        <v>0.5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10</v>
      </c>
      <c r="V31" s="1">
        <v>5.5</v>
      </c>
      <c r="W31" s="1">
        <v>55</v>
      </c>
      <c r="X31" s="1">
        <v>0.5</v>
      </c>
      <c r="Y31" s="1">
        <v>0.5</v>
      </c>
      <c r="Z31" s="1">
        <v>100</v>
      </c>
      <c r="AA31" s="1">
        <v>0</v>
      </c>
      <c r="AB31" s="1">
        <v>0</v>
      </c>
      <c r="AC31" s="1">
        <v>0.5</v>
      </c>
      <c r="AD31" s="1">
        <v>0</v>
      </c>
      <c r="AE31" s="1">
        <v>0.02</v>
      </c>
      <c r="AF31" s="1">
        <v>0.5</v>
      </c>
      <c r="AG31" s="1">
        <v>0</v>
      </c>
      <c r="AH31" s="1">
        <v>0.5</v>
      </c>
      <c r="AI31" s="1">
        <v>0</v>
      </c>
      <c r="AJ31" s="1">
        <v>0.5</v>
      </c>
      <c r="AK31" s="1">
        <v>2</v>
      </c>
      <c r="AL31" s="1">
        <v>9.9</v>
      </c>
      <c r="AM31" s="1">
        <v>23.5</v>
      </c>
      <c r="AN31" s="1">
        <v>0.1</v>
      </c>
      <c r="AO31" s="1">
        <v>2.1</v>
      </c>
      <c r="AP31" s="1">
        <v>10</v>
      </c>
      <c r="AQ31" s="1">
        <v>20.5</v>
      </c>
      <c r="AR31" s="1">
        <v>1.5</v>
      </c>
      <c r="AS31" s="1">
        <v>5.5</v>
      </c>
      <c r="AT31" s="1">
        <v>2</v>
      </c>
      <c r="AU31" s="1">
        <v>2.5</v>
      </c>
      <c r="AV31" s="1">
        <v>1</v>
      </c>
      <c r="AW31" s="1">
        <v>40</v>
      </c>
      <c r="AX31" s="1">
        <v>2</v>
      </c>
      <c r="AY31" s="1">
        <v>1.5</v>
      </c>
      <c r="AZ31" s="1">
        <v>0.5</v>
      </c>
      <c r="BA31" s="1">
        <v>1.5</v>
      </c>
      <c r="BB31" s="1">
        <v>3.5</v>
      </c>
      <c r="BC31" s="1">
        <v>18</v>
      </c>
      <c r="BD31" s="1">
        <v>13.5</v>
      </c>
      <c r="BE31" s="1">
        <v>5</v>
      </c>
      <c r="BF31" s="1">
        <v>0</v>
      </c>
      <c r="BG31" s="1">
        <v>5</v>
      </c>
      <c r="BH31" s="1">
        <v>2</v>
      </c>
      <c r="BI31" s="1">
        <v>1.64</v>
      </c>
      <c r="BJ31" s="1">
        <v>46</v>
      </c>
      <c r="BK31" s="1">
        <v>34.5</v>
      </c>
      <c r="BL31" s="1">
        <v>75</v>
      </c>
      <c r="BM31" s="1">
        <v>23.5</v>
      </c>
      <c r="BN31" s="1">
        <v>16.5</v>
      </c>
      <c r="BO31" s="1">
        <v>70</v>
      </c>
      <c r="BP31" s="1">
        <v>10</v>
      </c>
      <c r="BQ31" s="1">
        <v>5.5</v>
      </c>
      <c r="BR31" s="1">
        <v>55</v>
      </c>
      <c r="BS31" s="1">
        <v>0</v>
      </c>
      <c r="BT31" s="1">
        <v>0</v>
      </c>
      <c r="BU31" s="1">
        <v>2</v>
      </c>
      <c r="BV31" s="1">
        <v>0</v>
      </c>
      <c r="BW31" s="1">
        <v>0</v>
      </c>
      <c r="BX31" s="1">
        <v>1</v>
      </c>
      <c r="BY31" s="1">
        <v>69.5</v>
      </c>
      <c r="BZ31" s="1">
        <v>0.5</v>
      </c>
      <c r="CA31" s="1">
        <v>3.5</v>
      </c>
      <c r="CB31" s="1">
        <v>1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  <c r="CJ31" s="1">
        <v>0</v>
      </c>
      <c r="CK31" s="1">
        <f t="shared" si="0"/>
        <v>3.1109167400000004</v>
      </c>
      <c r="CL31" s="1">
        <v>4</v>
      </c>
    </row>
    <row r="32" spans="1:90" x14ac:dyDescent="0.25">
      <c r="A32" s="1" t="s">
        <v>155</v>
      </c>
      <c r="B32" s="1">
        <v>8.5</v>
      </c>
      <c r="C32" s="1">
        <v>2</v>
      </c>
      <c r="D32" s="1">
        <v>90</v>
      </c>
      <c r="E32" s="1">
        <v>0.26</v>
      </c>
      <c r="F32" s="1">
        <v>0.2</v>
      </c>
      <c r="G32" s="1">
        <v>0.7</v>
      </c>
      <c r="H32" s="1">
        <v>1</v>
      </c>
      <c r="I32" s="1">
        <v>1.5</v>
      </c>
      <c r="J32" s="1">
        <v>0.5</v>
      </c>
      <c r="K32" s="1">
        <v>0</v>
      </c>
      <c r="L32" s="1">
        <v>1.5</v>
      </c>
      <c r="M32" s="1">
        <v>0</v>
      </c>
      <c r="N32" s="1">
        <v>0</v>
      </c>
      <c r="O32" s="1">
        <v>0.1</v>
      </c>
      <c r="P32" s="1">
        <v>0.1</v>
      </c>
      <c r="Q32" s="1">
        <v>0</v>
      </c>
      <c r="R32" s="1">
        <v>0</v>
      </c>
      <c r="S32" s="1">
        <v>0</v>
      </c>
      <c r="T32" s="1">
        <v>0</v>
      </c>
      <c r="U32" s="1">
        <v>17</v>
      </c>
      <c r="V32" s="1">
        <v>13.5</v>
      </c>
      <c r="W32" s="1">
        <v>79</v>
      </c>
      <c r="X32" s="1">
        <v>10</v>
      </c>
      <c r="Y32" s="1">
        <v>4.5</v>
      </c>
      <c r="Z32" s="1">
        <v>45</v>
      </c>
      <c r="AA32" s="1">
        <v>4</v>
      </c>
      <c r="AB32" s="1">
        <v>1</v>
      </c>
      <c r="AC32" s="1">
        <v>5</v>
      </c>
      <c r="AD32" s="1">
        <v>1</v>
      </c>
      <c r="AE32" s="1">
        <v>0.57999999999999996</v>
      </c>
      <c r="AF32" s="1">
        <v>0.5</v>
      </c>
      <c r="AG32" s="1">
        <v>0</v>
      </c>
      <c r="AH32" s="1">
        <v>0</v>
      </c>
      <c r="AI32" s="1">
        <v>0</v>
      </c>
      <c r="AJ32" s="1">
        <v>1</v>
      </c>
      <c r="AK32" s="1">
        <v>15.5</v>
      </c>
      <c r="AL32" s="1">
        <v>74.75</v>
      </c>
      <c r="AM32" s="1">
        <v>36.200000000000003</v>
      </c>
      <c r="AN32" s="1">
        <v>2.2999999999999998</v>
      </c>
      <c r="AO32" s="1">
        <v>5.6</v>
      </c>
      <c r="AP32" s="1">
        <v>20.5</v>
      </c>
      <c r="AQ32" s="1">
        <v>37</v>
      </c>
      <c r="AR32" s="1">
        <v>1.5</v>
      </c>
      <c r="AS32" s="1">
        <v>9</v>
      </c>
      <c r="AT32" s="1">
        <v>0</v>
      </c>
      <c r="AU32" s="1">
        <v>1.5</v>
      </c>
      <c r="AV32" s="1">
        <v>1</v>
      </c>
      <c r="AW32" s="1">
        <v>67</v>
      </c>
      <c r="AX32" s="1">
        <v>9.5</v>
      </c>
      <c r="AY32" s="1">
        <v>1.5</v>
      </c>
      <c r="AZ32" s="1">
        <v>0.5</v>
      </c>
      <c r="BA32" s="1">
        <v>1</v>
      </c>
      <c r="BB32" s="1">
        <v>3</v>
      </c>
      <c r="BC32" s="1">
        <v>11.5</v>
      </c>
      <c r="BD32" s="1">
        <v>8</v>
      </c>
      <c r="BE32" s="1">
        <v>3</v>
      </c>
      <c r="BF32" s="1">
        <v>2.5</v>
      </c>
      <c r="BG32" s="1">
        <v>3</v>
      </c>
      <c r="BH32" s="1">
        <v>1.5</v>
      </c>
      <c r="BI32" s="1">
        <v>1.1000000000000001</v>
      </c>
      <c r="BJ32" s="1">
        <v>50</v>
      </c>
      <c r="BK32" s="1">
        <v>40</v>
      </c>
      <c r="BL32" s="1">
        <v>80</v>
      </c>
      <c r="BM32" s="1">
        <v>42.5</v>
      </c>
      <c r="BN32" s="1">
        <v>29</v>
      </c>
      <c r="BO32" s="1">
        <v>68</v>
      </c>
      <c r="BP32" s="1">
        <v>17</v>
      </c>
      <c r="BQ32" s="1">
        <v>13.5</v>
      </c>
      <c r="BR32" s="1">
        <v>79</v>
      </c>
      <c r="BS32" s="1">
        <v>1</v>
      </c>
      <c r="BT32" s="1">
        <v>1</v>
      </c>
      <c r="BU32" s="1">
        <v>2</v>
      </c>
      <c r="BV32" s="1">
        <v>0</v>
      </c>
      <c r="BW32" s="1">
        <v>0</v>
      </c>
      <c r="BX32" s="1">
        <v>0</v>
      </c>
      <c r="BY32" s="1">
        <v>85</v>
      </c>
      <c r="BZ32" s="1">
        <v>3</v>
      </c>
      <c r="CA32" s="1">
        <v>5</v>
      </c>
      <c r="CB32" s="1">
        <v>12</v>
      </c>
      <c r="CC32" s="1">
        <v>0</v>
      </c>
      <c r="CD32" s="1">
        <v>0</v>
      </c>
      <c r="CE32" s="1">
        <v>3.5</v>
      </c>
      <c r="CF32" s="1">
        <v>1</v>
      </c>
      <c r="CG32" s="1">
        <v>0.5</v>
      </c>
      <c r="CH32" s="1">
        <v>0</v>
      </c>
      <c r="CI32" s="1">
        <v>0</v>
      </c>
      <c r="CJ32" s="1">
        <v>0</v>
      </c>
      <c r="CK32" s="1">
        <f t="shared" si="0"/>
        <v>4.5396407600000002</v>
      </c>
      <c r="CL32" s="1">
        <v>4</v>
      </c>
    </row>
    <row r="33" spans="1:90" x14ac:dyDescent="0.25">
      <c r="A33" s="1" t="s">
        <v>159</v>
      </c>
      <c r="B33" s="1">
        <v>4.3</v>
      </c>
      <c r="C33" s="1">
        <v>2</v>
      </c>
      <c r="D33" s="1">
        <v>90</v>
      </c>
      <c r="E33" s="1">
        <v>0.03</v>
      </c>
      <c r="F33" s="1">
        <v>0</v>
      </c>
      <c r="G33" s="1">
        <v>0</v>
      </c>
      <c r="H33" s="1">
        <v>0</v>
      </c>
      <c r="I33" s="1">
        <v>0.5</v>
      </c>
      <c r="J33" s="1">
        <v>0</v>
      </c>
      <c r="K33" s="1">
        <v>0</v>
      </c>
      <c r="L33" s="1">
        <v>0.5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6.5</v>
      </c>
      <c r="V33" s="1">
        <v>3</v>
      </c>
      <c r="W33" s="1">
        <v>46</v>
      </c>
      <c r="X33" s="1">
        <v>1</v>
      </c>
      <c r="Y33" s="1">
        <v>0</v>
      </c>
      <c r="Z33" s="1">
        <v>0</v>
      </c>
      <c r="AA33" s="1">
        <v>0</v>
      </c>
      <c r="AB33" s="1">
        <v>0</v>
      </c>
      <c r="AC33" s="1">
        <v>0.5</v>
      </c>
      <c r="AD33" s="1">
        <v>0</v>
      </c>
      <c r="AE33" s="1">
        <v>0.02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1.5</v>
      </c>
      <c r="AL33" s="1">
        <v>8</v>
      </c>
      <c r="AM33" s="1">
        <v>19.100000000000001</v>
      </c>
      <c r="AN33" s="1">
        <v>0.1</v>
      </c>
      <c r="AO33" s="1">
        <v>1.9</v>
      </c>
      <c r="AP33" s="1">
        <v>11.5</v>
      </c>
      <c r="AQ33" s="1">
        <v>11.5</v>
      </c>
      <c r="AR33" s="1">
        <v>0</v>
      </c>
      <c r="AS33" s="1">
        <v>0.5</v>
      </c>
      <c r="AT33" s="1">
        <v>4</v>
      </c>
      <c r="AU33" s="1">
        <v>1.5</v>
      </c>
      <c r="AV33" s="1">
        <v>1</v>
      </c>
      <c r="AW33" s="1">
        <v>67</v>
      </c>
      <c r="AX33" s="1">
        <v>3.5</v>
      </c>
      <c r="AY33" s="1">
        <v>2</v>
      </c>
      <c r="AZ33" s="1">
        <v>1.5</v>
      </c>
      <c r="BA33" s="1">
        <v>1.5</v>
      </c>
      <c r="BB33" s="1">
        <v>5</v>
      </c>
      <c r="BC33" s="1">
        <v>17.5</v>
      </c>
      <c r="BD33" s="1">
        <v>10</v>
      </c>
      <c r="BE33" s="1">
        <v>6</v>
      </c>
      <c r="BF33" s="1">
        <v>0</v>
      </c>
      <c r="BG33" s="1">
        <v>1.5</v>
      </c>
      <c r="BH33" s="1">
        <v>3</v>
      </c>
      <c r="BI33" s="1">
        <v>2.16</v>
      </c>
      <c r="BJ33" s="1">
        <v>39.5</v>
      </c>
      <c r="BK33" s="1">
        <v>33</v>
      </c>
      <c r="BL33" s="1">
        <v>84</v>
      </c>
      <c r="BM33" s="1">
        <v>14</v>
      </c>
      <c r="BN33" s="1">
        <v>9.5</v>
      </c>
      <c r="BO33" s="1">
        <v>68</v>
      </c>
      <c r="BP33" s="1">
        <v>6.5</v>
      </c>
      <c r="BQ33" s="1">
        <v>3</v>
      </c>
      <c r="BR33" s="1">
        <v>46</v>
      </c>
      <c r="BS33" s="1">
        <v>0</v>
      </c>
      <c r="BT33" s="1">
        <v>0</v>
      </c>
      <c r="BU33" s="1">
        <v>2</v>
      </c>
      <c r="BV33" s="1">
        <v>0</v>
      </c>
      <c r="BW33" s="1">
        <v>0</v>
      </c>
      <c r="BX33" s="1">
        <v>2.5</v>
      </c>
      <c r="BY33" s="1">
        <v>66</v>
      </c>
      <c r="BZ33" s="1">
        <v>0.5</v>
      </c>
      <c r="CA33" s="1">
        <v>2</v>
      </c>
      <c r="CB33" s="1">
        <v>2.5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f t="shared" si="0"/>
        <v>3.1889186299999999</v>
      </c>
      <c r="CL33" s="1">
        <v>3</v>
      </c>
    </row>
    <row r="34" spans="1:90" x14ac:dyDescent="0.25">
      <c r="A34" s="1" t="s">
        <v>59</v>
      </c>
      <c r="B34" s="1">
        <v>6.7</v>
      </c>
      <c r="C34" s="1">
        <v>2</v>
      </c>
      <c r="D34" s="1">
        <v>90</v>
      </c>
      <c r="E34" s="1">
        <v>0.04</v>
      </c>
      <c r="F34" s="1">
        <v>0</v>
      </c>
      <c r="G34" s="1">
        <v>0.1</v>
      </c>
      <c r="H34" s="1">
        <v>0</v>
      </c>
      <c r="I34" s="1">
        <v>2</v>
      </c>
      <c r="J34" s="1">
        <v>0</v>
      </c>
      <c r="K34" s="1">
        <v>2</v>
      </c>
      <c r="L34" s="1">
        <v>0</v>
      </c>
      <c r="M34" s="1">
        <v>0</v>
      </c>
      <c r="N34" s="1">
        <v>1</v>
      </c>
      <c r="O34" s="1">
        <v>0.04</v>
      </c>
      <c r="P34" s="1">
        <v>0.04</v>
      </c>
      <c r="Q34" s="1">
        <v>0</v>
      </c>
      <c r="R34" s="1">
        <v>0</v>
      </c>
      <c r="S34" s="1">
        <v>0</v>
      </c>
      <c r="T34" s="1">
        <v>0</v>
      </c>
      <c r="U34" s="1">
        <v>8</v>
      </c>
      <c r="V34" s="1">
        <v>5</v>
      </c>
      <c r="W34" s="1">
        <v>63</v>
      </c>
      <c r="X34" s="1">
        <v>0</v>
      </c>
      <c r="Y34" s="1">
        <v>0</v>
      </c>
      <c r="AA34" s="1">
        <v>0</v>
      </c>
      <c r="AB34" s="1">
        <v>0</v>
      </c>
      <c r="AC34" s="1">
        <v>1</v>
      </c>
      <c r="AD34" s="1">
        <v>0</v>
      </c>
      <c r="AE34" s="1">
        <v>0.08</v>
      </c>
      <c r="AF34" s="1">
        <v>0</v>
      </c>
      <c r="AG34" s="1">
        <v>0</v>
      </c>
      <c r="AH34" s="1">
        <v>0</v>
      </c>
      <c r="AI34" s="1">
        <v>0</v>
      </c>
      <c r="AJ34" s="1">
        <v>1</v>
      </c>
      <c r="AK34" s="1">
        <v>18.5</v>
      </c>
      <c r="AL34" s="1">
        <v>13.95</v>
      </c>
      <c r="AM34" s="1">
        <v>17.3</v>
      </c>
      <c r="AN34" s="1">
        <v>0.5</v>
      </c>
      <c r="AO34" s="1">
        <v>3.7</v>
      </c>
      <c r="AP34" s="1">
        <v>15</v>
      </c>
      <c r="AQ34" s="1">
        <v>27</v>
      </c>
      <c r="AR34" s="1">
        <v>0.5</v>
      </c>
      <c r="AS34" s="1">
        <v>6.5</v>
      </c>
      <c r="AT34" s="1">
        <v>0</v>
      </c>
      <c r="AU34" s="1">
        <v>0</v>
      </c>
      <c r="AV34" s="1">
        <v>0</v>
      </c>
      <c r="AX34" s="1">
        <v>5</v>
      </c>
      <c r="AY34" s="1">
        <v>5.5</v>
      </c>
      <c r="AZ34" s="1">
        <v>0.5</v>
      </c>
      <c r="BA34" s="1">
        <v>0.5</v>
      </c>
      <c r="BB34" s="1">
        <v>6.5</v>
      </c>
      <c r="BC34" s="1">
        <v>11.5</v>
      </c>
      <c r="BD34" s="1">
        <v>8</v>
      </c>
      <c r="BE34" s="1">
        <v>3</v>
      </c>
      <c r="BF34" s="1">
        <v>2.5</v>
      </c>
      <c r="BG34" s="1">
        <v>3</v>
      </c>
      <c r="BH34" s="1">
        <v>1.5</v>
      </c>
      <c r="BI34" s="1">
        <v>1.1000000000000001</v>
      </c>
      <c r="BJ34" s="1">
        <v>68.5</v>
      </c>
      <c r="BK34" s="1">
        <v>60.5</v>
      </c>
      <c r="BL34" s="1">
        <v>88</v>
      </c>
      <c r="BM34" s="1">
        <v>24.5</v>
      </c>
      <c r="BN34" s="1">
        <v>18.5</v>
      </c>
      <c r="BO34" s="1">
        <v>76</v>
      </c>
      <c r="BP34" s="1">
        <v>8</v>
      </c>
      <c r="BQ34" s="1">
        <v>5</v>
      </c>
      <c r="BR34" s="1">
        <v>63</v>
      </c>
      <c r="BS34" s="1">
        <v>0.5</v>
      </c>
      <c r="BT34" s="1">
        <v>0.5</v>
      </c>
      <c r="BU34" s="1">
        <v>2</v>
      </c>
      <c r="BV34" s="1">
        <v>0</v>
      </c>
      <c r="BW34" s="1">
        <v>0</v>
      </c>
      <c r="BX34" s="1">
        <v>0</v>
      </c>
      <c r="BY34" s="1">
        <v>78.5</v>
      </c>
      <c r="BZ34" s="1">
        <v>3</v>
      </c>
      <c r="CA34" s="1">
        <v>7</v>
      </c>
      <c r="CB34" s="1">
        <v>1.5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f t="shared" si="0"/>
        <v>4.9668473800000008</v>
      </c>
      <c r="CL34" s="1">
        <v>2</v>
      </c>
    </row>
    <row r="35" spans="1:90" x14ac:dyDescent="0.25">
      <c r="A35" s="1" t="s">
        <v>61</v>
      </c>
      <c r="B35" s="1">
        <v>4.7</v>
      </c>
      <c r="C35" s="1">
        <v>2</v>
      </c>
      <c r="D35" s="1">
        <v>90</v>
      </c>
      <c r="E35" s="1">
        <v>0.04</v>
      </c>
      <c r="F35" s="1">
        <v>0</v>
      </c>
      <c r="G35" s="1">
        <v>0</v>
      </c>
      <c r="H35" s="1">
        <v>0</v>
      </c>
      <c r="I35" s="1">
        <v>0.5</v>
      </c>
      <c r="J35" s="1">
        <v>0</v>
      </c>
      <c r="K35" s="1">
        <v>0.5</v>
      </c>
      <c r="L35" s="1">
        <v>0</v>
      </c>
      <c r="M35" s="1">
        <v>0</v>
      </c>
      <c r="N35" s="1">
        <v>0.5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17</v>
      </c>
      <c r="V35" s="1">
        <v>12</v>
      </c>
      <c r="W35" s="1">
        <v>71</v>
      </c>
      <c r="X35" s="1">
        <v>3</v>
      </c>
      <c r="Y35" s="1">
        <v>0</v>
      </c>
      <c r="Z35" s="1">
        <v>0</v>
      </c>
      <c r="AA35" s="1">
        <v>0</v>
      </c>
      <c r="AB35" s="1">
        <v>0.5</v>
      </c>
      <c r="AC35" s="1">
        <v>1</v>
      </c>
      <c r="AD35" s="1">
        <v>0</v>
      </c>
      <c r="AE35" s="1">
        <v>0.04</v>
      </c>
      <c r="AF35" s="1">
        <v>0</v>
      </c>
      <c r="AG35" s="1">
        <v>0</v>
      </c>
      <c r="AH35" s="1">
        <v>0</v>
      </c>
      <c r="AI35" s="1">
        <v>0</v>
      </c>
      <c r="AJ35" s="1">
        <v>0.5</v>
      </c>
      <c r="AK35" s="1">
        <v>3</v>
      </c>
      <c r="AL35" s="1">
        <v>12.75</v>
      </c>
      <c r="AM35" s="1">
        <v>7.7</v>
      </c>
      <c r="AN35" s="1">
        <v>0.2</v>
      </c>
      <c r="AO35" s="1">
        <v>3.6</v>
      </c>
      <c r="AP35" s="1">
        <v>10</v>
      </c>
      <c r="AQ35" s="1">
        <v>16</v>
      </c>
      <c r="AR35" s="1">
        <v>0</v>
      </c>
      <c r="AS35" s="1">
        <v>3.5</v>
      </c>
      <c r="AT35" s="1">
        <v>1.5</v>
      </c>
      <c r="AU35" s="1">
        <v>0.5</v>
      </c>
      <c r="AV35" s="1">
        <v>0</v>
      </c>
      <c r="AW35" s="1">
        <v>0</v>
      </c>
      <c r="AX35" s="1">
        <v>4.5</v>
      </c>
      <c r="AY35" s="1">
        <v>1.5</v>
      </c>
      <c r="AZ35" s="1">
        <v>0</v>
      </c>
      <c r="BA35" s="1">
        <v>1</v>
      </c>
      <c r="BB35" s="1">
        <v>2.5</v>
      </c>
      <c r="BC35" s="1">
        <v>11</v>
      </c>
      <c r="BD35" s="1">
        <v>7.5</v>
      </c>
      <c r="BE35" s="1">
        <v>4</v>
      </c>
      <c r="BF35" s="1">
        <v>1</v>
      </c>
      <c r="BG35" s="1">
        <v>2.5</v>
      </c>
      <c r="BH35" s="1">
        <v>1</v>
      </c>
      <c r="BI35" s="1">
        <v>1.04</v>
      </c>
      <c r="BJ35" s="1">
        <v>44</v>
      </c>
      <c r="BK35" s="1">
        <v>36.5</v>
      </c>
      <c r="BL35" s="1">
        <v>83</v>
      </c>
      <c r="BM35" s="1">
        <v>30.5</v>
      </c>
      <c r="BN35" s="1">
        <v>21.5</v>
      </c>
      <c r="BO35" s="1">
        <v>70</v>
      </c>
      <c r="BP35" s="1">
        <v>17</v>
      </c>
      <c r="BQ35" s="1">
        <v>12</v>
      </c>
      <c r="BR35" s="1">
        <v>71</v>
      </c>
      <c r="BS35" s="1">
        <v>0</v>
      </c>
      <c r="BT35" s="1">
        <v>0</v>
      </c>
      <c r="BU35" s="1">
        <v>2</v>
      </c>
      <c r="BV35" s="1">
        <v>0</v>
      </c>
      <c r="BW35" s="1">
        <v>0</v>
      </c>
      <c r="BX35" s="1">
        <v>0</v>
      </c>
      <c r="BY35" s="1">
        <v>63</v>
      </c>
      <c r="BZ35" s="1">
        <v>1</v>
      </c>
      <c r="CA35" s="1">
        <v>9</v>
      </c>
      <c r="CB35" s="1">
        <v>5.5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>
        <v>0</v>
      </c>
      <c r="CJ35" s="1">
        <v>0</v>
      </c>
      <c r="CK35" s="1">
        <f t="shared" si="0"/>
        <v>3.5392656399999995</v>
      </c>
      <c r="CL35" s="1">
        <v>2</v>
      </c>
    </row>
    <row r="36" spans="1:90" x14ac:dyDescent="0.25">
      <c r="A36" s="1" t="s">
        <v>71</v>
      </c>
      <c r="B36" s="1">
        <v>4.3</v>
      </c>
      <c r="C36" s="1">
        <v>2</v>
      </c>
      <c r="D36" s="1">
        <v>90</v>
      </c>
      <c r="E36" s="1">
        <v>0.01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5.5</v>
      </c>
      <c r="V36" s="1">
        <v>3</v>
      </c>
      <c r="W36" s="1">
        <v>55</v>
      </c>
      <c r="X36" s="1">
        <v>0</v>
      </c>
      <c r="Y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2</v>
      </c>
      <c r="AL36" s="1">
        <v>0.5</v>
      </c>
      <c r="AM36" s="1">
        <v>18</v>
      </c>
      <c r="AN36" s="1">
        <v>0</v>
      </c>
      <c r="AO36" s="1">
        <v>2.9</v>
      </c>
      <c r="AP36" s="1">
        <v>15</v>
      </c>
      <c r="AQ36" s="1">
        <v>15</v>
      </c>
      <c r="AR36" s="1">
        <v>0</v>
      </c>
      <c r="AS36" s="1">
        <v>1</v>
      </c>
      <c r="AT36" s="1">
        <v>2</v>
      </c>
      <c r="AU36" s="1">
        <v>0</v>
      </c>
      <c r="AV36" s="1">
        <v>0</v>
      </c>
      <c r="AX36" s="1">
        <v>3.5</v>
      </c>
      <c r="AY36" s="1">
        <v>6.5</v>
      </c>
      <c r="AZ36" s="1">
        <v>0.5</v>
      </c>
      <c r="BA36" s="1">
        <v>1</v>
      </c>
      <c r="BB36" s="1">
        <v>8</v>
      </c>
      <c r="BC36" s="1">
        <v>12</v>
      </c>
      <c r="BD36" s="1">
        <v>6</v>
      </c>
      <c r="BE36" s="1">
        <v>2.5</v>
      </c>
      <c r="BF36" s="1">
        <v>0</v>
      </c>
      <c r="BG36" s="1">
        <v>2</v>
      </c>
      <c r="BH36" s="1">
        <v>2</v>
      </c>
      <c r="BI36" s="1">
        <v>1.33</v>
      </c>
      <c r="BJ36" s="1">
        <v>55.5</v>
      </c>
      <c r="BK36" s="1">
        <v>49</v>
      </c>
      <c r="BL36" s="1">
        <v>88</v>
      </c>
      <c r="BM36" s="1">
        <v>18</v>
      </c>
      <c r="BN36" s="1">
        <v>13.5</v>
      </c>
      <c r="BO36" s="1">
        <v>75</v>
      </c>
      <c r="BP36" s="1">
        <v>5.5</v>
      </c>
      <c r="BQ36" s="1">
        <v>3</v>
      </c>
      <c r="BR36" s="1">
        <v>55</v>
      </c>
      <c r="BS36" s="1">
        <v>0</v>
      </c>
      <c r="BT36" s="1">
        <v>0</v>
      </c>
      <c r="BU36" s="1">
        <v>2</v>
      </c>
      <c r="BV36" s="1">
        <v>0</v>
      </c>
      <c r="BW36" s="1">
        <v>0</v>
      </c>
      <c r="BX36" s="1">
        <v>0</v>
      </c>
      <c r="BY36" s="1">
        <v>69</v>
      </c>
      <c r="BZ36" s="1">
        <v>1</v>
      </c>
      <c r="CA36" s="1">
        <v>5.5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>
        <v>0</v>
      </c>
      <c r="CJ36" s="1">
        <v>0</v>
      </c>
      <c r="CK36" s="1">
        <f t="shared" si="0"/>
        <v>3.5125013099999998</v>
      </c>
      <c r="CL36" s="1">
        <v>2</v>
      </c>
    </row>
    <row r="37" spans="1:90" x14ac:dyDescent="0.25">
      <c r="A37" s="1" t="s">
        <v>73</v>
      </c>
      <c r="B37" s="1">
        <v>4.3</v>
      </c>
      <c r="C37" s="1">
        <v>2</v>
      </c>
      <c r="D37" s="1">
        <v>90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8</v>
      </c>
      <c r="V37" s="1">
        <v>4.5</v>
      </c>
      <c r="W37" s="1">
        <v>56</v>
      </c>
      <c r="X37" s="1">
        <v>1.5</v>
      </c>
      <c r="Y37" s="1">
        <v>0.5</v>
      </c>
      <c r="Z37" s="1">
        <v>33</v>
      </c>
      <c r="AA37" s="1">
        <v>1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0.5</v>
      </c>
      <c r="AK37" s="1">
        <v>0</v>
      </c>
      <c r="AL37" s="1">
        <v>3.5</v>
      </c>
      <c r="AM37" s="1">
        <v>20.8</v>
      </c>
      <c r="AN37" s="1">
        <v>0</v>
      </c>
      <c r="AO37" s="1">
        <v>2.5</v>
      </c>
      <c r="AP37" s="1">
        <v>15.5</v>
      </c>
      <c r="AQ37" s="1">
        <v>21.5</v>
      </c>
      <c r="AR37" s="1">
        <v>0.5</v>
      </c>
      <c r="AS37" s="1">
        <v>3.5</v>
      </c>
      <c r="AT37" s="1">
        <v>2</v>
      </c>
      <c r="AU37" s="1">
        <v>2</v>
      </c>
      <c r="AV37" s="1">
        <v>2</v>
      </c>
      <c r="AW37" s="1">
        <v>100</v>
      </c>
      <c r="AX37" s="1">
        <v>3</v>
      </c>
      <c r="AY37" s="1">
        <v>2.5</v>
      </c>
      <c r="AZ37" s="1">
        <v>1</v>
      </c>
      <c r="BA37" s="1">
        <v>4.5</v>
      </c>
      <c r="BB37" s="1">
        <v>8</v>
      </c>
      <c r="BC37" s="1">
        <v>18</v>
      </c>
      <c r="BD37" s="1">
        <v>13.5</v>
      </c>
      <c r="BE37" s="1">
        <v>5</v>
      </c>
      <c r="BF37" s="1">
        <v>0</v>
      </c>
      <c r="BG37" s="1">
        <v>5</v>
      </c>
      <c r="BH37" s="1">
        <v>2</v>
      </c>
      <c r="BI37" s="1">
        <v>1.64</v>
      </c>
      <c r="BJ37" s="1">
        <v>51</v>
      </c>
      <c r="BK37" s="1">
        <v>43.5</v>
      </c>
      <c r="BL37" s="1">
        <v>85</v>
      </c>
      <c r="BM37" s="1">
        <v>23</v>
      </c>
      <c r="BN37" s="1">
        <v>17</v>
      </c>
      <c r="BO37" s="1">
        <v>74</v>
      </c>
      <c r="BP37" s="1">
        <v>8</v>
      </c>
      <c r="BQ37" s="1">
        <v>4.5</v>
      </c>
      <c r="BR37" s="1">
        <v>56</v>
      </c>
      <c r="BS37" s="1">
        <v>0</v>
      </c>
      <c r="BT37" s="1">
        <v>0</v>
      </c>
      <c r="BU37" s="1">
        <v>2</v>
      </c>
      <c r="BV37" s="1">
        <v>0</v>
      </c>
      <c r="BW37" s="1">
        <v>0</v>
      </c>
      <c r="BX37" s="1">
        <v>0</v>
      </c>
      <c r="BY37" s="1">
        <v>81</v>
      </c>
      <c r="BZ37" s="1">
        <v>0</v>
      </c>
      <c r="CA37" s="1">
        <v>5</v>
      </c>
      <c r="CB37" s="1">
        <v>2</v>
      </c>
      <c r="CC37" s="1">
        <v>0.5</v>
      </c>
      <c r="CD37" s="1">
        <v>0</v>
      </c>
      <c r="CE37" s="1">
        <v>1</v>
      </c>
      <c r="CF37" s="1">
        <v>0</v>
      </c>
      <c r="CG37" s="1">
        <v>0</v>
      </c>
      <c r="CH37" s="1">
        <v>0</v>
      </c>
      <c r="CI37" s="1">
        <v>0</v>
      </c>
      <c r="CJ37" s="1">
        <v>0</v>
      </c>
      <c r="CK37" s="1">
        <f t="shared" si="0"/>
        <v>3.2491116000000004</v>
      </c>
      <c r="CL37" s="1">
        <v>2</v>
      </c>
    </row>
    <row r="38" spans="1:90" x14ac:dyDescent="0.25">
      <c r="A38" s="1" t="s">
        <v>74</v>
      </c>
      <c r="B38" s="1">
        <v>4.4000000000000004</v>
      </c>
      <c r="C38" s="1">
        <v>2</v>
      </c>
      <c r="D38" s="1">
        <v>90</v>
      </c>
      <c r="E38" s="1">
        <v>0.02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10</v>
      </c>
      <c r="V38" s="1">
        <v>5</v>
      </c>
      <c r="W38" s="1">
        <v>50</v>
      </c>
      <c r="X38" s="1">
        <v>4</v>
      </c>
      <c r="Y38" s="1">
        <v>0.5</v>
      </c>
      <c r="Z38" s="1">
        <v>13</v>
      </c>
      <c r="AA38" s="1">
        <v>0</v>
      </c>
      <c r="AB38" s="1">
        <v>0</v>
      </c>
      <c r="AC38" s="1">
        <v>0.5</v>
      </c>
      <c r="AD38" s="1">
        <v>0</v>
      </c>
      <c r="AE38" s="1">
        <v>0.02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1</v>
      </c>
      <c r="AL38" s="1">
        <v>8.6999999999999993</v>
      </c>
      <c r="AM38" s="1">
        <v>20.8</v>
      </c>
      <c r="AN38" s="1">
        <v>0.1</v>
      </c>
      <c r="AO38" s="1">
        <v>1.6</v>
      </c>
      <c r="AP38" s="1">
        <v>11</v>
      </c>
      <c r="AQ38" s="1">
        <v>11</v>
      </c>
      <c r="AR38" s="1">
        <v>0</v>
      </c>
      <c r="AS38" s="1">
        <v>1</v>
      </c>
      <c r="AT38" s="1">
        <v>2</v>
      </c>
      <c r="AU38" s="1">
        <v>2.5</v>
      </c>
      <c r="AV38" s="1">
        <v>1</v>
      </c>
      <c r="AW38" s="1">
        <v>40</v>
      </c>
      <c r="AX38" s="1">
        <v>4.5</v>
      </c>
      <c r="AY38" s="1">
        <v>1</v>
      </c>
      <c r="AZ38" s="1">
        <v>1</v>
      </c>
      <c r="BA38" s="1">
        <v>2.5</v>
      </c>
      <c r="BB38" s="1">
        <v>4.5</v>
      </c>
      <c r="BC38" s="1">
        <v>20.5</v>
      </c>
      <c r="BD38" s="1">
        <v>16</v>
      </c>
      <c r="BE38" s="1">
        <v>8.5</v>
      </c>
      <c r="BF38" s="1">
        <v>1.5</v>
      </c>
      <c r="BG38" s="1">
        <v>6.5</v>
      </c>
      <c r="BH38" s="1">
        <v>3</v>
      </c>
      <c r="BI38" s="1">
        <v>2.52</v>
      </c>
      <c r="BJ38" s="1">
        <v>31</v>
      </c>
      <c r="BK38" s="1">
        <v>18.5</v>
      </c>
      <c r="BL38" s="1">
        <v>60</v>
      </c>
      <c r="BM38" s="1">
        <v>22.5</v>
      </c>
      <c r="BN38" s="1">
        <v>10.5</v>
      </c>
      <c r="BO38" s="1">
        <v>47</v>
      </c>
      <c r="BP38" s="1">
        <v>10</v>
      </c>
      <c r="BQ38" s="1">
        <v>5</v>
      </c>
      <c r="BR38" s="1">
        <v>50</v>
      </c>
      <c r="BS38" s="1">
        <v>0</v>
      </c>
      <c r="BT38" s="1">
        <v>0</v>
      </c>
      <c r="BU38" s="1">
        <v>2</v>
      </c>
      <c r="BV38" s="1">
        <v>0</v>
      </c>
      <c r="BW38" s="1">
        <v>0</v>
      </c>
      <c r="BX38" s="1">
        <v>0.5</v>
      </c>
      <c r="BY38" s="1">
        <v>65</v>
      </c>
      <c r="BZ38" s="1">
        <v>0.5</v>
      </c>
      <c r="CA38" s="1">
        <v>7</v>
      </c>
      <c r="CB38" s="1">
        <v>4.5</v>
      </c>
      <c r="CC38" s="1">
        <v>1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f t="shared" si="0"/>
        <v>3.4840722199999998</v>
      </c>
      <c r="CL38" s="1">
        <v>2</v>
      </c>
    </row>
    <row r="39" spans="1:90" x14ac:dyDescent="0.25">
      <c r="A39" s="1" t="s">
        <v>76</v>
      </c>
      <c r="B39" s="1">
        <v>4.9000000000000004</v>
      </c>
      <c r="C39" s="1">
        <v>2</v>
      </c>
      <c r="D39" s="1">
        <v>90</v>
      </c>
      <c r="E39" s="1">
        <v>0.39</v>
      </c>
      <c r="F39" s="1">
        <v>1</v>
      </c>
      <c r="G39" s="1">
        <v>0.5</v>
      </c>
      <c r="H39" s="1">
        <v>1</v>
      </c>
      <c r="I39" s="1">
        <v>2.5</v>
      </c>
      <c r="J39" s="1">
        <v>0.5</v>
      </c>
      <c r="K39" s="1">
        <v>2.5</v>
      </c>
      <c r="L39" s="1">
        <v>0</v>
      </c>
      <c r="M39" s="1">
        <v>1</v>
      </c>
      <c r="N39" s="1">
        <v>2</v>
      </c>
      <c r="O39" s="1">
        <v>0.4</v>
      </c>
      <c r="P39" s="1">
        <v>0.4</v>
      </c>
      <c r="Q39" s="1">
        <v>0.5</v>
      </c>
      <c r="R39" s="1">
        <v>0.5</v>
      </c>
      <c r="S39" s="1">
        <v>0</v>
      </c>
      <c r="T39" s="1">
        <v>0.5</v>
      </c>
      <c r="U39" s="1">
        <v>8</v>
      </c>
      <c r="V39" s="1">
        <v>6</v>
      </c>
      <c r="W39" s="1">
        <v>75</v>
      </c>
      <c r="X39" s="1">
        <v>0</v>
      </c>
      <c r="Y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0.06</v>
      </c>
      <c r="AF39" s="1">
        <v>0</v>
      </c>
      <c r="AG39" s="1">
        <v>0</v>
      </c>
      <c r="AH39" s="1">
        <v>0.5</v>
      </c>
      <c r="AI39" s="1">
        <v>0</v>
      </c>
      <c r="AJ39" s="1">
        <v>0</v>
      </c>
      <c r="AK39" s="1">
        <v>28</v>
      </c>
      <c r="AL39" s="1">
        <v>0.45</v>
      </c>
      <c r="AM39" s="1">
        <v>34.1</v>
      </c>
      <c r="AN39" s="1">
        <v>2.6</v>
      </c>
      <c r="AO39" s="1">
        <v>3.6</v>
      </c>
      <c r="AP39" s="1">
        <v>4</v>
      </c>
      <c r="AQ39" s="1">
        <v>10</v>
      </c>
      <c r="AR39" s="1">
        <v>0</v>
      </c>
      <c r="AS39" s="1">
        <v>3.5</v>
      </c>
      <c r="AT39" s="1">
        <v>2</v>
      </c>
      <c r="AU39" s="1">
        <v>2</v>
      </c>
      <c r="AV39" s="1">
        <v>1.5</v>
      </c>
      <c r="AW39" s="1">
        <v>75</v>
      </c>
      <c r="AX39" s="1">
        <v>3.5</v>
      </c>
      <c r="AY39" s="1">
        <v>4</v>
      </c>
      <c r="AZ39" s="1">
        <v>1.5</v>
      </c>
      <c r="BA39" s="1">
        <v>2</v>
      </c>
      <c r="BB39" s="1">
        <v>7.5</v>
      </c>
      <c r="BC39" s="1">
        <v>20.5</v>
      </c>
      <c r="BD39" s="1">
        <v>16</v>
      </c>
      <c r="BE39" s="1">
        <v>8.5</v>
      </c>
      <c r="BF39" s="1">
        <v>1.5</v>
      </c>
      <c r="BG39" s="1">
        <v>6.5</v>
      </c>
      <c r="BH39" s="1">
        <v>3</v>
      </c>
      <c r="BI39" s="1">
        <v>2.52</v>
      </c>
      <c r="BJ39" s="1">
        <v>24.5</v>
      </c>
      <c r="BK39" s="1">
        <v>18.5</v>
      </c>
      <c r="BL39" s="1">
        <v>76</v>
      </c>
      <c r="BM39" s="1">
        <v>15.5</v>
      </c>
      <c r="BN39" s="1">
        <v>11.5</v>
      </c>
      <c r="BO39" s="1">
        <v>74</v>
      </c>
      <c r="BP39" s="1">
        <v>8</v>
      </c>
      <c r="BQ39" s="1">
        <v>6</v>
      </c>
      <c r="BR39" s="1">
        <v>75</v>
      </c>
      <c r="BS39" s="1">
        <v>0</v>
      </c>
      <c r="BT39" s="1">
        <v>0</v>
      </c>
      <c r="BU39" s="1">
        <v>2</v>
      </c>
      <c r="BV39" s="1">
        <v>0</v>
      </c>
      <c r="BW39" s="1">
        <v>0</v>
      </c>
      <c r="BX39" s="1">
        <v>0.5</v>
      </c>
      <c r="BY39" s="1">
        <v>41.5</v>
      </c>
      <c r="BZ39" s="1">
        <v>3.5</v>
      </c>
      <c r="CA39" s="1">
        <v>6</v>
      </c>
      <c r="CB39" s="1">
        <v>1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K39" s="1">
        <f t="shared" si="0"/>
        <v>2.9787546899999997</v>
      </c>
      <c r="CL39" s="1">
        <v>2</v>
      </c>
    </row>
    <row r="40" spans="1:90" x14ac:dyDescent="0.25">
      <c r="A40" s="1" t="s">
        <v>80</v>
      </c>
      <c r="B40" s="1">
        <v>4.9000000000000004</v>
      </c>
      <c r="C40" s="1">
        <v>2</v>
      </c>
      <c r="D40" s="1">
        <v>90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5.5</v>
      </c>
      <c r="V40" s="1">
        <v>1</v>
      </c>
      <c r="W40" s="1">
        <v>18</v>
      </c>
      <c r="X40" s="1">
        <v>0</v>
      </c>
      <c r="Y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0.5</v>
      </c>
      <c r="AK40" s="1">
        <v>0</v>
      </c>
      <c r="AL40" s="1">
        <v>0.3</v>
      </c>
      <c r="AM40" s="1">
        <v>21.1</v>
      </c>
      <c r="AN40" s="1">
        <v>0</v>
      </c>
      <c r="AO40" s="1">
        <v>2.5</v>
      </c>
      <c r="AP40" s="1">
        <v>12.5</v>
      </c>
      <c r="AQ40" s="1">
        <v>18.5</v>
      </c>
      <c r="AR40" s="1">
        <v>0</v>
      </c>
      <c r="AS40" s="1">
        <v>3</v>
      </c>
      <c r="AT40" s="1">
        <v>2</v>
      </c>
      <c r="AU40" s="1">
        <v>1.5</v>
      </c>
      <c r="AV40" s="1">
        <v>1</v>
      </c>
      <c r="AW40" s="1">
        <v>67</v>
      </c>
      <c r="AX40" s="1">
        <v>4</v>
      </c>
      <c r="AY40" s="1">
        <v>6</v>
      </c>
      <c r="AZ40" s="1">
        <v>0.5</v>
      </c>
      <c r="BA40" s="1">
        <v>1</v>
      </c>
      <c r="BB40" s="1">
        <v>7.5</v>
      </c>
      <c r="BC40" s="1">
        <v>18</v>
      </c>
      <c r="BD40" s="1">
        <v>13.5</v>
      </c>
      <c r="BE40" s="1">
        <v>5</v>
      </c>
      <c r="BF40" s="1">
        <v>0</v>
      </c>
      <c r="BG40" s="1">
        <v>5</v>
      </c>
      <c r="BH40" s="1">
        <v>2</v>
      </c>
      <c r="BI40" s="1">
        <v>1.64</v>
      </c>
      <c r="BJ40" s="1">
        <v>93.5</v>
      </c>
      <c r="BK40" s="1">
        <v>84</v>
      </c>
      <c r="BL40" s="1">
        <v>90</v>
      </c>
      <c r="BM40" s="1">
        <v>14.5</v>
      </c>
      <c r="BN40" s="1">
        <v>8</v>
      </c>
      <c r="BO40" s="1">
        <v>55</v>
      </c>
      <c r="BP40" s="1">
        <v>5.5</v>
      </c>
      <c r="BQ40" s="1">
        <v>1</v>
      </c>
      <c r="BR40" s="1">
        <v>18</v>
      </c>
      <c r="BS40" s="1">
        <v>0</v>
      </c>
      <c r="BT40" s="1">
        <v>0</v>
      </c>
      <c r="BU40" s="1">
        <v>2</v>
      </c>
      <c r="BV40" s="1">
        <v>0</v>
      </c>
      <c r="BW40" s="1">
        <v>0</v>
      </c>
      <c r="BX40" s="1">
        <v>0</v>
      </c>
      <c r="BY40" s="1">
        <v>109</v>
      </c>
      <c r="BZ40" s="1">
        <v>0</v>
      </c>
      <c r="CA40" s="1">
        <v>5.5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f t="shared" si="0"/>
        <v>4.1769122000000003</v>
      </c>
      <c r="CL40" s="1">
        <v>2</v>
      </c>
    </row>
    <row r="41" spans="1:90" x14ac:dyDescent="0.25">
      <c r="A41" s="1" t="s">
        <v>93</v>
      </c>
      <c r="B41" s="1">
        <v>4.5</v>
      </c>
      <c r="C41" s="1">
        <v>2</v>
      </c>
      <c r="D41" s="1">
        <v>90</v>
      </c>
      <c r="E41" s="1">
        <v>0.03</v>
      </c>
      <c r="F41" s="1">
        <v>0.5</v>
      </c>
      <c r="G41" s="1">
        <v>0</v>
      </c>
      <c r="H41" s="1">
        <v>1</v>
      </c>
      <c r="I41" s="1">
        <v>0.5</v>
      </c>
      <c r="J41" s="1">
        <v>0</v>
      </c>
      <c r="K41" s="1">
        <v>0.5</v>
      </c>
      <c r="L41" s="1">
        <v>0</v>
      </c>
      <c r="M41" s="1">
        <v>0</v>
      </c>
      <c r="N41" s="1">
        <v>0.5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4.5</v>
      </c>
      <c r="V41" s="1">
        <v>3</v>
      </c>
      <c r="W41" s="1">
        <v>67</v>
      </c>
      <c r="X41" s="1">
        <v>0</v>
      </c>
      <c r="Y41" s="1">
        <v>0</v>
      </c>
      <c r="AA41" s="1">
        <v>0</v>
      </c>
      <c r="AB41" s="1">
        <v>0</v>
      </c>
      <c r="AC41" s="1">
        <v>0.5</v>
      </c>
      <c r="AD41" s="1">
        <v>0</v>
      </c>
      <c r="AE41" s="1">
        <v>0.02</v>
      </c>
      <c r="AF41" s="1">
        <v>0.5</v>
      </c>
      <c r="AG41" s="1">
        <v>0</v>
      </c>
      <c r="AH41" s="1">
        <v>0</v>
      </c>
      <c r="AI41" s="1">
        <v>0</v>
      </c>
      <c r="AJ41" s="1">
        <v>1</v>
      </c>
      <c r="AK41" s="1">
        <v>2</v>
      </c>
      <c r="AL41" s="1">
        <v>5.85</v>
      </c>
      <c r="AM41" s="1">
        <v>22.7</v>
      </c>
      <c r="AN41" s="1">
        <v>0.1</v>
      </c>
      <c r="AO41" s="1">
        <v>3.9</v>
      </c>
      <c r="AP41" s="1">
        <v>10.5</v>
      </c>
      <c r="AQ41" s="1">
        <v>27</v>
      </c>
      <c r="AR41" s="1">
        <v>1</v>
      </c>
      <c r="AS41" s="1">
        <v>8.5</v>
      </c>
      <c r="AT41" s="1">
        <v>0</v>
      </c>
      <c r="AU41" s="1">
        <v>0.5</v>
      </c>
      <c r="AV41" s="1">
        <v>0</v>
      </c>
      <c r="AW41" s="1">
        <v>0</v>
      </c>
      <c r="AX41" s="1">
        <v>4</v>
      </c>
      <c r="AY41" s="1">
        <v>3.5</v>
      </c>
      <c r="AZ41" s="1">
        <v>1</v>
      </c>
      <c r="BA41" s="1">
        <v>2</v>
      </c>
      <c r="BB41" s="1">
        <v>6.5</v>
      </c>
      <c r="BC41" s="1">
        <v>14.5</v>
      </c>
      <c r="BD41" s="1">
        <v>9</v>
      </c>
      <c r="BE41" s="1">
        <v>3</v>
      </c>
      <c r="BF41" s="1">
        <v>0.5</v>
      </c>
      <c r="BG41" s="1">
        <v>2.5</v>
      </c>
      <c r="BH41" s="1">
        <v>0.5</v>
      </c>
      <c r="BI41" s="1">
        <v>0.78</v>
      </c>
      <c r="BJ41" s="1">
        <v>40.5</v>
      </c>
      <c r="BK41" s="1">
        <v>29.5</v>
      </c>
      <c r="BL41" s="1">
        <v>73</v>
      </c>
      <c r="BM41" s="1">
        <v>16.5</v>
      </c>
      <c r="BN41" s="1">
        <v>10</v>
      </c>
      <c r="BO41" s="1">
        <v>61</v>
      </c>
      <c r="BP41" s="1">
        <v>4.5</v>
      </c>
      <c r="BQ41" s="1">
        <v>3</v>
      </c>
      <c r="BR41" s="1">
        <v>67</v>
      </c>
      <c r="BS41" s="1">
        <v>0</v>
      </c>
      <c r="BT41" s="1">
        <v>0</v>
      </c>
      <c r="BU41" s="1">
        <v>2</v>
      </c>
      <c r="BV41" s="1">
        <v>0</v>
      </c>
      <c r="BW41" s="1">
        <v>0</v>
      </c>
      <c r="BX41" s="1">
        <v>1</v>
      </c>
      <c r="BY41" s="1">
        <v>62.5</v>
      </c>
      <c r="BZ41" s="1">
        <v>0.5</v>
      </c>
      <c r="CA41" s="1">
        <v>4</v>
      </c>
      <c r="CB41" s="1">
        <v>2.5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1">
        <v>0</v>
      </c>
      <c r="CI41" s="1">
        <v>0</v>
      </c>
      <c r="CJ41" s="1">
        <v>0</v>
      </c>
      <c r="CK41" s="1">
        <f t="shared" si="0"/>
        <v>3.7741323300000009</v>
      </c>
      <c r="CL41" s="1">
        <v>2</v>
      </c>
    </row>
    <row r="42" spans="1:90" x14ac:dyDescent="0.25">
      <c r="A42" s="1" t="s">
        <v>101</v>
      </c>
      <c r="B42" s="1">
        <v>4.9000000000000004</v>
      </c>
      <c r="C42" s="1">
        <v>2</v>
      </c>
      <c r="D42" s="1">
        <v>90</v>
      </c>
      <c r="E42" s="1">
        <v>0.09</v>
      </c>
      <c r="F42" s="1">
        <v>0</v>
      </c>
      <c r="G42" s="1">
        <v>0.2</v>
      </c>
      <c r="H42" s="1">
        <v>0</v>
      </c>
      <c r="I42" s="1">
        <v>2</v>
      </c>
      <c r="J42" s="1">
        <v>0.5</v>
      </c>
      <c r="K42" s="1">
        <v>2</v>
      </c>
      <c r="L42" s="1">
        <v>0</v>
      </c>
      <c r="M42" s="1">
        <v>0</v>
      </c>
      <c r="N42" s="1">
        <v>1.5</v>
      </c>
      <c r="O42" s="1">
        <v>0.14000000000000001</v>
      </c>
      <c r="P42" s="1">
        <v>0.14000000000000001</v>
      </c>
      <c r="Q42" s="1">
        <v>0</v>
      </c>
      <c r="R42" s="1">
        <v>0</v>
      </c>
      <c r="S42" s="1">
        <v>0</v>
      </c>
      <c r="T42" s="1">
        <v>0</v>
      </c>
      <c r="U42" s="1">
        <v>5.5</v>
      </c>
      <c r="V42" s="1">
        <v>4.5</v>
      </c>
      <c r="W42" s="1">
        <v>82</v>
      </c>
      <c r="X42" s="1">
        <v>0</v>
      </c>
      <c r="Y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0.08</v>
      </c>
      <c r="AF42" s="1">
        <v>0</v>
      </c>
      <c r="AG42" s="1">
        <v>0</v>
      </c>
      <c r="AH42" s="1">
        <v>0</v>
      </c>
      <c r="AI42" s="1">
        <v>0</v>
      </c>
      <c r="AJ42" s="1">
        <v>1</v>
      </c>
      <c r="AK42" s="1">
        <v>39</v>
      </c>
      <c r="AL42" s="1">
        <v>2.2999999999999998</v>
      </c>
      <c r="AM42" s="1">
        <v>12.6</v>
      </c>
      <c r="AN42" s="1">
        <v>1.1000000000000001</v>
      </c>
      <c r="AO42" s="1">
        <v>4.4000000000000004</v>
      </c>
      <c r="AP42" s="1">
        <v>13.5</v>
      </c>
      <c r="AQ42" s="1">
        <v>25.5</v>
      </c>
      <c r="AR42" s="1">
        <v>0</v>
      </c>
      <c r="AS42" s="1">
        <v>6</v>
      </c>
      <c r="AT42" s="1">
        <v>0</v>
      </c>
      <c r="AU42" s="1">
        <v>1</v>
      </c>
      <c r="AV42" s="1">
        <v>0.5</v>
      </c>
      <c r="AW42" s="1">
        <v>50</v>
      </c>
      <c r="AX42" s="1">
        <v>5.5</v>
      </c>
      <c r="AY42" s="1">
        <v>4</v>
      </c>
      <c r="AZ42" s="1">
        <v>0</v>
      </c>
      <c r="BA42" s="1">
        <v>0.5</v>
      </c>
      <c r="BB42" s="1">
        <v>4.5</v>
      </c>
      <c r="BC42" s="1">
        <v>11.5</v>
      </c>
      <c r="BD42" s="1">
        <v>8</v>
      </c>
      <c r="BE42" s="1">
        <v>3</v>
      </c>
      <c r="BF42" s="1">
        <v>2.5</v>
      </c>
      <c r="BG42" s="1">
        <v>3</v>
      </c>
      <c r="BH42" s="1">
        <v>1.5</v>
      </c>
      <c r="BI42" s="1">
        <v>1.1000000000000001</v>
      </c>
      <c r="BJ42" s="1">
        <v>66.5</v>
      </c>
      <c r="BK42" s="1">
        <v>58</v>
      </c>
      <c r="BL42" s="1">
        <v>87</v>
      </c>
      <c r="BM42" s="1">
        <v>20.5</v>
      </c>
      <c r="BN42" s="1">
        <v>15.5</v>
      </c>
      <c r="BO42" s="1">
        <v>76</v>
      </c>
      <c r="BP42" s="1">
        <v>5.5</v>
      </c>
      <c r="BQ42" s="1">
        <v>4.5</v>
      </c>
      <c r="BR42" s="1">
        <v>82</v>
      </c>
      <c r="BS42" s="1">
        <v>0.5</v>
      </c>
      <c r="BT42" s="1">
        <v>0</v>
      </c>
      <c r="BU42" s="1">
        <v>2</v>
      </c>
      <c r="BV42" s="1">
        <v>0</v>
      </c>
      <c r="BW42" s="1">
        <v>0</v>
      </c>
      <c r="BX42" s="1">
        <v>0</v>
      </c>
      <c r="BY42" s="1">
        <v>77.5</v>
      </c>
      <c r="BZ42" s="1">
        <v>3</v>
      </c>
      <c r="CA42" s="1">
        <v>5</v>
      </c>
      <c r="CB42" s="1">
        <v>0.5</v>
      </c>
      <c r="CC42" s="1">
        <v>0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  <c r="CI42" s="1">
        <v>0</v>
      </c>
      <c r="CJ42" s="1">
        <v>0</v>
      </c>
      <c r="CK42" s="1">
        <f t="shared" si="0"/>
        <v>5.3818702300000005</v>
      </c>
      <c r="CL42" s="1">
        <v>2</v>
      </c>
    </row>
    <row r="43" spans="1:90" x14ac:dyDescent="0.25">
      <c r="A43" s="1" t="s">
        <v>102</v>
      </c>
      <c r="B43" s="1">
        <v>4.3</v>
      </c>
      <c r="C43" s="1">
        <v>2</v>
      </c>
      <c r="D43" s="1">
        <v>90</v>
      </c>
      <c r="E43" s="1">
        <v>0.02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9</v>
      </c>
      <c r="V43" s="1">
        <v>4.5</v>
      </c>
      <c r="W43" s="1">
        <v>50</v>
      </c>
      <c r="X43" s="1">
        <v>0.5</v>
      </c>
      <c r="Y43" s="1">
        <v>0</v>
      </c>
      <c r="Z43" s="1">
        <v>0</v>
      </c>
      <c r="AA43" s="1">
        <v>0</v>
      </c>
      <c r="AB43" s="1">
        <v>0</v>
      </c>
      <c r="AC43" s="1">
        <v>0.5</v>
      </c>
      <c r="AD43" s="1">
        <v>0</v>
      </c>
      <c r="AE43" s="1">
        <v>0.02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6</v>
      </c>
      <c r="AM43" s="1">
        <v>14.1</v>
      </c>
      <c r="AN43" s="1">
        <v>0.1</v>
      </c>
      <c r="AO43" s="1">
        <v>2.9</v>
      </c>
      <c r="AP43" s="1">
        <v>11.5</v>
      </c>
      <c r="AQ43" s="1">
        <v>11.5</v>
      </c>
      <c r="AR43" s="1">
        <v>0</v>
      </c>
      <c r="AS43" s="1">
        <v>1</v>
      </c>
      <c r="AT43" s="1">
        <v>2</v>
      </c>
      <c r="AU43" s="1">
        <v>1.5</v>
      </c>
      <c r="AV43" s="1">
        <v>1</v>
      </c>
      <c r="AW43" s="1">
        <v>67</v>
      </c>
      <c r="AX43" s="1">
        <v>8.5</v>
      </c>
      <c r="AY43" s="1">
        <v>4</v>
      </c>
      <c r="AZ43" s="1">
        <v>0.5</v>
      </c>
      <c r="BA43" s="1">
        <v>0.5</v>
      </c>
      <c r="BB43" s="1">
        <v>5</v>
      </c>
      <c r="BC43" s="1">
        <v>12</v>
      </c>
      <c r="BD43" s="1">
        <v>6</v>
      </c>
      <c r="BE43" s="1">
        <v>2.5</v>
      </c>
      <c r="BF43" s="1">
        <v>0</v>
      </c>
      <c r="BG43" s="1">
        <v>2</v>
      </c>
      <c r="BH43" s="1">
        <v>2</v>
      </c>
      <c r="BI43" s="1">
        <v>1.33</v>
      </c>
      <c r="BJ43" s="1">
        <v>42</v>
      </c>
      <c r="BK43" s="1">
        <v>30</v>
      </c>
      <c r="BL43" s="1">
        <v>71</v>
      </c>
      <c r="BM43" s="1">
        <v>19.5</v>
      </c>
      <c r="BN43" s="1">
        <v>11.5</v>
      </c>
      <c r="BO43" s="1">
        <v>59</v>
      </c>
      <c r="BP43" s="1">
        <v>9</v>
      </c>
      <c r="BQ43" s="1">
        <v>4.5</v>
      </c>
      <c r="BR43" s="1">
        <v>50</v>
      </c>
      <c r="BS43" s="1">
        <v>0</v>
      </c>
      <c r="BT43" s="1">
        <v>0</v>
      </c>
      <c r="BU43" s="1">
        <v>2</v>
      </c>
      <c r="BV43" s="1">
        <v>0</v>
      </c>
      <c r="BW43" s="1">
        <v>0</v>
      </c>
      <c r="BX43" s="1">
        <v>0</v>
      </c>
      <c r="BY43" s="1">
        <v>57</v>
      </c>
      <c r="BZ43" s="1">
        <v>0</v>
      </c>
      <c r="CA43" s="1">
        <v>5.5</v>
      </c>
      <c r="CB43" s="1">
        <v>2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f t="shared" si="0"/>
        <v>3.3351328199999988</v>
      </c>
      <c r="CL43" s="1">
        <v>2</v>
      </c>
    </row>
    <row r="44" spans="1:90" x14ac:dyDescent="0.25">
      <c r="A44" s="1" t="s">
        <v>103</v>
      </c>
      <c r="B44" s="1">
        <v>4.2</v>
      </c>
      <c r="C44" s="1">
        <v>2</v>
      </c>
      <c r="D44" s="1">
        <v>90</v>
      </c>
      <c r="E44" s="1">
        <v>0.03</v>
      </c>
      <c r="F44" s="1">
        <v>0</v>
      </c>
      <c r="G44" s="1">
        <v>0</v>
      </c>
      <c r="H44" s="1">
        <v>0</v>
      </c>
      <c r="I44" s="1">
        <v>0.5</v>
      </c>
      <c r="J44" s="1">
        <v>0</v>
      </c>
      <c r="K44" s="1">
        <v>0</v>
      </c>
      <c r="L44" s="1">
        <v>0.5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14</v>
      </c>
      <c r="V44" s="1">
        <v>10</v>
      </c>
      <c r="W44" s="1">
        <v>71</v>
      </c>
      <c r="X44" s="1">
        <v>7.5</v>
      </c>
      <c r="Y44" s="1">
        <v>2.5</v>
      </c>
      <c r="Z44" s="1">
        <v>33</v>
      </c>
      <c r="AA44" s="1">
        <v>0</v>
      </c>
      <c r="AB44" s="1">
        <v>0</v>
      </c>
      <c r="AC44" s="1">
        <v>1</v>
      </c>
      <c r="AD44" s="1">
        <v>0</v>
      </c>
      <c r="AE44" s="1">
        <v>0.04</v>
      </c>
      <c r="AF44" s="1">
        <v>0</v>
      </c>
      <c r="AG44" s="1">
        <v>0</v>
      </c>
      <c r="AH44" s="1">
        <v>0.5</v>
      </c>
      <c r="AI44" s="1">
        <v>0</v>
      </c>
      <c r="AJ44" s="1">
        <v>0</v>
      </c>
      <c r="AK44" s="1">
        <v>2.5</v>
      </c>
      <c r="AL44" s="1">
        <v>23.45</v>
      </c>
      <c r="AM44" s="1">
        <v>16.100000000000001</v>
      </c>
      <c r="AN44" s="1">
        <v>0.2</v>
      </c>
      <c r="AO44" s="1">
        <v>2.5</v>
      </c>
      <c r="AP44" s="1">
        <v>14.5</v>
      </c>
      <c r="AQ44" s="1">
        <v>14.5</v>
      </c>
      <c r="AR44" s="1">
        <v>0</v>
      </c>
      <c r="AS44" s="1">
        <v>1.5</v>
      </c>
      <c r="AT44" s="1">
        <v>1</v>
      </c>
      <c r="AU44" s="1">
        <v>3</v>
      </c>
      <c r="AV44" s="1">
        <v>1.5</v>
      </c>
      <c r="AW44" s="1">
        <v>50</v>
      </c>
      <c r="AX44" s="1">
        <v>5.5</v>
      </c>
      <c r="AY44" s="1">
        <v>1</v>
      </c>
      <c r="AZ44" s="1">
        <v>0</v>
      </c>
      <c r="BA44" s="1">
        <v>2</v>
      </c>
      <c r="BB44" s="1">
        <v>3</v>
      </c>
      <c r="BC44" s="1">
        <v>8.5</v>
      </c>
      <c r="BD44" s="1">
        <v>6.5</v>
      </c>
      <c r="BE44" s="1">
        <v>5.5</v>
      </c>
      <c r="BF44" s="1">
        <v>0</v>
      </c>
      <c r="BG44" s="1">
        <v>0.5</v>
      </c>
      <c r="BH44" s="1">
        <v>1</v>
      </c>
      <c r="BI44" s="1">
        <v>1.44</v>
      </c>
      <c r="BJ44" s="1">
        <v>46</v>
      </c>
      <c r="BK44" s="1">
        <v>37.5</v>
      </c>
      <c r="BL44" s="1">
        <v>82</v>
      </c>
      <c r="BM44" s="1">
        <v>34</v>
      </c>
      <c r="BN44" s="1">
        <v>23</v>
      </c>
      <c r="BO44" s="1">
        <v>68</v>
      </c>
      <c r="BP44" s="1">
        <v>14</v>
      </c>
      <c r="BQ44" s="1">
        <v>10</v>
      </c>
      <c r="BR44" s="1">
        <v>71</v>
      </c>
      <c r="BS44" s="1">
        <v>0</v>
      </c>
      <c r="BT44" s="1">
        <v>0</v>
      </c>
      <c r="BU44" s="1">
        <v>2</v>
      </c>
      <c r="BV44" s="1">
        <v>0</v>
      </c>
      <c r="BW44" s="1">
        <v>0</v>
      </c>
      <c r="BX44" s="1">
        <v>0</v>
      </c>
      <c r="BY44" s="1">
        <v>75.5</v>
      </c>
      <c r="BZ44" s="1">
        <v>1</v>
      </c>
      <c r="CA44" s="1">
        <v>7.5</v>
      </c>
      <c r="CB44" s="1">
        <v>6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f t="shared" si="0"/>
        <v>4.0141971299999994</v>
      </c>
      <c r="CL44" s="1">
        <v>2</v>
      </c>
    </row>
    <row r="45" spans="1:90" x14ac:dyDescent="0.25">
      <c r="A45" s="1" t="s">
        <v>112</v>
      </c>
      <c r="B45" s="1">
        <v>4.9000000000000004</v>
      </c>
      <c r="C45" s="1">
        <v>2</v>
      </c>
      <c r="D45" s="1">
        <v>90</v>
      </c>
      <c r="E45" s="1">
        <v>0.02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6.5</v>
      </c>
      <c r="V45" s="1">
        <v>3.5</v>
      </c>
      <c r="W45" s="1">
        <v>54</v>
      </c>
      <c r="X45" s="1">
        <v>0.5</v>
      </c>
      <c r="Y45" s="1">
        <v>0</v>
      </c>
      <c r="Z45" s="1">
        <v>0</v>
      </c>
      <c r="AA45" s="1">
        <v>0</v>
      </c>
      <c r="AB45" s="1">
        <v>0</v>
      </c>
      <c r="AC45" s="1">
        <v>0.5</v>
      </c>
      <c r="AD45" s="1">
        <v>0</v>
      </c>
      <c r="AE45" s="1">
        <v>0.02</v>
      </c>
      <c r="AF45" s="1">
        <v>0</v>
      </c>
      <c r="AG45" s="1">
        <v>0</v>
      </c>
      <c r="AH45" s="1">
        <v>0</v>
      </c>
      <c r="AI45" s="1">
        <v>0</v>
      </c>
      <c r="AJ45" s="1">
        <v>0.5</v>
      </c>
      <c r="AK45" s="1">
        <v>3</v>
      </c>
      <c r="AL45" s="1">
        <v>5.9</v>
      </c>
      <c r="AM45" s="1">
        <v>17.5</v>
      </c>
      <c r="AN45" s="1">
        <v>0.1</v>
      </c>
      <c r="AO45" s="1">
        <v>3.5</v>
      </c>
      <c r="AP45" s="1">
        <v>12.5</v>
      </c>
      <c r="AQ45" s="1">
        <v>18.5</v>
      </c>
      <c r="AR45" s="1">
        <v>0</v>
      </c>
      <c r="AS45" s="1">
        <v>3.5</v>
      </c>
      <c r="AT45" s="1">
        <v>1.5</v>
      </c>
      <c r="AU45" s="1">
        <v>0.5</v>
      </c>
      <c r="AV45" s="1">
        <v>0.5</v>
      </c>
      <c r="AW45" s="1">
        <v>100</v>
      </c>
      <c r="AX45" s="1">
        <v>3.5</v>
      </c>
      <c r="AY45" s="1">
        <v>4</v>
      </c>
      <c r="AZ45" s="1">
        <v>0.5</v>
      </c>
      <c r="BA45" s="1">
        <v>0.5</v>
      </c>
      <c r="BB45" s="1">
        <v>5</v>
      </c>
      <c r="BC45" s="1">
        <v>11</v>
      </c>
      <c r="BD45" s="1">
        <v>7.5</v>
      </c>
      <c r="BE45" s="1">
        <v>4</v>
      </c>
      <c r="BF45" s="1">
        <v>1</v>
      </c>
      <c r="BG45" s="1">
        <v>2.5</v>
      </c>
      <c r="BH45" s="1">
        <v>1</v>
      </c>
      <c r="BI45" s="1">
        <v>1.04</v>
      </c>
      <c r="BJ45" s="1">
        <v>52.5</v>
      </c>
      <c r="BK45" s="1">
        <v>45</v>
      </c>
      <c r="BL45" s="1">
        <v>86</v>
      </c>
      <c r="BM45" s="1">
        <v>16</v>
      </c>
      <c r="BN45" s="1">
        <v>10.5</v>
      </c>
      <c r="BO45" s="1">
        <v>66</v>
      </c>
      <c r="BP45" s="1">
        <v>6.5</v>
      </c>
      <c r="BQ45" s="1">
        <v>3.5</v>
      </c>
      <c r="BR45" s="1">
        <v>54</v>
      </c>
      <c r="BS45" s="1">
        <v>0</v>
      </c>
      <c r="BT45" s="1">
        <v>0</v>
      </c>
      <c r="BU45" s="1">
        <v>2</v>
      </c>
      <c r="BV45" s="1">
        <v>0</v>
      </c>
      <c r="BW45" s="1">
        <v>0</v>
      </c>
      <c r="BX45" s="1">
        <v>0.5</v>
      </c>
      <c r="BY45" s="1">
        <v>64</v>
      </c>
      <c r="BZ45" s="1">
        <v>1.5</v>
      </c>
      <c r="CA45" s="1">
        <v>4</v>
      </c>
      <c r="CB45" s="1">
        <v>0.5</v>
      </c>
      <c r="CC45" s="1">
        <v>0</v>
      </c>
      <c r="CD45" s="1">
        <v>0</v>
      </c>
      <c r="CE45" s="1">
        <v>0</v>
      </c>
      <c r="CF45" s="1">
        <v>0</v>
      </c>
      <c r="CG45" s="1">
        <v>0</v>
      </c>
      <c r="CH45" s="1">
        <v>0</v>
      </c>
      <c r="CI45" s="1">
        <v>0</v>
      </c>
      <c r="CJ45" s="1">
        <v>0</v>
      </c>
      <c r="CK45" s="1">
        <f t="shared" si="0"/>
        <v>3.3558661199999986</v>
      </c>
      <c r="CL45" s="1">
        <v>2</v>
      </c>
    </row>
    <row r="46" spans="1:90" x14ac:dyDescent="0.25">
      <c r="A46" s="1" t="s">
        <v>114</v>
      </c>
      <c r="B46" s="1">
        <v>4.5</v>
      </c>
      <c r="C46" s="1">
        <v>2</v>
      </c>
      <c r="D46" s="1">
        <v>89.5</v>
      </c>
      <c r="E46" s="1">
        <v>0.14000000000000001</v>
      </c>
      <c r="F46" s="1">
        <v>0</v>
      </c>
      <c r="G46" s="1">
        <v>0.2</v>
      </c>
      <c r="H46" s="1">
        <v>0</v>
      </c>
      <c r="I46" s="1">
        <v>1</v>
      </c>
      <c r="J46" s="1">
        <v>0.5</v>
      </c>
      <c r="K46" s="1">
        <v>1</v>
      </c>
      <c r="L46" s="1">
        <v>0</v>
      </c>
      <c r="M46" s="1">
        <v>0</v>
      </c>
      <c r="N46" s="1">
        <v>0.5</v>
      </c>
      <c r="O46" s="1">
        <v>0.12</v>
      </c>
      <c r="P46" s="1">
        <v>0.12</v>
      </c>
      <c r="Q46" s="1">
        <v>0</v>
      </c>
      <c r="R46" s="1">
        <v>0</v>
      </c>
      <c r="S46" s="1">
        <v>0</v>
      </c>
      <c r="T46" s="1">
        <v>0</v>
      </c>
      <c r="U46" s="1">
        <v>7.5</v>
      </c>
      <c r="V46" s="1">
        <v>5</v>
      </c>
      <c r="W46" s="1">
        <v>67</v>
      </c>
      <c r="X46" s="1">
        <v>0.5</v>
      </c>
      <c r="Y46" s="1">
        <v>0</v>
      </c>
      <c r="Z46" s="1">
        <v>0</v>
      </c>
      <c r="AA46" s="1">
        <v>0</v>
      </c>
      <c r="AB46" s="1">
        <v>0</v>
      </c>
      <c r="AC46" s="1">
        <v>0.5</v>
      </c>
      <c r="AD46" s="1">
        <v>0</v>
      </c>
      <c r="AE46" s="1">
        <v>0.08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26.5</v>
      </c>
      <c r="AL46" s="1">
        <v>6.65</v>
      </c>
      <c r="AM46" s="1">
        <v>26.6</v>
      </c>
      <c r="AN46" s="1">
        <v>0.9</v>
      </c>
      <c r="AO46" s="1">
        <v>3.8</v>
      </c>
      <c r="AP46" s="1">
        <v>17.5</v>
      </c>
      <c r="AQ46" s="1">
        <v>17.5</v>
      </c>
      <c r="AR46" s="1">
        <v>0</v>
      </c>
      <c r="AS46" s="1">
        <v>2</v>
      </c>
      <c r="AT46" s="1">
        <v>1</v>
      </c>
      <c r="AU46" s="1">
        <v>4.5</v>
      </c>
      <c r="AV46" s="1">
        <v>1.5</v>
      </c>
      <c r="AW46" s="1">
        <v>33</v>
      </c>
      <c r="AX46" s="1">
        <v>5</v>
      </c>
      <c r="AY46" s="1">
        <v>2.5</v>
      </c>
      <c r="AZ46" s="1">
        <v>0.5</v>
      </c>
      <c r="BA46" s="1">
        <v>2.5</v>
      </c>
      <c r="BB46" s="1">
        <v>5.5</v>
      </c>
      <c r="BC46" s="1">
        <v>8.5</v>
      </c>
      <c r="BD46" s="1">
        <v>6.5</v>
      </c>
      <c r="BE46" s="1">
        <v>5.5</v>
      </c>
      <c r="BF46" s="1">
        <v>0</v>
      </c>
      <c r="BG46" s="1">
        <v>0.5</v>
      </c>
      <c r="BH46" s="1">
        <v>1</v>
      </c>
      <c r="BI46" s="1">
        <v>1.44</v>
      </c>
      <c r="BJ46" s="1">
        <v>57.5</v>
      </c>
      <c r="BK46" s="1">
        <v>49.5</v>
      </c>
      <c r="BL46" s="1">
        <v>86</v>
      </c>
      <c r="BM46" s="1">
        <v>24</v>
      </c>
      <c r="BN46" s="1">
        <v>19</v>
      </c>
      <c r="BO46" s="1">
        <v>79</v>
      </c>
      <c r="BP46" s="1">
        <v>7.5</v>
      </c>
      <c r="BQ46" s="1">
        <v>5</v>
      </c>
      <c r="BR46" s="1">
        <v>67</v>
      </c>
      <c r="BS46" s="1">
        <v>0</v>
      </c>
      <c r="BT46" s="1">
        <v>0</v>
      </c>
      <c r="BU46" s="1">
        <v>2</v>
      </c>
      <c r="BV46" s="1">
        <v>0</v>
      </c>
      <c r="BW46" s="1">
        <v>1</v>
      </c>
      <c r="BX46" s="1">
        <v>1</v>
      </c>
      <c r="BY46" s="1">
        <v>75</v>
      </c>
      <c r="BZ46" s="1">
        <v>1.5</v>
      </c>
      <c r="CA46" s="1">
        <v>3.5</v>
      </c>
      <c r="CB46" s="1">
        <v>1</v>
      </c>
      <c r="CC46" s="1">
        <v>0</v>
      </c>
      <c r="CD46" s="1">
        <v>0</v>
      </c>
      <c r="CE46" s="1">
        <v>0</v>
      </c>
      <c r="CF46" s="1">
        <v>0</v>
      </c>
      <c r="CG46" s="1">
        <v>0</v>
      </c>
      <c r="CH46" s="1">
        <v>0</v>
      </c>
      <c r="CI46" s="1">
        <v>0</v>
      </c>
      <c r="CJ46" s="1">
        <v>0</v>
      </c>
      <c r="CK46" s="1">
        <f t="shared" si="0"/>
        <v>4.1597815600000008</v>
      </c>
      <c r="CL46" s="1">
        <v>2</v>
      </c>
    </row>
    <row r="47" spans="1:90" x14ac:dyDescent="0.25">
      <c r="A47" s="1" t="s">
        <v>122</v>
      </c>
      <c r="B47" s="1">
        <v>4.5</v>
      </c>
      <c r="C47" s="1">
        <v>2</v>
      </c>
      <c r="D47" s="1">
        <v>90</v>
      </c>
      <c r="E47" s="1">
        <v>0.04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9</v>
      </c>
      <c r="V47" s="1">
        <v>5.5</v>
      </c>
      <c r="W47" s="1">
        <v>61</v>
      </c>
      <c r="X47" s="1">
        <v>1</v>
      </c>
      <c r="Y47" s="1">
        <v>0.5</v>
      </c>
      <c r="Z47" s="1">
        <v>50</v>
      </c>
      <c r="AA47" s="1">
        <v>0</v>
      </c>
      <c r="AB47" s="1">
        <v>0</v>
      </c>
      <c r="AC47" s="1">
        <v>1</v>
      </c>
      <c r="AD47" s="1">
        <v>0</v>
      </c>
      <c r="AE47" s="1">
        <v>0.04</v>
      </c>
      <c r="AF47" s="1">
        <v>0</v>
      </c>
      <c r="AG47" s="1">
        <v>0</v>
      </c>
      <c r="AH47" s="1">
        <v>0</v>
      </c>
      <c r="AI47" s="1">
        <v>0</v>
      </c>
      <c r="AJ47" s="1">
        <v>1</v>
      </c>
      <c r="AK47" s="1">
        <v>1</v>
      </c>
      <c r="AL47" s="1">
        <v>13.75</v>
      </c>
      <c r="AM47" s="1">
        <v>14.1</v>
      </c>
      <c r="AN47" s="1">
        <v>0.1</v>
      </c>
      <c r="AO47" s="1">
        <v>3.9</v>
      </c>
      <c r="AP47" s="1">
        <v>12</v>
      </c>
      <c r="AQ47" s="1">
        <v>24</v>
      </c>
      <c r="AR47" s="1">
        <v>0</v>
      </c>
      <c r="AS47" s="1">
        <v>6</v>
      </c>
      <c r="AT47" s="1">
        <v>0</v>
      </c>
      <c r="AU47" s="1">
        <v>1.5</v>
      </c>
      <c r="AV47" s="1">
        <v>1.5</v>
      </c>
      <c r="AW47" s="1">
        <v>100</v>
      </c>
      <c r="AX47" s="1">
        <v>8.5</v>
      </c>
      <c r="AY47" s="1">
        <v>1</v>
      </c>
      <c r="AZ47" s="1">
        <v>0.5</v>
      </c>
      <c r="BA47" s="1">
        <v>1.5</v>
      </c>
      <c r="BB47" s="1">
        <v>3</v>
      </c>
      <c r="BC47" s="1">
        <v>14.5</v>
      </c>
      <c r="BD47" s="1">
        <v>9</v>
      </c>
      <c r="BE47" s="1">
        <v>3</v>
      </c>
      <c r="BF47" s="1">
        <v>0.5</v>
      </c>
      <c r="BG47" s="1">
        <v>2.5</v>
      </c>
      <c r="BH47" s="1">
        <v>0.5</v>
      </c>
      <c r="BI47" s="1">
        <v>0.78</v>
      </c>
      <c r="BJ47" s="1">
        <v>28</v>
      </c>
      <c r="BK47" s="1">
        <v>21.5</v>
      </c>
      <c r="BL47" s="1">
        <v>77</v>
      </c>
      <c r="BM47" s="1">
        <v>14</v>
      </c>
      <c r="BN47" s="1">
        <v>9</v>
      </c>
      <c r="BO47" s="1">
        <v>64</v>
      </c>
      <c r="BP47" s="1">
        <v>9</v>
      </c>
      <c r="BQ47" s="1">
        <v>5.5</v>
      </c>
      <c r="BR47" s="1">
        <v>61</v>
      </c>
      <c r="BS47" s="1">
        <v>0</v>
      </c>
      <c r="BT47" s="1">
        <v>0</v>
      </c>
      <c r="BU47" s="1">
        <v>2</v>
      </c>
      <c r="BV47" s="1">
        <v>0</v>
      </c>
      <c r="BW47" s="1">
        <v>0</v>
      </c>
      <c r="BX47" s="1">
        <v>1.5</v>
      </c>
      <c r="BY47" s="1">
        <v>44.5</v>
      </c>
      <c r="BZ47" s="1">
        <v>0.5</v>
      </c>
      <c r="CA47" s="1">
        <v>4</v>
      </c>
      <c r="CB47" s="1">
        <v>2</v>
      </c>
      <c r="CC47" s="1">
        <v>0.5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0</v>
      </c>
      <c r="CK47" s="1">
        <f t="shared" si="0"/>
        <v>2.8325814399999993</v>
      </c>
      <c r="CL47" s="1">
        <v>2</v>
      </c>
    </row>
    <row r="48" spans="1:90" x14ac:dyDescent="0.25">
      <c r="A48" s="1" t="s">
        <v>139</v>
      </c>
      <c r="B48" s="1">
        <v>4.4000000000000004</v>
      </c>
      <c r="C48" s="1">
        <v>2</v>
      </c>
      <c r="D48" s="1">
        <v>90</v>
      </c>
      <c r="E48" s="1">
        <v>0.04</v>
      </c>
      <c r="F48" s="1">
        <v>0.33</v>
      </c>
      <c r="G48" s="1">
        <v>0.1</v>
      </c>
      <c r="H48" s="1">
        <v>1</v>
      </c>
      <c r="I48" s="1">
        <v>0.5</v>
      </c>
      <c r="J48" s="1">
        <v>0</v>
      </c>
      <c r="K48" s="1">
        <v>0.5</v>
      </c>
      <c r="L48" s="1">
        <v>0</v>
      </c>
      <c r="M48" s="1">
        <v>0</v>
      </c>
      <c r="N48" s="1">
        <v>0.5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4</v>
      </c>
      <c r="V48" s="1">
        <v>2</v>
      </c>
      <c r="W48" s="1">
        <v>50</v>
      </c>
      <c r="X48" s="1">
        <v>0.5</v>
      </c>
      <c r="Y48" s="1">
        <v>0</v>
      </c>
      <c r="Z48" s="1">
        <v>0</v>
      </c>
      <c r="AA48" s="1">
        <v>0</v>
      </c>
      <c r="AB48" s="1">
        <v>0</v>
      </c>
      <c r="AC48" s="1">
        <v>1</v>
      </c>
      <c r="AD48" s="1">
        <v>0</v>
      </c>
      <c r="AE48" s="1">
        <v>0.04</v>
      </c>
      <c r="AF48" s="1">
        <v>0.5</v>
      </c>
      <c r="AG48" s="1">
        <v>0</v>
      </c>
      <c r="AH48" s="1">
        <v>1</v>
      </c>
      <c r="AI48" s="1">
        <v>0</v>
      </c>
      <c r="AJ48" s="1">
        <v>0</v>
      </c>
      <c r="AK48" s="1">
        <v>4</v>
      </c>
      <c r="AL48" s="1">
        <v>10.8</v>
      </c>
      <c r="AM48" s="1">
        <v>28.9</v>
      </c>
      <c r="AN48" s="1">
        <v>0.2</v>
      </c>
      <c r="AO48" s="1">
        <v>0.9</v>
      </c>
      <c r="AP48" s="1">
        <v>11</v>
      </c>
      <c r="AQ48" s="1">
        <v>15.5</v>
      </c>
      <c r="AR48" s="1">
        <v>0</v>
      </c>
      <c r="AS48" s="1">
        <v>1</v>
      </c>
      <c r="AT48" s="1">
        <v>3.5</v>
      </c>
      <c r="AU48" s="1">
        <v>4.5</v>
      </c>
      <c r="AV48" s="1">
        <v>3</v>
      </c>
      <c r="AW48" s="1">
        <v>67</v>
      </c>
      <c r="AX48" s="1">
        <v>4</v>
      </c>
      <c r="AY48" s="1">
        <v>1</v>
      </c>
      <c r="AZ48" s="1">
        <v>1.5</v>
      </c>
      <c r="BA48" s="1">
        <v>1.5</v>
      </c>
      <c r="BB48" s="1">
        <v>4</v>
      </c>
      <c r="BC48" s="1">
        <v>16.5</v>
      </c>
      <c r="BD48" s="1">
        <v>10.5</v>
      </c>
      <c r="BE48" s="1">
        <v>8</v>
      </c>
      <c r="BF48" s="1">
        <v>0</v>
      </c>
      <c r="BG48" s="1">
        <v>2</v>
      </c>
      <c r="BH48" s="1">
        <v>2.5</v>
      </c>
      <c r="BI48" s="1">
        <v>2.2599999999999998</v>
      </c>
      <c r="BJ48" s="1">
        <v>63.5</v>
      </c>
      <c r="BK48" s="1">
        <v>58</v>
      </c>
      <c r="BL48" s="1">
        <v>91</v>
      </c>
      <c r="BM48" s="1">
        <v>11</v>
      </c>
      <c r="BN48" s="1">
        <v>8</v>
      </c>
      <c r="BO48" s="1">
        <v>73</v>
      </c>
      <c r="BP48" s="1">
        <v>4</v>
      </c>
      <c r="BQ48" s="1">
        <v>2</v>
      </c>
      <c r="BR48" s="1">
        <v>50</v>
      </c>
      <c r="BS48" s="1">
        <v>0</v>
      </c>
      <c r="BT48" s="1">
        <v>0</v>
      </c>
      <c r="BU48" s="1">
        <v>2</v>
      </c>
      <c r="BV48" s="1">
        <v>0</v>
      </c>
      <c r="BW48" s="1">
        <v>0</v>
      </c>
      <c r="BX48" s="1">
        <v>0</v>
      </c>
      <c r="BY48" s="1">
        <v>77.5</v>
      </c>
      <c r="BZ48" s="1">
        <v>1.5</v>
      </c>
      <c r="CA48" s="1">
        <v>2.5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  <c r="CJ48" s="1">
        <v>0</v>
      </c>
      <c r="CK48" s="1">
        <f t="shared" si="0"/>
        <v>3.5527887399999991</v>
      </c>
      <c r="CL48" s="1">
        <v>2</v>
      </c>
    </row>
    <row r="49" spans="1:90" x14ac:dyDescent="0.25">
      <c r="A49" s="1" t="s">
        <v>141</v>
      </c>
      <c r="B49" s="1">
        <v>4.7</v>
      </c>
      <c r="C49" s="1">
        <v>2</v>
      </c>
      <c r="D49" s="1">
        <v>90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4.5</v>
      </c>
      <c r="V49" s="1">
        <v>2.5</v>
      </c>
      <c r="W49" s="1">
        <v>56</v>
      </c>
      <c r="X49" s="1">
        <v>0</v>
      </c>
      <c r="Y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0.25</v>
      </c>
      <c r="AM49" s="1">
        <v>14.1</v>
      </c>
      <c r="AN49" s="1">
        <v>0</v>
      </c>
      <c r="AO49" s="1">
        <v>2.9</v>
      </c>
      <c r="AP49" s="1">
        <v>15.5</v>
      </c>
      <c r="AQ49" s="1">
        <v>15.5</v>
      </c>
      <c r="AR49" s="1">
        <v>0</v>
      </c>
      <c r="AS49" s="1">
        <v>2</v>
      </c>
      <c r="AT49" s="1">
        <v>1</v>
      </c>
      <c r="AU49" s="1">
        <v>1.5</v>
      </c>
      <c r="AV49" s="1">
        <v>1.5</v>
      </c>
      <c r="AW49" s="1">
        <v>100</v>
      </c>
      <c r="AX49" s="1">
        <v>5</v>
      </c>
      <c r="AY49" s="1">
        <v>1.5</v>
      </c>
      <c r="AZ49" s="1">
        <v>0</v>
      </c>
      <c r="BA49" s="1">
        <v>2</v>
      </c>
      <c r="BB49" s="1">
        <v>3.5</v>
      </c>
      <c r="BC49" s="1">
        <v>8.5</v>
      </c>
      <c r="BD49" s="1">
        <v>6.5</v>
      </c>
      <c r="BE49" s="1">
        <v>5.5</v>
      </c>
      <c r="BF49" s="1">
        <v>0</v>
      </c>
      <c r="BG49" s="1">
        <v>0.5</v>
      </c>
      <c r="BH49" s="1">
        <v>1</v>
      </c>
      <c r="BI49" s="1">
        <v>1.44</v>
      </c>
      <c r="BJ49" s="1">
        <v>50</v>
      </c>
      <c r="BK49" s="1">
        <v>43</v>
      </c>
      <c r="BL49" s="1">
        <v>86</v>
      </c>
      <c r="BM49" s="1">
        <v>13</v>
      </c>
      <c r="BN49" s="1">
        <v>7.5</v>
      </c>
      <c r="BO49" s="1">
        <v>58</v>
      </c>
      <c r="BP49" s="1">
        <v>4.5</v>
      </c>
      <c r="BQ49" s="1">
        <v>2.5</v>
      </c>
      <c r="BR49" s="1">
        <v>56</v>
      </c>
      <c r="BS49" s="1">
        <v>0</v>
      </c>
      <c r="BT49" s="1">
        <v>0</v>
      </c>
      <c r="BU49" s="1">
        <v>2</v>
      </c>
      <c r="BV49" s="1">
        <v>0</v>
      </c>
      <c r="BW49" s="1">
        <v>0</v>
      </c>
      <c r="BX49" s="1">
        <v>0</v>
      </c>
      <c r="BY49" s="1">
        <v>56</v>
      </c>
      <c r="BZ49" s="1">
        <v>0</v>
      </c>
      <c r="CA49" s="1">
        <v>3.5</v>
      </c>
      <c r="CB49" s="1">
        <v>0.5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  <c r="CH49" s="1">
        <v>0</v>
      </c>
      <c r="CI49" s="1">
        <v>0</v>
      </c>
      <c r="CJ49" s="1">
        <v>0</v>
      </c>
      <c r="CK49" s="1">
        <f t="shared" si="0"/>
        <v>3.5795427000000002</v>
      </c>
      <c r="CL49" s="1">
        <v>2</v>
      </c>
    </row>
    <row r="50" spans="1:90" x14ac:dyDescent="0.25">
      <c r="A50" s="1" t="s">
        <v>143</v>
      </c>
      <c r="B50" s="1">
        <v>4.5999999999999996</v>
      </c>
      <c r="C50" s="1">
        <v>2</v>
      </c>
      <c r="D50" s="1">
        <v>90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7</v>
      </c>
      <c r="V50" s="1">
        <v>5</v>
      </c>
      <c r="W50" s="1">
        <v>71</v>
      </c>
      <c r="X50" s="1">
        <v>0</v>
      </c>
      <c r="Y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</v>
      </c>
      <c r="AK50" s="1">
        <v>0</v>
      </c>
      <c r="AL50" s="1">
        <v>1.55</v>
      </c>
      <c r="AM50" s="1">
        <v>15.8</v>
      </c>
      <c r="AN50" s="1">
        <v>0</v>
      </c>
      <c r="AO50" s="1">
        <v>4.5999999999999996</v>
      </c>
      <c r="AP50" s="1">
        <v>15.5</v>
      </c>
      <c r="AQ50" s="1">
        <v>27.5</v>
      </c>
      <c r="AR50" s="1">
        <v>0.5</v>
      </c>
      <c r="AS50" s="1">
        <v>6.5</v>
      </c>
      <c r="AT50" s="1">
        <v>0</v>
      </c>
      <c r="AU50" s="1">
        <v>0</v>
      </c>
      <c r="AV50" s="1">
        <v>0</v>
      </c>
      <c r="AX50" s="1">
        <v>8.5</v>
      </c>
      <c r="AY50" s="1">
        <v>3.5</v>
      </c>
      <c r="AZ50" s="1">
        <v>0</v>
      </c>
      <c r="BA50" s="1">
        <v>2</v>
      </c>
      <c r="BB50" s="1">
        <v>5.5</v>
      </c>
      <c r="BC50" s="1">
        <v>5</v>
      </c>
      <c r="BD50" s="1">
        <v>3.5</v>
      </c>
      <c r="BE50" s="1">
        <v>2</v>
      </c>
      <c r="BF50" s="1">
        <v>0</v>
      </c>
      <c r="BG50" s="1">
        <v>1</v>
      </c>
      <c r="BH50" s="1">
        <v>0.5</v>
      </c>
      <c r="BI50" s="1">
        <v>0.53</v>
      </c>
      <c r="BJ50" s="1">
        <v>97</v>
      </c>
      <c r="BK50" s="1">
        <v>91.5</v>
      </c>
      <c r="BL50" s="1">
        <v>94</v>
      </c>
      <c r="BM50" s="1">
        <v>32</v>
      </c>
      <c r="BN50" s="1">
        <v>30</v>
      </c>
      <c r="BO50" s="1">
        <v>94</v>
      </c>
      <c r="BP50" s="1">
        <v>7</v>
      </c>
      <c r="BQ50" s="1">
        <v>5</v>
      </c>
      <c r="BR50" s="1">
        <v>71</v>
      </c>
      <c r="BS50" s="1">
        <v>0</v>
      </c>
      <c r="BT50" s="1">
        <v>0</v>
      </c>
      <c r="BU50" s="1">
        <v>2</v>
      </c>
      <c r="BV50" s="1">
        <v>0</v>
      </c>
      <c r="BW50" s="1">
        <v>0</v>
      </c>
      <c r="BX50" s="1">
        <v>0</v>
      </c>
      <c r="BY50" s="1">
        <v>104</v>
      </c>
      <c r="BZ50" s="1">
        <v>0</v>
      </c>
      <c r="CA50" s="1">
        <v>6</v>
      </c>
      <c r="CB50" s="1">
        <v>0</v>
      </c>
      <c r="CC50" s="1">
        <v>0</v>
      </c>
      <c r="CD50" s="1">
        <v>0</v>
      </c>
      <c r="CE50" s="1">
        <v>0</v>
      </c>
      <c r="CF50" s="1">
        <v>0</v>
      </c>
      <c r="CG50" s="1">
        <v>0</v>
      </c>
      <c r="CH50" s="1">
        <v>0</v>
      </c>
      <c r="CI50" s="1">
        <v>0</v>
      </c>
      <c r="CJ50" s="1">
        <v>0</v>
      </c>
      <c r="CK50" s="1">
        <f t="shared" si="0"/>
        <v>4.5914251000000004</v>
      </c>
      <c r="CL50" s="1">
        <v>2</v>
      </c>
    </row>
    <row r="51" spans="1:90" x14ac:dyDescent="0.25">
      <c r="A51" s="1" t="s">
        <v>150</v>
      </c>
      <c r="B51" s="1">
        <v>5.7</v>
      </c>
      <c r="C51" s="1">
        <v>2</v>
      </c>
      <c r="D51" s="1">
        <v>78.5</v>
      </c>
      <c r="E51" s="1">
        <v>0</v>
      </c>
      <c r="F51" s="1">
        <v>0</v>
      </c>
      <c r="G51" s="1">
        <v>0</v>
      </c>
      <c r="H51" s="1">
        <v>0</v>
      </c>
      <c r="I51" s="1">
        <v>0.5</v>
      </c>
      <c r="J51" s="1">
        <v>0</v>
      </c>
      <c r="K51" s="1">
        <v>0.5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20.5</v>
      </c>
      <c r="V51" s="1">
        <v>18.5</v>
      </c>
      <c r="W51" s="1">
        <v>90</v>
      </c>
      <c r="X51" s="1">
        <v>2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</v>
      </c>
      <c r="AK51" s="1">
        <v>4</v>
      </c>
      <c r="AL51" s="1">
        <v>6.35</v>
      </c>
      <c r="AM51" s="1">
        <v>17</v>
      </c>
      <c r="AN51" s="1">
        <v>0.1</v>
      </c>
      <c r="AO51" s="1">
        <v>4.5999999999999996</v>
      </c>
      <c r="AP51" s="1">
        <v>13</v>
      </c>
      <c r="AQ51" s="1">
        <v>25</v>
      </c>
      <c r="AR51" s="1">
        <v>0</v>
      </c>
      <c r="AS51" s="1">
        <v>6</v>
      </c>
      <c r="AT51" s="1">
        <v>0</v>
      </c>
      <c r="AU51" s="1">
        <v>4.5</v>
      </c>
      <c r="AV51" s="1">
        <v>2</v>
      </c>
      <c r="AW51" s="1">
        <v>44</v>
      </c>
      <c r="AX51" s="1">
        <v>4</v>
      </c>
      <c r="AY51" s="1">
        <v>1.5</v>
      </c>
      <c r="AZ51" s="1">
        <v>0.5</v>
      </c>
      <c r="BA51" s="1">
        <v>0.5</v>
      </c>
      <c r="BB51" s="1">
        <v>2.5</v>
      </c>
      <c r="BC51" s="1">
        <v>5</v>
      </c>
      <c r="BD51" s="1">
        <v>3.5</v>
      </c>
      <c r="BE51" s="1">
        <v>2</v>
      </c>
      <c r="BF51" s="1">
        <v>0</v>
      </c>
      <c r="BG51" s="1">
        <v>1</v>
      </c>
      <c r="BH51" s="1">
        <v>0.5</v>
      </c>
      <c r="BI51" s="1">
        <v>0.53</v>
      </c>
      <c r="BJ51" s="1">
        <v>69</v>
      </c>
      <c r="BK51" s="1">
        <v>64.5</v>
      </c>
      <c r="BL51" s="1">
        <v>93</v>
      </c>
      <c r="BM51" s="1">
        <v>41</v>
      </c>
      <c r="BN51" s="1">
        <v>36</v>
      </c>
      <c r="BO51" s="1">
        <v>88</v>
      </c>
      <c r="BP51" s="1">
        <v>20.5</v>
      </c>
      <c r="BQ51" s="1">
        <v>18.5</v>
      </c>
      <c r="BR51" s="1">
        <v>90</v>
      </c>
      <c r="BS51" s="1">
        <v>0</v>
      </c>
      <c r="BT51" s="1">
        <v>0</v>
      </c>
      <c r="BU51" s="1">
        <v>2</v>
      </c>
      <c r="BV51" s="1">
        <v>0</v>
      </c>
      <c r="BW51" s="1">
        <v>1</v>
      </c>
      <c r="BX51" s="1">
        <v>0</v>
      </c>
      <c r="BY51" s="1">
        <v>86.5</v>
      </c>
      <c r="BZ51" s="1">
        <v>1.5</v>
      </c>
      <c r="CA51" s="1">
        <v>3</v>
      </c>
      <c r="CB51" s="1">
        <v>4.5</v>
      </c>
      <c r="CC51" s="1">
        <v>0</v>
      </c>
      <c r="CD51" s="1">
        <v>0</v>
      </c>
      <c r="CE51" s="1">
        <v>0</v>
      </c>
      <c r="CF51" s="1">
        <v>0</v>
      </c>
      <c r="CG51" s="1">
        <v>0</v>
      </c>
      <c r="CH51" s="1">
        <v>0</v>
      </c>
      <c r="CI51" s="1">
        <v>0</v>
      </c>
      <c r="CJ51" s="1">
        <v>0</v>
      </c>
      <c r="CK51" s="1">
        <f t="shared" si="0"/>
        <v>4.4840250000000008</v>
      </c>
      <c r="CL51" s="1">
        <v>2</v>
      </c>
    </row>
    <row r="52" spans="1:90" x14ac:dyDescent="0.25">
      <c r="A52" s="1" t="s">
        <v>151</v>
      </c>
      <c r="B52" s="1">
        <v>4.3</v>
      </c>
      <c r="C52" s="1">
        <v>2</v>
      </c>
      <c r="D52" s="1">
        <v>90</v>
      </c>
      <c r="E52" s="1">
        <v>0.11</v>
      </c>
      <c r="F52" s="1">
        <v>0.33</v>
      </c>
      <c r="G52" s="1">
        <v>0.1</v>
      </c>
      <c r="H52" s="1">
        <v>1</v>
      </c>
      <c r="I52" s="1">
        <v>1.5</v>
      </c>
      <c r="J52" s="1">
        <v>0.5</v>
      </c>
      <c r="K52" s="1">
        <v>0.5</v>
      </c>
      <c r="L52" s="1">
        <v>1</v>
      </c>
      <c r="M52" s="1">
        <v>0</v>
      </c>
      <c r="N52" s="1">
        <v>0</v>
      </c>
      <c r="O52" s="1">
        <v>0.08</v>
      </c>
      <c r="P52" s="1">
        <v>0.08</v>
      </c>
      <c r="Q52" s="1">
        <v>0.5</v>
      </c>
      <c r="R52" s="1">
        <v>0</v>
      </c>
      <c r="S52" s="1">
        <v>0.5</v>
      </c>
      <c r="T52" s="1">
        <v>0</v>
      </c>
      <c r="U52" s="1">
        <v>17</v>
      </c>
      <c r="V52" s="1">
        <v>11.5</v>
      </c>
      <c r="W52" s="1">
        <v>68</v>
      </c>
      <c r="X52" s="1">
        <v>1.5</v>
      </c>
      <c r="Y52" s="1">
        <v>0.5</v>
      </c>
      <c r="Z52" s="1">
        <v>33</v>
      </c>
      <c r="AA52" s="1">
        <v>0</v>
      </c>
      <c r="AB52" s="1">
        <v>0</v>
      </c>
      <c r="AC52" s="1">
        <v>0.5</v>
      </c>
      <c r="AD52" s="1">
        <v>0</v>
      </c>
      <c r="AE52" s="1">
        <v>0.04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10.5</v>
      </c>
      <c r="AL52" s="1">
        <v>9.15</v>
      </c>
      <c r="AM52" s="1">
        <v>40</v>
      </c>
      <c r="AN52" s="1">
        <v>0.6</v>
      </c>
      <c r="AO52" s="1">
        <v>2.4</v>
      </c>
      <c r="AP52" s="1">
        <v>13.5</v>
      </c>
      <c r="AQ52" s="1">
        <v>19.5</v>
      </c>
      <c r="AR52" s="1">
        <v>0</v>
      </c>
      <c r="AS52" s="1">
        <v>3.5</v>
      </c>
      <c r="AT52" s="1">
        <v>3.5</v>
      </c>
      <c r="AU52" s="1">
        <v>2.5</v>
      </c>
      <c r="AV52" s="1">
        <v>1</v>
      </c>
      <c r="AW52" s="1">
        <v>40</v>
      </c>
      <c r="AX52" s="1">
        <v>6.5</v>
      </c>
      <c r="AY52" s="1">
        <v>2</v>
      </c>
      <c r="AZ52" s="1">
        <v>1</v>
      </c>
      <c r="BA52" s="1">
        <v>1</v>
      </c>
      <c r="BB52" s="1">
        <v>4</v>
      </c>
      <c r="BC52" s="1">
        <v>16.5</v>
      </c>
      <c r="BD52" s="1">
        <v>10.5</v>
      </c>
      <c r="BE52" s="1">
        <v>8</v>
      </c>
      <c r="BF52" s="1">
        <v>0</v>
      </c>
      <c r="BG52" s="1">
        <v>2</v>
      </c>
      <c r="BH52" s="1">
        <v>2.5</v>
      </c>
      <c r="BI52" s="1">
        <v>2.2599999999999998</v>
      </c>
      <c r="BJ52" s="1">
        <v>86</v>
      </c>
      <c r="BK52" s="1">
        <v>74</v>
      </c>
      <c r="BL52" s="1">
        <v>86</v>
      </c>
      <c r="BM52" s="1">
        <v>40.5</v>
      </c>
      <c r="BN52" s="1">
        <v>31.5</v>
      </c>
      <c r="BO52" s="1">
        <v>78</v>
      </c>
      <c r="BP52" s="1">
        <v>17</v>
      </c>
      <c r="BQ52" s="1">
        <v>11.5</v>
      </c>
      <c r="BR52" s="1">
        <v>68</v>
      </c>
      <c r="BS52" s="1">
        <v>0</v>
      </c>
      <c r="BT52" s="1">
        <v>0</v>
      </c>
      <c r="BU52" s="1">
        <v>2</v>
      </c>
      <c r="BV52" s="1">
        <v>0</v>
      </c>
      <c r="BW52" s="1">
        <v>0</v>
      </c>
      <c r="BX52" s="1">
        <v>0.5</v>
      </c>
      <c r="BY52" s="1">
        <v>106</v>
      </c>
      <c r="BZ52" s="1">
        <v>1</v>
      </c>
      <c r="CA52" s="1">
        <v>11.5</v>
      </c>
      <c r="CB52" s="1">
        <v>1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  <c r="CJ52" s="1">
        <v>0</v>
      </c>
      <c r="CK52" s="1">
        <f t="shared" si="0"/>
        <v>3.5131644899999994</v>
      </c>
      <c r="CL52" s="1">
        <v>2</v>
      </c>
    </row>
    <row r="53" spans="1:90" x14ac:dyDescent="0.25">
      <c r="A53" s="1" t="s">
        <v>153</v>
      </c>
      <c r="B53" s="1">
        <v>3.8</v>
      </c>
      <c r="C53" s="1">
        <v>2</v>
      </c>
      <c r="D53" s="1">
        <v>90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4</v>
      </c>
      <c r="V53" s="1">
        <v>2</v>
      </c>
      <c r="W53" s="1">
        <v>50</v>
      </c>
      <c r="X53" s="1">
        <v>0</v>
      </c>
      <c r="Y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0.5</v>
      </c>
      <c r="AK53" s="1">
        <v>0</v>
      </c>
      <c r="AL53" s="1">
        <v>0.6</v>
      </c>
      <c r="AM53" s="1">
        <v>14.6</v>
      </c>
      <c r="AN53" s="1">
        <v>0</v>
      </c>
      <c r="AO53" s="1">
        <v>2.5</v>
      </c>
      <c r="AP53" s="1">
        <v>14.5</v>
      </c>
      <c r="AQ53" s="1">
        <v>20.5</v>
      </c>
      <c r="AR53" s="1">
        <v>0</v>
      </c>
      <c r="AS53" s="1">
        <v>3</v>
      </c>
      <c r="AT53" s="1">
        <v>2</v>
      </c>
      <c r="AU53" s="1">
        <v>1</v>
      </c>
      <c r="AV53" s="1">
        <v>0.5</v>
      </c>
      <c r="AW53" s="1">
        <v>50</v>
      </c>
      <c r="AX53" s="1">
        <v>7.5</v>
      </c>
      <c r="AY53" s="1">
        <v>2</v>
      </c>
      <c r="AZ53" s="1">
        <v>1</v>
      </c>
      <c r="BA53" s="1">
        <v>1</v>
      </c>
      <c r="BB53" s="1">
        <v>4</v>
      </c>
      <c r="BC53" s="1">
        <v>18</v>
      </c>
      <c r="BD53" s="1">
        <v>13.5</v>
      </c>
      <c r="BE53" s="1">
        <v>5</v>
      </c>
      <c r="BF53" s="1">
        <v>0</v>
      </c>
      <c r="BG53" s="1">
        <v>5</v>
      </c>
      <c r="BH53" s="1">
        <v>2</v>
      </c>
      <c r="BI53" s="1">
        <v>1.64</v>
      </c>
      <c r="BJ53" s="1">
        <v>80.5</v>
      </c>
      <c r="BK53" s="1">
        <v>74</v>
      </c>
      <c r="BL53" s="1">
        <v>92</v>
      </c>
      <c r="BM53" s="1">
        <v>18.5</v>
      </c>
      <c r="BN53" s="1">
        <v>14</v>
      </c>
      <c r="BO53" s="1">
        <v>76</v>
      </c>
      <c r="BP53" s="1">
        <v>4</v>
      </c>
      <c r="BQ53" s="1">
        <v>2</v>
      </c>
      <c r="BR53" s="1">
        <v>50</v>
      </c>
      <c r="BS53" s="1">
        <v>0</v>
      </c>
      <c r="BT53" s="1">
        <v>0</v>
      </c>
      <c r="BU53" s="1">
        <v>2</v>
      </c>
      <c r="BV53" s="1">
        <v>0</v>
      </c>
      <c r="BW53" s="1">
        <v>0</v>
      </c>
      <c r="BX53" s="1">
        <v>0</v>
      </c>
      <c r="BY53" s="1">
        <v>89.5</v>
      </c>
      <c r="BZ53" s="1">
        <v>0</v>
      </c>
      <c r="CA53" s="1">
        <v>4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  <c r="CI53" s="1">
        <v>0</v>
      </c>
      <c r="CJ53" s="1">
        <v>0</v>
      </c>
      <c r="CK53" s="1">
        <f t="shared" si="0"/>
        <v>3.9605936999999996</v>
      </c>
      <c r="CL53" s="1">
        <v>2</v>
      </c>
    </row>
    <row r="54" spans="1:90" x14ac:dyDescent="0.25">
      <c r="A54" s="1" t="s">
        <v>154</v>
      </c>
      <c r="B54" s="1">
        <v>5.7</v>
      </c>
      <c r="C54" s="1">
        <v>2</v>
      </c>
      <c r="D54" s="1">
        <v>88</v>
      </c>
      <c r="E54" s="1">
        <v>0.15</v>
      </c>
      <c r="F54" s="1">
        <v>0.2</v>
      </c>
      <c r="G54" s="1">
        <v>0.3</v>
      </c>
      <c r="H54" s="1">
        <v>1</v>
      </c>
      <c r="I54" s="1">
        <v>1.5</v>
      </c>
      <c r="J54" s="1">
        <v>1</v>
      </c>
      <c r="K54" s="1">
        <v>0.5</v>
      </c>
      <c r="L54" s="1">
        <v>1</v>
      </c>
      <c r="M54" s="1">
        <v>0</v>
      </c>
      <c r="N54" s="1">
        <v>0</v>
      </c>
      <c r="O54" s="1">
        <v>0.16</v>
      </c>
      <c r="P54" s="1">
        <v>0.16</v>
      </c>
      <c r="Q54" s="1">
        <v>0.5</v>
      </c>
      <c r="R54" s="1">
        <v>0</v>
      </c>
      <c r="S54" s="1">
        <v>0.5</v>
      </c>
      <c r="T54" s="1">
        <v>0</v>
      </c>
      <c r="U54" s="1">
        <v>18</v>
      </c>
      <c r="V54" s="1">
        <v>16.5</v>
      </c>
      <c r="W54" s="1">
        <v>92</v>
      </c>
      <c r="X54" s="1">
        <v>4.5</v>
      </c>
      <c r="Y54" s="1">
        <v>1.5</v>
      </c>
      <c r="Z54" s="1">
        <v>33</v>
      </c>
      <c r="AA54" s="1">
        <v>1.5</v>
      </c>
      <c r="AB54" s="1">
        <v>0</v>
      </c>
      <c r="AC54" s="1">
        <v>3.5</v>
      </c>
      <c r="AD54" s="1">
        <v>0</v>
      </c>
      <c r="AE54" s="1">
        <v>0.16</v>
      </c>
      <c r="AF54" s="1">
        <v>0</v>
      </c>
      <c r="AG54" s="1">
        <v>0</v>
      </c>
      <c r="AH54" s="1">
        <v>0</v>
      </c>
      <c r="AI54" s="1">
        <v>0</v>
      </c>
      <c r="AJ54" s="1">
        <v>1</v>
      </c>
      <c r="AK54" s="1">
        <v>17.5</v>
      </c>
      <c r="AL54" s="1">
        <v>46.6</v>
      </c>
      <c r="AM54" s="1">
        <v>38.5</v>
      </c>
      <c r="AN54" s="1">
        <v>1.4</v>
      </c>
      <c r="AO54" s="1">
        <v>6.1</v>
      </c>
      <c r="AP54" s="1">
        <v>19</v>
      </c>
      <c r="AQ54" s="1">
        <v>37</v>
      </c>
      <c r="AR54" s="1">
        <v>1.5</v>
      </c>
      <c r="AS54" s="1">
        <v>10.5</v>
      </c>
      <c r="AT54" s="1">
        <v>0</v>
      </c>
      <c r="AU54" s="1">
        <v>2</v>
      </c>
      <c r="AV54" s="1">
        <v>1.5</v>
      </c>
      <c r="AW54" s="1">
        <v>75</v>
      </c>
      <c r="AX54" s="1">
        <v>3</v>
      </c>
      <c r="AY54" s="1">
        <v>2</v>
      </c>
      <c r="AZ54" s="1">
        <v>0</v>
      </c>
      <c r="BA54" s="1">
        <v>2</v>
      </c>
      <c r="BB54" s="1">
        <v>4</v>
      </c>
      <c r="BC54" s="1">
        <v>5</v>
      </c>
      <c r="BD54" s="1">
        <v>3.5</v>
      </c>
      <c r="BE54" s="1">
        <v>2</v>
      </c>
      <c r="BF54" s="1">
        <v>0</v>
      </c>
      <c r="BG54" s="1">
        <v>1</v>
      </c>
      <c r="BH54" s="1">
        <v>0.5</v>
      </c>
      <c r="BI54" s="1">
        <v>0.53</v>
      </c>
      <c r="BJ54" s="1">
        <v>43.5</v>
      </c>
      <c r="BK54" s="1">
        <v>36</v>
      </c>
      <c r="BL54" s="1">
        <v>83</v>
      </c>
      <c r="BM54" s="1">
        <v>36.5</v>
      </c>
      <c r="BN54" s="1">
        <v>28.5</v>
      </c>
      <c r="BO54" s="1">
        <v>78</v>
      </c>
      <c r="BP54" s="1">
        <v>18</v>
      </c>
      <c r="BQ54" s="1">
        <v>16.5</v>
      </c>
      <c r="BR54" s="1">
        <v>92</v>
      </c>
      <c r="BS54" s="1">
        <v>0</v>
      </c>
      <c r="BT54" s="1">
        <v>0</v>
      </c>
      <c r="BU54" s="1">
        <v>2</v>
      </c>
      <c r="BV54" s="1">
        <v>0</v>
      </c>
      <c r="BW54" s="1">
        <v>1</v>
      </c>
      <c r="BX54" s="1">
        <v>0.5</v>
      </c>
      <c r="BY54" s="1">
        <v>71</v>
      </c>
      <c r="BZ54" s="1">
        <v>3</v>
      </c>
      <c r="CA54" s="1">
        <v>2</v>
      </c>
      <c r="CB54" s="1">
        <v>5.5</v>
      </c>
      <c r="CC54" s="1">
        <v>0.5</v>
      </c>
      <c r="CD54" s="1">
        <v>0</v>
      </c>
      <c r="CE54" s="1">
        <v>1.5</v>
      </c>
      <c r="CF54" s="1">
        <v>0</v>
      </c>
      <c r="CG54" s="1">
        <v>1</v>
      </c>
      <c r="CH54" s="1">
        <v>0.5</v>
      </c>
      <c r="CI54" s="1">
        <v>0</v>
      </c>
      <c r="CJ54" s="1">
        <v>0</v>
      </c>
      <c r="CK54" s="1">
        <f t="shared" si="0"/>
        <v>4.3412482100000016</v>
      </c>
      <c r="CL54" s="1">
        <v>2</v>
      </c>
    </row>
    <row r="55" spans="1:90" x14ac:dyDescent="0.25">
      <c r="A55" s="1" t="s">
        <v>157</v>
      </c>
      <c r="B55" s="1">
        <v>4.4000000000000004</v>
      </c>
      <c r="C55" s="1">
        <v>2</v>
      </c>
      <c r="D55" s="1">
        <v>80.5</v>
      </c>
      <c r="E55" s="1">
        <v>7.0000000000000007E-2</v>
      </c>
      <c r="F55" s="1">
        <v>0</v>
      </c>
      <c r="G55" s="1">
        <v>0.1</v>
      </c>
      <c r="H55" s="1">
        <v>0</v>
      </c>
      <c r="I55" s="1">
        <v>0.5</v>
      </c>
      <c r="J55" s="1">
        <v>0</v>
      </c>
      <c r="K55" s="1">
        <v>0.5</v>
      </c>
      <c r="L55" s="1">
        <v>0</v>
      </c>
      <c r="M55" s="1">
        <v>0</v>
      </c>
      <c r="N55" s="1">
        <v>0</v>
      </c>
      <c r="O55" s="1">
        <v>0.02</v>
      </c>
      <c r="P55" s="1">
        <v>0.02</v>
      </c>
      <c r="Q55" s="1">
        <v>0</v>
      </c>
      <c r="R55" s="1">
        <v>0</v>
      </c>
      <c r="S55" s="1">
        <v>0</v>
      </c>
      <c r="T55" s="1">
        <v>0</v>
      </c>
      <c r="U55" s="1">
        <v>6</v>
      </c>
      <c r="V55" s="1">
        <v>2.5</v>
      </c>
      <c r="W55" s="1">
        <v>42</v>
      </c>
      <c r="X55" s="1">
        <v>0</v>
      </c>
      <c r="Y55" s="1">
        <v>0</v>
      </c>
      <c r="AA55" s="1">
        <v>0</v>
      </c>
      <c r="AB55" s="1">
        <v>0</v>
      </c>
      <c r="AC55" s="1">
        <v>0.5</v>
      </c>
      <c r="AD55" s="1">
        <v>0</v>
      </c>
      <c r="AE55" s="1">
        <v>0.04</v>
      </c>
      <c r="AF55" s="1">
        <v>0</v>
      </c>
      <c r="AG55" s="1">
        <v>0</v>
      </c>
      <c r="AH55" s="1">
        <v>0</v>
      </c>
      <c r="AI55" s="1">
        <v>0</v>
      </c>
      <c r="AJ55" s="1">
        <v>1</v>
      </c>
      <c r="AK55" s="1">
        <v>11</v>
      </c>
      <c r="AL55" s="1">
        <v>5.9</v>
      </c>
      <c r="AM55" s="1">
        <v>8.3000000000000007</v>
      </c>
      <c r="AN55" s="1">
        <v>0.3</v>
      </c>
      <c r="AO55" s="1">
        <v>4</v>
      </c>
      <c r="AP55" s="1">
        <v>10</v>
      </c>
      <c r="AQ55" s="1">
        <v>22</v>
      </c>
      <c r="AR55" s="1">
        <v>0</v>
      </c>
      <c r="AS55" s="1">
        <v>6</v>
      </c>
      <c r="AT55" s="1">
        <v>0</v>
      </c>
      <c r="AU55" s="1">
        <v>1</v>
      </c>
      <c r="AV55" s="1">
        <v>0.5</v>
      </c>
      <c r="AW55" s="1">
        <v>50</v>
      </c>
      <c r="AX55" s="1">
        <v>1.5</v>
      </c>
      <c r="AY55" s="1">
        <v>2.5</v>
      </c>
      <c r="AZ55" s="1">
        <v>0</v>
      </c>
      <c r="BA55" s="1">
        <v>0.5</v>
      </c>
      <c r="BB55" s="1">
        <v>3</v>
      </c>
      <c r="BC55" s="1">
        <v>14.5</v>
      </c>
      <c r="BD55" s="1">
        <v>9</v>
      </c>
      <c r="BE55" s="1">
        <v>3</v>
      </c>
      <c r="BF55" s="1">
        <v>0.5</v>
      </c>
      <c r="BG55" s="1">
        <v>2.5</v>
      </c>
      <c r="BH55" s="1">
        <v>0.5</v>
      </c>
      <c r="BI55" s="1">
        <v>0.78</v>
      </c>
      <c r="BJ55" s="1">
        <v>29.5</v>
      </c>
      <c r="BK55" s="1">
        <v>19.5</v>
      </c>
      <c r="BL55" s="1">
        <v>66</v>
      </c>
      <c r="BM55" s="1">
        <v>14</v>
      </c>
      <c r="BN55" s="1">
        <v>7.5</v>
      </c>
      <c r="BO55" s="1">
        <v>54</v>
      </c>
      <c r="BP55" s="1">
        <v>6</v>
      </c>
      <c r="BQ55" s="1">
        <v>2.5</v>
      </c>
      <c r="BR55" s="1">
        <v>42</v>
      </c>
      <c r="BS55" s="1">
        <v>0</v>
      </c>
      <c r="BT55" s="1">
        <v>0</v>
      </c>
      <c r="BU55" s="1">
        <v>2</v>
      </c>
      <c r="BV55" s="1">
        <v>0</v>
      </c>
      <c r="BW55" s="1">
        <v>1</v>
      </c>
      <c r="BX55" s="1">
        <v>1</v>
      </c>
      <c r="BY55" s="1">
        <v>46.5</v>
      </c>
      <c r="BZ55" s="1">
        <v>1.5</v>
      </c>
      <c r="CA55" s="1">
        <v>5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  <c r="CI55" s="1">
        <v>0</v>
      </c>
      <c r="CJ55" s="1">
        <v>0</v>
      </c>
      <c r="CK55" s="1">
        <f t="shared" si="0"/>
        <v>3.4722930900000004</v>
      </c>
      <c r="CL55" s="1">
        <v>2</v>
      </c>
    </row>
    <row r="56" spans="1:90" x14ac:dyDescent="0.25">
      <c r="A56" s="1" t="s">
        <v>63</v>
      </c>
      <c r="B56" s="1">
        <v>4.4000000000000004</v>
      </c>
      <c r="C56" s="1">
        <v>2</v>
      </c>
      <c r="D56" s="1">
        <v>90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22</v>
      </c>
      <c r="V56" s="1">
        <v>16.5</v>
      </c>
      <c r="W56" s="1">
        <v>75</v>
      </c>
      <c r="X56" s="1">
        <v>1.5</v>
      </c>
      <c r="Y56" s="1">
        <v>0.5</v>
      </c>
      <c r="Z56" s="1">
        <v>33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0.5</v>
      </c>
      <c r="AI56" s="1">
        <v>0</v>
      </c>
      <c r="AJ56" s="1">
        <v>0.5</v>
      </c>
      <c r="AK56" s="1">
        <v>0</v>
      </c>
      <c r="AL56" s="1">
        <v>7.4</v>
      </c>
      <c r="AM56" s="1">
        <v>25.3</v>
      </c>
      <c r="AN56" s="1">
        <v>0</v>
      </c>
      <c r="AO56" s="1">
        <v>3.2</v>
      </c>
      <c r="AP56" s="1">
        <v>10.5</v>
      </c>
      <c r="AQ56" s="1">
        <v>16.5</v>
      </c>
      <c r="AR56" s="1">
        <v>0</v>
      </c>
      <c r="AS56" s="1">
        <v>3.5</v>
      </c>
      <c r="AT56" s="1">
        <v>0.5</v>
      </c>
      <c r="AU56" s="1">
        <v>3.5</v>
      </c>
      <c r="AV56" s="1">
        <v>2</v>
      </c>
      <c r="AW56" s="1">
        <v>57</v>
      </c>
      <c r="AX56" s="1">
        <v>6</v>
      </c>
      <c r="AY56" s="1">
        <v>1.5</v>
      </c>
      <c r="AZ56" s="1">
        <v>1</v>
      </c>
      <c r="BA56" s="1">
        <v>1</v>
      </c>
      <c r="BB56" s="1">
        <v>3.5</v>
      </c>
      <c r="BC56" s="1">
        <v>12</v>
      </c>
      <c r="BD56" s="1">
        <v>7.5</v>
      </c>
      <c r="BE56" s="1">
        <v>2</v>
      </c>
      <c r="BF56" s="1">
        <v>0</v>
      </c>
      <c r="BG56" s="1">
        <v>4</v>
      </c>
      <c r="BH56" s="1">
        <v>1.5</v>
      </c>
      <c r="BI56" s="1">
        <v>0.92</v>
      </c>
      <c r="BJ56" s="1">
        <v>90</v>
      </c>
      <c r="BK56" s="1">
        <v>76</v>
      </c>
      <c r="BL56" s="1">
        <v>84</v>
      </c>
      <c r="BM56" s="1">
        <v>41.5</v>
      </c>
      <c r="BN56" s="1">
        <v>32</v>
      </c>
      <c r="BO56" s="1">
        <v>77</v>
      </c>
      <c r="BP56" s="1">
        <v>22</v>
      </c>
      <c r="BQ56" s="1">
        <v>16.5</v>
      </c>
      <c r="BR56" s="1">
        <v>75</v>
      </c>
      <c r="BS56" s="1">
        <v>0.5</v>
      </c>
      <c r="BT56" s="1">
        <v>0</v>
      </c>
      <c r="BU56" s="1">
        <v>2</v>
      </c>
      <c r="BV56" s="1">
        <v>0</v>
      </c>
      <c r="BW56" s="1">
        <v>0</v>
      </c>
      <c r="BX56" s="1">
        <v>0.5</v>
      </c>
      <c r="BY56" s="1">
        <v>106</v>
      </c>
      <c r="BZ56" s="1">
        <v>0</v>
      </c>
      <c r="CA56" s="1">
        <v>11</v>
      </c>
      <c r="CB56" s="1">
        <v>1.5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>
        <v>0</v>
      </c>
      <c r="CJ56" s="1">
        <v>0</v>
      </c>
      <c r="CK56" s="1">
        <f t="shared" si="0"/>
        <v>4.0195400999999995</v>
      </c>
      <c r="CL56" s="1">
        <v>1</v>
      </c>
    </row>
    <row r="57" spans="1:90" x14ac:dyDescent="0.25">
      <c r="A57" s="1" t="s">
        <v>64</v>
      </c>
      <c r="B57" s="1">
        <v>4.5</v>
      </c>
      <c r="C57" s="1">
        <v>2</v>
      </c>
      <c r="D57" s="1">
        <v>90</v>
      </c>
      <c r="E57" s="1">
        <v>0.04</v>
      </c>
      <c r="F57" s="1">
        <v>0</v>
      </c>
      <c r="G57" s="1">
        <v>0</v>
      </c>
      <c r="H57" s="1">
        <v>0</v>
      </c>
      <c r="I57" s="1">
        <v>0.5</v>
      </c>
      <c r="J57" s="1">
        <v>0</v>
      </c>
      <c r="K57" s="1">
        <v>0</v>
      </c>
      <c r="L57" s="1">
        <v>0.5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12.5</v>
      </c>
      <c r="V57" s="1">
        <v>8.5</v>
      </c>
      <c r="W57" s="1">
        <v>68</v>
      </c>
      <c r="X57" s="1">
        <v>1</v>
      </c>
      <c r="Y57" s="1">
        <v>0.5</v>
      </c>
      <c r="Z57" s="1">
        <v>50</v>
      </c>
      <c r="AA57" s="1">
        <v>0</v>
      </c>
      <c r="AB57" s="1">
        <v>0</v>
      </c>
      <c r="AC57" s="1">
        <v>0.5</v>
      </c>
      <c r="AD57" s="1">
        <v>0</v>
      </c>
      <c r="AE57" s="1">
        <v>0.02</v>
      </c>
      <c r="AF57" s="1">
        <v>0</v>
      </c>
      <c r="AG57" s="1">
        <v>0</v>
      </c>
      <c r="AH57" s="1">
        <v>0.5</v>
      </c>
      <c r="AI57" s="1">
        <v>0</v>
      </c>
      <c r="AJ57" s="1">
        <v>0.5</v>
      </c>
      <c r="AK57" s="1">
        <v>0.5</v>
      </c>
      <c r="AL57" s="1">
        <v>9.0500000000000007</v>
      </c>
      <c r="AM57" s="1">
        <v>17.7</v>
      </c>
      <c r="AN57" s="1">
        <v>0.1</v>
      </c>
      <c r="AO57" s="1">
        <v>2.9</v>
      </c>
      <c r="AP57" s="1">
        <v>10.5</v>
      </c>
      <c r="AQ57" s="1">
        <v>16.5</v>
      </c>
      <c r="AR57" s="1">
        <v>0</v>
      </c>
      <c r="AS57" s="1">
        <v>3</v>
      </c>
      <c r="AT57" s="1">
        <v>1.5</v>
      </c>
      <c r="AU57" s="1">
        <v>2</v>
      </c>
      <c r="AV57" s="1">
        <v>1</v>
      </c>
      <c r="AW57" s="1">
        <v>50</v>
      </c>
      <c r="AX57" s="1">
        <v>4</v>
      </c>
      <c r="AY57" s="1">
        <v>3.5</v>
      </c>
      <c r="AZ57" s="1">
        <v>0.5</v>
      </c>
      <c r="BA57" s="1">
        <v>1.5</v>
      </c>
      <c r="BB57" s="1">
        <v>5.5</v>
      </c>
      <c r="BC57" s="1">
        <v>13.5</v>
      </c>
      <c r="BD57" s="1">
        <v>6</v>
      </c>
      <c r="BE57" s="1">
        <v>4.5</v>
      </c>
      <c r="BF57" s="1">
        <v>1</v>
      </c>
      <c r="BG57" s="1">
        <v>1.5</v>
      </c>
      <c r="BH57" s="1">
        <v>0.5</v>
      </c>
      <c r="BI57" s="1">
        <v>1.02</v>
      </c>
      <c r="BJ57" s="1">
        <v>42.5</v>
      </c>
      <c r="BK57" s="1">
        <v>34</v>
      </c>
      <c r="BL57" s="1">
        <v>80</v>
      </c>
      <c r="BM57" s="1">
        <v>18</v>
      </c>
      <c r="BN57" s="1">
        <v>13.5</v>
      </c>
      <c r="BO57" s="1">
        <v>75</v>
      </c>
      <c r="BP57" s="1">
        <v>12.5</v>
      </c>
      <c r="BQ57" s="1">
        <v>8.5</v>
      </c>
      <c r="BR57" s="1">
        <v>68</v>
      </c>
      <c r="BS57" s="1">
        <v>0</v>
      </c>
      <c r="BT57" s="1">
        <v>0</v>
      </c>
      <c r="BU57" s="1">
        <v>2</v>
      </c>
      <c r="BV57" s="1">
        <v>0</v>
      </c>
      <c r="BW57" s="1">
        <v>0</v>
      </c>
      <c r="BX57" s="1">
        <v>0.5</v>
      </c>
      <c r="BY57" s="1">
        <v>67.5</v>
      </c>
      <c r="BZ57" s="1">
        <v>0</v>
      </c>
      <c r="CA57" s="1">
        <v>9</v>
      </c>
      <c r="CB57" s="1">
        <v>1.5</v>
      </c>
      <c r="CC57" s="1">
        <v>0</v>
      </c>
      <c r="CD57" s="1">
        <v>0</v>
      </c>
      <c r="CE57" s="1">
        <v>0</v>
      </c>
      <c r="CF57" s="1">
        <v>0</v>
      </c>
      <c r="CG57" s="1">
        <v>0</v>
      </c>
      <c r="CH57" s="1">
        <v>0</v>
      </c>
      <c r="CI57" s="1">
        <v>0</v>
      </c>
      <c r="CJ57" s="1">
        <v>0</v>
      </c>
      <c r="CK57" s="1">
        <f t="shared" si="0"/>
        <v>3.50265614</v>
      </c>
      <c r="CL57" s="1">
        <v>1</v>
      </c>
    </row>
    <row r="58" spans="1:90" x14ac:dyDescent="0.25">
      <c r="A58" s="1" t="s">
        <v>70</v>
      </c>
      <c r="B58" s="1">
        <v>3.7</v>
      </c>
      <c r="C58" s="1">
        <v>2</v>
      </c>
      <c r="D58" s="1">
        <v>89.5</v>
      </c>
      <c r="E58" s="1">
        <v>0.15</v>
      </c>
      <c r="F58" s="1">
        <v>0.2</v>
      </c>
      <c r="G58" s="1">
        <v>0.4</v>
      </c>
      <c r="H58" s="1">
        <v>1</v>
      </c>
      <c r="I58" s="1">
        <v>1</v>
      </c>
      <c r="J58" s="1">
        <v>0.5</v>
      </c>
      <c r="K58" s="1">
        <v>1</v>
      </c>
      <c r="L58" s="1">
        <v>0</v>
      </c>
      <c r="M58" s="1">
        <v>0</v>
      </c>
      <c r="N58" s="1">
        <v>0</v>
      </c>
      <c r="O58" s="1">
        <v>0.1</v>
      </c>
      <c r="P58" s="1">
        <v>0.1</v>
      </c>
      <c r="Q58" s="1">
        <v>0</v>
      </c>
      <c r="R58" s="1">
        <v>0</v>
      </c>
      <c r="S58" s="1">
        <v>0</v>
      </c>
      <c r="T58" s="1">
        <v>0</v>
      </c>
      <c r="U58" s="1">
        <v>11.5</v>
      </c>
      <c r="V58" s="1">
        <v>9</v>
      </c>
      <c r="W58" s="1">
        <v>78</v>
      </c>
      <c r="X58" s="1">
        <v>10.5</v>
      </c>
      <c r="Y58" s="1">
        <v>2</v>
      </c>
      <c r="Z58" s="1">
        <v>19</v>
      </c>
      <c r="AA58" s="1">
        <v>5.5</v>
      </c>
      <c r="AB58" s="1">
        <v>0.5</v>
      </c>
      <c r="AC58" s="1">
        <v>2</v>
      </c>
      <c r="AD58" s="1">
        <v>0.5</v>
      </c>
      <c r="AE58" s="1">
        <v>0.3</v>
      </c>
      <c r="AF58" s="1">
        <v>0.5</v>
      </c>
      <c r="AG58" s="1">
        <v>0</v>
      </c>
      <c r="AH58" s="1">
        <v>0</v>
      </c>
      <c r="AI58" s="1">
        <v>0</v>
      </c>
      <c r="AJ58" s="1">
        <v>1</v>
      </c>
      <c r="AK58" s="1">
        <v>19.5</v>
      </c>
      <c r="AL58" s="1">
        <v>30.8</v>
      </c>
      <c r="AM58" s="1">
        <v>23.6</v>
      </c>
      <c r="AN58" s="1">
        <v>1.5</v>
      </c>
      <c r="AO58" s="1">
        <v>4.7</v>
      </c>
      <c r="AP58" s="1">
        <v>14.5</v>
      </c>
      <c r="AQ58" s="1">
        <v>31</v>
      </c>
      <c r="AR58" s="1">
        <v>1</v>
      </c>
      <c r="AS58" s="1">
        <v>8.5</v>
      </c>
      <c r="AT58" s="1">
        <v>0</v>
      </c>
      <c r="AU58" s="1">
        <v>3</v>
      </c>
      <c r="AV58" s="1">
        <v>1.5</v>
      </c>
      <c r="AW58" s="1">
        <v>50</v>
      </c>
      <c r="AX58" s="1">
        <v>7.5</v>
      </c>
      <c r="AY58" s="1">
        <v>4.5</v>
      </c>
      <c r="AZ58" s="1">
        <v>0</v>
      </c>
      <c r="BA58" s="1">
        <v>0.5</v>
      </c>
      <c r="BB58" s="1">
        <v>5</v>
      </c>
      <c r="BC58" s="1">
        <v>11.5</v>
      </c>
      <c r="BD58" s="1">
        <v>8</v>
      </c>
      <c r="BE58" s="1">
        <v>3</v>
      </c>
      <c r="BF58" s="1">
        <v>2.5</v>
      </c>
      <c r="BG58" s="1">
        <v>3</v>
      </c>
      <c r="BH58" s="1">
        <v>1.5</v>
      </c>
      <c r="BI58" s="1">
        <v>1.1000000000000001</v>
      </c>
      <c r="BJ58" s="1">
        <v>42.5</v>
      </c>
      <c r="BK58" s="1">
        <v>33</v>
      </c>
      <c r="BL58" s="1">
        <v>78</v>
      </c>
      <c r="BM58" s="1">
        <v>32</v>
      </c>
      <c r="BN58" s="1">
        <v>19</v>
      </c>
      <c r="BO58" s="1">
        <v>59</v>
      </c>
      <c r="BP58" s="1">
        <v>11.5</v>
      </c>
      <c r="BQ58" s="1">
        <v>9</v>
      </c>
      <c r="BR58" s="1">
        <v>78</v>
      </c>
      <c r="BS58" s="1">
        <v>0</v>
      </c>
      <c r="BT58" s="1">
        <v>0</v>
      </c>
      <c r="BU58" s="1">
        <v>2</v>
      </c>
      <c r="BV58" s="1">
        <v>0</v>
      </c>
      <c r="BW58" s="1">
        <v>1</v>
      </c>
      <c r="BX58" s="1">
        <v>1</v>
      </c>
      <c r="BY58" s="1">
        <v>76.5</v>
      </c>
      <c r="BZ58" s="1">
        <v>2</v>
      </c>
      <c r="CA58" s="1">
        <v>5</v>
      </c>
      <c r="CB58" s="1">
        <v>9</v>
      </c>
      <c r="CC58" s="1">
        <v>0.5</v>
      </c>
      <c r="CD58" s="1">
        <v>0</v>
      </c>
      <c r="CE58" s="1">
        <v>5</v>
      </c>
      <c r="CF58" s="1">
        <v>0</v>
      </c>
      <c r="CG58" s="1">
        <v>0</v>
      </c>
      <c r="CH58" s="1">
        <v>0</v>
      </c>
      <c r="CI58" s="1">
        <v>0</v>
      </c>
      <c r="CJ58" s="1">
        <v>0</v>
      </c>
      <c r="CK58" s="1">
        <f t="shared" si="0"/>
        <v>5.4333568499999991</v>
      </c>
      <c r="CL58" s="1">
        <v>1</v>
      </c>
    </row>
    <row r="59" spans="1:90" x14ac:dyDescent="0.25">
      <c r="A59" s="1" t="s">
        <v>82</v>
      </c>
      <c r="B59" s="1">
        <v>4.3</v>
      </c>
      <c r="C59" s="1">
        <v>2</v>
      </c>
      <c r="D59" s="1">
        <v>90</v>
      </c>
      <c r="E59" s="1">
        <v>0.03</v>
      </c>
      <c r="F59" s="1">
        <v>0</v>
      </c>
      <c r="G59" s="1">
        <v>0</v>
      </c>
      <c r="H59" s="1">
        <v>0</v>
      </c>
      <c r="I59" s="1">
        <v>0.5</v>
      </c>
      <c r="J59" s="1">
        <v>0</v>
      </c>
      <c r="K59" s="1">
        <v>0.5</v>
      </c>
      <c r="L59" s="1">
        <v>0</v>
      </c>
      <c r="M59" s="1">
        <v>0</v>
      </c>
      <c r="N59" s="1">
        <v>0.5</v>
      </c>
      <c r="O59" s="1">
        <v>0.01</v>
      </c>
      <c r="P59" s="1">
        <v>0.01</v>
      </c>
      <c r="Q59" s="1">
        <v>0</v>
      </c>
      <c r="R59" s="1">
        <v>0</v>
      </c>
      <c r="S59" s="1">
        <v>0</v>
      </c>
      <c r="T59" s="1">
        <v>0</v>
      </c>
      <c r="U59" s="1">
        <v>2</v>
      </c>
      <c r="V59" s="1">
        <v>0.5</v>
      </c>
      <c r="W59" s="1">
        <v>25</v>
      </c>
      <c r="X59" s="1">
        <v>0</v>
      </c>
      <c r="Y59" s="1">
        <v>0</v>
      </c>
      <c r="AA59" s="1">
        <v>0</v>
      </c>
      <c r="AB59" s="1">
        <v>0</v>
      </c>
      <c r="AC59" s="1">
        <v>0.5</v>
      </c>
      <c r="AD59" s="1">
        <v>0</v>
      </c>
      <c r="AE59" s="1">
        <v>0.02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4</v>
      </c>
      <c r="AL59" s="1">
        <v>5.2</v>
      </c>
      <c r="AM59" s="1">
        <v>19.899999999999999</v>
      </c>
      <c r="AN59" s="1">
        <v>0.1</v>
      </c>
      <c r="AO59" s="1">
        <v>2</v>
      </c>
      <c r="AP59" s="1">
        <v>16</v>
      </c>
      <c r="AQ59" s="1">
        <v>16</v>
      </c>
      <c r="AR59" s="1">
        <v>0</v>
      </c>
      <c r="AS59" s="1">
        <v>0.5</v>
      </c>
      <c r="AT59" s="1">
        <v>3.5</v>
      </c>
      <c r="AU59" s="1">
        <v>2.5</v>
      </c>
      <c r="AV59" s="1">
        <v>1.5</v>
      </c>
      <c r="AW59" s="1">
        <v>60</v>
      </c>
      <c r="AX59" s="1">
        <v>4.5</v>
      </c>
      <c r="AY59" s="1">
        <v>2.5</v>
      </c>
      <c r="AZ59" s="1">
        <v>0.5</v>
      </c>
      <c r="BA59" s="1">
        <v>2</v>
      </c>
      <c r="BB59" s="1">
        <v>5</v>
      </c>
      <c r="BC59" s="1">
        <v>16.5</v>
      </c>
      <c r="BD59" s="1">
        <v>10.5</v>
      </c>
      <c r="BE59" s="1">
        <v>8</v>
      </c>
      <c r="BF59" s="1">
        <v>0</v>
      </c>
      <c r="BG59" s="1">
        <v>2</v>
      </c>
      <c r="BH59" s="1">
        <v>2.5</v>
      </c>
      <c r="BI59" s="1">
        <v>2.2599999999999998</v>
      </c>
      <c r="BJ59" s="1">
        <v>64.5</v>
      </c>
      <c r="BK59" s="1">
        <v>56.5</v>
      </c>
      <c r="BL59" s="1">
        <v>88</v>
      </c>
      <c r="BM59" s="1">
        <v>11</v>
      </c>
      <c r="BN59" s="1">
        <v>7.5</v>
      </c>
      <c r="BO59" s="1">
        <v>68</v>
      </c>
      <c r="BP59" s="1">
        <v>2</v>
      </c>
      <c r="BQ59" s="1">
        <v>0.5</v>
      </c>
      <c r="BR59" s="1">
        <v>25</v>
      </c>
      <c r="BS59" s="1">
        <v>0</v>
      </c>
      <c r="BT59" s="1">
        <v>0</v>
      </c>
      <c r="BU59" s="1">
        <v>2</v>
      </c>
      <c r="BV59" s="1">
        <v>0</v>
      </c>
      <c r="BW59" s="1">
        <v>0</v>
      </c>
      <c r="BX59" s="1">
        <v>0</v>
      </c>
      <c r="BY59" s="1">
        <v>75.5</v>
      </c>
      <c r="BZ59" s="1">
        <v>1.5</v>
      </c>
      <c r="CA59" s="1">
        <v>2</v>
      </c>
      <c r="CB59" s="1">
        <v>0</v>
      </c>
      <c r="CC59" s="1">
        <v>0</v>
      </c>
      <c r="CD59" s="1">
        <v>0</v>
      </c>
      <c r="CE59" s="1">
        <v>0</v>
      </c>
      <c r="CF59" s="1">
        <v>0</v>
      </c>
      <c r="CG59" s="1">
        <v>0</v>
      </c>
      <c r="CH59" s="1">
        <v>0</v>
      </c>
      <c r="CI59" s="1">
        <v>0</v>
      </c>
      <c r="CJ59" s="1">
        <v>0</v>
      </c>
      <c r="CK59" s="1">
        <f t="shared" si="0"/>
        <v>3.7850230899999997</v>
      </c>
      <c r="CL59" s="1">
        <v>1</v>
      </c>
    </row>
    <row r="60" spans="1:90" x14ac:dyDescent="0.25">
      <c r="A60" s="1" t="s">
        <v>83</v>
      </c>
      <c r="B60" s="1">
        <v>4.4000000000000004</v>
      </c>
      <c r="C60" s="1">
        <v>2</v>
      </c>
      <c r="D60" s="1">
        <v>90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10</v>
      </c>
      <c r="V60" s="1">
        <v>4</v>
      </c>
      <c r="W60" s="1">
        <v>40</v>
      </c>
      <c r="X60" s="1">
        <v>0</v>
      </c>
      <c r="Y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0.5</v>
      </c>
      <c r="AI60" s="1">
        <v>0</v>
      </c>
      <c r="AJ60" s="1">
        <v>0</v>
      </c>
      <c r="AK60" s="1">
        <v>1</v>
      </c>
      <c r="AL60" s="1">
        <v>1</v>
      </c>
      <c r="AM60" s="1">
        <v>17.7</v>
      </c>
      <c r="AN60" s="1">
        <v>0</v>
      </c>
      <c r="AO60" s="1">
        <v>1.5</v>
      </c>
      <c r="AP60" s="1">
        <v>9</v>
      </c>
      <c r="AQ60" s="1">
        <v>9</v>
      </c>
      <c r="AR60" s="1">
        <v>0</v>
      </c>
      <c r="AS60" s="1">
        <v>1</v>
      </c>
      <c r="AT60" s="1">
        <v>2</v>
      </c>
      <c r="AU60" s="1">
        <v>3.5</v>
      </c>
      <c r="AV60" s="1">
        <v>2</v>
      </c>
      <c r="AW60" s="1">
        <v>57</v>
      </c>
      <c r="AX60" s="1">
        <v>4.5</v>
      </c>
      <c r="AY60" s="1">
        <v>3</v>
      </c>
      <c r="AZ60" s="1">
        <v>0.5</v>
      </c>
      <c r="BA60" s="1">
        <v>1.5</v>
      </c>
      <c r="BB60" s="1">
        <v>5</v>
      </c>
      <c r="BC60" s="1">
        <v>14.5</v>
      </c>
      <c r="BD60" s="1">
        <v>11</v>
      </c>
      <c r="BE60" s="1">
        <v>5</v>
      </c>
      <c r="BF60" s="1">
        <v>2.5</v>
      </c>
      <c r="BG60" s="1">
        <v>4.5</v>
      </c>
      <c r="BH60" s="1">
        <v>3</v>
      </c>
      <c r="BI60" s="1">
        <v>1.92</v>
      </c>
      <c r="BJ60" s="1">
        <v>37.5</v>
      </c>
      <c r="BK60" s="1">
        <v>24.5</v>
      </c>
      <c r="BL60" s="1">
        <v>65</v>
      </c>
      <c r="BM60" s="1">
        <v>20</v>
      </c>
      <c r="BN60" s="1">
        <v>10.5</v>
      </c>
      <c r="BO60" s="1">
        <v>53</v>
      </c>
      <c r="BP60" s="1">
        <v>10</v>
      </c>
      <c r="BQ60" s="1">
        <v>4</v>
      </c>
      <c r="BR60" s="1">
        <v>40</v>
      </c>
      <c r="BS60" s="1">
        <v>0</v>
      </c>
      <c r="BT60" s="1">
        <v>0</v>
      </c>
      <c r="BU60" s="1">
        <v>2</v>
      </c>
      <c r="BV60" s="1">
        <v>0</v>
      </c>
      <c r="BW60" s="1">
        <v>0</v>
      </c>
      <c r="BX60" s="1">
        <v>0.5</v>
      </c>
      <c r="BY60" s="1">
        <v>50.5</v>
      </c>
      <c r="BZ60" s="1">
        <v>0.5</v>
      </c>
      <c r="CA60" s="1">
        <v>8</v>
      </c>
      <c r="CB60" s="1">
        <v>0.5</v>
      </c>
      <c r="CC60" s="1">
        <v>0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  <c r="CI60" s="1">
        <v>0</v>
      </c>
      <c r="CJ60" s="1">
        <v>0</v>
      </c>
      <c r="CK60" s="1">
        <f t="shared" si="0"/>
        <v>3.2264443999999988</v>
      </c>
      <c r="CL60" s="1">
        <v>1</v>
      </c>
    </row>
    <row r="61" spans="1:90" x14ac:dyDescent="0.25">
      <c r="A61" s="1" t="s">
        <v>87</v>
      </c>
      <c r="B61" s="1">
        <v>5</v>
      </c>
      <c r="C61" s="1">
        <v>2</v>
      </c>
      <c r="D61" s="1">
        <v>87</v>
      </c>
      <c r="E61" s="1">
        <v>0.04</v>
      </c>
      <c r="F61" s="1">
        <v>0</v>
      </c>
      <c r="G61" s="1">
        <v>0.1</v>
      </c>
      <c r="H61" s="1">
        <v>0</v>
      </c>
      <c r="I61" s="1">
        <v>0.5</v>
      </c>
      <c r="J61" s="1">
        <v>0</v>
      </c>
      <c r="K61" s="1">
        <v>0.5</v>
      </c>
      <c r="L61" s="1">
        <v>0</v>
      </c>
      <c r="M61" s="1">
        <v>0</v>
      </c>
      <c r="N61" s="1">
        <v>0.5</v>
      </c>
      <c r="O61" s="1">
        <v>0.02</v>
      </c>
      <c r="P61" s="1">
        <v>0.02</v>
      </c>
      <c r="Q61" s="1">
        <v>0</v>
      </c>
      <c r="R61" s="1">
        <v>0</v>
      </c>
      <c r="S61" s="1">
        <v>0</v>
      </c>
      <c r="T61" s="1">
        <v>0</v>
      </c>
      <c r="U61" s="1">
        <v>13</v>
      </c>
      <c r="V61" s="1">
        <v>9.5</v>
      </c>
      <c r="W61" s="1">
        <v>73</v>
      </c>
      <c r="X61" s="1">
        <v>0.5</v>
      </c>
      <c r="Y61" s="1">
        <v>0</v>
      </c>
      <c r="Z61" s="1">
        <v>0</v>
      </c>
      <c r="AA61" s="1">
        <v>0</v>
      </c>
      <c r="AB61" s="1">
        <v>0</v>
      </c>
      <c r="AC61" s="1">
        <v>1</v>
      </c>
      <c r="AD61" s="1">
        <v>0</v>
      </c>
      <c r="AE61" s="1">
        <v>0.04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6</v>
      </c>
      <c r="AL61" s="1">
        <v>11.5</v>
      </c>
      <c r="AM61" s="1">
        <v>16</v>
      </c>
      <c r="AN61" s="1">
        <v>0.2</v>
      </c>
      <c r="AO61" s="1">
        <v>3.1</v>
      </c>
      <c r="AP61" s="1">
        <v>16.5</v>
      </c>
      <c r="AQ61" s="1">
        <v>16.5</v>
      </c>
      <c r="AR61" s="1">
        <v>0</v>
      </c>
      <c r="AS61" s="1">
        <v>2</v>
      </c>
      <c r="AT61" s="1">
        <v>1</v>
      </c>
      <c r="AU61" s="1">
        <v>1.5</v>
      </c>
      <c r="AV61" s="1">
        <v>1.5</v>
      </c>
      <c r="AW61" s="1">
        <v>100</v>
      </c>
      <c r="AX61" s="1">
        <v>5.5</v>
      </c>
      <c r="AY61" s="1">
        <v>2.5</v>
      </c>
      <c r="AZ61" s="1">
        <v>0</v>
      </c>
      <c r="BA61" s="1">
        <v>2</v>
      </c>
      <c r="BB61" s="1">
        <v>4.5</v>
      </c>
      <c r="BC61" s="1">
        <v>8.5</v>
      </c>
      <c r="BD61" s="1">
        <v>6.5</v>
      </c>
      <c r="BE61" s="1">
        <v>5.5</v>
      </c>
      <c r="BF61" s="1">
        <v>0</v>
      </c>
      <c r="BG61" s="1">
        <v>0.5</v>
      </c>
      <c r="BH61" s="1">
        <v>1</v>
      </c>
      <c r="BI61" s="1">
        <v>1.44</v>
      </c>
      <c r="BJ61" s="1">
        <v>58</v>
      </c>
      <c r="BK61" s="1">
        <v>48.5</v>
      </c>
      <c r="BL61" s="1">
        <v>84</v>
      </c>
      <c r="BM61" s="1">
        <v>31.5</v>
      </c>
      <c r="BN61" s="1">
        <v>24.5</v>
      </c>
      <c r="BO61" s="1">
        <v>78</v>
      </c>
      <c r="BP61" s="1">
        <v>13</v>
      </c>
      <c r="BQ61" s="1">
        <v>9.5</v>
      </c>
      <c r="BR61" s="1">
        <v>73</v>
      </c>
      <c r="BS61" s="1">
        <v>0</v>
      </c>
      <c r="BT61" s="1">
        <v>0</v>
      </c>
      <c r="BU61" s="1">
        <v>2</v>
      </c>
      <c r="BV61" s="1">
        <v>0</v>
      </c>
      <c r="BW61" s="1">
        <v>1</v>
      </c>
      <c r="BX61" s="1">
        <v>0</v>
      </c>
      <c r="BY61" s="1">
        <v>68</v>
      </c>
      <c r="BZ61" s="1">
        <v>3</v>
      </c>
      <c r="CA61" s="1">
        <v>10.5</v>
      </c>
      <c r="CB61" s="1">
        <v>1</v>
      </c>
      <c r="CC61" s="1">
        <v>0</v>
      </c>
      <c r="CD61" s="1">
        <v>0</v>
      </c>
      <c r="CE61" s="1">
        <v>0</v>
      </c>
      <c r="CF61" s="1">
        <v>0</v>
      </c>
      <c r="CG61" s="1">
        <v>0</v>
      </c>
      <c r="CH61" s="1">
        <v>0</v>
      </c>
      <c r="CI61" s="1">
        <v>0</v>
      </c>
      <c r="CJ61" s="1">
        <v>0</v>
      </c>
      <c r="CK61" s="1">
        <f t="shared" si="0"/>
        <v>3.9635320599999995</v>
      </c>
      <c r="CL61" s="1">
        <v>1</v>
      </c>
    </row>
    <row r="62" spans="1:90" x14ac:dyDescent="0.25">
      <c r="A62" s="1" t="s">
        <v>88</v>
      </c>
      <c r="B62" s="1">
        <v>4.5</v>
      </c>
      <c r="C62" s="1">
        <v>2</v>
      </c>
      <c r="D62" s="1">
        <v>90</v>
      </c>
      <c r="E62" s="1">
        <v>0.12</v>
      </c>
      <c r="F62" s="1">
        <v>0</v>
      </c>
      <c r="G62" s="1">
        <v>0.1</v>
      </c>
      <c r="H62" s="1">
        <v>0</v>
      </c>
      <c r="I62" s="1">
        <v>0.5</v>
      </c>
      <c r="J62" s="1">
        <v>0.5</v>
      </c>
      <c r="K62" s="1">
        <v>0.5</v>
      </c>
      <c r="L62" s="1">
        <v>0</v>
      </c>
      <c r="M62" s="1">
        <v>0</v>
      </c>
      <c r="N62" s="1">
        <v>0</v>
      </c>
      <c r="O62" s="1">
        <v>0.08</v>
      </c>
      <c r="P62" s="1">
        <v>0.08</v>
      </c>
      <c r="Q62" s="1">
        <v>0</v>
      </c>
      <c r="R62" s="1">
        <v>0</v>
      </c>
      <c r="S62" s="1">
        <v>0</v>
      </c>
      <c r="T62" s="1">
        <v>0</v>
      </c>
      <c r="U62" s="1">
        <v>7</v>
      </c>
      <c r="V62" s="1">
        <v>4</v>
      </c>
      <c r="W62" s="1">
        <v>57</v>
      </c>
      <c r="X62" s="1">
        <v>0</v>
      </c>
      <c r="Y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0.02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10.5</v>
      </c>
      <c r="AL62" s="1">
        <v>0.85</v>
      </c>
      <c r="AM62" s="1">
        <v>25.6</v>
      </c>
      <c r="AN62" s="1">
        <v>0.6</v>
      </c>
      <c r="AO62" s="1">
        <v>2.7</v>
      </c>
      <c r="AP62" s="1">
        <v>14</v>
      </c>
      <c r="AQ62" s="1">
        <v>14</v>
      </c>
      <c r="AR62" s="1">
        <v>0.5</v>
      </c>
      <c r="AS62" s="1">
        <v>2</v>
      </c>
      <c r="AT62" s="1">
        <v>2</v>
      </c>
      <c r="AU62" s="1">
        <v>0</v>
      </c>
      <c r="AV62" s="1">
        <v>0</v>
      </c>
      <c r="AX62" s="1">
        <v>5</v>
      </c>
      <c r="AY62" s="1">
        <v>4</v>
      </c>
      <c r="AZ62" s="1">
        <v>2</v>
      </c>
      <c r="BA62" s="1">
        <v>1.5</v>
      </c>
      <c r="BB62" s="1">
        <v>7.5</v>
      </c>
      <c r="BC62" s="1">
        <v>14.5</v>
      </c>
      <c r="BD62" s="1">
        <v>11</v>
      </c>
      <c r="BE62" s="1">
        <v>5</v>
      </c>
      <c r="BF62" s="1">
        <v>2.5</v>
      </c>
      <c r="BG62" s="1">
        <v>4.5</v>
      </c>
      <c r="BH62" s="1">
        <v>3</v>
      </c>
      <c r="BI62" s="1">
        <v>1.92</v>
      </c>
      <c r="BJ62" s="1">
        <v>39.5</v>
      </c>
      <c r="BK62" s="1">
        <v>31.5</v>
      </c>
      <c r="BL62" s="1">
        <v>80</v>
      </c>
      <c r="BM62" s="1">
        <v>23</v>
      </c>
      <c r="BN62" s="1">
        <v>17</v>
      </c>
      <c r="BO62" s="1">
        <v>74</v>
      </c>
      <c r="BP62" s="1">
        <v>7</v>
      </c>
      <c r="BQ62" s="1">
        <v>4</v>
      </c>
      <c r="BR62" s="1">
        <v>57</v>
      </c>
      <c r="BS62" s="1">
        <v>0</v>
      </c>
      <c r="BT62" s="1">
        <v>0</v>
      </c>
      <c r="BU62" s="1">
        <v>2</v>
      </c>
      <c r="BV62" s="1">
        <v>0</v>
      </c>
      <c r="BW62" s="1">
        <v>0</v>
      </c>
      <c r="BX62" s="1">
        <v>1</v>
      </c>
      <c r="BY62" s="1">
        <v>52</v>
      </c>
      <c r="BZ62" s="1">
        <v>1.5</v>
      </c>
      <c r="CA62" s="1">
        <v>6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  <c r="CI62" s="1">
        <v>0</v>
      </c>
      <c r="CJ62" s="1">
        <v>0</v>
      </c>
      <c r="CK62" s="1">
        <f t="shared" si="0"/>
        <v>2.7346833999999998</v>
      </c>
      <c r="CL62" s="1">
        <v>1</v>
      </c>
    </row>
    <row r="63" spans="1:90" x14ac:dyDescent="0.25">
      <c r="A63" s="1" t="s">
        <v>89</v>
      </c>
      <c r="B63" s="1">
        <v>6.2</v>
      </c>
      <c r="C63" s="1">
        <v>2</v>
      </c>
      <c r="D63" s="1">
        <v>90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9</v>
      </c>
      <c r="V63" s="1">
        <v>6</v>
      </c>
      <c r="W63" s="1">
        <v>67</v>
      </c>
      <c r="X63" s="1">
        <v>0.5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1</v>
      </c>
      <c r="AK63" s="1">
        <v>1</v>
      </c>
      <c r="AL63" s="1">
        <v>2.5499999999999998</v>
      </c>
      <c r="AM63" s="1">
        <v>13.2</v>
      </c>
      <c r="AN63" s="1">
        <v>0</v>
      </c>
      <c r="AO63" s="1">
        <v>4.5</v>
      </c>
      <c r="AP63" s="1">
        <v>10.5</v>
      </c>
      <c r="AQ63" s="1">
        <v>22.5</v>
      </c>
      <c r="AR63" s="1">
        <v>0</v>
      </c>
      <c r="AS63" s="1">
        <v>6</v>
      </c>
      <c r="AT63" s="1">
        <v>0</v>
      </c>
      <c r="AU63" s="1">
        <v>0.5</v>
      </c>
      <c r="AV63" s="1">
        <v>0</v>
      </c>
      <c r="AW63" s="1">
        <v>0</v>
      </c>
      <c r="AX63" s="1">
        <v>2</v>
      </c>
      <c r="AY63" s="1">
        <v>2</v>
      </c>
      <c r="AZ63" s="1">
        <v>0.5</v>
      </c>
      <c r="BA63" s="1">
        <v>0</v>
      </c>
      <c r="BB63" s="1">
        <v>2.5</v>
      </c>
      <c r="BC63" s="1">
        <v>5</v>
      </c>
      <c r="BD63" s="1">
        <v>3.5</v>
      </c>
      <c r="BE63" s="1">
        <v>2</v>
      </c>
      <c r="BF63" s="1">
        <v>0</v>
      </c>
      <c r="BG63" s="1">
        <v>1</v>
      </c>
      <c r="BH63" s="1">
        <v>0.5</v>
      </c>
      <c r="BI63" s="1">
        <v>0.53</v>
      </c>
      <c r="BJ63" s="1">
        <v>79.5</v>
      </c>
      <c r="BK63" s="1">
        <v>69.5</v>
      </c>
      <c r="BL63" s="1">
        <v>87</v>
      </c>
      <c r="BM63" s="1">
        <v>36.5</v>
      </c>
      <c r="BN63" s="1">
        <v>29</v>
      </c>
      <c r="BO63" s="1">
        <v>79</v>
      </c>
      <c r="BP63" s="1">
        <v>9</v>
      </c>
      <c r="BQ63" s="1">
        <v>6</v>
      </c>
      <c r="BR63" s="1">
        <v>67</v>
      </c>
      <c r="BS63" s="1">
        <v>0</v>
      </c>
      <c r="BT63" s="1">
        <v>0</v>
      </c>
      <c r="BU63" s="1">
        <v>2</v>
      </c>
      <c r="BV63" s="1">
        <v>0</v>
      </c>
      <c r="BW63" s="1">
        <v>0</v>
      </c>
      <c r="BX63" s="1">
        <v>0</v>
      </c>
      <c r="BY63" s="1">
        <v>85</v>
      </c>
      <c r="BZ63" s="1">
        <v>0.5</v>
      </c>
      <c r="CA63" s="1">
        <v>8.5</v>
      </c>
      <c r="CB63" s="1">
        <v>1</v>
      </c>
      <c r="CC63" s="1">
        <v>0</v>
      </c>
      <c r="CD63" s="1">
        <v>0</v>
      </c>
      <c r="CE63" s="1">
        <v>0</v>
      </c>
      <c r="CF63" s="1">
        <v>0</v>
      </c>
      <c r="CG63" s="1">
        <v>0</v>
      </c>
      <c r="CH63" s="1">
        <v>0</v>
      </c>
      <c r="CI63" s="1">
        <v>0</v>
      </c>
      <c r="CJ63" s="1">
        <v>0</v>
      </c>
      <c r="CK63" s="1">
        <f t="shared" si="0"/>
        <v>4.0282114</v>
      </c>
      <c r="CL63" s="1">
        <v>1</v>
      </c>
    </row>
    <row r="64" spans="1:90" x14ac:dyDescent="0.25">
      <c r="A64" s="1" t="s">
        <v>91</v>
      </c>
      <c r="B64" s="1">
        <v>4.9000000000000004</v>
      </c>
      <c r="C64" s="1">
        <v>2</v>
      </c>
      <c r="D64" s="1">
        <v>90</v>
      </c>
      <c r="E64" s="1">
        <v>0.23</v>
      </c>
      <c r="F64" s="1">
        <v>0.5</v>
      </c>
      <c r="G64" s="1">
        <v>0.2</v>
      </c>
      <c r="H64" s="1">
        <v>1</v>
      </c>
      <c r="I64" s="1">
        <v>1</v>
      </c>
      <c r="J64" s="1">
        <v>0</v>
      </c>
      <c r="K64" s="1">
        <v>0</v>
      </c>
      <c r="L64" s="1">
        <v>1</v>
      </c>
      <c r="M64" s="1">
        <v>0</v>
      </c>
      <c r="N64" s="1">
        <v>0</v>
      </c>
      <c r="O64" s="1">
        <v>0.02</v>
      </c>
      <c r="P64" s="1">
        <v>0.02</v>
      </c>
      <c r="Q64" s="1">
        <v>0</v>
      </c>
      <c r="R64" s="1">
        <v>0</v>
      </c>
      <c r="S64" s="1">
        <v>0</v>
      </c>
      <c r="T64" s="1">
        <v>0</v>
      </c>
      <c r="U64" s="1">
        <v>11.5</v>
      </c>
      <c r="V64" s="1">
        <v>10</v>
      </c>
      <c r="W64" s="1">
        <v>87</v>
      </c>
      <c r="X64" s="1">
        <v>10.5</v>
      </c>
      <c r="Y64" s="1">
        <v>4</v>
      </c>
      <c r="Z64" s="1">
        <v>38</v>
      </c>
      <c r="AA64" s="1">
        <v>4.5</v>
      </c>
      <c r="AB64" s="1">
        <v>0.5</v>
      </c>
      <c r="AC64" s="1">
        <v>4.5</v>
      </c>
      <c r="AD64" s="1">
        <v>0</v>
      </c>
      <c r="AE64" s="1">
        <v>0.17</v>
      </c>
      <c r="AF64" s="1">
        <v>0.5</v>
      </c>
      <c r="AG64" s="1">
        <v>0</v>
      </c>
      <c r="AH64" s="1">
        <v>0</v>
      </c>
      <c r="AI64" s="1">
        <v>0</v>
      </c>
      <c r="AJ64" s="1">
        <v>0</v>
      </c>
      <c r="AK64" s="1">
        <v>7.5</v>
      </c>
      <c r="AL64" s="1">
        <v>63.85</v>
      </c>
      <c r="AM64" s="1">
        <v>22.9</v>
      </c>
      <c r="AN64" s="1">
        <v>0.6</v>
      </c>
      <c r="AO64" s="1">
        <v>2.7</v>
      </c>
      <c r="AP64" s="1">
        <v>14</v>
      </c>
      <c r="AQ64" s="1">
        <v>18.5</v>
      </c>
      <c r="AR64" s="1">
        <v>0</v>
      </c>
      <c r="AS64" s="1">
        <v>2</v>
      </c>
      <c r="AT64" s="1">
        <v>3</v>
      </c>
      <c r="AU64" s="1">
        <v>1</v>
      </c>
      <c r="AV64" s="1">
        <v>0.5</v>
      </c>
      <c r="AW64" s="1">
        <v>50</v>
      </c>
      <c r="AX64" s="1">
        <v>4.5</v>
      </c>
      <c r="AY64" s="1">
        <v>1</v>
      </c>
      <c r="AZ64" s="1">
        <v>0</v>
      </c>
      <c r="BA64" s="1">
        <v>0</v>
      </c>
      <c r="BB64" s="1">
        <v>1</v>
      </c>
      <c r="BC64" s="1">
        <v>14</v>
      </c>
      <c r="BD64" s="1">
        <v>9</v>
      </c>
      <c r="BE64" s="1">
        <v>5.5</v>
      </c>
      <c r="BF64" s="1">
        <v>2</v>
      </c>
      <c r="BG64" s="1">
        <v>3.5</v>
      </c>
      <c r="BH64" s="1">
        <v>3.5</v>
      </c>
      <c r="BI64" s="1">
        <v>2.42</v>
      </c>
      <c r="BJ64" s="1">
        <v>37</v>
      </c>
      <c r="BK64" s="1">
        <v>31.5</v>
      </c>
      <c r="BL64" s="1">
        <v>85</v>
      </c>
      <c r="BM64" s="1">
        <v>34</v>
      </c>
      <c r="BN64" s="1">
        <v>23</v>
      </c>
      <c r="BO64" s="1">
        <v>68</v>
      </c>
      <c r="BP64" s="1">
        <v>11.5</v>
      </c>
      <c r="BQ64" s="1">
        <v>10</v>
      </c>
      <c r="BR64" s="1">
        <v>87</v>
      </c>
      <c r="BS64" s="1">
        <v>0</v>
      </c>
      <c r="BT64" s="1">
        <v>0</v>
      </c>
      <c r="BU64" s="1">
        <v>2</v>
      </c>
      <c r="BV64" s="1">
        <v>0</v>
      </c>
      <c r="BW64" s="1">
        <v>0</v>
      </c>
      <c r="BX64" s="1">
        <v>0</v>
      </c>
      <c r="BY64" s="1">
        <v>61.5</v>
      </c>
      <c r="BZ64" s="1">
        <v>1.5</v>
      </c>
      <c r="CA64" s="1">
        <v>5.5</v>
      </c>
      <c r="CB64" s="1">
        <v>10</v>
      </c>
      <c r="CC64" s="1">
        <v>0</v>
      </c>
      <c r="CD64" s="1">
        <v>0</v>
      </c>
      <c r="CE64" s="1">
        <v>4.5</v>
      </c>
      <c r="CF64" s="1">
        <v>0.5</v>
      </c>
      <c r="CG64" s="1">
        <v>0</v>
      </c>
      <c r="CH64" s="1">
        <v>0</v>
      </c>
      <c r="CI64" s="1">
        <v>0</v>
      </c>
      <c r="CJ64" s="1">
        <v>0</v>
      </c>
      <c r="CK64" s="1">
        <f t="shared" si="0"/>
        <v>3.8718733499999995</v>
      </c>
      <c r="CL64" s="1">
        <v>1</v>
      </c>
    </row>
    <row r="65" spans="1:90" x14ac:dyDescent="0.25">
      <c r="A65" s="1" t="s">
        <v>96</v>
      </c>
      <c r="B65" s="1">
        <v>4.9000000000000004</v>
      </c>
      <c r="C65" s="1">
        <v>2</v>
      </c>
      <c r="D65" s="1">
        <v>90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2.5</v>
      </c>
      <c r="V65" s="1">
        <v>1.5</v>
      </c>
      <c r="W65" s="1">
        <v>60</v>
      </c>
      <c r="X65" s="1">
        <v>0</v>
      </c>
      <c r="Y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1</v>
      </c>
      <c r="AL65" s="1">
        <v>0.55000000000000004</v>
      </c>
      <c r="AM65" s="1">
        <v>12.6</v>
      </c>
      <c r="AN65" s="1">
        <v>0</v>
      </c>
      <c r="AO65" s="1">
        <v>3.9</v>
      </c>
      <c r="AP65" s="1">
        <v>16.5</v>
      </c>
      <c r="AQ65" s="1">
        <v>16.5</v>
      </c>
      <c r="AR65" s="1">
        <v>0</v>
      </c>
      <c r="AS65" s="1">
        <v>1.5</v>
      </c>
      <c r="AT65" s="1">
        <v>1.5</v>
      </c>
      <c r="AU65" s="1">
        <v>1</v>
      </c>
      <c r="AV65" s="1">
        <v>1</v>
      </c>
      <c r="AW65" s="1">
        <v>100</v>
      </c>
      <c r="AX65" s="1">
        <v>5.5</v>
      </c>
      <c r="AY65" s="1">
        <v>1</v>
      </c>
      <c r="AZ65" s="1">
        <v>0.5</v>
      </c>
      <c r="BA65" s="1">
        <v>1</v>
      </c>
      <c r="BB65" s="1">
        <v>2.5</v>
      </c>
      <c r="BC65" s="1">
        <v>11</v>
      </c>
      <c r="BD65" s="1">
        <v>6.5</v>
      </c>
      <c r="BE65" s="1">
        <v>2</v>
      </c>
      <c r="BF65" s="1">
        <v>0</v>
      </c>
      <c r="BG65" s="1">
        <v>2</v>
      </c>
      <c r="BH65" s="1">
        <v>1</v>
      </c>
      <c r="BI65" s="1">
        <v>0.8</v>
      </c>
      <c r="BJ65" s="1">
        <v>52.5</v>
      </c>
      <c r="BK65" s="1">
        <v>49.5</v>
      </c>
      <c r="BL65" s="1">
        <v>94</v>
      </c>
      <c r="BM65" s="1">
        <v>12.5</v>
      </c>
      <c r="BN65" s="1">
        <v>10</v>
      </c>
      <c r="BO65" s="1">
        <v>80</v>
      </c>
      <c r="BP65" s="1">
        <v>2.5</v>
      </c>
      <c r="BQ65" s="1">
        <v>1.5</v>
      </c>
      <c r="BR65" s="1">
        <v>60</v>
      </c>
      <c r="BS65" s="1">
        <v>0</v>
      </c>
      <c r="BT65" s="1">
        <v>0</v>
      </c>
      <c r="BU65" s="1">
        <v>2</v>
      </c>
      <c r="BV65" s="1">
        <v>0</v>
      </c>
      <c r="BW65" s="1">
        <v>0</v>
      </c>
      <c r="BX65" s="1">
        <v>0</v>
      </c>
      <c r="BY65" s="1">
        <v>58</v>
      </c>
      <c r="BZ65" s="1">
        <v>0.5</v>
      </c>
      <c r="CA65" s="1">
        <v>1.5</v>
      </c>
      <c r="CB65" s="1">
        <v>0</v>
      </c>
      <c r="CC65" s="1">
        <v>0</v>
      </c>
      <c r="CD65" s="1">
        <v>0</v>
      </c>
      <c r="CE65" s="1">
        <v>0</v>
      </c>
      <c r="CF65" s="1">
        <v>0</v>
      </c>
      <c r="CG65" s="1">
        <v>0</v>
      </c>
      <c r="CH65" s="1">
        <v>0</v>
      </c>
      <c r="CI65" s="1">
        <v>0</v>
      </c>
      <c r="CJ65" s="1">
        <v>0</v>
      </c>
      <c r="CK65" s="1">
        <f t="shared" si="0"/>
        <v>3.3478527000000002</v>
      </c>
      <c r="CL65" s="1">
        <v>1</v>
      </c>
    </row>
    <row r="66" spans="1:90" x14ac:dyDescent="0.25">
      <c r="A66" s="1" t="s">
        <v>97</v>
      </c>
      <c r="B66" s="1">
        <v>4.5</v>
      </c>
      <c r="C66" s="1">
        <v>2</v>
      </c>
      <c r="D66" s="1">
        <v>90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8.5</v>
      </c>
      <c r="V66" s="1">
        <v>5.5</v>
      </c>
      <c r="W66" s="1">
        <v>65</v>
      </c>
      <c r="X66" s="1">
        <v>0.5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0.5</v>
      </c>
      <c r="AK66" s="1">
        <v>1</v>
      </c>
      <c r="AL66" s="1">
        <v>1.8</v>
      </c>
      <c r="AM66" s="1">
        <v>11.5</v>
      </c>
      <c r="AN66" s="1">
        <v>0</v>
      </c>
      <c r="AO66" s="1">
        <v>3.3</v>
      </c>
      <c r="AP66" s="1">
        <v>6.5</v>
      </c>
      <c r="AQ66" s="1">
        <v>12.5</v>
      </c>
      <c r="AR66" s="1">
        <v>0</v>
      </c>
      <c r="AS66" s="1">
        <v>3.5</v>
      </c>
      <c r="AT66" s="1">
        <v>1.5</v>
      </c>
      <c r="AU66" s="1">
        <v>1.5</v>
      </c>
      <c r="AV66" s="1">
        <v>1</v>
      </c>
      <c r="AW66" s="1">
        <v>67</v>
      </c>
      <c r="AX66" s="1">
        <v>5</v>
      </c>
      <c r="AY66" s="1">
        <v>1.5</v>
      </c>
      <c r="AZ66" s="1">
        <v>0</v>
      </c>
      <c r="BA66" s="1">
        <v>2</v>
      </c>
      <c r="BB66" s="1">
        <v>3.5</v>
      </c>
      <c r="BC66" s="1">
        <v>13.5</v>
      </c>
      <c r="BD66" s="1">
        <v>6</v>
      </c>
      <c r="BE66" s="1">
        <v>4.5</v>
      </c>
      <c r="BF66" s="1">
        <v>1</v>
      </c>
      <c r="BG66" s="1">
        <v>1.5</v>
      </c>
      <c r="BH66" s="1">
        <v>0.5</v>
      </c>
      <c r="BI66" s="1">
        <v>1.02</v>
      </c>
      <c r="BJ66" s="1">
        <v>40</v>
      </c>
      <c r="BK66" s="1">
        <v>29.5</v>
      </c>
      <c r="BL66" s="1">
        <v>74</v>
      </c>
      <c r="BM66" s="1">
        <v>18</v>
      </c>
      <c r="BN66" s="1">
        <v>12.5</v>
      </c>
      <c r="BO66" s="1">
        <v>69</v>
      </c>
      <c r="BP66" s="1">
        <v>8.5</v>
      </c>
      <c r="BQ66" s="1">
        <v>5.5</v>
      </c>
      <c r="BR66" s="1">
        <v>65</v>
      </c>
      <c r="BS66" s="1">
        <v>0</v>
      </c>
      <c r="BT66" s="1">
        <v>0</v>
      </c>
      <c r="BU66" s="1">
        <v>2</v>
      </c>
      <c r="BV66" s="1">
        <v>0</v>
      </c>
      <c r="BW66" s="1">
        <v>0</v>
      </c>
      <c r="BX66" s="1">
        <v>0.5</v>
      </c>
      <c r="BY66" s="1">
        <v>62.5</v>
      </c>
      <c r="BZ66" s="1">
        <v>0.5</v>
      </c>
      <c r="CA66" s="1">
        <v>4.5</v>
      </c>
      <c r="CB66" s="1">
        <v>1</v>
      </c>
      <c r="CC66" s="1">
        <v>0</v>
      </c>
      <c r="CD66" s="1">
        <v>0</v>
      </c>
      <c r="CE66" s="1">
        <v>0</v>
      </c>
      <c r="CF66" s="1">
        <v>0</v>
      </c>
      <c r="CG66" s="1">
        <v>0</v>
      </c>
      <c r="CH66" s="1">
        <v>0</v>
      </c>
      <c r="CI66" s="1">
        <v>0</v>
      </c>
      <c r="CJ66" s="1">
        <v>0</v>
      </c>
      <c r="CK66" s="1">
        <f t="shared" si="0"/>
        <v>3.5510964999999994</v>
      </c>
      <c r="CL66" s="1">
        <v>1</v>
      </c>
    </row>
    <row r="67" spans="1:90" x14ac:dyDescent="0.25">
      <c r="A67" s="1" t="s">
        <v>100</v>
      </c>
      <c r="B67" s="1">
        <v>4.8</v>
      </c>
      <c r="C67" s="1">
        <v>2</v>
      </c>
      <c r="D67" s="1">
        <v>90</v>
      </c>
      <c r="E67" s="1">
        <v>0.14000000000000001</v>
      </c>
      <c r="F67" s="1">
        <v>0</v>
      </c>
      <c r="G67" s="1">
        <v>0.2</v>
      </c>
      <c r="H67" s="1">
        <v>0</v>
      </c>
      <c r="I67" s="1">
        <v>1</v>
      </c>
      <c r="J67" s="1">
        <v>0</v>
      </c>
      <c r="K67" s="1">
        <v>1</v>
      </c>
      <c r="L67" s="1">
        <v>0</v>
      </c>
      <c r="M67" s="1">
        <v>0.5</v>
      </c>
      <c r="N67" s="1">
        <v>1</v>
      </c>
      <c r="O67" s="1">
        <v>0.16</v>
      </c>
      <c r="P67" s="1">
        <v>0.16</v>
      </c>
      <c r="Q67" s="1">
        <v>0</v>
      </c>
      <c r="R67" s="1">
        <v>0</v>
      </c>
      <c r="S67" s="1">
        <v>0</v>
      </c>
      <c r="T67" s="1">
        <v>0</v>
      </c>
      <c r="U67" s="1">
        <v>5</v>
      </c>
      <c r="V67" s="1">
        <v>2.5</v>
      </c>
      <c r="W67" s="1">
        <v>50</v>
      </c>
      <c r="X67" s="1">
        <v>0</v>
      </c>
      <c r="Y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0.02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5.5</v>
      </c>
      <c r="AL67" s="1">
        <v>0.55000000000000004</v>
      </c>
      <c r="AM67" s="1">
        <v>13.9</v>
      </c>
      <c r="AN67" s="1">
        <v>1</v>
      </c>
      <c r="AO67" s="1">
        <v>2.5</v>
      </c>
      <c r="AP67" s="1">
        <v>7</v>
      </c>
      <c r="AQ67" s="1">
        <v>7</v>
      </c>
      <c r="AR67" s="1">
        <v>0</v>
      </c>
      <c r="AS67" s="1">
        <v>1</v>
      </c>
      <c r="AT67" s="1">
        <v>2</v>
      </c>
      <c r="AU67" s="1">
        <v>2</v>
      </c>
      <c r="AV67" s="1">
        <v>1</v>
      </c>
      <c r="AW67" s="1">
        <v>50</v>
      </c>
      <c r="AX67" s="1">
        <v>5.5</v>
      </c>
      <c r="AY67" s="1">
        <v>2.5</v>
      </c>
      <c r="AZ67" s="1">
        <v>1</v>
      </c>
      <c r="BA67" s="1">
        <v>1</v>
      </c>
      <c r="BB67" s="1">
        <v>4.5</v>
      </c>
      <c r="BC67" s="1">
        <v>20.5</v>
      </c>
      <c r="BD67" s="1">
        <v>16</v>
      </c>
      <c r="BE67" s="1">
        <v>8.5</v>
      </c>
      <c r="BF67" s="1">
        <v>1.5</v>
      </c>
      <c r="BG67" s="1">
        <v>6.5</v>
      </c>
      <c r="BH67" s="1">
        <v>3</v>
      </c>
      <c r="BI67" s="1">
        <v>2.52</v>
      </c>
      <c r="BJ67" s="1">
        <v>30.5</v>
      </c>
      <c r="BK67" s="1">
        <v>22.5</v>
      </c>
      <c r="BL67" s="1">
        <v>74</v>
      </c>
      <c r="BM67" s="1">
        <v>11.5</v>
      </c>
      <c r="BN67" s="1">
        <v>7</v>
      </c>
      <c r="BO67" s="1">
        <v>61</v>
      </c>
      <c r="BP67" s="1">
        <v>5</v>
      </c>
      <c r="BQ67" s="1">
        <v>2.5</v>
      </c>
      <c r="BR67" s="1">
        <v>50</v>
      </c>
      <c r="BS67" s="1">
        <v>0</v>
      </c>
      <c r="BT67" s="1">
        <v>0</v>
      </c>
      <c r="BU67" s="1">
        <v>2</v>
      </c>
      <c r="BV67" s="1">
        <v>0</v>
      </c>
      <c r="BW67" s="1">
        <v>0</v>
      </c>
      <c r="BX67" s="1">
        <v>0.5</v>
      </c>
      <c r="BY67" s="1">
        <v>40</v>
      </c>
      <c r="BZ67" s="1">
        <v>1</v>
      </c>
      <c r="CA67" s="1">
        <v>4.5</v>
      </c>
      <c r="CB67" s="1">
        <v>0.5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  <c r="CJ67" s="1">
        <v>0</v>
      </c>
      <c r="CK67" s="1">
        <f t="shared" ref="CK67:CK82" si="1">4.183594+(-0.009034*D67)+(-1.802019*E67)+(1.02112*F67)+(1.762121*G67)+(-3.031996*J67)+(-6.456009*M67)+(24.043236*O67)+(-1.033312*T67)+(0.066494*AA67)+(-0.22258*AB67)+(-0.191123*AC67)+(-1.297444*AI67)+(-0.050047*AK67)+(-0.042478*AM67)+(0.045861*AQ67)+(-0.114879*AS67)+(-0.11276*AT67)+(0.156991*AU67)+(-0.222984*AV67)+(0.03936*AY67)+(0.032499*BE67)+(0.1917*BF67)+(-0.123623*BG67)+(0.065461*BH67)+(0.015142*BK67)+(-0.018628*BL67)+(-0.023796*BN67)+(0.006707*BR67)+(0.619998*BS67)+(0.019132*BY67)+(0.096691*BZ67)+(-0.020132*CA67)+(0.100053*CB67)+(-1.303454*CD67)+(-0.545811*CF67)+(-1.093949*CG67)+(4.460507*CH67)+(7.9751*CJ67)</f>
        <v>3.3029415999999996</v>
      </c>
      <c r="CL67" s="1">
        <v>1</v>
      </c>
    </row>
    <row r="68" spans="1:90" x14ac:dyDescent="0.25">
      <c r="A68" s="1" t="s">
        <v>106</v>
      </c>
      <c r="B68" s="1">
        <v>4.3</v>
      </c>
      <c r="C68" s="1">
        <v>2</v>
      </c>
      <c r="D68" s="1">
        <v>90</v>
      </c>
      <c r="E68" s="1">
        <v>0</v>
      </c>
      <c r="F68" s="1">
        <v>0</v>
      </c>
      <c r="G68" s="1">
        <v>0</v>
      </c>
      <c r="H68" s="1">
        <v>0</v>
      </c>
      <c r="I68" s="1">
        <v>0.5</v>
      </c>
      <c r="J68" s="1">
        <v>0</v>
      </c>
      <c r="K68" s="1">
        <v>0</v>
      </c>
      <c r="L68" s="1">
        <v>0.5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8</v>
      </c>
      <c r="V68" s="1">
        <v>5.5</v>
      </c>
      <c r="W68" s="1">
        <v>69</v>
      </c>
      <c r="X68" s="1">
        <v>2.5</v>
      </c>
      <c r="Y68" s="1">
        <v>1</v>
      </c>
      <c r="Z68" s="1">
        <v>40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1.5</v>
      </c>
      <c r="AL68" s="1">
        <v>7.75</v>
      </c>
      <c r="AM68" s="1">
        <v>18.5</v>
      </c>
      <c r="AN68" s="1">
        <v>0</v>
      </c>
      <c r="AO68" s="1">
        <v>2.1</v>
      </c>
      <c r="AP68" s="1">
        <v>12.5</v>
      </c>
      <c r="AQ68" s="1">
        <v>12.5</v>
      </c>
      <c r="AR68" s="1">
        <v>0</v>
      </c>
      <c r="AS68" s="1">
        <v>1.5</v>
      </c>
      <c r="AT68" s="1">
        <v>2</v>
      </c>
      <c r="AU68" s="1">
        <v>2.5</v>
      </c>
      <c r="AV68" s="1">
        <v>1</v>
      </c>
      <c r="AW68" s="1">
        <v>40</v>
      </c>
      <c r="AX68" s="1">
        <v>7.5</v>
      </c>
      <c r="AY68" s="1">
        <v>2.5</v>
      </c>
      <c r="AZ68" s="1">
        <v>0.5</v>
      </c>
      <c r="BA68" s="1">
        <v>3</v>
      </c>
      <c r="BB68" s="1">
        <v>6</v>
      </c>
      <c r="BC68" s="1">
        <v>14.5</v>
      </c>
      <c r="BD68" s="1">
        <v>11</v>
      </c>
      <c r="BE68" s="1">
        <v>5</v>
      </c>
      <c r="BF68" s="1">
        <v>2.5</v>
      </c>
      <c r="BG68" s="1">
        <v>4.5</v>
      </c>
      <c r="BH68" s="1">
        <v>3</v>
      </c>
      <c r="BI68" s="1">
        <v>1.92</v>
      </c>
      <c r="BJ68" s="1">
        <v>31</v>
      </c>
      <c r="BK68" s="1">
        <v>24.5</v>
      </c>
      <c r="BL68" s="1">
        <v>79</v>
      </c>
      <c r="BM68" s="1">
        <v>18.5</v>
      </c>
      <c r="BN68" s="1">
        <v>13.5</v>
      </c>
      <c r="BO68" s="1">
        <v>73</v>
      </c>
      <c r="BP68" s="1">
        <v>8</v>
      </c>
      <c r="BQ68" s="1">
        <v>5.5</v>
      </c>
      <c r="BR68" s="1">
        <v>69</v>
      </c>
      <c r="BS68" s="1">
        <v>0.5</v>
      </c>
      <c r="BT68" s="1">
        <v>0</v>
      </c>
      <c r="BU68" s="1">
        <v>2</v>
      </c>
      <c r="BV68" s="1">
        <v>0</v>
      </c>
      <c r="BW68" s="1">
        <v>0</v>
      </c>
      <c r="BX68" s="1">
        <v>2</v>
      </c>
      <c r="BY68" s="1">
        <v>61.5</v>
      </c>
      <c r="BZ68" s="1">
        <v>0.5</v>
      </c>
      <c r="CA68" s="1">
        <v>4</v>
      </c>
      <c r="CB68" s="1">
        <v>2.5</v>
      </c>
      <c r="CC68" s="1">
        <v>0.5</v>
      </c>
      <c r="CD68" s="1">
        <v>0</v>
      </c>
      <c r="CE68" s="1">
        <v>0</v>
      </c>
      <c r="CF68" s="1">
        <v>0</v>
      </c>
      <c r="CG68" s="1">
        <v>0</v>
      </c>
      <c r="CH68" s="1">
        <v>0</v>
      </c>
      <c r="CI68" s="1">
        <v>0</v>
      </c>
      <c r="CJ68" s="1">
        <v>0</v>
      </c>
      <c r="CK68" s="1">
        <f t="shared" si="1"/>
        <v>3.9802335000000006</v>
      </c>
      <c r="CL68" s="1">
        <v>1</v>
      </c>
    </row>
    <row r="69" spans="1:90" x14ac:dyDescent="0.25">
      <c r="A69" s="1" t="s">
        <v>111</v>
      </c>
      <c r="B69" s="1">
        <v>4.5</v>
      </c>
      <c r="C69" s="1">
        <v>2</v>
      </c>
      <c r="D69" s="1">
        <v>90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1.5</v>
      </c>
      <c r="V69" s="1">
        <v>1.5</v>
      </c>
      <c r="W69" s="1">
        <v>100</v>
      </c>
      <c r="X69" s="1">
        <v>0</v>
      </c>
      <c r="Y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0.5</v>
      </c>
      <c r="AK69" s="1">
        <v>0</v>
      </c>
      <c r="AL69" s="1">
        <v>0.7</v>
      </c>
      <c r="AM69" s="1">
        <v>14.9</v>
      </c>
      <c r="AN69" s="1">
        <v>0</v>
      </c>
      <c r="AO69" s="1">
        <v>3.4</v>
      </c>
      <c r="AP69" s="1">
        <v>15.5</v>
      </c>
      <c r="AQ69" s="1">
        <v>21.5</v>
      </c>
      <c r="AR69" s="1">
        <v>0.5</v>
      </c>
      <c r="AS69" s="1">
        <v>4</v>
      </c>
      <c r="AT69" s="1">
        <v>1.5</v>
      </c>
      <c r="AU69" s="1">
        <v>1.5</v>
      </c>
      <c r="AV69" s="1">
        <v>1.5</v>
      </c>
      <c r="AW69" s="1">
        <v>100</v>
      </c>
      <c r="AX69" s="1">
        <v>7</v>
      </c>
      <c r="AY69" s="1">
        <v>2.5</v>
      </c>
      <c r="AZ69" s="1">
        <v>0.5</v>
      </c>
      <c r="BA69" s="1">
        <v>2.5</v>
      </c>
      <c r="BB69" s="1">
        <v>5.5</v>
      </c>
      <c r="BC69" s="1">
        <v>13.5</v>
      </c>
      <c r="BD69" s="1">
        <v>6</v>
      </c>
      <c r="BE69" s="1">
        <v>4.5</v>
      </c>
      <c r="BF69" s="1">
        <v>1</v>
      </c>
      <c r="BG69" s="1">
        <v>1.5</v>
      </c>
      <c r="BH69" s="1">
        <v>0.5</v>
      </c>
      <c r="BI69" s="1">
        <v>1.02</v>
      </c>
      <c r="BJ69" s="1">
        <v>46.5</v>
      </c>
      <c r="BK69" s="1">
        <v>40.5</v>
      </c>
      <c r="BL69" s="1">
        <v>87</v>
      </c>
      <c r="BM69" s="1">
        <v>9</v>
      </c>
      <c r="BN69" s="1">
        <v>6.5</v>
      </c>
      <c r="BO69" s="1">
        <v>72</v>
      </c>
      <c r="BP69" s="1">
        <v>1.5</v>
      </c>
      <c r="BQ69" s="1">
        <v>1.5</v>
      </c>
      <c r="BR69" s="1">
        <v>100</v>
      </c>
      <c r="BS69" s="1">
        <v>0</v>
      </c>
      <c r="BT69" s="1">
        <v>0</v>
      </c>
      <c r="BU69" s="1">
        <v>2</v>
      </c>
      <c r="BV69" s="1">
        <v>0</v>
      </c>
      <c r="BW69" s="1">
        <v>0</v>
      </c>
      <c r="BX69" s="1">
        <v>0.5</v>
      </c>
      <c r="BY69" s="1">
        <v>61</v>
      </c>
      <c r="BZ69" s="1">
        <v>0</v>
      </c>
      <c r="CA69" s="1">
        <v>1.5</v>
      </c>
      <c r="CB69" s="1">
        <v>0</v>
      </c>
      <c r="CC69" s="1">
        <v>0</v>
      </c>
      <c r="CD69" s="1">
        <v>0</v>
      </c>
      <c r="CE69" s="1">
        <v>0</v>
      </c>
      <c r="CF69" s="1">
        <v>0</v>
      </c>
      <c r="CG69" s="1">
        <v>0</v>
      </c>
      <c r="CH69" s="1">
        <v>0</v>
      </c>
      <c r="CI69" s="1">
        <v>0</v>
      </c>
      <c r="CJ69" s="1">
        <v>0</v>
      </c>
      <c r="CK69" s="1">
        <f t="shared" si="1"/>
        <v>3.9251143000000002</v>
      </c>
      <c r="CL69" s="1">
        <v>1</v>
      </c>
    </row>
    <row r="70" spans="1:90" x14ac:dyDescent="0.25">
      <c r="A70" s="1" t="s">
        <v>118</v>
      </c>
      <c r="B70" s="1">
        <v>6.2</v>
      </c>
      <c r="C70" s="1">
        <v>2</v>
      </c>
      <c r="D70" s="1">
        <v>56.5</v>
      </c>
      <c r="E70" s="1">
        <v>0.28999999999999998</v>
      </c>
      <c r="F70" s="1">
        <v>0.4</v>
      </c>
      <c r="G70" s="1">
        <v>0.6</v>
      </c>
      <c r="H70" s="1">
        <v>2</v>
      </c>
      <c r="I70" s="1">
        <v>2</v>
      </c>
      <c r="J70" s="1">
        <v>0.5</v>
      </c>
      <c r="K70" s="1">
        <v>1</v>
      </c>
      <c r="L70" s="1">
        <v>1</v>
      </c>
      <c r="M70" s="1">
        <v>0.5</v>
      </c>
      <c r="N70" s="1">
        <v>0</v>
      </c>
      <c r="O70" s="1">
        <v>0.27</v>
      </c>
      <c r="P70" s="1">
        <v>0.27</v>
      </c>
      <c r="Q70" s="1">
        <v>0.5</v>
      </c>
      <c r="R70" s="1">
        <v>0.5</v>
      </c>
      <c r="S70" s="1">
        <v>0</v>
      </c>
      <c r="T70" s="1">
        <v>0</v>
      </c>
      <c r="U70" s="1">
        <v>16</v>
      </c>
      <c r="V70" s="1">
        <v>14.5</v>
      </c>
      <c r="W70" s="1">
        <v>91</v>
      </c>
      <c r="X70" s="1">
        <v>4.5</v>
      </c>
      <c r="Y70" s="1">
        <v>1</v>
      </c>
      <c r="Z70" s="1">
        <v>22</v>
      </c>
      <c r="AA70" s="1">
        <v>1</v>
      </c>
      <c r="AB70" s="1">
        <v>0</v>
      </c>
      <c r="AC70" s="1">
        <v>2</v>
      </c>
      <c r="AD70" s="1">
        <v>0.5</v>
      </c>
      <c r="AE70" s="1">
        <v>0.32</v>
      </c>
      <c r="AF70" s="1">
        <v>0.5</v>
      </c>
      <c r="AG70" s="1">
        <v>0</v>
      </c>
      <c r="AH70" s="1">
        <v>0</v>
      </c>
      <c r="AI70" s="1">
        <v>0</v>
      </c>
      <c r="AJ70" s="1">
        <v>0.5</v>
      </c>
      <c r="AK70" s="1">
        <v>33.5</v>
      </c>
      <c r="AL70" s="1">
        <v>28.3</v>
      </c>
      <c r="AM70" s="1">
        <v>38.4</v>
      </c>
      <c r="AN70" s="1">
        <v>2.6</v>
      </c>
      <c r="AO70" s="1">
        <v>6.7</v>
      </c>
      <c r="AP70" s="1">
        <v>14</v>
      </c>
      <c r="AQ70" s="1">
        <v>30.5</v>
      </c>
      <c r="AR70" s="1">
        <v>1.5</v>
      </c>
      <c r="AS70" s="1">
        <v>9.5</v>
      </c>
      <c r="AT70" s="1">
        <v>0</v>
      </c>
      <c r="AU70" s="1">
        <v>2</v>
      </c>
      <c r="AV70" s="1">
        <v>1.5</v>
      </c>
      <c r="AW70" s="1">
        <v>75</v>
      </c>
      <c r="AX70" s="1">
        <v>2</v>
      </c>
      <c r="AY70" s="1">
        <v>0.5</v>
      </c>
      <c r="AZ70" s="1">
        <v>0</v>
      </c>
      <c r="BA70" s="1">
        <v>1</v>
      </c>
      <c r="BB70" s="1">
        <v>1.5</v>
      </c>
      <c r="BC70" s="1">
        <v>5</v>
      </c>
      <c r="BD70" s="1">
        <v>3.5</v>
      </c>
      <c r="BE70" s="1">
        <v>2</v>
      </c>
      <c r="BF70" s="1">
        <v>0</v>
      </c>
      <c r="BG70" s="1">
        <v>1</v>
      </c>
      <c r="BH70" s="1">
        <v>0.5</v>
      </c>
      <c r="BI70" s="1">
        <v>0.53</v>
      </c>
      <c r="BJ70" s="1">
        <v>33</v>
      </c>
      <c r="BK70" s="1">
        <v>30.5</v>
      </c>
      <c r="BL70" s="1">
        <v>92</v>
      </c>
      <c r="BM70" s="1">
        <v>27</v>
      </c>
      <c r="BN70" s="1">
        <v>22</v>
      </c>
      <c r="BO70" s="1">
        <v>81</v>
      </c>
      <c r="BP70" s="1">
        <v>16</v>
      </c>
      <c r="BQ70" s="1">
        <v>14.5</v>
      </c>
      <c r="BR70" s="1">
        <v>91</v>
      </c>
      <c r="BS70" s="1">
        <v>0</v>
      </c>
      <c r="BT70" s="1">
        <v>0</v>
      </c>
      <c r="BU70" s="1">
        <v>1</v>
      </c>
      <c r="BV70" s="1">
        <v>1</v>
      </c>
      <c r="BW70" s="1">
        <v>0</v>
      </c>
      <c r="BX70" s="1">
        <v>0</v>
      </c>
      <c r="BY70" s="1">
        <v>52.5</v>
      </c>
      <c r="BZ70" s="1">
        <v>4.5</v>
      </c>
      <c r="CA70" s="1">
        <v>1.5</v>
      </c>
      <c r="CB70" s="1">
        <v>6</v>
      </c>
      <c r="CC70" s="1">
        <v>0</v>
      </c>
      <c r="CD70" s="1">
        <v>0</v>
      </c>
      <c r="CE70" s="1">
        <v>1</v>
      </c>
      <c r="CF70" s="1">
        <v>0</v>
      </c>
      <c r="CG70" s="1">
        <v>0</v>
      </c>
      <c r="CH70" s="1">
        <v>0</v>
      </c>
      <c r="CI70" s="1">
        <v>0</v>
      </c>
      <c r="CJ70" s="1">
        <v>0</v>
      </c>
      <c r="CK70" s="1">
        <f t="shared" si="1"/>
        <v>3.8657386100000006</v>
      </c>
      <c r="CL70" s="1">
        <v>1</v>
      </c>
    </row>
    <row r="71" spans="1:90" x14ac:dyDescent="0.25">
      <c r="A71" s="1" t="s">
        <v>123</v>
      </c>
      <c r="B71" s="1">
        <v>4.4000000000000004</v>
      </c>
      <c r="C71" s="1">
        <v>2</v>
      </c>
      <c r="D71" s="1">
        <v>90</v>
      </c>
      <c r="E71" s="1">
        <v>0.14000000000000001</v>
      </c>
      <c r="F71" s="1">
        <v>0</v>
      </c>
      <c r="G71" s="1">
        <v>0.1</v>
      </c>
      <c r="H71" s="1">
        <v>0</v>
      </c>
      <c r="I71" s="1">
        <v>0.5</v>
      </c>
      <c r="J71" s="1">
        <v>0</v>
      </c>
      <c r="K71" s="1">
        <v>0.5</v>
      </c>
      <c r="L71" s="1">
        <v>0</v>
      </c>
      <c r="M71" s="1">
        <v>0</v>
      </c>
      <c r="N71" s="1">
        <v>0</v>
      </c>
      <c r="O71" s="1">
        <v>0.04</v>
      </c>
      <c r="P71" s="1">
        <v>0.04</v>
      </c>
      <c r="Q71" s="1">
        <v>0</v>
      </c>
      <c r="R71" s="1">
        <v>0</v>
      </c>
      <c r="S71" s="1">
        <v>0</v>
      </c>
      <c r="T71" s="1">
        <v>0</v>
      </c>
      <c r="U71" s="1">
        <v>0.5</v>
      </c>
      <c r="V71" s="1">
        <v>0</v>
      </c>
      <c r="W71" s="1">
        <v>0</v>
      </c>
      <c r="X71" s="1">
        <v>0</v>
      </c>
      <c r="Y71" s="1">
        <v>0</v>
      </c>
      <c r="AA71" s="1">
        <v>0</v>
      </c>
      <c r="AB71" s="1">
        <v>0</v>
      </c>
      <c r="AC71" s="1">
        <v>0.5</v>
      </c>
      <c r="AD71" s="1">
        <v>0</v>
      </c>
      <c r="AE71" s="1">
        <v>0.06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17</v>
      </c>
      <c r="AL71" s="1">
        <v>5.0999999999999996</v>
      </c>
      <c r="AM71" s="1">
        <v>19.3</v>
      </c>
      <c r="AN71" s="1">
        <v>0.4</v>
      </c>
      <c r="AO71" s="1">
        <v>2.2000000000000002</v>
      </c>
      <c r="AP71" s="1">
        <v>16.5</v>
      </c>
      <c r="AQ71" s="1">
        <v>16.5</v>
      </c>
      <c r="AR71" s="1">
        <v>0</v>
      </c>
      <c r="AS71" s="1">
        <v>0.5</v>
      </c>
      <c r="AT71" s="1">
        <v>4</v>
      </c>
      <c r="AU71" s="1">
        <v>0.5</v>
      </c>
      <c r="AV71" s="1">
        <v>0.5</v>
      </c>
      <c r="AW71" s="1">
        <v>100</v>
      </c>
      <c r="AX71" s="1">
        <v>1.5</v>
      </c>
      <c r="AY71" s="1">
        <v>5.5</v>
      </c>
      <c r="AZ71" s="1">
        <v>1</v>
      </c>
      <c r="BA71" s="1">
        <v>1</v>
      </c>
      <c r="BB71" s="1">
        <v>7.5</v>
      </c>
      <c r="BC71" s="1">
        <v>17.5</v>
      </c>
      <c r="BD71" s="1">
        <v>10</v>
      </c>
      <c r="BE71" s="1">
        <v>6</v>
      </c>
      <c r="BF71" s="1">
        <v>0</v>
      </c>
      <c r="BG71" s="1">
        <v>1.5</v>
      </c>
      <c r="BH71" s="1">
        <v>3</v>
      </c>
      <c r="BI71" s="1">
        <v>2.16</v>
      </c>
      <c r="BJ71" s="1">
        <v>46</v>
      </c>
      <c r="BK71" s="1">
        <v>42.5</v>
      </c>
      <c r="BL71" s="1">
        <v>92</v>
      </c>
      <c r="BM71" s="1">
        <v>4.5</v>
      </c>
      <c r="BN71" s="1">
        <v>3</v>
      </c>
      <c r="BO71" s="1">
        <v>67</v>
      </c>
      <c r="BP71" s="1">
        <v>0.5</v>
      </c>
      <c r="BQ71" s="1">
        <v>0</v>
      </c>
      <c r="BR71" s="1">
        <v>0</v>
      </c>
      <c r="BS71" s="1">
        <v>0</v>
      </c>
      <c r="BT71" s="1">
        <v>0</v>
      </c>
      <c r="BU71" s="1">
        <v>2</v>
      </c>
      <c r="BV71" s="1">
        <v>0</v>
      </c>
      <c r="BW71" s="1">
        <v>0</v>
      </c>
      <c r="BX71" s="1">
        <v>0</v>
      </c>
      <c r="BY71" s="1">
        <v>58</v>
      </c>
      <c r="BZ71" s="1">
        <v>0.5</v>
      </c>
      <c r="CA71" s="1">
        <v>0.5</v>
      </c>
      <c r="CB71" s="1">
        <v>0</v>
      </c>
      <c r="CC71" s="1">
        <v>0</v>
      </c>
      <c r="CD71" s="1">
        <v>0</v>
      </c>
      <c r="CE71" s="1">
        <v>0</v>
      </c>
      <c r="CF71" s="1">
        <v>0</v>
      </c>
      <c r="CG71" s="1">
        <v>0</v>
      </c>
      <c r="CH71" s="1">
        <v>0</v>
      </c>
      <c r="CI71" s="1">
        <v>0</v>
      </c>
      <c r="CJ71" s="1">
        <v>0</v>
      </c>
      <c r="CK71" s="1">
        <f t="shared" si="1"/>
        <v>3.1339664800000002</v>
      </c>
      <c r="CL71" s="1">
        <v>1</v>
      </c>
    </row>
    <row r="72" spans="1:90" x14ac:dyDescent="0.25">
      <c r="A72" s="1" t="s">
        <v>124</v>
      </c>
      <c r="B72" s="1">
        <v>4.5</v>
      </c>
      <c r="C72" s="1">
        <v>2</v>
      </c>
      <c r="D72" s="1">
        <v>90</v>
      </c>
      <c r="E72" s="1">
        <v>0.04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9</v>
      </c>
      <c r="V72" s="1">
        <v>6</v>
      </c>
      <c r="W72" s="1">
        <v>67</v>
      </c>
      <c r="X72" s="1">
        <v>0.5</v>
      </c>
      <c r="Y72" s="1">
        <v>0</v>
      </c>
      <c r="Z72" s="1">
        <v>0</v>
      </c>
      <c r="AA72" s="1">
        <v>0</v>
      </c>
      <c r="AB72" s="1">
        <v>0</v>
      </c>
      <c r="AC72" s="1">
        <v>0.5</v>
      </c>
      <c r="AD72" s="1">
        <v>0</v>
      </c>
      <c r="AE72" s="1">
        <v>0.02</v>
      </c>
      <c r="AF72" s="1">
        <v>0</v>
      </c>
      <c r="AG72" s="1">
        <v>0</v>
      </c>
      <c r="AH72" s="1">
        <v>0</v>
      </c>
      <c r="AI72" s="1">
        <v>0</v>
      </c>
      <c r="AJ72" s="1">
        <v>0.5</v>
      </c>
      <c r="AK72" s="1">
        <v>1</v>
      </c>
      <c r="AL72" s="1">
        <v>6.05</v>
      </c>
      <c r="AM72" s="1">
        <v>15.3</v>
      </c>
      <c r="AN72" s="1">
        <v>0.1</v>
      </c>
      <c r="AO72" s="1">
        <v>3.5</v>
      </c>
      <c r="AP72" s="1">
        <v>13</v>
      </c>
      <c r="AQ72" s="1">
        <v>19</v>
      </c>
      <c r="AR72" s="1">
        <v>0</v>
      </c>
      <c r="AS72" s="1">
        <v>3.5</v>
      </c>
      <c r="AT72" s="1">
        <v>1.5</v>
      </c>
      <c r="AU72" s="1">
        <v>1</v>
      </c>
      <c r="AV72" s="1">
        <v>0</v>
      </c>
      <c r="AW72" s="1">
        <v>0</v>
      </c>
      <c r="AX72" s="1">
        <v>5</v>
      </c>
      <c r="AY72" s="1">
        <v>2.5</v>
      </c>
      <c r="AZ72" s="1">
        <v>0.5</v>
      </c>
      <c r="BA72" s="1">
        <v>0.5</v>
      </c>
      <c r="BB72" s="1">
        <v>3.5</v>
      </c>
      <c r="BC72" s="1">
        <v>13.5</v>
      </c>
      <c r="BD72" s="1">
        <v>6</v>
      </c>
      <c r="BE72" s="1">
        <v>4.5</v>
      </c>
      <c r="BF72" s="1">
        <v>1</v>
      </c>
      <c r="BG72" s="1">
        <v>1.5</v>
      </c>
      <c r="BH72" s="1">
        <v>0.5</v>
      </c>
      <c r="BI72" s="1">
        <v>1.02</v>
      </c>
      <c r="BJ72" s="1">
        <v>60</v>
      </c>
      <c r="BK72" s="1">
        <v>53</v>
      </c>
      <c r="BL72" s="1">
        <v>88</v>
      </c>
      <c r="BM72" s="1">
        <v>17</v>
      </c>
      <c r="BN72" s="1">
        <v>12.5</v>
      </c>
      <c r="BO72" s="1">
        <v>74</v>
      </c>
      <c r="BP72" s="1">
        <v>9</v>
      </c>
      <c r="BQ72" s="1">
        <v>6</v>
      </c>
      <c r="BR72" s="1">
        <v>67</v>
      </c>
      <c r="BS72" s="1">
        <v>0</v>
      </c>
      <c r="BT72" s="1">
        <v>0</v>
      </c>
      <c r="BU72" s="1">
        <v>2</v>
      </c>
      <c r="BV72" s="1">
        <v>0</v>
      </c>
      <c r="BW72" s="1">
        <v>0</v>
      </c>
      <c r="BX72" s="1">
        <v>0</v>
      </c>
      <c r="BY72" s="1">
        <v>70.5</v>
      </c>
      <c r="BZ72" s="1">
        <v>0.5</v>
      </c>
      <c r="CA72" s="1">
        <v>6.5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0</v>
      </c>
      <c r="CJ72" s="1">
        <v>0</v>
      </c>
      <c r="CK72" s="1">
        <f t="shared" si="1"/>
        <v>3.8251808399999998</v>
      </c>
      <c r="CL72" s="1">
        <v>1</v>
      </c>
    </row>
    <row r="73" spans="1:90" x14ac:dyDescent="0.25">
      <c r="A73" s="1" t="s">
        <v>125</v>
      </c>
      <c r="B73" s="1">
        <v>4.4000000000000004</v>
      </c>
      <c r="C73" s="1">
        <v>2</v>
      </c>
      <c r="D73" s="1">
        <v>90</v>
      </c>
      <c r="E73" s="1">
        <v>0.48</v>
      </c>
      <c r="F73" s="1">
        <v>0</v>
      </c>
      <c r="G73" s="1">
        <v>0.3</v>
      </c>
      <c r="H73" s="1">
        <v>0</v>
      </c>
      <c r="I73" s="1">
        <v>1</v>
      </c>
      <c r="J73" s="1">
        <v>0.5</v>
      </c>
      <c r="K73" s="1">
        <v>1</v>
      </c>
      <c r="L73" s="1">
        <v>0</v>
      </c>
      <c r="M73" s="1">
        <v>0.5</v>
      </c>
      <c r="N73" s="1">
        <v>0.5</v>
      </c>
      <c r="O73" s="1">
        <v>0.26</v>
      </c>
      <c r="P73" s="1">
        <v>0.26</v>
      </c>
      <c r="Q73" s="1">
        <v>0</v>
      </c>
      <c r="R73" s="1">
        <v>0</v>
      </c>
      <c r="S73" s="1">
        <v>0</v>
      </c>
      <c r="T73" s="1">
        <v>0</v>
      </c>
      <c r="U73" s="1">
        <v>3</v>
      </c>
      <c r="V73" s="1">
        <v>1.5</v>
      </c>
      <c r="W73" s="1">
        <v>50</v>
      </c>
      <c r="X73" s="1">
        <v>0</v>
      </c>
      <c r="Y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0.06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26.5</v>
      </c>
      <c r="AL73" s="1">
        <v>0.4</v>
      </c>
      <c r="AM73" s="1">
        <v>29.9</v>
      </c>
      <c r="AN73" s="1">
        <v>1.7</v>
      </c>
      <c r="AO73" s="1">
        <v>3.7</v>
      </c>
      <c r="AP73" s="1">
        <v>15.5</v>
      </c>
      <c r="AQ73" s="1">
        <v>15.5</v>
      </c>
      <c r="AR73" s="1">
        <v>0</v>
      </c>
      <c r="AS73" s="1">
        <v>0.5</v>
      </c>
      <c r="AT73" s="1">
        <v>4</v>
      </c>
      <c r="AU73" s="1">
        <v>0</v>
      </c>
      <c r="AV73" s="1">
        <v>0</v>
      </c>
      <c r="AX73" s="1">
        <v>3.5</v>
      </c>
      <c r="AY73" s="1">
        <v>10.5</v>
      </c>
      <c r="AZ73" s="1">
        <v>1</v>
      </c>
      <c r="BA73" s="1">
        <v>1</v>
      </c>
      <c r="BB73" s="1">
        <v>12.5</v>
      </c>
      <c r="BC73" s="1">
        <v>17.5</v>
      </c>
      <c r="BD73" s="1">
        <v>10</v>
      </c>
      <c r="BE73" s="1">
        <v>6</v>
      </c>
      <c r="BF73" s="1">
        <v>0</v>
      </c>
      <c r="BG73" s="1">
        <v>1.5</v>
      </c>
      <c r="BH73" s="1">
        <v>3</v>
      </c>
      <c r="BI73" s="1">
        <v>2.16</v>
      </c>
      <c r="BJ73" s="1">
        <v>56</v>
      </c>
      <c r="BK73" s="1">
        <v>49.5</v>
      </c>
      <c r="BL73" s="1">
        <v>88</v>
      </c>
      <c r="BM73" s="1">
        <v>13</v>
      </c>
      <c r="BN73" s="1">
        <v>10</v>
      </c>
      <c r="BO73" s="1">
        <v>77</v>
      </c>
      <c r="BP73" s="1">
        <v>3</v>
      </c>
      <c r="BQ73" s="1">
        <v>1.5</v>
      </c>
      <c r="BR73" s="1">
        <v>50</v>
      </c>
      <c r="BS73" s="1">
        <v>0</v>
      </c>
      <c r="BT73" s="1">
        <v>0</v>
      </c>
      <c r="BU73" s="1">
        <v>2</v>
      </c>
      <c r="BV73" s="1">
        <v>0</v>
      </c>
      <c r="BW73" s="1">
        <v>0</v>
      </c>
      <c r="BX73" s="1">
        <v>0</v>
      </c>
      <c r="BY73" s="1">
        <v>71.5</v>
      </c>
      <c r="BZ73" s="1">
        <v>1.5</v>
      </c>
      <c r="CA73" s="1">
        <v>3</v>
      </c>
      <c r="CB73" s="1">
        <v>0</v>
      </c>
      <c r="CC73" s="1">
        <v>0</v>
      </c>
      <c r="CD73" s="1">
        <v>0</v>
      </c>
      <c r="CE73" s="1">
        <v>0</v>
      </c>
      <c r="CF73" s="1">
        <v>0</v>
      </c>
      <c r="CG73" s="1">
        <v>0</v>
      </c>
      <c r="CH73" s="1">
        <v>0</v>
      </c>
      <c r="CI73" s="1">
        <v>0</v>
      </c>
      <c r="CJ73" s="1">
        <v>0</v>
      </c>
      <c r="CK73" s="1">
        <f t="shared" si="1"/>
        <v>3.4269243400000002</v>
      </c>
      <c r="CL73" s="1">
        <v>1</v>
      </c>
    </row>
    <row r="74" spans="1:90" x14ac:dyDescent="0.25">
      <c r="A74" s="1" t="s">
        <v>128</v>
      </c>
      <c r="B74" s="1">
        <v>4.3</v>
      </c>
      <c r="C74" s="1">
        <v>2</v>
      </c>
      <c r="D74" s="1">
        <v>84</v>
      </c>
      <c r="E74" s="1">
        <v>0.28000000000000003</v>
      </c>
      <c r="F74" s="1">
        <v>0</v>
      </c>
      <c r="G74" s="1">
        <v>0.2</v>
      </c>
      <c r="H74" s="1">
        <v>0</v>
      </c>
      <c r="I74" s="1">
        <v>1</v>
      </c>
      <c r="J74" s="1">
        <v>0</v>
      </c>
      <c r="K74" s="1">
        <v>1</v>
      </c>
      <c r="L74" s="1">
        <v>0</v>
      </c>
      <c r="M74" s="1">
        <v>0</v>
      </c>
      <c r="N74" s="1">
        <v>0.5</v>
      </c>
      <c r="O74" s="1">
        <v>0.01</v>
      </c>
      <c r="P74" s="1">
        <v>0.01</v>
      </c>
      <c r="Q74" s="1">
        <v>0</v>
      </c>
      <c r="R74" s="1">
        <v>0</v>
      </c>
      <c r="S74" s="1">
        <v>0</v>
      </c>
      <c r="T74" s="1">
        <v>0</v>
      </c>
      <c r="U74" s="1">
        <v>3.5</v>
      </c>
      <c r="V74" s="1">
        <v>2</v>
      </c>
      <c r="W74" s="1">
        <v>57</v>
      </c>
      <c r="X74" s="1">
        <v>0</v>
      </c>
      <c r="Y74" s="1">
        <v>0</v>
      </c>
      <c r="AA74" s="1">
        <v>0</v>
      </c>
      <c r="AB74" s="1">
        <v>0</v>
      </c>
      <c r="AC74" s="1">
        <v>0.5</v>
      </c>
      <c r="AD74" s="1">
        <v>0.5</v>
      </c>
      <c r="AE74" s="1">
        <v>0.22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5</v>
      </c>
      <c r="AL74" s="1">
        <v>6.7</v>
      </c>
      <c r="AM74" s="1">
        <v>26.1</v>
      </c>
      <c r="AN74" s="1">
        <v>0.7</v>
      </c>
      <c r="AO74" s="1">
        <v>2.8</v>
      </c>
      <c r="AP74" s="1">
        <v>18</v>
      </c>
      <c r="AQ74" s="1">
        <v>18</v>
      </c>
      <c r="AR74" s="1">
        <v>0</v>
      </c>
      <c r="AS74" s="1">
        <v>0.5</v>
      </c>
      <c r="AT74" s="1">
        <v>3</v>
      </c>
      <c r="AU74" s="1">
        <v>0</v>
      </c>
      <c r="AV74" s="1">
        <v>0</v>
      </c>
      <c r="AX74" s="1">
        <v>4</v>
      </c>
      <c r="AY74" s="1">
        <v>6</v>
      </c>
      <c r="AZ74" s="1">
        <v>2</v>
      </c>
      <c r="BA74" s="1">
        <v>0.5</v>
      </c>
      <c r="BB74" s="1">
        <v>8.5</v>
      </c>
      <c r="BC74" s="1">
        <v>14</v>
      </c>
      <c r="BD74" s="1">
        <v>9</v>
      </c>
      <c r="BE74" s="1">
        <v>5.5</v>
      </c>
      <c r="BF74" s="1">
        <v>2</v>
      </c>
      <c r="BG74" s="1">
        <v>3.5</v>
      </c>
      <c r="BH74" s="1">
        <v>3.5</v>
      </c>
      <c r="BI74" s="1">
        <v>2.42</v>
      </c>
      <c r="BJ74" s="1">
        <v>50</v>
      </c>
      <c r="BK74" s="1">
        <v>47.5</v>
      </c>
      <c r="BL74" s="1">
        <v>95</v>
      </c>
      <c r="BM74" s="1">
        <v>13.5</v>
      </c>
      <c r="BN74" s="1">
        <v>11.5</v>
      </c>
      <c r="BO74" s="1">
        <v>85</v>
      </c>
      <c r="BP74" s="1">
        <v>3.5</v>
      </c>
      <c r="BQ74" s="1">
        <v>2</v>
      </c>
      <c r="BR74" s="1">
        <v>57</v>
      </c>
      <c r="BS74" s="1">
        <v>0</v>
      </c>
      <c r="BT74" s="1">
        <v>0</v>
      </c>
      <c r="BU74" s="1">
        <v>2</v>
      </c>
      <c r="BV74" s="1">
        <v>0</v>
      </c>
      <c r="BW74" s="1">
        <v>1</v>
      </c>
      <c r="BX74" s="1">
        <v>0</v>
      </c>
      <c r="BY74" s="1">
        <v>60.5</v>
      </c>
      <c r="BZ74" s="1">
        <v>1.5</v>
      </c>
      <c r="CA74" s="1">
        <v>3</v>
      </c>
      <c r="CB74" s="1">
        <v>0.5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>
        <v>0</v>
      </c>
      <c r="CJ74" s="1">
        <v>0</v>
      </c>
      <c r="CK74" s="1">
        <f t="shared" si="1"/>
        <v>3.4334559400000013</v>
      </c>
      <c r="CL74" s="1">
        <v>1</v>
      </c>
    </row>
    <row r="75" spans="1:90" x14ac:dyDescent="0.25">
      <c r="A75" s="1" t="s">
        <v>129</v>
      </c>
      <c r="B75" s="1">
        <v>4.8</v>
      </c>
      <c r="C75" s="1">
        <v>2</v>
      </c>
      <c r="D75" s="1">
        <v>90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4</v>
      </c>
      <c r="V75" s="1">
        <v>2</v>
      </c>
      <c r="W75" s="1">
        <v>50</v>
      </c>
      <c r="X75" s="1">
        <v>0</v>
      </c>
      <c r="Y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0.5</v>
      </c>
      <c r="AK75" s="1">
        <v>1</v>
      </c>
      <c r="AL75" s="1">
        <v>0.5</v>
      </c>
      <c r="AM75" s="1">
        <v>14.6</v>
      </c>
      <c r="AN75" s="1">
        <v>0</v>
      </c>
      <c r="AO75" s="1">
        <v>3.8</v>
      </c>
      <c r="AP75" s="1">
        <v>13.5</v>
      </c>
      <c r="AQ75" s="1">
        <v>19.5</v>
      </c>
      <c r="AR75" s="1">
        <v>0</v>
      </c>
      <c r="AS75" s="1">
        <v>4</v>
      </c>
      <c r="AT75" s="1">
        <v>0.5</v>
      </c>
      <c r="AU75" s="1">
        <v>0</v>
      </c>
      <c r="AV75" s="1">
        <v>0</v>
      </c>
      <c r="AX75" s="1">
        <v>3.5</v>
      </c>
      <c r="AY75" s="1">
        <v>4</v>
      </c>
      <c r="AZ75" s="1">
        <v>0.5</v>
      </c>
      <c r="BA75" s="1">
        <v>1.5</v>
      </c>
      <c r="BB75" s="1">
        <v>6</v>
      </c>
      <c r="BC75" s="1">
        <v>12</v>
      </c>
      <c r="BD75" s="1">
        <v>7.5</v>
      </c>
      <c r="BE75" s="1">
        <v>2</v>
      </c>
      <c r="BF75" s="1">
        <v>0</v>
      </c>
      <c r="BG75" s="1">
        <v>4</v>
      </c>
      <c r="BH75" s="1">
        <v>1.5</v>
      </c>
      <c r="BI75" s="1">
        <v>0.92</v>
      </c>
      <c r="BJ75" s="1">
        <v>70</v>
      </c>
      <c r="BK75" s="1">
        <v>65</v>
      </c>
      <c r="BL75" s="1">
        <v>93</v>
      </c>
      <c r="BM75" s="1">
        <v>12</v>
      </c>
      <c r="BN75" s="1">
        <v>8.5</v>
      </c>
      <c r="BO75" s="1">
        <v>71</v>
      </c>
      <c r="BP75" s="1">
        <v>4</v>
      </c>
      <c r="BQ75" s="1">
        <v>2</v>
      </c>
      <c r="BR75" s="1">
        <v>50</v>
      </c>
      <c r="BS75" s="1">
        <v>0</v>
      </c>
      <c r="BT75" s="1">
        <v>0</v>
      </c>
      <c r="BU75" s="1">
        <v>2</v>
      </c>
      <c r="BV75" s="1">
        <v>0</v>
      </c>
      <c r="BW75" s="1">
        <v>0</v>
      </c>
      <c r="BX75" s="1">
        <v>0</v>
      </c>
      <c r="BY75" s="1">
        <v>79</v>
      </c>
      <c r="BZ75" s="1">
        <v>0.5</v>
      </c>
      <c r="CA75" s="1">
        <v>2.5</v>
      </c>
      <c r="CB75" s="1">
        <v>1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0</v>
      </c>
      <c r="CJ75" s="1">
        <v>0</v>
      </c>
      <c r="CK75" s="1">
        <f t="shared" si="1"/>
        <v>3.8992456999999998</v>
      </c>
      <c r="CL75" s="1">
        <v>1</v>
      </c>
    </row>
    <row r="76" spans="1:90" x14ac:dyDescent="0.25">
      <c r="A76" s="1" t="s">
        <v>130</v>
      </c>
      <c r="B76" s="1">
        <v>4.0999999999999996</v>
      </c>
      <c r="C76" s="1">
        <v>2</v>
      </c>
      <c r="D76" s="1">
        <v>90</v>
      </c>
      <c r="E76" s="1">
        <v>0.22</v>
      </c>
      <c r="F76" s="1">
        <v>0.25</v>
      </c>
      <c r="G76" s="1">
        <v>0.4</v>
      </c>
      <c r="H76" s="1">
        <v>1</v>
      </c>
      <c r="I76" s="1">
        <v>3.5</v>
      </c>
      <c r="J76" s="1">
        <v>1.5</v>
      </c>
      <c r="K76" s="1">
        <v>3.5</v>
      </c>
      <c r="L76" s="1">
        <v>0</v>
      </c>
      <c r="M76" s="1">
        <v>0</v>
      </c>
      <c r="N76" s="1">
        <v>3.5</v>
      </c>
      <c r="O76" s="1">
        <v>0.3</v>
      </c>
      <c r="P76" s="1">
        <v>0.3</v>
      </c>
      <c r="Q76" s="1">
        <v>0.5</v>
      </c>
      <c r="R76" s="1">
        <v>0.5</v>
      </c>
      <c r="S76" s="1">
        <v>0</v>
      </c>
      <c r="T76" s="1">
        <v>0.5</v>
      </c>
      <c r="U76" s="1">
        <v>3</v>
      </c>
      <c r="V76" s="1">
        <v>2</v>
      </c>
      <c r="W76" s="1">
        <v>67</v>
      </c>
      <c r="X76" s="1">
        <v>0</v>
      </c>
      <c r="Y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0.12</v>
      </c>
      <c r="AF76" s="1">
        <v>0</v>
      </c>
      <c r="AG76" s="1">
        <v>0</v>
      </c>
      <c r="AH76" s="1">
        <v>0.5</v>
      </c>
      <c r="AI76" s="1">
        <v>0</v>
      </c>
      <c r="AJ76" s="1">
        <v>0.5</v>
      </c>
      <c r="AK76" s="1">
        <v>55</v>
      </c>
      <c r="AL76" s="1">
        <v>0.2</v>
      </c>
      <c r="AM76" s="1">
        <v>47.6</v>
      </c>
      <c r="AN76" s="1">
        <v>2.2000000000000002</v>
      </c>
      <c r="AO76" s="1">
        <v>5.6</v>
      </c>
      <c r="AP76" s="1">
        <v>17.5</v>
      </c>
      <c r="AQ76" s="1">
        <v>29.5</v>
      </c>
      <c r="AR76" s="1">
        <v>1.5</v>
      </c>
      <c r="AS76" s="1">
        <v>8</v>
      </c>
      <c r="AT76" s="1">
        <v>0.5</v>
      </c>
      <c r="AU76" s="1">
        <v>1</v>
      </c>
      <c r="AV76" s="1">
        <v>1</v>
      </c>
      <c r="AW76" s="1">
        <v>100</v>
      </c>
      <c r="AX76" s="1">
        <v>2.5</v>
      </c>
      <c r="AY76" s="1">
        <v>7</v>
      </c>
      <c r="AZ76" s="1">
        <v>2</v>
      </c>
      <c r="BA76" s="1">
        <v>1</v>
      </c>
      <c r="BB76" s="1">
        <v>10</v>
      </c>
      <c r="BC76" s="1">
        <v>12</v>
      </c>
      <c r="BD76" s="1">
        <v>7.5</v>
      </c>
      <c r="BE76" s="1">
        <v>2</v>
      </c>
      <c r="BF76" s="1">
        <v>0</v>
      </c>
      <c r="BG76" s="1">
        <v>4</v>
      </c>
      <c r="BH76" s="1">
        <v>1.5</v>
      </c>
      <c r="BI76" s="1">
        <v>0.92</v>
      </c>
      <c r="BJ76" s="1">
        <v>62.5</v>
      </c>
      <c r="BK76" s="1">
        <v>57.5</v>
      </c>
      <c r="BL76" s="1">
        <v>92</v>
      </c>
      <c r="BM76" s="1">
        <v>8</v>
      </c>
      <c r="BN76" s="1">
        <v>5.5</v>
      </c>
      <c r="BO76" s="1">
        <v>69</v>
      </c>
      <c r="BP76" s="1">
        <v>3</v>
      </c>
      <c r="BQ76" s="1">
        <v>2</v>
      </c>
      <c r="BR76" s="1">
        <v>67</v>
      </c>
      <c r="BS76" s="1">
        <v>0</v>
      </c>
      <c r="BT76" s="1">
        <v>0</v>
      </c>
      <c r="BU76" s="1">
        <v>2</v>
      </c>
      <c r="BV76" s="1">
        <v>0</v>
      </c>
      <c r="BW76" s="1">
        <v>0</v>
      </c>
      <c r="BX76" s="1">
        <v>0</v>
      </c>
      <c r="BY76" s="1">
        <v>80</v>
      </c>
      <c r="BZ76" s="1">
        <v>3.5</v>
      </c>
      <c r="CA76" s="1">
        <v>3</v>
      </c>
      <c r="CB76" s="1">
        <v>0</v>
      </c>
      <c r="CC76" s="1">
        <v>0</v>
      </c>
      <c r="CD76" s="1">
        <v>0</v>
      </c>
      <c r="CE76" s="1">
        <v>0</v>
      </c>
      <c r="CF76" s="1">
        <v>0</v>
      </c>
      <c r="CG76" s="1">
        <v>0</v>
      </c>
      <c r="CH76" s="1">
        <v>0</v>
      </c>
      <c r="CI76" s="1">
        <v>0</v>
      </c>
      <c r="CJ76" s="1">
        <v>0</v>
      </c>
      <c r="CK76" s="1">
        <f t="shared" si="1"/>
        <v>2.8476757199999989</v>
      </c>
      <c r="CL76" s="1">
        <v>1</v>
      </c>
    </row>
    <row r="77" spans="1:90" x14ac:dyDescent="0.25">
      <c r="A77" s="1" t="s">
        <v>135</v>
      </c>
      <c r="B77" s="1">
        <v>4.9000000000000004</v>
      </c>
      <c r="C77" s="1">
        <v>2</v>
      </c>
      <c r="D77" s="1">
        <v>90</v>
      </c>
      <c r="E77" s="1">
        <v>0.04</v>
      </c>
      <c r="F77" s="1">
        <v>0</v>
      </c>
      <c r="G77" s="1">
        <v>0.1</v>
      </c>
      <c r="H77" s="1">
        <v>0</v>
      </c>
      <c r="I77" s="1">
        <v>2.5</v>
      </c>
      <c r="J77" s="1">
        <v>0</v>
      </c>
      <c r="K77" s="1">
        <v>2.5</v>
      </c>
      <c r="L77" s="1">
        <v>0</v>
      </c>
      <c r="M77" s="1">
        <v>0</v>
      </c>
      <c r="N77" s="1">
        <v>2.5</v>
      </c>
      <c r="O77" s="1">
        <v>0.05</v>
      </c>
      <c r="P77" s="1">
        <v>0.05</v>
      </c>
      <c r="Q77" s="1">
        <v>0</v>
      </c>
      <c r="R77" s="1">
        <v>0</v>
      </c>
      <c r="S77" s="1">
        <v>0</v>
      </c>
      <c r="T77" s="1">
        <v>0</v>
      </c>
      <c r="U77" s="1">
        <v>3.5</v>
      </c>
      <c r="V77" s="1">
        <v>1.5</v>
      </c>
      <c r="W77" s="1">
        <v>43</v>
      </c>
      <c r="X77" s="1">
        <v>0</v>
      </c>
      <c r="Y77" s="1">
        <v>0</v>
      </c>
      <c r="AA77" s="1">
        <v>0</v>
      </c>
      <c r="AB77" s="1">
        <v>0</v>
      </c>
      <c r="AC77" s="1">
        <v>0.5</v>
      </c>
      <c r="AD77" s="1">
        <v>0</v>
      </c>
      <c r="AE77" s="1">
        <v>0.06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23.5</v>
      </c>
      <c r="AL77" s="1">
        <v>5.95</v>
      </c>
      <c r="AM77" s="1">
        <v>12.8</v>
      </c>
      <c r="AN77" s="1">
        <v>0.5</v>
      </c>
      <c r="AO77" s="1">
        <v>4.3</v>
      </c>
      <c r="AP77" s="1">
        <v>11.5</v>
      </c>
      <c r="AQ77" s="1">
        <v>11.5</v>
      </c>
      <c r="AR77" s="1">
        <v>0</v>
      </c>
      <c r="AS77" s="1">
        <v>1.5</v>
      </c>
      <c r="AT77" s="1">
        <v>1.5</v>
      </c>
      <c r="AU77" s="1">
        <v>0</v>
      </c>
      <c r="AV77" s="1">
        <v>0</v>
      </c>
      <c r="AX77" s="1">
        <v>2</v>
      </c>
      <c r="AY77" s="1">
        <v>4</v>
      </c>
      <c r="AZ77" s="1">
        <v>1</v>
      </c>
      <c r="BA77" s="1">
        <v>0.5</v>
      </c>
      <c r="BB77" s="1">
        <v>5.5</v>
      </c>
      <c r="BC77" s="1">
        <v>11</v>
      </c>
      <c r="BD77" s="1">
        <v>6.5</v>
      </c>
      <c r="BE77" s="1">
        <v>2</v>
      </c>
      <c r="BF77" s="1">
        <v>0</v>
      </c>
      <c r="BG77" s="1">
        <v>2</v>
      </c>
      <c r="BH77" s="1">
        <v>1</v>
      </c>
      <c r="BI77" s="1">
        <v>0.8</v>
      </c>
      <c r="BJ77" s="1">
        <v>49</v>
      </c>
      <c r="BK77" s="1">
        <v>43.5</v>
      </c>
      <c r="BL77" s="1">
        <v>89</v>
      </c>
      <c r="BM77" s="1">
        <v>16.5</v>
      </c>
      <c r="BN77" s="1">
        <v>12</v>
      </c>
      <c r="BO77" s="1">
        <v>73</v>
      </c>
      <c r="BP77" s="1">
        <v>3.5</v>
      </c>
      <c r="BQ77" s="1">
        <v>1.5</v>
      </c>
      <c r="BR77" s="1">
        <v>43</v>
      </c>
      <c r="BS77" s="1">
        <v>0</v>
      </c>
      <c r="BT77" s="1">
        <v>0</v>
      </c>
      <c r="BU77" s="1">
        <v>2</v>
      </c>
      <c r="BV77" s="1">
        <v>0</v>
      </c>
      <c r="BW77" s="1">
        <v>0</v>
      </c>
      <c r="BX77" s="1">
        <v>0</v>
      </c>
      <c r="BY77" s="1">
        <v>61</v>
      </c>
      <c r="BZ77" s="1">
        <v>3.5</v>
      </c>
      <c r="CA77" s="1">
        <v>2.5</v>
      </c>
      <c r="CB77" s="1">
        <v>0</v>
      </c>
      <c r="CC77" s="1">
        <v>0</v>
      </c>
      <c r="CD77" s="1">
        <v>0</v>
      </c>
      <c r="CE77" s="1">
        <v>0</v>
      </c>
      <c r="CF77" s="1">
        <v>0</v>
      </c>
      <c r="CG77" s="1">
        <v>0</v>
      </c>
      <c r="CH77" s="1">
        <v>0</v>
      </c>
      <c r="CI77" s="1">
        <v>0</v>
      </c>
      <c r="CJ77" s="1">
        <v>0</v>
      </c>
      <c r="CK77" s="1">
        <f t="shared" si="1"/>
        <v>3.5468132400000001</v>
      </c>
      <c r="CL77" s="1">
        <v>1</v>
      </c>
    </row>
    <row r="78" spans="1:90" x14ac:dyDescent="0.25">
      <c r="A78" s="1" t="s">
        <v>138</v>
      </c>
      <c r="B78" s="1">
        <v>4.7</v>
      </c>
      <c r="C78" s="1">
        <v>2</v>
      </c>
      <c r="D78" s="1">
        <v>90</v>
      </c>
      <c r="E78" s="1">
        <v>0.15</v>
      </c>
      <c r="F78" s="1">
        <v>0.12</v>
      </c>
      <c r="G78" s="1">
        <v>0.4</v>
      </c>
      <c r="H78" s="1">
        <v>1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18</v>
      </c>
      <c r="V78" s="1">
        <v>12.5</v>
      </c>
      <c r="W78" s="1">
        <v>69</v>
      </c>
      <c r="X78" s="1">
        <v>3.5</v>
      </c>
      <c r="Y78" s="1">
        <v>0.5</v>
      </c>
      <c r="Z78" s="1">
        <v>14</v>
      </c>
      <c r="AA78" s="1">
        <v>0.5</v>
      </c>
      <c r="AB78" s="1">
        <v>0</v>
      </c>
      <c r="AC78" s="1">
        <v>1.5</v>
      </c>
      <c r="AD78" s="1">
        <v>1</v>
      </c>
      <c r="AE78" s="1">
        <v>0.43</v>
      </c>
      <c r="AF78" s="1">
        <v>0.5</v>
      </c>
      <c r="AG78" s="1">
        <v>0</v>
      </c>
      <c r="AH78" s="1">
        <v>0</v>
      </c>
      <c r="AI78" s="1">
        <v>0</v>
      </c>
      <c r="AJ78" s="1">
        <v>0</v>
      </c>
      <c r="AK78" s="1">
        <v>3</v>
      </c>
      <c r="AL78" s="1">
        <v>21.15</v>
      </c>
      <c r="AM78" s="1">
        <v>26.2</v>
      </c>
      <c r="AN78" s="1">
        <v>1.3</v>
      </c>
      <c r="AO78" s="1">
        <v>5.2</v>
      </c>
      <c r="AP78" s="1">
        <v>18.5</v>
      </c>
      <c r="AQ78" s="1">
        <v>23</v>
      </c>
      <c r="AR78" s="1">
        <v>0</v>
      </c>
      <c r="AS78" s="1">
        <v>3</v>
      </c>
      <c r="AT78" s="1">
        <v>1.5</v>
      </c>
      <c r="AU78" s="1">
        <v>3</v>
      </c>
      <c r="AV78" s="1">
        <v>2</v>
      </c>
      <c r="AW78" s="1">
        <v>67</v>
      </c>
      <c r="AX78" s="1">
        <v>8</v>
      </c>
      <c r="AY78" s="1">
        <v>3</v>
      </c>
      <c r="AZ78" s="1">
        <v>0</v>
      </c>
      <c r="BA78" s="1">
        <v>0.5</v>
      </c>
      <c r="BB78" s="1">
        <v>3.5</v>
      </c>
      <c r="BC78" s="1">
        <v>11</v>
      </c>
      <c r="BD78" s="1">
        <v>6.5</v>
      </c>
      <c r="BE78" s="1">
        <v>2</v>
      </c>
      <c r="BF78" s="1">
        <v>0</v>
      </c>
      <c r="BG78" s="1">
        <v>2</v>
      </c>
      <c r="BH78" s="1">
        <v>1</v>
      </c>
      <c r="BI78" s="1">
        <v>0.8</v>
      </c>
      <c r="BJ78" s="1">
        <v>54.5</v>
      </c>
      <c r="BK78" s="1">
        <v>43.5</v>
      </c>
      <c r="BL78" s="1">
        <v>80</v>
      </c>
      <c r="BM78" s="1">
        <v>37</v>
      </c>
      <c r="BN78" s="1">
        <v>25.5</v>
      </c>
      <c r="BO78" s="1">
        <v>69</v>
      </c>
      <c r="BP78" s="1">
        <v>18</v>
      </c>
      <c r="BQ78" s="1">
        <v>12.5</v>
      </c>
      <c r="BR78" s="1">
        <v>69</v>
      </c>
      <c r="BS78" s="1">
        <v>0</v>
      </c>
      <c r="BT78" s="1">
        <v>0</v>
      </c>
      <c r="BU78" s="1">
        <v>2</v>
      </c>
      <c r="BV78" s="1">
        <v>0</v>
      </c>
      <c r="BW78" s="1">
        <v>0</v>
      </c>
      <c r="BX78" s="1">
        <v>0.5</v>
      </c>
      <c r="BY78" s="1">
        <v>81</v>
      </c>
      <c r="BZ78" s="1">
        <v>1.5</v>
      </c>
      <c r="CA78" s="1">
        <v>7.5</v>
      </c>
      <c r="CB78" s="1">
        <v>6</v>
      </c>
      <c r="CC78" s="1">
        <v>0.5</v>
      </c>
      <c r="CD78" s="1">
        <v>0</v>
      </c>
      <c r="CE78" s="1">
        <v>0.5</v>
      </c>
      <c r="CF78" s="1">
        <v>0</v>
      </c>
      <c r="CG78" s="1">
        <v>0</v>
      </c>
      <c r="CH78" s="1">
        <v>0</v>
      </c>
      <c r="CI78" s="1">
        <v>0</v>
      </c>
      <c r="CJ78" s="1">
        <v>0</v>
      </c>
      <c r="CK78" s="1">
        <f t="shared" si="1"/>
        <v>4.1469143499999985</v>
      </c>
      <c r="CL78" s="1">
        <v>1</v>
      </c>
    </row>
    <row r="79" spans="1:90" x14ac:dyDescent="0.25">
      <c r="A79" s="1" t="s">
        <v>146</v>
      </c>
      <c r="B79" s="1">
        <v>4.3</v>
      </c>
      <c r="C79" s="1">
        <v>2</v>
      </c>
      <c r="D79" s="1">
        <v>77.5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9</v>
      </c>
      <c r="V79" s="1">
        <v>6.5</v>
      </c>
      <c r="W79" s="1">
        <v>72</v>
      </c>
      <c r="X79" s="1">
        <v>1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1.25</v>
      </c>
      <c r="AM79" s="1">
        <v>9.5</v>
      </c>
      <c r="AN79" s="1">
        <v>0</v>
      </c>
      <c r="AO79" s="1">
        <v>2.7</v>
      </c>
      <c r="AP79" s="1">
        <v>6.5</v>
      </c>
      <c r="AQ79" s="1">
        <v>6.5</v>
      </c>
      <c r="AR79" s="1">
        <v>0</v>
      </c>
      <c r="AS79" s="1">
        <v>1</v>
      </c>
      <c r="AT79" s="1">
        <v>2</v>
      </c>
      <c r="AU79" s="1">
        <v>2</v>
      </c>
      <c r="AV79" s="1">
        <v>0</v>
      </c>
      <c r="AW79" s="1">
        <v>0</v>
      </c>
      <c r="AX79" s="1">
        <v>3.5</v>
      </c>
      <c r="AY79" s="1">
        <v>2.5</v>
      </c>
      <c r="AZ79" s="1">
        <v>0.5</v>
      </c>
      <c r="BA79" s="1">
        <v>0.5</v>
      </c>
      <c r="BB79" s="1">
        <v>3.5</v>
      </c>
      <c r="BC79" s="1">
        <v>12</v>
      </c>
      <c r="BD79" s="1">
        <v>6</v>
      </c>
      <c r="BE79" s="1">
        <v>2.5</v>
      </c>
      <c r="BF79" s="1">
        <v>0</v>
      </c>
      <c r="BG79" s="1">
        <v>2</v>
      </c>
      <c r="BH79" s="1">
        <v>2</v>
      </c>
      <c r="BI79" s="1">
        <v>1.33</v>
      </c>
      <c r="BJ79" s="1">
        <v>28</v>
      </c>
      <c r="BK79" s="1">
        <v>21</v>
      </c>
      <c r="BL79" s="1">
        <v>75</v>
      </c>
      <c r="BM79" s="1">
        <v>14</v>
      </c>
      <c r="BN79" s="1">
        <v>8.5</v>
      </c>
      <c r="BO79" s="1">
        <v>61</v>
      </c>
      <c r="BP79" s="1">
        <v>9</v>
      </c>
      <c r="BQ79" s="1">
        <v>6.5</v>
      </c>
      <c r="BR79" s="1">
        <v>72</v>
      </c>
      <c r="BS79" s="1">
        <v>0</v>
      </c>
      <c r="BT79" s="1">
        <v>0</v>
      </c>
      <c r="BU79" s="1">
        <v>2</v>
      </c>
      <c r="BV79" s="1">
        <v>0</v>
      </c>
      <c r="BW79" s="1">
        <v>1</v>
      </c>
      <c r="BX79" s="1">
        <v>0</v>
      </c>
      <c r="BY79" s="1">
        <v>49</v>
      </c>
      <c r="BZ79" s="1">
        <v>0</v>
      </c>
      <c r="CA79" s="1">
        <v>6.5</v>
      </c>
      <c r="CB79" s="1">
        <v>1</v>
      </c>
      <c r="CC79" s="1">
        <v>0</v>
      </c>
      <c r="CD79" s="1">
        <v>0</v>
      </c>
      <c r="CE79" s="1">
        <v>0</v>
      </c>
      <c r="CF79" s="1">
        <v>0</v>
      </c>
      <c r="CG79" s="1">
        <v>0</v>
      </c>
      <c r="CH79" s="1">
        <v>0</v>
      </c>
      <c r="CI79" s="1">
        <v>0</v>
      </c>
      <c r="CJ79" s="1">
        <v>0</v>
      </c>
      <c r="CK79" s="1">
        <f t="shared" si="1"/>
        <v>3.5231039999999996</v>
      </c>
      <c r="CL79" s="1">
        <v>1</v>
      </c>
    </row>
    <row r="80" spans="1:90" x14ac:dyDescent="0.25">
      <c r="A80" s="1" t="s">
        <v>147</v>
      </c>
      <c r="B80" s="1">
        <v>5.0999999999999996</v>
      </c>
      <c r="C80" s="1">
        <v>2</v>
      </c>
      <c r="D80" s="1">
        <v>90</v>
      </c>
      <c r="E80" s="1">
        <v>0.03</v>
      </c>
      <c r="F80" s="1">
        <v>0</v>
      </c>
      <c r="G80" s="1">
        <v>0</v>
      </c>
      <c r="H80" s="1">
        <v>0</v>
      </c>
      <c r="I80" s="1">
        <v>1</v>
      </c>
      <c r="J80" s="1">
        <v>0</v>
      </c>
      <c r="K80" s="1">
        <v>0.5</v>
      </c>
      <c r="L80" s="1">
        <v>0.5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15.5</v>
      </c>
      <c r="V80" s="1">
        <v>10.5</v>
      </c>
      <c r="W80" s="1">
        <v>68</v>
      </c>
      <c r="X80" s="1">
        <v>3</v>
      </c>
      <c r="Y80" s="1">
        <v>0</v>
      </c>
      <c r="Z80" s="1">
        <v>0</v>
      </c>
      <c r="AA80" s="1">
        <v>0</v>
      </c>
      <c r="AB80" s="1">
        <v>0.5</v>
      </c>
      <c r="AC80" s="1">
        <v>0.5</v>
      </c>
      <c r="AD80" s="1">
        <v>0</v>
      </c>
      <c r="AE80" s="1">
        <v>0.02</v>
      </c>
      <c r="AF80" s="1">
        <v>0</v>
      </c>
      <c r="AG80" s="1">
        <v>0</v>
      </c>
      <c r="AH80" s="1">
        <v>0</v>
      </c>
      <c r="AI80" s="1">
        <v>0</v>
      </c>
      <c r="AJ80" s="1">
        <v>0.5</v>
      </c>
      <c r="AK80" s="1">
        <v>3.5</v>
      </c>
      <c r="AL80" s="1">
        <v>7.75</v>
      </c>
      <c r="AM80" s="1">
        <v>13.1</v>
      </c>
      <c r="AN80" s="1">
        <v>0.1</v>
      </c>
      <c r="AO80" s="1">
        <v>3.6</v>
      </c>
      <c r="AP80" s="1">
        <v>15.5</v>
      </c>
      <c r="AQ80" s="1">
        <v>21.5</v>
      </c>
      <c r="AR80" s="1">
        <v>0</v>
      </c>
      <c r="AS80" s="1">
        <v>3.5</v>
      </c>
      <c r="AT80" s="1">
        <v>1.5</v>
      </c>
      <c r="AU80" s="1">
        <v>3.5</v>
      </c>
      <c r="AV80" s="1">
        <v>3.5</v>
      </c>
      <c r="AW80" s="1">
        <v>100</v>
      </c>
      <c r="AX80" s="1">
        <v>4.5</v>
      </c>
      <c r="AY80" s="1">
        <v>1.5</v>
      </c>
      <c r="AZ80" s="1">
        <v>0</v>
      </c>
      <c r="BA80" s="1">
        <v>2</v>
      </c>
      <c r="BB80" s="1">
        <v>3.5</v>
      </c>
      <c r="BC80" s="1">
        <v>11</v>
      </c>
      <c r="BD80" s="1">
        <v>7.5</v>
      </c>
      <c r="BE80" s="1">
        <v>4</v>
      </c>
      <c r="BF80" s="1">
        <v>1</v>
      </c>
      <c r="BG80" s="1">
        <v>2.5</v>
      </c>
      <c r="BH80" s="1">
        <v>1</v>
      </c>
      <c r="BI80" s="1">
        <v>1.04</v>
      </c>
      <c r="BJ80" s="1">
        <v>45.5</v>
      </c>
      <c r="BK80" s="1">
        <v>34.5</v>
      </c>
      <c r="BL80" s="1">
        <v>76</v>
      </c>
      <c r="BM80" s="1">
        <v>30</v>
      </c>
      <c r="BN80" s="1">
        <v>18.5</v>
      </c>
      <c r="BO80" s="1">
        <v>62</v>
      </c>
      <c r="BP80" s="1">
        <v>15.5</v>
      </c>
      <c r="BQ80" s="1">
        <v>10.5</v>
      </c>
      <c r="BR80" s="1">
        <v>68</v>
      </c>
      <c r="BS80" s="1">
        <v>0</v>
      </c>
      <c r="BT80" s="1">
        <v>0</v>
      </c>
      <c r="BU80" s="1">
        <v>2</v>
      </c>
      <c r="BV80" s="1">
        <v>0</v>
      </c>
      <c r="BW80" s="1">
        <v>0</v>
      </c>
      <c r="BX80" s="1">
        <v>0</v>
      </c>
      <c r="BY80" s="1">
        <v>72.5</v>
      </c>
      <c r="BZ80" s="1">
        <v>1</v>
      </c>
      <c r="CA80" s="1">
        <v>9.5</v>
      </c>
      <c r="CB80" s="1">
        <v>5.5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  <c r="CI80" s="1">
        <v>0</v>
      </c>
      <c r="CJ80" s="1">
        <v>0</v>
      </c>
      <c r="CK80" s="1">
        <f t="shared" si="1"/>
        <v>3.6642741299999999</v>
      </c>
      <c r="CL80" s="1">
        <v>1</v>
      </c>
    </row>
    <row r="81" spans="1:90" x14ac:dyDescent="0.25">
      <c r="A81" s="1" t="s">
        <v>152</v>
      </c>
      <c r="B81" s="1">
        <v>4.5</v>
      </c>
      <c r="C81" s="1">
        <v>2</v>
      </c>
      <c r="D81" s="1">
        <v>61.5</v>
      </c>
      <c r="E81" s="1">
        <v>0.02</v>
      </c>
      <c r="F81" s="1">
        <v>0</v>
      </c>
      <c r="G81" s="1">
        <v>0</v>
      </c>
      <c r="H81" s="1">
        <v>0</v>
      </c>
      <c r="I81" s="1">
        <v>0.5</v>
      </c>
      <c r="J81" s="1">
        <v>0</v>
      </c>
      <c r="K81" s="1">
        <v>0.5</v>
      </c>
      <c r="L81" s="1">
        <v>0</v>
      </c>
      <c r="M81" s="1">
        <v>0</v>
      </c>
      <c r="N81" s="1">
        <v>0.5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7.5</v>
      </c>
      <c r="V81" s="1">
        <v>3.5</v>
      </c>
      <c r="W81" s="1">
        <v>47</v>
      </c>
      <c r="X81" s="1">
        <v>0</v>
      </c>
      <c r="Y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0.5</v>
      </c>
      <c r="AI81" s="1">
        <v>0</v>
      </c>
      <c r="AJ81" s="1">
        <v>0.5</v>
      </c>
      <c r="AK81" s="1">
        <v>3</v>
      </c>
      <c r="AL81" s="1">
        <v>0.65</v>
      </c>
      <c r="AM81" s="1">
        <v>8.3000000000000007</v>
      </c>
      <c r="AN81" s="1">
        <v>0.1</v>
      </c>
      <c r="AO81" s="1">
        <v>2.4</v>
      </c>
      <c r="AP81" s="1">
        <v>7.5</v>
      </c>
      <c r="AQ81" s="1">
        <v>13.5</v>
      </c>
      <c r="AR81" s="1">
        <v>0</v>
      </c>
      <c r="AS81" s="1">
        <v>3</v>
      </c>
      <c r="AT81" s="1">
        <v>0.5</v>
      </c>
      <c r="AU81" s="1">
        <v>0</v>
      </c>
      <c r="AV81" s="1">
        <v>0</v>
      </c>
      <c r="AX81" s="1">
        <v>4</v>
      </c>
      <c r="AY81" s="1">
        <v>1</v>
      </c>
      <c r="AZ81" s="1">
        <v>0.5</v>
      </c>
      <c r="BA81" s="1">
        <v>1</v>
      </c>
      <c r="BB81" s="1">
        <v>2.5</v>
      </c>
      <c r="BC81" s="1">
        <v>13.5</v>
      </c>
      <c r="BD81" s="1">
        <v>6</v>
      </c>
      <c r="BE81" s="1">
        <v>4.5</v>
      </c>
      <c r="BF81" s="1">
        <v>1</v>
      </c>
      <c r="BG81" s="1">
        <v>1.5</v>
      </c>
      <c r="BH81" s="1">
        <v>0.5</v>
      </c>
      <c r="BI81" s="1">
        <v>1.02</v>
      </c>
      <c r="BJ81" s="1">
        <v>48.5</v>
      </c>
      <c r="BK81" s="1">
        <v>39.5</v>
      </c>
      <c r="BL81" s="1">
        <v>81</v>
      </c>
      <c r="BM81" s="1">
        <v>17</v>
      </c>
      <c r="BN81" s="1">
        <v>11</v>
      </c>
      <c r="BO81" s="1">
        <v>65</v>
      </c>
      <c r="BP81" s="1">
        <v>7.5</v>
      </c>
      <c r="BQ81" s="1">
        <v>3.5</v>
      </c>
      <c r="BR81" s="1">
        <v>47</v>
      </c>
      <c r="BS81" s="1">
        <v>0</v>
      </c>
      <c r="BT81" s="1">
        <v>0</v>
      </c>
      <c r="BU81" s="1">
        <v>1</v>
      </c>
      <c r="BV81" s="1">
        <v>1</v>
      </c>
      <c r="BW81" s="1">
        <v>0</v>
      </c>
      <c r="BX81" s="1">
        <v>0.5</v>
      </c>
      <c r="BY81" s="1">
        <v>56</v>
      </c>
      <c r="BZ81" s="1">
        <v>1</v>
      </c>
      <c r="CA81" s="1">
        <v>5.5</v>
      </c>
      <c r="CB81" s="1">
        <v>1</v>
      </c>
      <c r="CC81" s="1">
        <v>0</v>
      </c>
      <c r="CD81" s="1">
        <v>0</v>
      </c>
      <c r="CE81" s="1">
        <v>0</v>
      </c>
      <c r="CF81" s="1">
        <v>0</v>
      </c>
      <c r="CG81" s="1">
        <v>0</v>
      </c>
      <c r="CH81" s="1">
        <v>0</v>
      </c>
      <c r="CI81" s="1">
        <v>0</v>
      </c>
      <c r="CJ81" s="1">
        <v>0</v>
      </c>
      <c r="CK81" s="1">
        <f t="shared" si="1"/>
        <v>3.8320862199999994</v>
      </c>
      <c r="CL81" s="1">
        <v>1</v>
      </c>
    </row>
    <row r="82" spans="1:90" x14ac:dyDescent="0.25">
      <c r="A82" s="1" t="s">
        <v>72</v>
      </c>
      <c r="B82" s="1">
        <v>5.0999999999999996</v>
      </c>
      <c r="C82" s="1">
        <v>2</v>
      </c>
      <c r="D82" s="1">
        <v>78</v>
      </c>
      <c r="E82" s="1">
        <v>0.28999999999999998</v>
      </c>
      <c r="F82" s="1">
        <v>0</v>
      </c>
      <c r="G82" s="1">
        <v>0.3</v>
      </c>
      <c r="H82" s="1">
        <v>0</v>
      </c>
      <c r="I82" s="1">
        <v>1.5</v>
      </c>
      <c r="J82" s="1">
        <v>0.5</v>
      </c>
      <c r="K82" s="1">
        <v>1</v>
      </c>
      <c r="L82" s="1">
        <v>0.5</v>
      </c>
      <c r="M82" s="1">
        <v>0</v>
      </c>
      <c r="N82" s="1">
        <v>0</v>
      </c>
      <c r="O82" s="1">
        <v>0.1</v>
      </c>
      <c r="P82" s="1">
        <v>0.1</v>
      </c>
      <c r="Q82" s="1">
        <v>0</v>
      </c>
      <c r="R82" s="1">
        <v>0</v>
      </c>
      <c r="S82" s="1">
        <v>0</v>
      </c>
      <c r="T82" s="1">
        <v>0</v>
      </c>
      <c r="U82" s="1">
        <v>18</v>
      </c>
      <c r="V82" s="1">
        <v>15.5</v>
      </c>
      <c r="W82" s="1">
        <v>86</v>
      </c>
      <c r="X82" s="1">
        <v>7.5</v>
      </c>
      <c r="Y82" s="1">
        <v>2.5</v>
      </c>
      <c r="Z82" s="1">
        <v>33</v>
      </c>
      <c r="AA82" s="1">
        <v>0.5</v>
      </c>
      <c r="AB82" s="1">
        <v>0</v>
      </c>
      <c r="AC82" s="1">
        <v>3</v>
      </c>
      <c r="AD82" s="1">
        <v>0</v>
      </c>
      <c r="AE82" s="1">
        <v>0.14000000000000001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21.5</v>
      </c>
      <c r="AL82" s="1">
        <v>44.55</v>
      </c>
      <c r="AM82" s="1">
        <v>14.1</v>
      </c>
      <c r="AN82" s="1">
        <v>1.1000000000000001</v>
      </c>
      <c r="AO82" s="1">
        <v>3.3</v>
      </c>
      <c r="AP82" s="1">
        <v>12</v>
      </c>
      <c r="AQ82" s="1">
        <v>12</v>
      </c>
      <c r="AR82" s="1">
        <v>0</v>
      </c>
      <c r="AS82" s="1">
        <v>1</v>
      </c>
      <c r="AT82" s="1">
        <v>2</v>
      </c>
      <c r="AU82" s="1">
        <v>0</v>
      </c>
      <c r="AV82" s="1">
        <v>0</v>
      </c>
      <c r="AX82" s="1">
        <v>2.5</v>
      </c>
      <c r="AY82" s="1">
        <v>0.5</v>
      </c>
      <c r="AZ82" s="1">
        <v>0</v>
      </c>
      <c r="BA82" s="1">
        <v>0.5</v>
      </c>
      <c r="BB82" s="1">
        <v>1</v>
      </c>
      <c r="BC82" s="1">
        <v>15</v>
      </c>
      <c r="BD82" s="1">
        <v>11</v>
      </c>
      <c r="BE82" s="1">
        <v>4</v>
      </c>
      <c r="BF82" s="1">
        <v>0.5</v>
      </c>
      <c r="BG82" s="1">
        <v>3.5</v>
      </c>
      <c r="BH82" s="1">
        <v>3.5</v>
      </c>
      <c r="BI82" s="1">
        <v>1.95</v>
      </c>
      <c r="BJ82" s="1">
        <v>37</v>
      </c>
      <c r="BK82" s="1">
        <v>31</v>
      </c>
      <c r="BL82" s="1">
        <v>84</v>
      </c>
      <c r="BM82" s="1">
        <v>36.5</v>
      </c>
      <c r="BN82" s="1">
        <v>28</v>
      </c>
      <c r="BO82" s="1">
        <v>77</v>
      </c>
      <c r="BP82" s="1">
        <v>18</v>
      </c>
      <c r="BQ82" s="1">
        <v>15.5</v>
      </c>
      <c r="BR82" s="1">
        <v>86</v>
      </c>
      <c r="BS82" s="1">
        <v>0</v>
      </c>
      <c r="BT82" s="1">
        <v>0</v>
      </c>
      <c r="BU82" s="1">
        <v>2</v>
      </c>
      <c r="BV82" s="1">
        <v>0</v>
      </c>
      <c r="BW82" s="1">
        <v>1</v>
      </c>
      <c r="BX82" s="1">
        <v>0.5</v>
      </c>
      <c r="BY82" s="1">
        <v>63.5</v>
      </c>
      <c r="BZ82" s="1">
        <v>4.5</v>
      </c>
      <c r="CA82" s="1">
        <v>5</v>
      </c>
      <c r="CB82" s="1">
        <v>7</v>
      </c>
      <c r="CC82" s="1">
        <v>0.5</v>
      </c>
      <c r="CD82" s="1">
        <v>0</v>
      </c>
      <c r="CE82" s="1">
        <v>0</v>
      </c>
      <c r="CF82" s="1">
        <v>0</v>
      </c>
      <c r="CG82" s="1">
        <v>0</v>
      </c>
      <c r="CH82" s="1">
        <v>0</v>
      </c>
      <c r="CI82" s="1">
        <v>0</v>
      </c>
      <c r="CJ82" s="1">
        <v>0</v>
      </c>
      <c r="CK82" s="1">
        <f t="shared" si="1"/>
        <v>3.4750045900000006</v>
      </c>
      <c r="CL82" s="1">
        <v>0</v>
      </c>
    </row>
  </sheetData>
  <sortState xmlns:xlrd2="http://schemas.microsoft.com/office/spreadsheetml/2017/richdata2" ref="A2:CL82">
    <sortCondition ref="C6:C82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83540-2F6B-48B8-98EC-F923749D0554}">
  <dimension ref="A1:CL77"/>
  <sheetViews>
    <sheetView zoomScale="80" zoomScaleNormal="80" workbookViewId="0">
      <pane xSplit="1" ySplit="1" topLeftCell="BT2" activePane="bottomRight" state="frozen"/>
      <selection pane="topRight" activeCell="B1" sqref="B1"/>
      <selection pane="bottomLeft" activeCell="A2" sqref="A2"/>
      <selection pane="bottomRight" activeCell="CK1" activeCellId="1" sqref="A1:B1048576 CK1:CL1048576"/>
    </sheetView>
  </sheetViews>
  <sheetFormatPr defaultRowHeight="15.75" x14ac:dyDescent="0.25"/>
  <cols>
    <col min="1" max="89" width="9.140625" style="1"/>
    <col min="90" max="90" width="12.140625" style="1" bestFit="1" customWidth="1"/>
    <col min="91" max="16384" width="9.140625" style="1"/>
  </cols>
  <sheetData>
    <row r="1" spans="1:9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10</v>
      </c>
      <c r="S1" s="1" t="s">
        <v>11</v>
      </c>
      <c r="T1" s="1" t="s">
        <v>13</v>
      </c>
      <c r="U1" s="1" t="s">
        <v>17</v>
      </c>
      <c r="V1" s="1" t="s">
        <v>18</v>
      </c>
      <c r="W1" s="1" t="s">
        <v>19</v>
      </c>
      <c r="X1" s="1" t="s">
        <v>17</v>
      </c>
      <c r="Y1" s="1" t="s">
        <v>18</v>
      </c>
      <c r="Z1" s="1" t="s">
        <v>19</v>
      </c>
      <c r="AA1" s="1" t="s">
        <v>20</v>
      </c>
      <c r="AB1" s="1" t="s">
        <v>21</v>
      </c>
      <c r="AC1" s="1" t="s">
        <v>22</v>
      </c>
      <c r="AD1" s="1" t="s">
        <v>23</v>
      </c>
      <c r="AE1" s="1" t="s">
        <v>24</v>
      </c>
      <c r="AF1" s="1" t="s">
        <v>25</v>
      </c>
      <c r="AG1" s="1" t="s">
        <v>26</v>
      </c>
      <c r="AH1" s="1" t="s">
        <v>27</v>
      </c>
      <c r="AI1" s="1" t="s">
        <v>28</v>
      </c>
      <c r="AJ1" s="1" t="s">
        <v>29</v>
      </c>
      <c r="AK1" s="1" t="s">
        <v>30</v>
      </c>
      <c r="AL1" s="1" t="s">
        <v>31</v>
      </c>
      <c r="AM1" s="1" t="s">
        <v>32</v>
      </c>
      <c r="AN1" s="1" t="s">
        <v>33</v>
      </c>
      <c r="AO1" s="1" t="s">
        <v>34</v>
      </c>
      <c r="AP1" s="1" t="s">
        <v>35</v>
      </c>
      <c r="AQ1" s="1" t="s">
        <v>36</v>
      </c>
      <c r="AR1" s="1" t="s">
        <v>37</v>
      </c>
      <c r="AS1" s="1" t="s">
        <v>38</v>
      </c>
      <c r="AT1" s="1" t="s">
        <v>39</v>
      </c>
      <c r="AU1" s="1" t="s">
        <v>17</v>
      </c>
      <c r="AV1" s="1" t="s">
        <v>40</v>
      </c>
      <c r="AW1" s="1" t="s">
        <v>19</v>
      </c>
      <c r="AX1" s="1" t="s">
        <v>41</v>
      </c>
      <c r="AY1" s="1" t="s">
        <v>42</v>
      </c>
      <c r="AZ1" s="1" t="s">
        <v>43</v>
      </c>
      <c r="BA1" s="1" t="s">
        <v>44</v>
      </c>
      <c r="BB1" s="1" t="s">
        <v>45</v>
      </c>
      <c r="BC1" s="1" t="s">
        <v>8</v>
      </c>
      <c r="BD1" s="1" t="s">
        <v>10</v>
      </c>
      <c r="BE1" s="1" t="s">
        <v>9</v>
      </c>
      <c r="BF1" s="1" t="s">
        <v>46</v>
      </c>
      <c r="BG1" s="1" t="s">
        <v>13</v>
      </c>
      <c r="BH1" s="1" t="s">
        <v>12</v>
      </c>
      <c r="BI1" s="1" t="s">
        <v>47</v>
      </c>
      <c r="BJ1" s="1" t="s">
        <v>17</v>
      </c>
      <c r="BK1" s="1" t="s">
        <v>48</v>
      </c>
      <c r="BL1" s="1" t="s">
        <v>19</v>
      </c>
      <c r="BM1" s="1" t="s">
        <v>17</v>
      </c>
      <c r="BN1" s="1" t="s">
        <v>49</v>
      </c>
      <c r="BO1" s="1" t="s">
        <v>19</v>
      </c>
      <c r="BP1" s="1" t="s">
        <v>17</v>
      </c>
      <c r="BQ1" s="1" t="s">
        <v>18</v>
      </c>
      <c r="BR1" s="1" t="s">
        <v>19</v>
      </c>
      <c r="BS1" s="1" t="s">
        <v>17</v>
      </c>
      <c r="BT1" s="1" t="s">
        <v>49</v>
      </c>
      <c r="BU1" s="1" t="s">
        <v>50</v>
      </c>
      <c r="BV1" s="1" t="s">
        <v>51</v>
      </c>
      <c r="BW1" s="1" t="s">
        <v>52</v>
      </c>
      <c r="BX1" s="1" t="s">
        <v>53</v>
      </c>
      <c r="BY1" s="1" t="s">
        <v>54</v>
      </c>
      <c r="BZ1" s="1" t="s">
        <v>55</v>
      </c>
      <c r="CA1" s="1" t="s">
        <v>56</v>
      </c>
      <c r="CB1" s="1" t="s">
        <v>55</v>
      </c>
      <c r="CC1" s="1" t="s">
        <v>56</v>
      </c>
      <c r="CD1" s="1" t="s">
        <v>55</v>
      </c>
      <c r="CE1" s="1" t="s">
        <v>57</v>
      </c>
      <c r="CF1" s="1" t="s">
        <v>49</v>
      </c>
      <c r="CG1" s="1" t="s">
        <v>17</v>
      </c>
      <c r="CH1" s="1" t="s">
        <v>58</v>
      </c>
      <c r="CI1" s="1" t="s">
        <v>17</v>
      </c>
      <c r="CJ1" s="1" t="s">
        <v>58</v>
      </c>
      <c r="CK1" s="1" t="s">
        <v>209</v>
      </c>
      <c r="CL1" s="1" t="s">
        <v>208</v>
      </c>
    </row>
    <row r="2" spans="1:90" x14ac:dyDescent="0.25">
      <c r="A2" s="1" t="s">
        <v>165</v>
      </c>
      <c r="B2" s="1">
        <v>7.1</v>
      </c>
      <c r="C2" s="1">
        <v>1</v>
      </c>
      <c r="D2" s="1">
        <v>86</v>
      </c>
      <c r="E2" s="1">
        <v>0.11</v>
      </c>
      <c r="F2" s="1">
        <v>0</v>
      </c>
      <c r="G2" s="1">
        <v>0.3</v>
      </c>
      <c r="H2" s="1">
        <v>0</v>
      </c>
      <c r="I2" s="1">
        <v>1</v>
      </c>
      <c r="J2" s="1">
        <v>1</v>
      </c>
      <c r="K2" s="1">
        <v>0</v>
      </c>
      <c r="L2" s="1">
        <v>1</v>
      </c>
      <c r="M2" s="1">
        <v>0</v>
      </c>
      <c r="N2" s="1">
        <v>0</v>
      </c>
      <c r="O2" s="1">
        <v>0.15</v>
      </c>
      <c r="P2" s="1">
        <v>0.15</v>
      </c>
      <c r="Q2" s="1">
        <v>0</v>
      </c>
      <c r="R2" s="1">
        <v>0</v>
      </c>
      <c r="S2" s="1">
        <v>0</v>
      </c>
      <c r="T2" s="1">
        <v>0</v>
      </c>
      <c r="U2" s="1">
        <v>23</v>
      </c>
      <c r="V2" s="1">
        <v>15</v>
      </c>
      <c r="W2" s="1">
        <v>65</v>
      </c>
      <c r="X2" s="1">
        <v>8</v>
      </c>
      <c r="Y2" s="1">
        <v>2</v>
      </c>
      <c r="Z2" s="1">
        <v>25</v>
      </c>
      <c r="AA2" s="1">
        <v>3</v>
      </c>
      <c r="AB2" s="1">
        <v>0</v>
      </c>
      <c r="AC2" s="1">
        <v>4</v>
      </c>
      <c r="AD2" s="1">
        <v>0</v>
      </c>
      <c r="AE2" s="1">
        <v>0.16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13</v>
      </c>
      <c r="AL2" s="1">
        <v>56.7</v>
      </c>
      <c r="AM2" s="1">
        <v>17.8</v>
      </c>
      <c r="AN2" s="1">
        <v>1.4</v>
      </c>
      <c r="AO2" s="1">
        <v>5.7</v>
      </c>
      <c r="AP2" s="1">
        <v>12</v>
      </c>
      <c r="AQ2" s="1">
        <v>12</v>
      </c>
      <c r="AR2" s="1">
        <v>0</v>
      </c>
      <c r="AS2" s="1">
        <v>2</v>
      </c>
      <c r="AT2" s="1">
        <v>1</v>
      </c>
      <c r="AU2" s="1">
        <v>0</v>
      </c>
      <c r="AV2" s="1">
        <v>0</v>
      </c>
      <c r="AX2" s="1">
        <v>3</v>
      </c>
      <c r="AY2" s="1">
        <v>1</v>
      </c>
      <c r="AZ2" s="1">
        <v>0</v>
      </c>
      <c r="BA2" s="1">
        <v>2</v>
      </c>
      <c r="BB2" s="1">
        <v>3</v>
      </c>
      <c r="BC2" s="1">
        <v>6</v>
      </c>
      <c r="BD2" s="1">
        <v>6</v>
      </c>
      <c r="BE2" s="1">
        <v>3</v>
      </c>
      <c r="BF2" s="1">
        <v>0</v>
      </c>
      <c r="BG2" s="1">
        <v>1</v>
      </c>
      <c r="BH2" s="1">
        <v>0</v>
      </c>
      <c r="BI2" s="1">
        <v>0.59</v>
      </c>
      <c r="BJ2" s="1">
        <v>58</v>
      </c>
      <c r="BK2" s="1">
        <v>46</v>
      </c>
      <c r="BL2" s="1">
        <v>79</v>
      </c>
      <c r="BM2" s="1">
        <v>53</v>
      </c>
      <c r="BN2" s="1">
        <v>36</v>
      </c>
      <c r="BO2" s="1">
        <v>68</v>
      </c>
      <c r="BP2" s="1">
        <v>23</v>
      </c>
      <c r="BQ2" s="1">
        <v>15</v>
      </c>
      <c r="BR2" s="1">
        <v>65</v>
      </c>
      <c r="BS2" s="1">
        <v>0</v>
      </c>
      <c r="BT2" s="1">
        <v>0</v>
      </c>
      <c r="BU2" s="1">
        <v>1</v>
      </c>
      <c r="BV2" s="1">
        <v>0</v>
      </c>
      <c r="BW2" s="1">
        <v>1</v>
      </c>
      <c r="BX2" s="1">
        <v>0</v>
      </c>
      <c r="BY2" s="1">
        <v>82</v>
      </c>
      <c r="BZ2" s="1">
        <v>3</v>
      </c>
      <c r="CA2" s="1">
        <v>4</v>
      </c>
      <c r="CB2" s="1">
        <v>7</v>
      </c>
      <c r="CC2" s="1">
        <v>0</v>
      </c>
      <c r="CD2" s="1">
        <v>0</v>
      </c>
      <c r="CE2" s="1">
        <v>3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f>4.183594+(-0.009034*D2)+(-1.802019*E2)+(1.02112*F2)+(1.762121*G2)+(-3.031996*J2)+(-6.456009*M2)+(24.043236*O2)+(-1.033312*T2)+(0.066494*AA2)+(-0.22258*AB2)+(-0.191123*AC2)+(-1.297444*AI2)+(-0.050047*AK2)+(-0.042478*AM2)+(0.045861*AQ2)+(-0.114879*AS2)+(-0.11276*AT2)+(0.156991*AU2)+(-0.222984*AV2)+(0.03936*AY2)+(0.032499*BE2)+(0.1917*BF2)+(-0.123623*BG2)+(0.065461*BH2)+(0.015142*BK2)+(-0.018628*BL2)+(-0.023796*BN2)+(0.006707*BR2)+(0.619998*BS2)+(0.019132*BY2)+(0.096691*BZ2)+(-0.020132*CA2)+(0.100053*CB2)+(-1.303454*CD2)+(-0.545811*CF2)+(-1.093949*CG2)+(4.460507*CH2)+(7.9751*CJ2)</f>
        <v>3.84385121</v>
      </c>
      <c r="CL2" s="1">
        <v>7</v>
      </c>
    </row>
    <row r="3" spans="1:90" x14ac:dyDescent="0.25">
      <c r="A3" s="1" t="s">
        <v>161</v>
      </c>
      <c r="B3" s="1">
        <v>4.2</v>
      </c>
      <c r="C3" s="1">
        <v>1</v>
      </c>
      <c r="D3" s="1">
        <v>45</v>
      </c>
      <c r="E3" s="1">
        <v>0.12</v>
      </c>
      <c r="F3" s="1">
        <v>0</v>
      </c>
      <c r="G3" s="1">
        <v>0.1</v>
      </c>
      <c r="H3" s="1">
        <v>0</v>
      </c>
      <c r="I3" s="1">
        <v>1</v>
      </c>
      <c r="J3" s="1">
        <v>0</v>
      </c>
      <c r="K3" s="1">
        <v>0</v>
      </c>
      <c r="L3" s="1">
        <v>1</v>
      </c>
      <c r="M3" s="1">
        <v>0</v>
      </c>
      <c r="N3" s="1">
        <v>0</v>
      </c>
      <c r="O3" s="1">
        <v>0.01</v>
      </c>
      <c r="P3" s="1">
        <v>0.01</v>
      </c>
      <c r="Q3" s="1">
        <v>0</v>
      </c>
      <c r="R3" s="1">
        <v>0</v>
      </c>
      <c r="S3" s="1">
        <v>0</v>
      </c>
      <c r="T3" s="1">
        <v>0</v>
      </c>
      <c r="U3" s="1">
        <v>13</v>
      </c>
      <c r="V3" s="1">
        <v>11</v>
      </c>
      <c r="W3" s="1">
        <v>85</v>
      </c>
      <c r="X3" s="1">
        <v>2</v>
      </c>
      <c r="Y3" s="1">
        <v>0</v>
      </c>
      <c r="Z3" s="1">
        <v>0</v>
      </c>
      <c r="AA3" s="1">
        <v>0</v>
      </c>
      <c r="AB3" s="1">
        <v>0</v>
      </c>
      <c r="AC3" s="1">
        <v>2</v>
      </c>
      <c r="AD3" s="1">
        <v>0</v>
      </c>
      <c r="AE3" s="1">
        <v>7.0000000000000007E-2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3</v>
      </c>
      <c r="AL3" s="1">
        <v>22.6</v>
      </c>
      <c r="AM3" s="1">
        <v>9.8000000000000007</v>
      </c>
      <c r="AN3" s="1">
        <v>0.3</v>
      </c>
      <c r="AO3" s="1">
        <v>1.7</v>
      </c>
      <c r="AP3" s="1">
        <v>8</v>
      </c>
      <c r="AQ3" s="1">
        <v>8</v>
      </c>
      <c r="AR3" s="1">
        <v>0</v>
      </c>
      <c r="AS3" s="1">
        <v>1</v>
      </c>
      <c r="AT3" s="1">
        <v>1</v>
      </c>
      <c r="AU3" s="1">
        <v>2</v>
      </c>
      <c r="AV3" s="1">
        <v>1</v>
      </c>
      <c r="AW3" s="1">
        <v>50</v>
      </c>
      <c r="AX3" s="1">
        <v>5</v>
      </c>
      <c r="AY3" s="1">
        <v>1</v>
      </c>
      <c r="AZ3" s="1">
        <v>1</v>
      </c>
      <c r="BA3" s="1">
        <v>1</v>
      </c>
      <c r="BB3" s="1">
        <v>3</v>
      </c>
      <c r="BC3" s="1">
        <v>14</v>
      </c>
      <c r="BD3" s="1">
        <v>8</v>
      </c>
      <c r="BE3" s="1">
        <v>5</v>
      </c>
      <c r="BF3" s="1">
        <v>0</v>
      </c>
      <c r="BG3" s="1">
        <v>0</v>
      </c>
      <c r="BH3" s="1">
        <v>1</v>
      </c>
      <c r="BI3" s="1">
        <v>1.56</v>
      </c>
      <c r="BJ3" s="1">
        <v>38</v>
      </c>
      <c r="BK3" s="1">
        <v>35</v>
      </c>
      <c r="BL3" s="1">
        <v>92</v>
      </c>
      <c r="BM3" s="1">
        <v>20</v>
      </c>
      <c r="BN3" s="1">
        <v>15</v>
      </c>
      <c r="BO3" s="1">
        <v>75</v>
      </c>
      <c r="BP3" s="1">
        <v>13</v>
      </c>
      <c r="BQ3" s="1">
        <v>11</v>
      </c>
      <c r="BR3" s="1">
        <v>85</v>
      </c>
      <c r="BS3" s="1">
        <v>0</v>
      </c>
      <c r="BT3" s="1">
        <v>0</v>
      </c>
      <c r="BU3" s="1">
        <v>0</v>
      </c>
      <c r="BV3" s="1">
        <v>1</v>
      </c>
      <c r="BW3" s="1">
        <v>0</v>
      </c>
      <c r="BX3" s="1">
        <v>2</v>
      </c>
      <c r="BY3" s="1">
        <v>56</v>
      </c>
      <c r="BZ3" s="1">
        <v>1</v>
      </c>
      <c r="CA3" s="1">
        <v>4</v>
      </c>
      <c r="CB3" s="1">
        <v>2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f t="shared" ref="CK3:CK66" si="0">4.183594+(-0.009034*D3)+(-1.802019*E3)+(1.02112*F3)+(1.762121*G3)+(-3.031996*J3)+(-6.456009*M3)+(24.043236*O3)+(-1.033312*T3)+(0.066494*AA3)+(-0.22258*AB3)+(-0.191123*AC3)+(-1.297444*AI3)+(-0.050047*AK3)+(-0.042478*AM3)+(0.045861*AQ3)+(-0.114879*AS3)+(-0.11276*AT3)+(0.156991*AU3)+(-0.222984*AV3)+(0.03936*AY3)+(0.032499*BE3)+(0.1917*BF3)+(-0.123623*BG3)+(0.065461*BH3)+(0.015142*BK3)+(-0.018628*BL3)+(-0.023796*BN3)+(0.006707*BR3)+(0.619998*BS3)+(0.019132*BY3)+(0.096691*BZ3)+(-0.020132*CA3)+(0.100053*CB3)+(-1.303454*CD3)+(-0.545811*CF3)+(-1.093949*CG3)+(4.460507*CH3)+(7.9751*CJ3)</f>
        <v>3.8433677799999986</v>
      </c>
      <c r="CL3" s="1">
        <v>6</v>
      </c>
    </row>
    <row r="4" spans="1:90" x14ac:dyDescent="0.25">
      <c r="A4" s="1" t="s">
        <v>163</v>
      </c>
      <c r="B4" s="1">
        <v>5.6</v>
      </c>
      <c r="C4" s="1">
        <v>1</v>
      </c>
      <c r="D4" s="1">
        <v>45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1</v>
      </c>
      <c r="V4" s="1">
        <v>0</v>
      </c>
      <c r="W4" s="1">
        <v>0</v>
      </c>
      <c r="X4" s="1">
        <v>0</v>
      </c>
      <c r="Y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30.8</v>
      </c>
      <c r="AN4" s="1">
        <v>0</v>
      </c>
      <c r="AO4" s="1">
        <v>0.4</v>
      </c>
      <c r="AP4" s="1">
        <v>9</v>
      </c>
      <c r="AQ4" s="1">
        <v>9</v>
      </c>
      <c r="AR4" s="1">
        <v>0</v>
      </c>
      <c r="AS4" s="1">
        <v>1</v>
      </c>
      <c r="AT4" s="1">
        <v>0</v>
      </c>
      <c r="AU4" s="1">
        <v>2</v>
      </c>
      <c r="AV4" s="1">
        <v>0</v>
      </c>
      <c r="AW4" s="1">
        <v>0</v>
      </c>
      <c r="AX4" s="1">
        <v>1</v>
      </c>
      <c r="AY4" s="1">
        <v>5</v>
      </c>
      <c r="AZ4" s="1">
        <v>3</v>
      </c>
      <c r="BA4" s="1">
        <v>4</v>
      </c>
      <c r="BB4" s="1">
        <v>12</v>
      </c>
      <c r="BC4" s="1">
        <v>23</v>
      </c>
      <c r="BD4" s="1">
        <v>15</v>
      </c>
      <c r="BE4" s="1">
        <v>8</v>
      </c>
      <c r="BF4" s="1">
        <v>1</v>
      </c>
      <c r="BG4" s="1">
        <v>7</v>
      </c>
      <c r="BH4" s="1">
        <v>3</v>
      </c>
      <c r="BI4" s="1">
        <v>2.76</v>
      </c>
      <c r="BJ4" s="1">
        <v>18</v>
      </c>
      <c r="BK4" s="1">
        <v>13</v>
      </c>
      <c r="BL4" s="1">
        <v>72</v>
      </c>
      <c r="BM4" s="1">
        <v>3</v>
      </c>
      <c r="BN4" s="1">
        <v>0</v>
      </c>
      <c r="BO4" s="1">
        <v>0</v>
      </c>
      <c r="BP4" s="1">
        <v>1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1</v>
      </c>
      <c r="BW4" s="1">
        <v>0</v>
      </c>
      <c r="BX4" s="1">
        <v>0</v>
      </c>
      <c r="BY4" s="1">
        <v>36</v>
      </c>
      <c r="BZ4" s="1">
        <v>0</v>
      </c>
      <c r="CA4" s="1">
        <v>1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f t="shared" si="0"/>
        <v>2.5843576000000001</v>
      </c>
      <c r="CL4" s="1">
        <v>6</v>
      </c>
    </row>
    <row r="5" spans="1:90" x14ac:dyDescent="0.25">
      <c r="A5" s="1" t="s">
        <v>94</v>
      </c>
      <c r="B5" s="1">
        <v>4.8</v>
      </c>
      <c r="C5" s="1">
        <v>1</v>
      </c>
      <c r="D5" s="1">
        <v>79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6</v>
      </c>
      <c r="V5" s="1">
        <v>2</v>
      </c>
      <c r="W5" s="1">
        <v>33</v>
      </c>
      <c r="X5" s="1">
        <v>2</v>
      </c>
      <c r="Y5" s="1">
        <v>0</v>
      </c>
      <c r="Z5" s="1">
        <v>0</v>
      </c>
      <c r="AA5" s="1">
        <v>1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0.8</v>
      </c>
      <c r="AM5" s="1">
        <v>5.4</v>
      </c>
      <c r="AN5" s="1">
        <v>0</v>
      </c>
      <c r="AO5" s="1">
        <v>2.2000000000000002</v>
      </c>
      <c r="AP5" s="1">
        <v>8</v>
      </c>
      <c r="AQ5" s="1">
        <v>8</v>
      </c>
      <c r="AR5" s="1">
        <v>0</v>
      </c>
      <c r="AS5" s="1">
        <v>2</v>
      </c>
      <c r="AT5" s="1">
        <v>1</v>
      </c>
      <c r="AU5" s="1">
        <v>2</v>
      </c>
      <c r="AV5" s="1">
        <v>2</v>
      </c>
      <c r="AW5" s="1">
        <v>100</v>
      </c>
      <c r="AX5" s="1">
        <v>2</v>
      </c>
      <c r="AY5" s="1">
        <v>2</v>
      </c>
      <c r="AZ5" s="1">
        <v>0</v>
      </c>
      <c r="BA5" s="1">
        <v>1</v>
      </c>
      <c r="BB5" s="1">
        <v>3</v>
      </c>
      <c r="BC5" s="1">
        <v>15</v>
      </c>
      <c r="BD5" s="1">
        <v>11</v>
      </c>
      <c r="BE5" s="1">
        <v>4</v>
      </c>
      <c r="BF5" s="1">
        <v>5</v>
      </c>
      <c r="BG5" s="1">
        <v>5</v>
      </c>
      <c r="BH5" s="1">
        <v>3</v>
      </c>
      <c r="BI5" s="1">
        <v>1.79</v>
      </c>
      <c r="BJ5" s="1">
        <v>14</v>
      </c>
      <c r="BK5" s="1">
        <v>8</v>
      </c>
      <c r="BL5" s="1">
        <v>57</v>
      </c>
      <c r="BM5" s="1">
        <v>10</v>
      </c>
      <c r="BN5" s="1">
        <v>4</v>
      </c>
      <c r="BO5" s="1">
        <v>40</v>
      </c>
      <c r="BP5" s="1">
        <v>6</v>
      </c>
      <c r="BQ5" s="1">
        <v>2</v>
      </c>
      <c r="BR5" s="1">
        <v>33</v>
      </c>
      <c r="BS5" s="1">
        <v>0</v>
      </c>
      <c r="BT5" s="1">
        <v>0</v>
      </c>
      <c r="BU5" s="1">
        <v>1</v>
      </c>
      <c r="BV5" s="1">
        <v>0</v>
      </c>
      <c r="BW5" s="1">
        <v>1</v>
      </c>
      <c r="BX5" s="1">
        <v>0</v>
      </c>
      <c r="BY5" s="1">
        <v>32</v>
      </c>
      <c r="BZ5" s="1">
        <v>0</v>
      </c>
      <c r="CA5" s="1">
        <v>5</v>
      </c>
      <c r="CB5" s="1">
        <v>2</v>
      </c>
      <c r="CC5" s="1">
        <v>1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f t="shared" si="0"/>
        <v>3.8420457999999997</v>
      </c>
      <c r="CL5" s="1">
        <v>6</v>
      </c>
    </row>
    <row r="6" spans="1:90" x14ac:dyDescent="0.25">
      <c r="A6" s="1" t="s">
        <v>145</v>
      </c>
      <c r="B6" s="1">
        <v>4.7</v>
      </c>
      <c r="C6" s="1">
        <v>1</v>
      </c>
      <c r="D6" s="1">
        <v>3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1</v>
      </c>
      <c r="V6" s="1">
        <v>0</v>
      </c>
      <c r="W6" s="1">
        <v>0</v>
      </c>
      <c r="X6" s="1">
        <v>0</v>
      </c>
      <c r="Y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2.2000000000000002</v>
      </c>
      <c r="AN6" s="1">
        <v>0</v>
      </c>
      <c r="AO6" s="1">
        <v>0.3</v>
      </c>
      <c r="AP6" s="1">
        <v>4</v>
      </c>
      <c r="AQ6" s="1">
        <v>4</v>
      </c>
      <c r="AR6" s="1">
        <v>0</v>
      </c>
      <c r="AS6" s="1">
        <v>1</v>
      </c>
      <c r="AT6" s="1">
        <v>0</v>
      </c>
      <c r="AU6" s="1">
        <v>0</v>
      </c>
      <c r="AV6" s="1">
        <v>0</v>
      </c>
      <c r="AX6" s="1">
        <v>1</v>
      </c>
      <c r="AY6" s="1">
        <v>0</v>
      </c>
      <c r="AZ6" s="1">
        <v>0</v>
      </c>
      <c r="BA6" s="1">
        <v>1</v>
      </c>
      <c r="BB6" s="1">
        <v>1</v>
      </c>
      <c r="BC6" s="1">
        <v>23</v>
      </c>
      <c r="BD6" s="1">
        <v>15</v>
      </c>
      <c r="BE6" s="1">
        <v>8</v>
      </c>
      <c r="BF6" s="1">
        <v>1</v>
      </c>
      <c r="BG6" s="1">
        <v>7</v>
      </c>
      <c r="BH6" s="1">
        <v>3</v>
      </c>
      <c r="BI6" s="1">
        <v>2.76</v>
      </c>
      <c r="BJ6" s="1">
        <v>3</v>
      </c>
      <c r="BK6" s="1">
        <v>1</v>
      </c>
      <c r="BL6" s="1">
        <v>33</v>
      </c>
      <c r="BM6" s="1">
        <v>1</v>
      </c>
      <c r="BN6" s="1">
        <v>0</v>
      </c>
      <c r="BO6" s="1">
        <v>0</v>
      </c>
      <c r="BP6" s="1">
        <v>1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1</v>
      </c>
      <c r="BW6" s="1">
        <v>0</v>
      </c>
      <c r="BX6" s="1">
        <v>1</v>
      </c>
      <c r="BY6" s="1">
        <v>5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f t="shared" si="0"/>
        <v>3.4103974000000004</v>
      </c>
      <c r="CL6" s="1">
        <v>6</v>
      </c>
    </row>
    <row r="7" spans="1:90" x14ac:dyDescent="0.25">
      <c r="A7" s="1" t="s">
        <v>160</v>
      </c>
      <c r="B7" s="1">
        <v>3.9</v>
      </c>
      <c r="C7" s="1">
        <v>1</v>
      </c>
      <c r="D7" s="1">
        <v>90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10</v>
      </c>
      <c r="V7" s="1">
        <v>8</v>
      </c>
      <c r="W7" s="1">
        <v>80</v>
      </c>
      <c r="X7" s="1">
        <v>0</v>
      </c>
      <c r="Y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3.1</v>
      </c>
      <c r="AM7" s="1">
        <v>14</v>
      </c>
      <c r="AN7" s="1">
        <v>0</v>
      </c>
      <c r="AO7" s="1">
        <v>3.1</v>
      </c>
      <c r="AP7" s="1">
        <v>14</v>
      </c>
      <c r="AQ7" s="1">
        <v>14</v>
      </c>
      <c r="AR7" s="1">
        <v>0</v>
      </c>
      <c r="AS7" s="1">
        <v>1</v>
      </c>
      <c r="AT7" s="1">
        <v>2</v>
      </c>
      <c r="AU7" s="1">
        <v>4</v>
      </c>
      <c r="AV7" s="1">
        <v>3</v>
      </c>
      <c r="AW7" s="1">
        <v>75</v>
      </c>
      <c r="AX7" s="1">
        <v>7</v>
      </c>
      <c r="AY7" s="1">
        <v>0</v>
      </c>
      <c r="AZ7" s="1">
        <v>0</v>
      </c>
      <c r="BA7" s="1">
        <v>2</v>
      </c>
      <c r="BB7" s="1">
        <v>2</v>
      </c>
      <c r="BC7" s="1">
        <v>9</v>
      </c>
      <c r="BD7" s="1">
        <v>7</v>
      </c>
      <c r="BE7" s="1">
        <v>3</v>
      </c>
      <c r="BF7" s="1">
        <v>0</v>
      </c>
      <c r="BG7" s="1">
        <v>0</v>
      </c>
      <c r="BH7" s="1">
        <v>2</v>
      </c>
      <c r="BI7" s="1">
        <v>1.1399999999999999</v>
      </c>
      <c r="BJ7" s="1">
        <v>37</v>
      </c>
      <c r="BK7" s="1">
        <v>32</v>
      </c>
      <c r="BL7" s="1">
        <v>86</v>
      </c>
      <c r="BM7" s="1">
        <v>15</v>
      </c>
      <c r="BN7" s="1">
        <v>11</v>
      </c>
      <c r="BO7" s="1">
        <v>73</v>
      </c>
      <c r="BP7" s="1">
        <v>10</v>
      </c>
      <c r="BQ7" s="1">
        <v>8</v>
      </c>
      <c r="BR7" s="1">
        <v>80</v>
      </c>
      <c r="BS7" s="1">
        <v>0</v>
      </c>
      <c r="BT7" s="1">
        <v>0</v>
      </c>
      <c r="BU7" s="1">
        <v>1</v>
      </c>
      <c r="BV7" s="1">
        <v>0</v>
      </c>
      <c r="BW7" s="1">
        <v>0</v>
      </c>
      <c r="BX7" s="1">
        <v>0</v>
      </c>
      <c r="BY7" s="1">
        <v>64</v>
      </c>
      <c r="BZ7" s="1">
        <v>0</v>
      </c>
      <c r="CA7" s="1">
        <v>3</v>
      </c>
      <c r="CB7" s="1">
        <v>0</v>
      </c>
      <c r="CC7" s="1">
        <v>1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f t="shared" si="0"/>
        <v>3.5863200000000006</v>
      </c>
      <c r="CL7" s="1">
        <v>2</v>
      </c>
    </row>
    <row r="8" spans="1:90" x14ac:dyDescent="0.25">
      <c r="A8" s="1" t="s">
        <v>162</v>
      </c>
      <c r="B8" s="1">
        <v>5.5</v>
      </c>
      <c r="C8" s="1">
        <v>1</v>
      </c>
      <c r="D8" s="1">
        <v>90</v>
      </c>
      <c r="E8" s="1">
        <v>0.03</v>
      </c>
      <c r="F8" s="1">
        <v>1</v>
      </c>
      <c r="G8" s="1">
        <v>0</v>
      </c>
      <c r="H8" s="1">
        <v>1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5</v>
      </c>
      <c r="V8" s="1">
        <v>1</v>
      </c>
      <c r="W8" s="1">
        <v>20</v>
      </c>
      <c r="X8" s="1">
        <v>0</v>
      </c>
      <c r="Y8" s="1">
        <v>0</v>
      </c>
      <c r="AA8" s="1">
        <v>0</v>
      </c>
      <c r="AB8" s="1">
        <v>0</v>
      </c>
      <c r="AC8" s="1">
        <v>1</v>
      </c>
      <c r="AD8" s="1">
        <v>0</v>
      </c>
      <c r="AE8" s="1">
        <v>0.03</v>
      </c>
      <c r="AF8" s="1">
        <v>1</v>
      </c>
      <c r="AG8" s="1">
        <v>0</v>
      </c>
      <c r="AH8" s="1">
        <v>0</v>
      </c>
      <c r="AI8" s="1">
        <v>0</v>
      </c>
      <c r="AJ8" s="1">
        <v>1</v>
      </c>
      <c r="AK8" s="1">
        <v>0</v>
      </c>
      <c r="AL8" s="1">
        <v>10.5</v>
      </c>
      <c r="AM8" s="1">
        <v>36</v>
      </c>
      <c r="AN8" s="1">
        <v>0.1</v>
      </c>
      <c r="AO8" s="1">
        <v>2.5</v>
      </c>
      <c r="AP8" s="1">
        <v>14</v>
      </c>
      <c r="AQ8" s="1">
        <v>35</v>
      </c>
      <c r="AR8" s="1">
        <v>3</v>
      </c>
      <c r="AS8" s="1">
        <v>12</v>
      </c>
      <c r="AT8" s="1">
        <v>0</v>
      </c>
      <c r="AU8" s="1">
        <v>1</v>
      </c>
      <c r="AV8" s="1">
        <v>1</v>
      </c>
      <c r="AW8" s="1">
        <v>100</v>
      </c>
      <c r="AX8" s="1">
        <v>1</v>
      </c>
      <c r="AY8" s="1">
        <v>3</v>
      </c>
      <c r="AZ8" s="1">
        <v>1</v>
      </c>
      <c r="BA8" s="1">
        <v>0</v>
      </c>
      <c r="BB8" s="1">
        <v>4</v>
      </c>
      <c r="BC8" s="1">
        <v>15</v>
      </c>
      <c r="BD8" s="1">
        <v>10</v>
      </c>
      <c r="BE8" s="1">
        <v>6</v>
      </c>
      <c r="BF8" s="1">
        <v>0</v>
      </c>
      <c r="BG8" s="1">
        <v>2</v>
      </c>
      <c r="BH8" s="1">
        <v>2</v>
      </c>
      <c r="BI8" s="1">
        <v>1.68</v>
      </c>
      <c r="BJ8" s="1">
        <v>66</v>
      </c>
      <c r="BK8" s="1">
        <v>58</v>
      </c>
      <c r="BL8" s="1">
        <v>88</v>
      </c>
      <c r="BM8" s="1">
        <v>24</v>
      </c>
      <c r="BN8" s="1">
        <v>17</v>
      </c>
      <c r="BO8" s="1">
        <v>71</v>
      </c>
      <c r="BP8" s="1">
        <v>5</v>
      </c>
      <c r="BQ8" s="1">
        <v>1</v>
      </c>
      <c r="BR8" s="1">
        <v>20</v>
      </c>
      <c r="BS8" s="1">
        <v>0</v>
      </c>
      <c r="BT8" s="1">
        <v>0</v>
      </c>
      <c r="BU8" s="1">
        <v>1</v>
      </c>
      <c r="BV8" s="1">
        <v>0</v>
      </c>
      <c r="BW8" s="1">
        <v>0</v>
      </c>
      <c r="BX8" s="1">
        <v>0</v>
      </c>
      <c r="BY8" s="1">
        <v>74</v>
      </c>
      <c r="BZ8" s="1">
        <v>0</v>
      </c>
      <c r="CA8" s="1">
        <v>5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f t="shared" si="0"/>
        <v>3.2582944299999999</v>
      </c>
      <c r="CL8" s="1">
        <v>2</v>
      </c>
    </row>
    <row r="9" spans="1:90" x14ac:dyDescent="0.25">
      <c r="A9" s="1" t="s">
        <v>99</v>
      </c>
      <c r="B9" s="1">
        <v>4.9000000000000004</v>
      </c>
      <c r="C9" s="1">
        <v>1</v>
      </c>
      <c r="D9" s="1">
        <v>90</v>
      </c>
      <c r="E9" s="1">
        <v>0.01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0.01</v>
      </c>
      <c r="P9" s="1">
        <v>0.01</v>
      </c>
      <c r="Q9" s="1">
        <v>0</v>
      </c>
      <c r="R9" s="1">
        <v>0</v>
      </c>
      <c r="S9" s="1">
        <v>0</v>
      </c>
      <c r="T9" s="1">
        <v>0</v>
      </c>
      <c r="U9" s="1">
        <v>4</v>
      </c>
      <c r="V9" s="1">
        <v>1</v>
      </c>
      <c r="W9" s="1">
        <v>25</v>
      </c>
      <c r="X9" s="1">
        <v>0</v>
      </c>
      <c r="Y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0.01</v>
      </c>
      <c r="AF9" s="1">
        <v>0</v>
      </c>
      <c r="AG9" s="1">
        <v>0</v>
      </c>
      <c r="AH9" s="1">
        <v>1</v>
      </c>
      <c r="AI9" s="1">
        <v>0</v>
      </c>
      <c r="AJ9" s="1">
        <v>0</v>
      </c>
      <c r="AK9" s="1">
        <v>4</v>
      </c>
      <c r="AL9" s="1">
        <v>0.1</v>
      </c>
      <c r="AM9" s="1">
        <v>24.6</v>
      </c>
      <c r="AN9" s="1">
        <v>0.1</v>
      </c>
      <c r="AO9" s="1">
        <v>2.1</v>
      </c>
      <c r="AP9" s="1">
        <v>9</v>
      </c>
      <c r="AQ9" s="1">
        <v>9</v>
      </c>
      <c r="AR9" s="1">
        <v>0</v>
      </c>
      <c r="AS9" s="1">
        <v>0</v>
      </c>
      <c r="AT9" s="1">
        <v>2</v>
      </c>
      <c r="AU9" s="1">
        <v>0</v>
      </c>
      <c r="AV9" s="1">
        <v>0</v>
      </c>
      <c r="AX9" s="1">
        <v>6</v>
      </c>
      <c r="AY9" s="1">
        <v>3</v>
      </c>
      <c r="AZ9" s="1">
        <v>3</v>
      </c>
      <c r="BA9" s="1">
        <v>2</v>
      </c>
      <c r="BB9" s="1">
        <v>8</v>
      </c>
      <c r="BC9" s="1">
        <v>17</v>
      </c>
      <c r="BD9" s="1">
        <v>7</v>
      </c>
      <c r="BE9" s="1">
        <v>4</v>
      </c>
      <c r="BF9" s="1">
        <v>3</v>
      </c>
      <c r="BG9" s="1">
        <v>2</v>
      </c>
      <c r="BH9" s="1">
        <v>1</v>
      </c>
      <c r="BI9" s="1">
        <v>1.17</v>
      </c>
      <c r="BJ9" s="1">
        <v>27</v>
      </c>
      <c r="BK9" s="1">
        <v>18</v>
      </c>
      <c r="BL9" s="1">
        <v>67</v>
      </c>
      <c r="BM9" s="1">
        <v>8</v>
      </c>
      <c r="BN9" s="1">
        <v>3</v>
      </c>
      <c r="BO9" s="1">
        <v>38</v>
      </c>
      <c r="BP9" s="1">
        <v>4</v>
      </c>
      <c r="BQ9" s="1">
        <v>1</v>
      </c>
      <c r="BR9" s="1">
        <v>25</v>
      </c>
      <c r="BS9" s="1">
        <v>0</v>
      </c>
      <c r="BT9" s="1">
        <v>0</v>
      </c>
      <c r="BU9" s="1">
        <v>1</v>
      </c>
      <c r="BV9" s="1">
        <v>0</v>
      </c>
      <c r="BW9" s="1">
        <v>0</v>
      </c>
      <c r="BX9" s="1">
        <v>0</v>
      </c>
      <c r="BY9" s="1">
        <v>39</v>
      </c>
      <c r="BZ9" s="1">
        <v>2</v>
      </c>
      <c r="CA9" s="1">
        <v>2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f t="shared" si="0"/>
        <v>3.1964523700000003</v>
      </c>
      <c r="CL9" s="1">
        <v>2</v>
      </c>
    </row>
    <row r="10" spans="1:90" x14ac:dyDescent="0.25">
      <c r="A10" s="1" t="s">
        <v>170</v>
      </c>
      <c r="B10" s="1">
        <v>5.3</v>
      </c>
      <c r="C10" s="1">
        <v>1</v>
      </c>
      <c r="D10" s="1">
        <v>79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5</v>
      </c>
      <c r="V10" s="1">
        <v>2</v>
      </c>
      <c r="W10" s="1">
        <v>40</v>
      </c>
      <c r="X10" s="1">
        <v>2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1.8</v>
      </c>
      <c r="AM10" s="1">
        <v>7</v>
      </c>
      <c r="AN10" s="1">
        <v>0</v>
      </c>
      <c r="AO10" s="1">
        <v>2.4</v>
      </c>
      <c r="AP10" s="1">
        <v>9</v>
      </c>
      <c r="AQ10" s="1">
        <v>9</v>
      </c>
      <c r="AR10" s="1">
        <v>0</v>
      </c>
      <c r="AS10" s="1">
        <v>2</v>
      </c>
      <c r="AT10" s="1">
        <v>1</v>
      </c>
      <c r="AU10" s="1">
        <v>2</v>
      </c>
      <c r="AV10" s="1">
        <v>1</v>
      </c>
      <c r="AW10" s="1">
        <v>50</v>
      </c>
      <c r="AX10" s="1">
        <v>4</v>
      </c>
      <c r="AY10" s="1">
        <v>0</v>
      </c>
      <c r="AZ10" s="1">
        <v>0</v>
      </c>
      <c r="BA10" s="1">
        <v>0</v>
      </c>
      <c r="BB10" s="1">
        <v>0</v>
      </c>
      <c r="BC10" s="1">
        <v>14</v>
      </c>
      <c r="BD10" s="1">
        <v>5</v>
      </c>
      <c r="BE10" s="1">
        <v>4</v>
      </c>
      <c r="BF10" s="1">
        <v>0</v>
      </c>
      <c r="BG10" s="1">
        <v>1</v>
      </c>
      <c r="BH10" s="1">
        <v>2</v>
      </c>
      <c r="BI10" s="1">
        <v>1.61</v>
      </c>
      <c r="BJ10" s="1">
        <v>42</v>
      </c>
      <c r="BK10" s="1">
        <v>33</v>
      </c>
      <c r="BL10" s="1">
        <v>79</v>
      </c>
      <c r="BM10" s="1">
        <v>22</v>
      </c>
      <c r="BN10" s="1">
        <v>14</v>
      </c>
      <c r="BO10" s="1">
        <v>64</v>
      </c>
      <c r="BP10" s="1">
        <v>5</v>
      </c>
      <c r="BQ10" s="1">
        <v>2</v>
      </c>
      <c r="BR10" s="1">
        <v>40</v>
      </c>
      <c r="BS10" s="1">
        <v>0</v>
      </c>
      <c r="BT10" s="1">
        <v>0</v>
      </c>
      <c r="BU10" s="1">
        <v>0</v>
      </c>
      <c r="BV10" s="1">
        <v>1</v>
      </c>
      <c r="BW10" s="1">
        <v>0</v>
      </c>
      <c r="BX10" s="1">
        <v>0</v>
      </c>
      <c r="BY10" s="1">
        <v>55</v>
      </c>
      <c r="BZ10" s="1">
        <v>0</v>
      </c>
      <c r="CA10" s="1">
        <v>2</v>
      </c>
      <c r="CB10" s="1">
        <v>3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f t="shared" si="0"/>
        <v>3.746451</v>
      </c>
      <c r="CL10" s="1">
        <v>2</v>
      </c>
    </row>
    <row r="11" spans="1:90" x14ac:dyDescent="0.25">
      <c r="A11" s="1" t="s">
        <v>166</v>
      </c>
      <c r="B11" s="1">
        <v>4.3</v>
      </c>
      <c r="C11" s="1">
        <v>1</v>
      </c>
      <c r="D11" s="1">
        <v>39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3</v>
      </c>
      <c r="V11" s="1">
        <v>3</v>
      </c>
      <c r="W11" s="1">
        <v>100</v>
      </c>
      <c r="X11" s="1">
        <v>1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0.4</v>
      </c>
      <c r="AM11" s="1">
        <v>12.4</v>
      </c>
      <c r="AN11" s="1">
        <v>0</v>
      </c>
      <c r="AO11" s="1">
        <v>1.5</v>
      </c>
      <c r="AP11" s="1">
        <v>3</v>
      </c>
      <c r="AQ11" s="1">
        <v>3</v>
      </c>
      <c r="AR11" s="1">
        <v>0</v>
      </c>
      <c r="AS11" s="1">
        <v>1</v>
      </c>
      <c r="AT11" s="1">
        <v>0</v>
      </c>
      <c r="AU11" s="1">
        <v>4</v>
      </c>
      <c r="AV11" s="1">
        <v>2</v>
      </c>
      <c r="AW11" s="1">
        <v>50</v>
      </c>
      <c r="AX11" s="1">
        <v>1</v>
      </c>
      <c r="AY11" s="1">
        <v>2</v>
      </c>
      <c r="AZ11" s="1">
        <v>0</v>
      </c>
      <c r="BA11" s="1">
        <v>0</v>
      </c>
      <c r="BB11" s="1">
        <v>2</v>
      </c>
      <c r="BC11" s="1">
        <v>15</v>
      </c>
      <c r="BD11" s="1">
        <v>9</v>
      </c>
      <c r="BE11" s="1">
        <v>8</v>
      </c>
      <c r="BF11" s="1">
        <v>1</v>
      </c>
      <c r="BG11" s="1">
        <v>1</v>
      </c>
      <c r="BH11" s="1">
        <v>0</v>
      </c>
      <c r="BI11" s="1">
        <v>1.47</v>
      </c>
      <c r="BJ11" s="1">
        <v>19</v>
      </c>
      <c r="BK11" s="1">
        <v>15</v>
      </c>
      <c r="BL11" s="1">
        <v>79</v>
      </c>
      <c r="BM11" s="1">
        <v>8</v>
      </c>
      <c r="BN11" s="1">
        <v>6</v>
      </c>
      <c r="BO11" s="1">
        <v>75</v>
      </c>
      <c r="BP11" s="1">
        <v>3</v>
      </c>
      <c r="BQ11" s="1">
        <v>3</v>
      </c>
      <c r="BR11" s="1">
        <v>100</v>
      </c>
      <c r="BS11" s="1">
        <v>0</v>
      </c>
      <c r="BT11" s="1">
        <v>0</v>
      </c>
      <c r="BU11" s="1">
        <v>0</v>
      </c>
      <c r="BV11" s="1">
        <v>1</v>
      </c>
      <c r="BW11" s="1">
        <v>0</v>
      </c>
      <c r="BX11" s="1">
        <v>0</v>
      </c>
      <c r="BY11" s="1">
        <v>35</v>
      </c>
      <c r="BZ11" s="1">
        <v>0</v>
      </c>
      <c r="CA11" s="1">
        <v>3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f t="shared" si="0"/>
        <v>3.8086958000000006</v>
      </c>
      <c r="CL11" s="1">
        <v>1</v>
      </c>
    </row>
    <row r="12" spans="1:90" x14ac:dyDescent="0.25">
      <c r="A12" s="1" t="s">
        <v>127</v>
      </c>
      <c r="B12" s="1">
        <v>4.7</v>
      </c>
      <c r="C12" s="1">
        <v>1</v>
      </c>
      <c r="D12" s="1">
        <v>60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10</v>
      </c>
      <c r="V12" s="1">
        <v>8</v>
      </c>
      <c r="W12" s="1">
        <v>80</v>
      </c>
      <c r="X12" s="1">
        <v>2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2</v>
      </c>
      <c r="AL12" s="1">
        <v>2.5</v>
      </c>
      <c r="AM12" s="1">
        <v>7.6</v>
      </c>
      <c r="AN12" s="1">
        <v>0</v>
      </c>
      <c r="AO12" s="1">
        <v>1.7</v>
      </c>
      <c r="AP12" s="1">
        <v>7</v>
      </c>
      <c r="AQ12" s="1">
        <v>7</v>
      </c>
      <c r="AR12" s="1">
        <v>0</v>
      </c>
      <c r="AS12" s="1">
        <v>0</v>
      </c>
      <c r="AT12" s="1">
        <v>2</v>
      </c>
      <c r="AU12" s="1">
        <v>2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1</v>
      </c>
      <c r="BB12" s="1">
        <v>1</v>
      </c>
      <c r="BC12" s="1">
        <v>17</v>
      </c>
      <c r="BD12" s="1">
        <v>9</v>
      </c>
      <c r="BE12" s="1">
        <v>8</v>
      </c>
      <c r="BF12" s="1">
        <v>0</v>
      </c>
      <c r="BG12" s="1">
        <v>3</v>
      </c>
      <c r="BH12" s="1">
        <v>2</v>
      </c>
      <c r="BI12" s="1">
        <v>2.2599999999999998</v>
      </c>
      <c r="BJ12" s="1">
        <v>40</v>
      </c>
      <c r="BK12" s="1">
        <v>32</v>
      </c>
      <c r="BL12" s="1">
        <v>80</v>
      </c>
      <c r="BM12" s="1">
        <v>27</v>
      </c>
      <c r="BN12" s="1">
        <v>21</v>
      </c>
      <c r="BO12" s="1">
        <v>78</v>
      </c>
      <c r="BP12" s="1">
        <v>10</v>
      </c>
      <c r="BQ12" s="1">
        <v>8</v>
      </c>
      <c r="BR12" s="1">
        <v>80</v>
      </c>
      <c r="BS12" s="1">
        <v>0</v>
      </c>
      <c r="BT12" s="1">
        <v>0</v>
      </c>
      <c r="BU12" s="1">
        <v>1</v>
      </c>
      <c r="BV12" s="1">
        <v>0</v>
      </c>
      <c r="BW12" s="1">
        <v>1</v>
      </c>
      <c r="BX12" s="1">
        <v>0</v>
      </c>
      <c r="BY12" s="1">
        <v>54</v>
      </c>
      <c r="BZ12" s="1">
        <v>1</v>
      </c>
      <c r="CA12" s="1">
        <v>3</v>
      </c>
      <c r="CB12" s="1">
        <v>1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f t="shared" si="0"/>
        <v>3.8487852</v>
      </c>
      <c r="CL12" s="1">
        <v>1</v>
      </c>
    </row>
    <row r="13" spans="1:90" x14ac:dyDescent="0.25">
      <c r="A13" s="1" t="s">
        <v>77</v>
      </c>
      <c r="B13" s="1">
        <v>4.7</v>
      </c>
      <c r="C13" s="1">
        <v>1</v>
      </c>
      <c r="D13" s="1">
        <v>90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27</v>
      </c>
      <c r="V13" s="1">
        <v>13</v>
      </c>
      <c r="W13" s="1">
        <v>48</v>
      </c>
      <c r="X13" s="1">
        <v>5</v>
      </c>
      <c r="Y13" s="1">
        <v>0</v>
      </c>
      <c r="Z13" s="1">
        <v>0</v>
      </c>
      <c r="AA13" s="1">
        <v>0</v>
      </c>
      <c r="AB13" s="1">
        <v>1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2.2000000000000002</v>
      </c>
      <c r="AM13" s="1">
        <v>15.2</v>
      </c>
      <c r="AN13" s="1">
        <v>0</v>
      </c>
      <c r="AO13" s="1">
        <v>3.1</v>
      </c>
      <c r="AP13" s="1">
        <v>9</v>
      </c>
      <c r="AQ13" s="1">
        <v>9</v>
      </c>
      <c r="AR13" s="1">
        <v>0</v>
      </c>
      <c r="AS13" s="1">
        <v>2</v>
      </c>
      <c r="AT13" s="1">
        <v>1</v>
      </c>
      <c r="AU13" s="1">
        <v>0</v>
      </c>
      <c r="AV13" s="1">
        <v>0</v>
      </c>
      <c r="AX13" s="1">
        <v>6</v>
      </c>
      <c r="AY13" s="1">
        <v>2</v>
      </c>
      <c r="AZ13" s="1">
        <v>1</v>
      </c>
      <c r="BA13" s="1">
        <v>1</v>
      </c>
      <c r="BB13" s="1">
        <v>4</v>
      </c>
      <c r="BC13" s="1">
        <v>10</v>
      </c>
      <c r="BD13" s="1">
        <v>8</v>
      </c>
      <c r="BE13" s="1">
        <v>2</v>
      </c>
      <c r="BF13" s="1">
        <v>0</v>
      </c>
      <c r="BG13" s="1">
        <v>1</v>
      </c>
      <c r="BH13" s="1">
        <v>2</v>
      </c>
      <c r="BI13" s="1">
        <v>1.1000000000000001</v>
      </c>
      <c r="BJ13" s="1">
        <v>62</v>
      </c>
      <c r="BK13" s="1">
        <v>41</v>
      </c>
      <c r="BL13" s="1">
        <v>66</v>
      </c>
      <c r="BM13" s="1">
        <v>42</v>
      </c>
      <c r="BN13" s="1">
        <v>20</v>
      </c>
      <c r="BO13" s="1">
        <v>48</v>
      </c>
      <c r="BP13" s="1">
        <v>27</v>
      </c>
      <c r="BQ13" s="1">
        <v>13</v>
      </c>
      <c r="BR13" s="1">
        <v>48</v>
      </c>
      <c r="BS13" s="1">
        <v>0</v>
      </c>
      <c r="BT13" s="1">
        <v>0</v>
      </c>
      <c r="BU13" s="1">
        <v>1</v>
      </c>
      <c r="BV13" s="1">
        <v>0</v>
      </c>
      <c r="BW13" s="1">
        <v>0</v>
      </c>
      <c r="BX13" s="1">
        <v>0</v>
      </c>
      <c r="BY13" s="1">
        <v>90</v>
      </c>
      <c r="BZ13" s="1">
        <v>0</v>
      </c>
      <c r="CA13" s="1">
        <v>22</v>
      </c>
      <c r="CB13" s="1">
        <v>7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f t="shared" si="0"/>
        <v>3.9402734000000006</v>
      </c>
      <c r="CL13" s="1">
        <v>0</v>
      </c>
    </row>
    <row r="14" spans="1:90" x14ac:dyDescent="0.25">
      <c r="A14" s="1" t="s">
        <v>98</v>
      </c>
      <c r="B14" s="1">
        <v>5</v>
      </c>
      <c r="C14" s="1">
        <v>1</v>
      </c>
      <c r="D14" s="1">
        <v>90</v>
      </c>
      <c r="E14" s="1">
        <v>0.19</v>
      </c>
      <c r="F14" s="1">
        <v>1</v>
      </c>
      <c r="G14" s="1">
        <v>0.2</v>
      </c>
      <c r="H14" s="1">
        <v>2</v>
      </c>
      <c r="I14" s="1">
        <v>1</v>
      </c>
      <c r="J14" s="1">
        <v>0</v>
      </c>
      <c r="K14" s="1">
        <v>1</v>
      </c>
      <c r="L14" s="1">
        <v>0</v>
      </c>
      <c r="M14" s="1">
        <v>0</v>
      </c>
      <c r="N14" s="1">
        <v>1</v>
      </c>
      <c r="O14" s="1">
        <v>0.08</v>
      </c>
      <c r="P14" s="1">
        <v>0.08</v>
      </c>
      <c r="Q14" s="1">
        <v>0</v>
      </c>
      <c r="R14" s="1">
        <v>0</v>
      </c>
      <c r="S14" s="1">
        <v>0</v>
      </c>
      <c r="T14" s="1">
        <v>0</v>
      </c>
      <c r="U14" s="1">
        <v>6</v>
      </c>
      <c r="V14" s="1">
        <v>4</v>
      </c>
      <c r="W14" s="1">
        <v>67</v>
      </c>
      <c r="X14" s="1">
        <v>0</v>
      </c>
      <c r="Y14" s="1">
        <v>0</v>
      </c>
      <c r="AA14" s="1">
        <v>0</v>
      </c>
      <c r="AB14" s="1">
        <v>0</v>
      </c>
      <c r="AC14" s="1">
        <v>1</v>
      </c>
      <c r="AD14" s="1">
        <v>0</v>
      </c>
      <c r="AE14" s="1">
        <v>0.12</v>
      </c>
      <c r="AF14" s="1">
        <v>2</v>
      </c>
      <c r="AG14" s="1">
        <v>0</v>
      </c>
      <c r="AH14" s="1">
        <v>0</v>
      </c>
      <c r="AI14" s="1">
        <v>0</v>
      </c>
      <c r="AJ14" s="1">
        <v>1</v>
      </c>
      <c r="AK14" s="1">
        <v>38</v>
      </c>
      <c r="AL14" s="1">
        <v>10.7</v>
      </c>
      <c r="AM14" s="1">
        <v>34.4</v>
      </c>
      <c r="AN14" s="1">
        <v>0.8</v>
      </c>
      <c r="AO14" s="1">
        <v>5.3</v>
      </c>
      <c r="AP14" s="1">
        <v>17</v>
      </c>
      <c r="AQ14" s="1">
        <v>47</v>
      </c>
      <c r="AR14" s="1">
        <v>3</v>
      </c>
      <c r="AS14" s="1">
        <v>15</v>
      </c>
      <c r="AT14" s="1">
        <v>0</v>
      </c>
      <c r="AU14" s="1">
        <v>1</v>
      </c>
      <c r="AV14" s="1">
        <v>1</v>
      </c>
      <c r="AW14" s="1">
        <v>100</v>
      </c>
      <c r="AX14" s="1">
        <v>6</v>
      </c>
      <c r="AY14" s="1">
        <v>5</v>
      </c>
      <c r="AZ14" s="1">
        <v>1</v>
      </c>
      <c r="BA14" s="1">
        <v>1</v>
      </c>
      <c r="BB14" s="1">
        <v>7</v>
      </c>
      <c r="BC14" s="1">
        <v>9</v>
      </c>
      <c r="BD14" s="1">
        <v>6</v>
      </c>
      <c r="BE14" s="1">
        <v>1</v>
      </c>
      <c r="BF14" s="1">
        <v>1</v>
      </c>
      <c r="BG14" s="1">
        <v>4</v>
      </c>
      <c r="BH14" s="1">
        <v>1</v>
      </c>
      <c r="BI14" s="1">
        <v>0.56000000000000005</v>
      </c>
      <c r="BJ14" s="1">
        <v>41</v>
      </c>
      <c r="BK14" s="1">
        <v>33</v>
      </c>
      <c r="BL14" s="1">
        <v>80</v>
      </c>
      <c r="BM14" s="1">
        <v>17</v>
      </c>
      <c r="BN14" s="1">
        <v>11</v>
      </c>
      <c r="BO14" s="1">
        <v>65</v>
      </c>
      <c r="BP14" s="1">
        <v>6</v>
      </c>
      <c r="BQ14" s="1">
        <v>4</v>
      </c>
      <c r="BR14" s="1">
        <v>67</v>
      </c>
      <c r="BS14" s="1">
        <v>0</v>
      </c>
      <c r="BT14" s="1">
        <v>0</v>
      </c>
      <c r="BU14" s="1">
        <v>1</v>
      </c>
      <c r="BV14" s="1">
        <v>0</v>
      </c>
      <c r="BW14" s="1">
        <v>0</v>
      </c>
      <c r="BX14" s="1">
        <v>0</v>
      </c>
      <c r="BY14" s="1">
        <v>55</v>
      </c>
      <c r="BZ14" s="1">
        <v>3</v>
      </c>
      <c r="CA14" s="1">
        <v>4</v>
      </c>
      <c r="CB14" s="1">
        <v>1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f t="shared" si="0"/>
        <v>3.688175269999999</v>
      </c>
      <c r="CL14" s="1">
        <v>0</v>
      </c>
    </row>
    <row r="15" spans="1:90" x14ac:dyDescent="0.25">
      <c r="A15" s="1" t="s">
        <v>167</v>
      </c>
      <c r="B15" s="1">
        <v>4.5</v>
      </c>
      <c r="C15" s="1">
        <v>1</v>
      </c>
      <c r="D15" s="1">
        <v>65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8</v>
      </c>
      <c r="V15" s="1">
        <v>5</v>
      </c>
      <c r="W15" s="1">
        <v>63</v>
      </c>
      <c r="X15" s="1">
        <v>0</v>
      </c>
      <c r="Y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1</v>
      </c>
      <c r="AM15" s="1">
        <v>18</v>
      </c>
      <c r="AN15" s="1">
        <v>0</v>
      </c>
      <c r="AO15" s="1">
        <v>2.8</v>
      </c>
      <c r="AP15" s="1">
        <v>10</v>
      </c>
      <c r="AQ15" s="1">
        <v>10</v>
      </c>
      <c r="AR15" s="1">
        <v>0</v>
      </c>
      <c r="AS15" s="1">
        <v>2</v>
      </c>
      <c r="AT15" s="1">
        <v>1</v>
      </c>
      <c r="AU15" s="1">
        <v>3</v>
      </c>
      <c r="AV15" s="1">
        <v>1</v>
      </c>
      <c r="AW15" s="1">
        <v>33</v>
      </c>
      <c r="AX15" s="1">
        <v>5</v>
      </c>
      <c r="AY15" s="1">
        <v>1</v>
      </c>
      <c r="AZ15" s="1">
        <v>1</v>
      </c>
      <c r="BA15" s="1">
        <v>1</v>
      </c>
      <c r="BB15" s="1">
        <v>3</v>
      </c>
      <c r="BC15" s="1">
        <v>12</v>
      </c>
      <c r="BD15" s="1">
        <v>9</v>
      </c>
      <c r="BE15" s="1">
        <v>3</v>
      </c>
      <c r="BF15" s="1">
        <v>0</v>
      </c>
      <c r="BG15" s="1">
        <v>2</v>
      </c>
      <c r="BH15" s="1">
        <v>2</v>
      </c>
      <c r="BI15" s="1">
        <v>1.27</v>
      </c>
      <c r="BJ15" s="1">
        <v>43</v>
      </c>
      <c r="BK15" s="1">
        <v>33</v>
      </c>
      <c r="BL15" s="1">
        <v>77</v>
      </c>
      <c r="BM15" s="1">
        <v>18</v>
      </c>
      <c r="BN15" s="1">
        <v>13</v>
      </c>
      <c r="BO15" s="1">
        <v>72</v>
      </c>
      <c r="BP15" s="1">
        <v>8</v>
      </c>
      <c r="BQ15" s="1">
        <v>5</v>
      </c>
      <c r="BR15" s="1">
        <v>63</v>
      </c>
      <c r="BS15" s="1">
        <v>0</v>
      </c>
      <c r="BT15" s="1">
        <v>0</v>
      </c>
      <c r="BU15" s="1">
        <v>1</v>
      </c>
      <c r="BV15" s="1">
        <v>0</v>
      </c>
      <c r="BW15" s="1">
        <v>1</v>
      </c>
      <c r="BX15" s="1">
        <v>0</v>
      </c>
      <c r="BY15" s="1">
        <v>54</v>
      </c>
      <c r="BZ15" s="1">
        <v>0</v>
      </c>
      <c r="CA15" s="1">
        <v>7</v>
      </c>
      <c r="CB15" s="1">
        <v>1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f t="shared" si="0"/>
        <v>3.3871740000000004</v>
      </c>
      <c r="CL15" s="1">
        <v>0</v>
      </c>
    </row>
    <row r="16" spans="1:90" x14ac:dyDescent="0.25">
      <c r="A16" s="1" t="s">
        <v>164</v>
      </c>
      <c r="B16" s="1">
        <v>4.3</v>
      </c>
      <c r="C16" s="1">
        <v>1</v>
      </c>
      <c r="D16" s="1">
        <v>90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X16" s="1">
        <v>0</v>
      </c>
      <c r="Y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0.1</v>
      </c>
      <c r="AM16" s="1">
        <v>15.8</v>
      </c>
      <c r="AN16" s="1">
        <v>0</v>
      </c>
      <c r="AO16" s="1">
        <v>2.6</v>
      </c>
      <c r="AP16" s="1">
        <v>15</v>
      </c>
      <c r="AQ16" s="1">
        <v>15</v>
      </c>
      <c r="AR16" s="1">
        <v>0</v>
      </c>
      <c r="AS16" s="1">
        <v>2</v>
      </c>
      <c r="AT16" s="1">
        <v>1</v>
      </c>
      <c r="AU16" s="1">
        <v>1</v>
      </c>
      <c r="AV16" s="1">
        <v>0</v>
      </c>
      <c r="AW16" s="1">
        <v>0</v>
      </c>
      <c r="AX16" s="1">
        <v>4</v>
      </c>
      <c r="AY16" s="1">
        <v>5</v>
      </c>
      <c r="AZ16" s="1">
        <v>0</v>
      </c>
      <c r="BA16" s="1">
        <v>0</v>
      </c>
      <c r="BB16" s="1">
        <v>5</v>
      </c>
      <c r="BC16" s="1">
        <v>15</v>
      </c>
      <c r="BD16" s="1">
        <v>9</v>
      </c>
      <c r="BE16" s="1">
        <v>8</v>
      </c>
      <c r="BF16" s="1">
        <v>1</v>
      </c>
      <c r="BG16" s="1">
        <v>1</v>
      </c>
      <c r="BH16" s="1">
        <v>0</v>
      </c>
      <c r="BI16" s="1">
        <v>1.47</v>
      </c>
      <c r="BJ16" s="1">
        <v>51</v>
      </c>
      <c r="BK16" s="1">
        <v>48</v>
      </c>
      <c r="BL16" s="1">
        <v>94</v>
      </c>
      <c r="BM16" s="1">
        <v>3</v>
      </c>
      <c r="BN16" s="1">
        <v>3</v>
      </c>
      <c r="BO16" s="1">
        <v>100</v>
      </c>
      <c r="BP16" s="1">
        <v>0</v>
      </c>
      <c r="BQ16" s="1">
        <v>0</v>
      </c>
      <c r="BS16" s="1">
        <v>0</v>
      </c>
      <c r="BT16" s="1">
        <v>0</v>
      </c>
      <c r="BU16" s="1">
        <v>1</v>
      </c>
      <c r="BV16" s="1">
        <v>0</v>
      </c>
      <c r="BW16" s="1">
        <v>0</v>
      </c>
      <c r="BX16" s="1">
        <v>0</v>
      </c>
      <c r="BY16" s="1">
        <v>59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f t="shared" si="0"/>
        <v>3.7598226000000006</v>
      </c>
      <c r="CL16" s="1">
        <v>-1</v>
      </c>
    </row>
    <row r="17" spans="1:90" x14ac:dyDescent="0.25">
      <c r="A17" s="1" t="s">
        <v>103</v>
      </c>
      <c r="B17" s="1">
        <v>4.2</v>
      </c>
      <c r="C17" s="1">
        <v>2</v>
      </c>
      <c r="D17" s="1">
        <v>90</v>
      </c>
      <c r="E17" s="1">
        <v>0.02</v>
      </c>
      <c r="F17" s="1">
        <v>0</v>
      </c>
      <c r="G17" s="1">
        <v>0</v>
      </c>
      <c r="H17" s="1">
        <v>0</v>
      </c>
      <c r="I17" s="1">
        <v>0.5</v>
      </c>
      <c r="J17" s="1">
        <v>0</v>
      </c>
      <c r="K17" s="1">
        <v>0</v>
      </c>
      <c r="L17" s="1">
        <v>0.5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14</v>
      </c>
      <c r="V17" s="1">
        <v>9.5</v>
      </c>
      <c r="W17" s="1">
        <v>68</v>
      </c>
      <c r="X17" s="1">
        <v>7</v>
      </c>
      <c r="Y17" s="1">
        <v>1</v>
      </c>
      <c r="Z17" s="1">
        <v>14</v>
      </c>
      <c r="AA17" s="1">
        <v>0</v>
      </c>
      <c r="AB17" s="1">
        <v>0</v>
      </c>
      <c r="AC17" s="1">
        <v>0.5</v>
      </c>
      <c r="AD17" s="1">
        <v>0</v>
      </c>
      <c r="AE17" s="1">
        <v>0.02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1.5</v>
      </c>
      <c r="AL17" s="1">
        <v>12.55</v>
      </c>
      <c r="AM17" s="1">
        <v>18.600000000000001</v>
      </c>
      <c r="AN17" s="1">
        <v>0.1</v>
      </c>
      <c r="AO17" s="1">
        <v>2.9</v>
      </c>
      <c r="AP17" s="1">
        <v>15</v>
      </c>
      <c r="AQ17" s="1">
        <v>15</v>
      </c>
      <c r="AR17" s="1">
        <v>0</v>
      </c>
      <c r="AS17" s="1">
        <v>2</v>
      </c>
      <c r="AT17" s="1">
        <v>1</v>
      </c>
      <c r="AU17" s="1">
        <v>4</v>
      </c>
      <c r="AV17" s="1">
        <v>2.5</v>
      </c>
      <c r="AW17" s="1">
        <v>63</v>
      </c>
      <c r="AX17" s="1">
        <v>7</v>
      </c>
      <c r="AY17" s="1">
        <v>2.5</v>
      </c>
      <c r="AZ17" s="1">
        <v>0</v>
      </c>
      <c r="BA17" s="1">
        <v>2</v>
      </c>
      <c r="BB17" s="1">
        <v>4.5</v>
      </c>
      <c r="BC17" s="1">
        <v>9</v>
      </c>
      <c r="BD17" s="1">
        <v>7</v>
      </c>
      <c r="BE17" s="1">
        <v>4.5</v>
      </c>
      <c r="BF17" s="1">
        <v>1</v>
      </c>
      <c r="BG17" s="1">
        <v>1</v>
      </c>
      <c r="BH17" s="1">
        <v>1.5</v>
      </c>
      <c r="BI17" s="1">
        <v>1.46</v>
      </c>
      <c r="BJ17" s="1">
        <v>47</v>
      </c>
      <c r="BK17" s="1">
        <v>38.5</v>
      </c>
      <c r="BL17" s="1">
        <v>82</v>
      </c>
      <c r="BM17" s="1">
        <v>35</v>
      </c>
      <c r="BN17" s="1">
        <v>23</v>
      </c>
      <c r="BO17" s="1">
        <v>66</v>
      </c>
      <c r="BP17" s="1">
        <v>14</v>
      </c>
      <c r="BQ17" s="1">
        <v>9.5</v>
      </c>
      <c r="BR17" s="1">
        <v>68</v>
      </c>
      <c r="BS17" s="1">
        <v>0</v>
      </c>
      <c r="BT17" s="1">
        <v>0</v>
      </c>
      <c r="BU17" s="1">
        <v>2</v>
      </c>
      <c r="BV17" s="1">
        <v>0</v>
      </c>
      <c r="BW17" s="1">
        <v>0</v>
      </c>
      <c r="BX17" s="1">
        <v>0</v>
      </c>
      <c r="BY17" s="1">
        <v>76.5</v>
      </c>
      <c r="BZ17" s="1">
        <v>0.5</v>
      </c>
      <c r="CA17" s="1">
        <v>5</v>
      </c>
      <c r="CB17" s="1">
        <v>5.5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f t="shared" si="0"/>
        <v>4.1263998199999987</v>
      </c>
      <c r="CL17" s="1">
        <v>13</v>
      </c>
    </row>
    <row r="18" spans="1:90" x14ac:dyDescent="0.25">
      <c r="A18" s="1" t="s">
        <v>148</v>
      </c>
      <c r="B18" s="1">
        <v>7.1</v>
      </c>
      <c r="C18" s="1">
        <v>2</v>
      </c>
      <c r="D18" s="1">
        <v>90</v>
      </c>
      <c r="E18" s="1">
        <v>0.1</v>
      </c>
      <c r="F18" s="1">
        <v>0</v>
      </c>
      <c r="G18" s="1">
        <v>0.3</v>
      </c>
      <c r="H18" s="1">
        <v>0</v>
      </c>
      <c r="I18" s="1">
        <v>1</v>
      </c>
      <c r="J18" s="1">
        <v>0.5</v>
      </c>
      <c r="K18" s="1">
        <v>0.5</v>
      </c>
      <c r="L18" s="1">
        <v>0.5</v>
      </c>
      <c r="M18" s="1">
        <v>0.5</v>
      </c>
      <c r="N18" s="1">
        <v>0</v>
      </c>
      <c r="O18" s="1">
        <v>0.24</v>
      </c>
      <c r="P18" s="1">
        <v>0.24</v>
      </c>
      <c r="Q18" s="1">
        <v>0</v>
      </c>
      <c r="R18" s="1">
        <v>0</v>
      </c>
      <c r="S18" s="1">
        <v>0</v>
      </c>
      <c r="T18" s="1">
        <v>0</v>
      </c>
      <c r="U18" s="1">
        <v>36</v>
      </c>
      <c r="V18" s="1">
        <v>30</v>
      </c>
      <c r="W18" s="1">
        <v>83</v>
      </c>
      <c r="X18" s="1">
        <v>4.5</v>
      </c>
      <c r="Y18" s="1">
        <v>0.5</v>
      </c>
      <c r="Z18" s="1">
        <v>11</v>
      </c>
      <c r="AA18" s="1">
        <v>1</v>
      </c>
      <c r="AB18" s="1">
        <v>0</v>
      </c>
      <c r="AC18" s="1">
        <v>0</v>
      </c>
      <c r="AD18" s="1">
        <v>0</v>
      </c>
      <c r="AE18" s="1">
        <v>0.04</v>
      </c>
      <c r="AF18" s="1">
        <v>0</v>
      </c>
      <c r="AG18" s="1">
        <v>0</v>
      </c>
      <c r="AH18" s="1">
        <v>0</v>
      </c>
      <c r="AI18" s="1">
        <v>0</v>
      </c>
      <c r="AJ18" s="1">
        <v>1</v>
      </c>
      <c r="AK18" s="1">
        <v>17</v>
      </c>
      <c r="AL18" s="1">
        <v>13.7</v>
      </c>
      <c r="AM18" s="1">
        <v>15.1</v>
      </c>
      <c r="AN18" s="1">
        <v>1.6</v>
      </c>
      <c r="AO18" s="1">
        <v>7.8</v>
      </c>
      <c r="AP18" s="1">
        <v>11</v>
      </c>
      <c r="AQ18" s="1">
        <v>23</v>
      </c>
      <c r="AR18" s="1">
        <v>0</v>
      </c>
      <c r="AS18" s="1">
        <v>6</v>
      </c>
      <c r="AT18" s="1">
        <v>0</v>
      </c>
      <c r="AU18" s="1">
        <v>2</v>
      </c>
      <c r="AV18" s="1">
        <v>1</v>
      </c>
      <c r="AW18" s="1">
        <v>50</v>
      </c>
      <c r="AX18" s="1">
        <v>4</v>
      </c>
      <c r="AY18" s="1">
        <v>0.5</v>
      </c>
      <c r="AZ18" s="1">
        <v>0</v>
      </c>
      <c r="BA18" s="1">
        <v>2.5</v>
      </c>
      <c r="BB18" s="1">
        <v>3</v>
      </c>
      <c r="BC18" s="1">
        <v>1</v>
      </c>
      <c r="BD18" s="1">
        <v>1</v>
      </c>
      <c r="BE18" s="1">
        <v>0</v>
      </c>
      <c r="BF18" s="1">
        <v>0</v>
      </c>
      <c r="BG18" s="1">
        <v>0</v>
      </c>
      <c r="BH18" s="1">
        <v>0</v>
      </c>
      <c r="BI18" s="1">
        <v>0.02</v>
      </c>
      <c r="BJ18" s="1">
        <v>84.5</v>
      </c>
      <c r="BK18" s="1">
        <v>76</v>
      </c>
      <c r="BL18" s="1">
        <v>90</v>
      </c>
      <c r="BM18" s="1">
        <v>66</v>
      </c>
      <c r="BN18" s="1">
        <v>55</v>
      </c>
      <c r="BO18" s="1">
        <v>83</v>
      </c>
      <c r="BP18" s="1">
        <v>36</v>
      </c>
      <c r="BQ18" s="1">
        <v>30</v>
      </c>
      <c r="BR18" s="1">
        <v>83</v>
      </c>
      <c r="BS18" s="1">
        <v>0.5</v>
      </c>
      <c r="BT18" s="1">
        <v>0</v>
      </c>
      <c r="BU18" s="1">
        <v>2</v>
      </c>
      <c r="BV18" s="1">
        <v>0</v>
      </c>
      <c r="BW18" s="1">
        <v>0</v>
      </c>
      <c r="BX18" s="1">
        <v>1</v>
      </c>
      <c r="BY18" s="1">
        <v>108.5</v>
      </c>
      <c r="BZ18" s="1">
        <v>4.5</v>
      </c>
      <c r="CA18" s="1">
        <v>12</v>
      </c>
      <c r="CB18" s="1">
        <v>7</v>
      </c>
      <c r="CC18" s="1">
        <v>0.5</v>
      </c>
      <c r="CD18" s="1">
        <v>0</v>
      </c>
      <c r="CE18" s="1">
        <v>0.5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f t="shared" si="0"/>
        <v>5.7977172400000008</v>
      </c>
      <c r="CL18" s="1">
        <v>12</v>
      </c>
    </row>
    <row r="19" spans="1:90" x14ac:dyDescent="0.25">
      <c r="A19" s="1" t="s">
        <v>155</v>
      </c>
      <c r="B19" s="1">
        <v>8.5</v>
      </c>
      <c r="C19" s="1">
        <v>2</v>
      </c>
      <c r="D19" s="1">
        <v>90</v>
      </c>
      <c r="E19" s="1">
        <v>0.37</v>
      </c>
      <c r="F19" s="1">
        <v>0.33</v>
      </c>
      <c r="G19" s="1">
        <v>1</v>
      </c>
      <c r="H19" s="1">
        <v>1</v>
      </c>
      <c r="I19" s="1">
        <v>1.5</v>
      </c>
      <c r="J19" s="1">
        <v>1</v>
      </c>
      <c r="K19" s="1">
        <v>0.5</v>
      </c>
      <c r="L19" s="1">
        <v>1</v>
      </c>
      <c r="M19" s="1">
        <v>0</v>
      </c>
      <c r="N19" s="1">
        <v>0</v>
      </c>
      <c r="O19" s="1">
        <v>0.18</v>
      </c>
      <c r="P19" s="1">
        <v>0.18</v>
      </c>
      <c r="Q19" s="1">
        <v>0</v>
      </c>
      <c r="R19" s="1">
        <v>0</v>
      </c>
      <c r="S19" s="1">
        <v>0</v>
      </c>
      <c r="T19" s="1">
        <v>0</v>
      </c>
      <c r="U19" s="1">
        <v>30.5</v>
      </c>
      <c r="V19" s="1">
        <v>24</v>
      </c>
      <c r="W19" s="1">
        <v>79</v>
      </c>
      <c r="X19" s="1">
        <v>11.5</v>
      </c>
      <c r="Y19" s="1">
        <v>4</v>
      </c>
      <c r="Z19" s="1">
        <v>35</v>
      </c>
      <c r="AA19" s="1">
        <v>4.5</v>
      </c>
      <c r="AB19" s="1">
        <v>1.5</v>
      </c>
      <c r="AC19" s="1">
        <v>6</v>
      </c>
      <c r="AD19" s="1">
        <v>1.5</v>
      </c>
      <c r="AE19" s="1">
        <v>0.82</v>
      </c>
      <c r="AF19" s="1">
        <v>0.5</v>
      </c>
      <c r="AG19" s="1">
        <v>0</v>
      </c>
      <c r="AH19" s="1">
        <v>0</v>
      </c>
      <c r="AI19" s="1">
        <v>0</v>
      </c>
      <c r="AJ19" s="1">
        <v>0.5</v>
      </c>
      <c r="AK19" s="1">
        <v>28</v>
      </c>
      <c r="AL19" s="1">
        <v>88.75</v>
      </c>
      <c r="AM19" s="1">
        <v>40.5</v>
      </c>
      <c r="AN19" s="1">
        <v>3.6</v>
      </c>
      <c r="AO19" s="1">
        <v>7.7</v>
      </c>
      <c r="AP19" s="1">
        <v>26.5</v>
      </c>
      <c r="AQ19" s="1">
        <v>37</v>
      </c>
      <c r="AR19" s="1">
        <v>2.5</v>
      </c>
      <c r="AS19" s="1">
        <v>8</v>
      </c>
      <c r="AT19" s="1">
        <v>0.5</v>
      </c>
      <c r="AU19" s="1">
        <v>2</v>
      </c>
      <c r="AV19" s="1">
        <v>1.5</v>
      </c>
      <c r="AW19" s="1">
        <v>75</v>
      </c>
      <c r="AX19" s="1">
        <v>7.5</v>
      </c>
      <c r="AY19" s="1">
        <v>2.5</v>
      </c>
      <c r="AZ19" s="1">
        <v>0</v>
      </c>
      <c r="BA19" s="1">
        <v>0.5</v>
      </c>
      <c r="BB19" s="1">
        <v>3</v>
      </c>
      <c r="BC19" s="1">
        <v>7.5</v>
      </c>
      <c r="BD19" s="1">
        <v>6.5</v>
      </c>
      <c r="BE19" s="1">
        <v>3</v>
      </c>
      <c r="BF19" s="1">
        <v>1</v>
      </c>
      <c r="BG19" s="1">
        <v>2.5</v>
      </c>
      <c r="BH19" s="1">
        <v>0.5</v>
      </c>
      <c r="BI19" s="1">
        <v>0.75</v>
      </c>
      <c r="BJ19" s="1">
        <v>73.5</v>
      </c>
      <c r="BK19" s="1">
        <v>60.5</v>
      </c>
      <c r="BL19" s="1">
        <v>82</v>
      </c>
      <c r="BM19" s="1">
        <v>63.5</v>
      </c>
      <c r="BN19" s="1">
        <v>45</v>
      </c>
      <c r="BO19" s="1">
        <v>71</v>
      </c>
      <c r="BP19" s="1">
        <v>30.5</v>
      </c>
      <c r="BQ19" s="1">
        <v>24</v>
      </c>
      <c r="BR19" s="1">
        <v>79</v>
      </c>
      <c r="BS19" s="1">
        <v>1</v>
      </c>
      <c r="BT19" s="1">
        <v>1</v>
      </c>
      <c r="BU19" s="1">
        <v>2</v>
      </c>
      <c r="BV19" s="1">
        <v>0</v>
      </c>
      <c r="BW19" s="1">
        <v>0</v>
      </c>
      <c r="BX19" s="1">
        <v>0</v>
      </c>
      <c r="BY19" s="1">
        <v>105.5</v>
      </c>
      <c r="BZ19" s="1">
        <v>4.5</v>
      </c>
      <c r="CA19" s="1">
        <v>9</v>
      </c>
      <c r="CB19" s="1">
        <v>14.5</v>
      </c>
      <c r="CC19" s="1">
        <v>0.5</v>
      </c>
      <c r="CD19" s="1">
        <v>0</v>
      </c>
      <c r="CE19" s="1">
        <v>4</v>
      </c>
      <c r="CF19" s="1">
        <v>1</v>
      </c>
      <c r="CG19" s="1">
        <v>0</v>
      </c>
      <c r="CH19" s="1">
        <v>0</v>
      </c>
      <c r="CI19" s="1">
        <v>0</v>
      </c>
      <c r="CJ19" s="1">
        <v>0</v>
      </c>
      <c r="CK19" s="1">
        <f t="shared" si="0"/>
        <v>5.2527560500000003</v>
      </c>
      <c r="CL19" s="1">
        <v>12</v>
      </c>
    </row>
    <row r="20" spans="1:90" x14ac:dyDescent="0.25">
      <c r="A20" s="1" t="s">
        <v>96</v>
      </c>
      <c r="B20" s="1">
        <v>4.9000000000000004</v>
      </c>
      <c r="C20" s="1">
        <v>2</v>
      </c>
      <c r="D20" s="1">
        <v>90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5</v>
      </c>
      <c r="V20" s="1">
        <v>3</v>
      </c>
      <c r="W20" s="1">
        <v>60</v>
      </c>
      <c r="X20" s="1">
        <v>0</v>
      </c>
      <c r="Y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2</v>
      </c>
      <c r="AL20" s="1">
        <v>0.5</v>
      </c>
      <c r="AM20" s="1">
        <v>10.5</v>
      </c>
      <c r="AN20" s="1">
        <v>0</v>
      </c>
      <c r="AO20" s="1">
        <v>3.6</v>
      </c>
      <c r="AP20" s="1">
        <v>13.5</v>
      </c>
      <c r="AQ20" s="1">
        <v>13.5</v>
      </c>
      <c r="AR20" s="1">
        <v>0</v>
      </c>
      <c r="AS20" s="1">
        <v>1.5</v>
      </c>
      <c r="AT20" s="1">
        <v>1.5</v>
      </c>
      <c r="AU20" s="1">
        <v>0</v>
      </c>
      <c r="AV20" s="1">
        <v>0</v>
      </c>
      <c r="AX20" s="1">
        <v>5.5</v>
      </c>
      <c r="AY20" s="1">
        <v>0.5</v>
      </c>
      <c r="AZ20" s="1">
        <v>0.5</v>
      </c>
      <c r="BA20" s="1">
        <v>1.5</v>
      </c>
      <c r="BB20" s="1">
        <v>2.5</v>
      </c>
      <c r="BC20" s="1">
        <v>7</v>
      </c>
      <c r="BD20" s="1">
        <v>5</v>
      </c>
      <c r="BE20" s="1">
        <v>1.5</v>
      </c>
      <c r="BF20" s="1">
        <v>1</v>
      </c>
      <c r="BG20" s="1">
        <v>1.5</v>
      </c>
      <c r="BH20" s="1">
        <v>2</v>
      </c>
      <c r="BI20" s="1">
        <v>0.97</v>
      </c>
      <c r="BJ20" s="1">
        <v>45.5</v>
      </c>
      <c r="BK20" s="1">
        <v>40</v>
      </c>
      <c r="BL20" s="1">
        <v>88</v>
      </c>
      <c r="BM20" s="1">
        <v>16</v>
      </c>
      <c r="BN20" s="1">
        <v>12</v>
      </c>
      <c r="BO20" s="1">
        <v>75</v>
      </c>
      <c r="BP20" s="1">
        <v>5</v>
      </c>
      <c r="BQ20" s="1">
        <v>3</v>
      </c>
      <c r="BR20" s="1">
        <v>60</v>
      </c>
      <c r="BS20" s="1">
        <v>0</v>
      </c>
      <c r="BT20" s="1">
        <v>0</v>
      </c>
      <c r="BU20" s="1">
        <v>2</v>
      </c>
      <c r="BV20" s="1">
        <v>0</v>
      </c>
      <c r="BW20" s="1">
        <v>0</v>
      </c>
      <c r="BX20" s="1">
        <v>0.5</v>
      </c>
      <c r="BY20" s="1">
        <v>50.5</v>
      </c>
      <c r="BZ20" s="1">
        <v>1</v>
      </c>
      <c r="CA20" s="1">
        <v>4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f t="shared" si="0"/>
        <v>3.3733149999999994</v>
      </c>
      <c r="CL20" s="1">
        <v>9</v>
      </c>
    </row>
    <row r="21" spans="1:90" x14ac:dyDescent="0.25">
      <c r="A21" s="1" t="s">
        <v>115</v>
      </c>
      <c r="B21" s="1">
        <v>4.9000000000000004</v>
      </c>
      <c r="C21" s="1">
        <v>2</v>
      </c>
      <c r="D21" s="1">
        <v>90</v>
      </c>
      <c r="E21" s="1">
        <v>0.05</v>
      </c>
      <c r="F21" s="1">
        <v>0</v>
      </c>
      <c r="G21" s="1">
        <v>0.1</v>
      </c>
      <c r="H21" s="1">
        <v>0</v>
      </c>
      <c r="I21" s="1">
        <v>0.5</v>
      </c>
      <c r="J21" s="1">
        <v>0.5</v>
      </c>
      <c r="K21" s="1">
        <v>0.5</v>
      </c>
      <c r="L21" s="1">
        <v>0</v>
      </c>
      <c r="M21" s="1">
        <v>0</v>
      </c>
      <c r="N21" s="1">
        <v>0.5</v>
      </c>
      <c r="O21" s="1">
        <v>0.08</v>
      </c>
      <c r="P21" s="1">
        <v>0.08</v>
      </c>
      <c r="Q21" s="1">
        <v>0</v>
      </c>
      <c r="R21" s="1">
        <v>0</v>
      </c>
      <c r="S21" s="1">
        <v>0</v>
      </c>
      <c r="T21" s="1">
        <v>0</v>
      </c>
      <c r="U21" s="1">
        <v>4</v>
      </c>
      <c r="V21" s="1">
        <v>2</v>
      </c>
      <c r="W21" s="1">
        <v>50</v>
      </c>
      <c r="X21" s="1">
        <v>0</v>
      </c>
      <c r="Y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0.02</v>
      </c>
      <c r="AF21" s="1">
        <v>0</v>
      </c>
      <c r="AG21" s="1">
        <v>0</v>
      </c>
      <c r="AH21" s="1">
        <v>0</v>
      </c>
      <c r="AI21" s="1">
        <v>0</v>
      </c>
      <c r="AJ21" s="1">
        <v>0.5</v>
      </c>
      <c r="AK21" s="1">
        <v>8.5</v>
      </c>
      <c r="AL21" s="1">
        <v>0.2</v>
      </c>
      <c r="AM21" s="1">
        <v>25.4</v>
      </c>
      <c r="AN21" s="1">
        <v>0.5</v>
      </c>
      <c r="AO21" s="1">
        <v>4.0999999999999996</v>
      </c>
      <c r="AP21" s="1">
        <v>10.5</v>
      </c>
      <c r="AQ21" s="1">
        <v>16.5</v>
      </c>
      <c r="AR21" s="1">
        <v>0</v>
      </c>
      <c r="AS21" s="1">
        <v>3.5</v>
      </c>
      <c r="AT21" s="1">
        <v>1</v>
      </c>
      <c r="AU21" s="1">
        <v>2</v>
      </c>
      <c r="AV21" s="1">
        <v>0.5</v>
      </c>
      <c r="AW21" s="1">
        <v>25</v>
      </c>
      <c r="AX21" s="1">
        <v>2.5</v>
      </c>
      <c r="AY21" s="1">
        <v>3</v>
      </c>
      <c r="AZ21" s="1">
        <v>2</v>
      </c>
      <c r="BA21" s="1">
        <v>4.5</v>
      </c>
      <c r="BB21" s="1">
        <v>9.5</v>
      </c>
      <c r="BC21" s="1">
        <v>15.5</v>
      </c>
      <c r="BD21" s="1">
        <v>6</v>
      </c>
      <c r="BE21" s="1">
        <v>3.5</v>
      </c>
      <c r="BF21" s="1">
        <v>1.5</v>
      </c>
      <c r="BG21" s="1">
        <v>1</v>
      </c>
      <c r="BH21" s="1">
        <v>0.5</v>
      </c>
      <c r="BI21" s="1">
        <v>0.9</v>
      </c>
      <c r="BJ21" s="1">
        <v>21.5</v>
      </c>
      <c r="BK21" s="1">
        <v>16</v>
      </c>
      <c r="BL21" s="1">
        <v>74</v>
      </c>
      <c r="BM21" s="1">
        <v>10</v>
      </c>
      <c r="BN21" s="1">
        <v>6.5</v>
      </c>
      <c r="BO21" s="1">
        <v>65</v>
      </c>
      <c r="BP21" s="1">
        <v>4</v>
      </c>
      <c r="BQ21" s="1">
        <v>2</v>
      </c>
      <c r="BR21" s="1">
        <v>50</v>
      </c>
      <c r="BS21" s="1">
        <v>0</v>
      </c>
      <c r="BT21" s="1">
        <v>0</v>
      </c>
      <c r="BU21" s="1">
        <v>2</v>
      </c>
      <c r="BV21" s="1">
        <v>0</v>
      </c>
      <c r="BW21" s="1">
        <v>0</v>
      </c>
      <c r="BX21" s="1">
        <v>0</v>
      </c>
      <c r="BY21" s="1">
        <v>34.5</v>
      </c>
      <c r="BZ21" s="1">
        <v>0.5</v>
      </c>
      <c r="CA21" s="1">
        <v>4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f t="shared" si="0"/>
        <v>2.9049568299999997</v>
      </c>
      <c r="CL21" s="1">
        <v>9</v>
      </c>
    </row>
    <row r="22" spans="1:90" x14ac:dyDescent="0.25">
      <c r="A22" s="1" t="s">
        <v>129</v>
      </c>
      <c r="B22" s="1">
        <v>4.8</v>
      </c>
      <c r="C22" s="1">
        <v>2</v>
      </c>
      <c r="D22" s="1">
        <v>90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5</v>
      </c>
      <c r="V22" s="1">
        <v>3.5</v>
      </c>
      <c r="W22" s="1">
        <v>70</v>
      </c>
      <c r="X22" s="1">
        <v>0</v>
      </c>
      <c r="Y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0.5</v>
      </c>
      <c r="AK22" s="1">
        <v>1</v>
      </c>
      <c r="AL22" s="1">
        <v>0.9</v>
      </c>
      <c r="AM22" s="1">
        <v>12.2</v>
      </c>
      <c r="AN22" s="1">
        <v>0</v>
      </c>
      <c r="AO22" s="1">
        <v>3.7</v>
      </c>
      <c r="AP22" s="1">
        <v>15</v>
      </c>
      <c r="AQ22" s="1">
        <v>21</v>
      </c>
      <c r="AR22" s="1">
        <v>0</v>
      </c>
      <c r="AS22" s="1">
        <v>3.5</v>
      </c>
      <c r="AT22" s="1">
        <v>1</v>
      </c>
      <c r="AU22" s="1">
        <v>0.5</v>
      </c>
      <c r="AV22" s="1">
        <v>0.5</v>
      </c>
      <c r="AW22" s="1">
        <v>100</v>
      </c>
      <c r="AX22" s="1">
        <v>2.5</v>
      </c>
      <c r="AY22" s="1">
        <v>2.5</v>
      </c>
      <c r="AZ22" s="1">
        <v>0</v>
      </c>
      <c r="BA22" s="1">
        <v>1.5</v>
      </c>
      <c r="BB22" s="1">
        <v>4</v>
      </c>
      <c r="BC22" s="1">
        <v>12</v>
      </c>
      <c r="BD22" s="1">
        <v>7.5</v>
      </c>
      <c r="BE22" s="1">
        <v>3</v>
      </c>
      <c r="BF22" s="1">
        <v>0</v>
      </c>
      <c r="BG22" s="1">
        <v>1.5</v>
      </c>
      <c r="BH22" s="1">
        <v>0.5</v>
      </c>
      <c r="BI22" s="1">
        <v>0.96</v>
      </c>
      <c r="BJ22" s="1">
        <v>73.5</v>
      </c>
      <c r="BK22" s="1">
        <v>69</v>
      </c>
      <c r="BL22" s="1">
        <v>94</v>
      </c>
      <c r="BM22" s="1">
        <v>16</v>
      </c>
      <c r="BN22" s="1">
        <v>13.5</v>
      </c>
      <c r="BO22" s="1">
        <v>84</v>
      </c>
      <c r="BP22" s="1">
        <v>5</v>
      </c>
      <c r="BQ22" s="1">
        <v>3.5</v>
      </c>
      <c r="BR22" s="1">
        <v>70</v>
      </c>
      <c r="BS22" s="1">
        <v>0</v>
      </c>
      <c r="BT22" s="1">
        <v>0</v>
      </c>
      <c r="BU22" s="1">
        <v>2</v>
      </c>
      <c r="BV22" s="1">
        <v>0</v>
      </c>
      <c r="BW22" s="1">
        <v>0</v>
      </c>
      <c r="BX22" s="1">
        <v>0</v>
      </c>
      <c r="BY22" s="1">
        <v>81</v>
      </c>
      <c r="BZ22" s="1">
        <v>0.5</v>
      </c>
      <c r="CA22" s="1">
        <v>3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f t="shared" si="0"/>
        <v>4.2403478999999988</v>
      </c>
      <c r="CL22" s="1">
        <v>8</v>
      </c>
    </row>
    <row r="23" spans="1:90" x14ac:dyDescent="0.25">
      <c r="A23" s="1" t="s">
        <v>137</v>
      </c>
      <c r="B23" s="1">
        <v>5.3</v>
      </c>
      <c r="C23" s="1">
        <v>2</v>
      </c>
      <c r="D23" s="1">
        <v>90</v>
      </c>
      <c r="E23" s="1">
        <v>0.02</v>
      </c>
      <c r="F23" s="1">
        <v>0.17</v>
      </c>
      <c r="G23" s="1">
        <v>0</v>
      </c>
      <c r="H23" s="1">
        <v>1</v>
      </c>
      <c r="I23" s="1">
        <v>0.5</v>
      </c>
      <c r="J23" s="1">
        <v>0</v>
      </c>
      <c r="K23" s="1">
        <v>0.5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19.5</v>
      </c>
      <c r="V23" s="1">
        <v>13</v>
      </c>
      <c r="W23" s="1">
        <v>67</v>
      </c>
      <c r="X23" s="1">
        <v>5</v>
      </c>
      <c r="Y23" s="1">
        <v>0.5</v>
      </c>
      <c r="Z23" s="1">
        <v>10</v>
      </c>
      <c r="AA23" s="1">
        <v>1.5</v>
      </c>
      <c r="AB23" s="1">
        <v>0.5</v>
      </c>
      <c r="AC23" s="1">
        <v>0.5</v>
      </c>
      <c r="AD23" s="1">
        <v>0</v>
      </c>
      <c r="AE23" s="1">
        <v>0.02</v>
      </c>
      <c r="AF23" s="1">
        <v>0.5</v>
      </c>
      <c r="AG23" s="1">
        <v>0</v>
      </c>
      <c r="AH23" s="1">
        <v>0</v>
      </c>
      <c r="AI23" s="1">
        <v>0</v>
      </c>
      <c r="AJ23" s="1">
        <v>0</v>
      </c>
      <c r="AK23" s="1">
        <v>4</v>
      </c>
      <c r="AL23" s="1">
        <v>10.7</v>
      </c>
      <c r="AM23" s="1">
        <v>14.4</v>
      </c>
      <c r="AN23" s="1">
        <v>0.1</v>
      </c>
      <c r="AO23" s="1">
        <v>3.7</v>
      </c>
      <c r="AP23" s="1">
        <v>14.5</v>
      </c>
      <c r="AQ23" s="1">
        <v>19</v>
      </c>
      <c r="AR23" s="1">
        <v>0.5</v>
      </c>
      <c r="AS23" s="1">
        <v>3.5</v>
      </c>
      <c r="AT23" s="1">
        <v>1.5</v>
      </c>
      <c r="AU23" s="1">
        <v>2</v>
      </c>
      <c r="AV23" s="1">
        <v>1.5</v>
      </c>
      <c r="AW23" s="1">
        <v>75</v>
      </c>
      <c r="AX23" s="1">
        <v>3.5</v>
      </c>
      <c r="AY23" s="1">
        <v>0.5</v>
      </c>
      <c r="AZ23" s="1">
        <v>1</v>
      </c>
      <c r="BA23" s="1">
        <v>1</v>
      </c>
      <c r="BB23" s="1">
        <v>2.5</v>
      </c>
      <c r="BC23" s="1">
        <v>7</v>
      </c>
      <c r="BD23" s="1">
        <v>5</v>
      </c>
      <c r="BE23" s="1">
        <v>1.5</v>
      </c>
      <c r="BF23" s="1">
        <v>1</v>
      </c>
      <c r="BG23" s="1">
        <v>1.5</v>
      </c>
      <c r="BH23" s="1">
        <v>2</v>
      </c>
      <c r="BI23" s="1">
        <v>0.97</v>
      </c>
      <c r="BJ23" s="1">
        <v>54</v>
      </c>
      <c r="BK23" s="1">
        <v>44.5</v>
      </c>
      <c r="BL23" s="1">
        <v>82</v>
      </c>
      <c r="BM23" s="1">
        <v>38</v>
      </c>
      <c r="BN23" s="1">
        <v>24.5</v>
      </c>
      <c r="BO23" s="1">
        <v>64</v>
      </c>
      <c r="BP23" s="1">
        <v>19.5</v>
      </c>
      <c r="BQ23" s="1">
        <v>13</v>
      </c>
      <c r="BR23" s="1">
        <v>67</v>
      </c>
      <c r="BS23" s="1">
        <v>0</v>
      </c>
      <c r="BT23" s="1">
        <v>0</v>
      </c>
      <c r="BU23" s="1">
        <v>2</v>
      </c>
      <c r="BV23" s="1">
        <v>0</v>
      </c>
      <c r="BW23" s="1">
        <v>0</v>
      </c>
      <c r="BX23" s="1">
        <v>0</v>
      </c>
      <c r="BY23" s="1">
        <v>77</v>
      </c>
      <c r="BZ23" s="1">
        <v>2</v>
      </c>
      <c r="CA23" s="1">
        <v>10</v>
      </c>
      <c r="CB23" s="1">
        <v>6</v>
      </c>
      <c r="CC23" s="1">
        <v>0.5</v>
      </c>
      <c r="CD23" s="1">
        <v>0</v>
      </c>
      <c r="CE23" s="1">
        <v>1.5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f t="shared" si="0"/>
        <v>4.1526008200000009</v>
      </c>
      <c r="CL23" s="1">
        <v>8</v>
      </c>
    </row>
    <row r="24" spans="1:90" x14ac:dyDescent="0.25">
      <c r="A24" s="1" t="s">
        <v>72</v>
      </c>
      <c r="B24" s="1">
        <v>5.0999999999999996</v>
      </c>
      <c r="C24" s="1">
        <v>2</v>
      </c>
      <c r="D24" s="1">
        <v>78</v>
      </c>
      <c r="E24" s="1">
        <v>0.05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8</v>
      </c>
      <c r="V24" s="1">
        <v>5</v>
      </c>
      <c r="W24" s="1">
        <v>63</v>
      </c>
      <c r="X24" s="1">
        <v>2.5</v>
      </c>
      <c r="Y24" s="1">
        <v>0.5</v>
      </c>
      <c r="Z24" s="1">
        <v>20</v>
      </c>
      <c r="AA24" s="1">
        <v>0</v>
      </c>
      <c r="AB24" s="1">
        <v>0</v>
      </c>
      <c r="AC24" s="1">
        <v>0.5</v>
      </c>
      <c r="AD24" s="1">
        <v>0</v>
      </c>
      <c r="AE24" s="1">
        <v>0.02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2</v>
      </c>
      <c r="AL24" s="1">
        <v>8.1999999999999993</v>
      </c>
      <c r="AM24" s="1">
        <v>10.6</v>
      </c>
      <c r="AN24" s="1">
        <v>0.1</v>
      </c>
      <c r="AO24" s="1">
        <v>1.2</v>
      </c>
      <c r="AP24" s="1">
        <v>10.5</v>
      </c>
      <c r="AQ24" s="1">
        <v>10.5</v>
      </c>
      <c r="AR24" s="1">
        <v>0</v>
      </c>
      <c r="AS24" s="1">
        <v>0.5</v>
      </c>
      <c r="AT24" s="1">
        <v>3.5</v>
      </c>
      <c r="AU24" s="1">
        <v>0</v>
      </c>
      <c r="AV24" s="1">
        <v>0</v>
      </c>
      <c r="AX24" s="1">
        <v>4.5</v>
      </c>
      <c r="AY24" s="1">
        <v>4</v>
      </c>
      <c r="AZ24" s="1">
        <v>0.5</v>
      </c>
      <c r="BA24" s="1">
        <v>0.5</v>
      </c>
      <c r="BB24" s="1">
        <v>5</v>
      </c>
      <c r="BC24" s="1">
        <v>23.5</v>
      </c>
      <c r="BD24" s="1">
        <v>16</v>
      </c>
      <c r="BE24" s="1">
        <v>7.5</v>
      </c>
      <c r="BF24" s="1">
        <v>1</v>
      </c>
      <c r="BG24" s="1">
        <v>4.5</v>
      </c>
      <c r="BH24" s="1">
        <v>5.5</v>
      </c>
      <c r="BI24" s="1">
        <v>3.29</v>
      </c>
      <c r="BJ24" s="1">
        <v>17</v>
      </c>
      <c r="BK24" s="1">
        <v>11</v>
      </c>
      <c r="BL24" s="1">
        <v>65</v>
      </c>
      <c r="BM24" s="1">
        <v>15.5</v>
      </c>
      <c r="BN24" s="1">
        <v>9</v>
      </c>
      <c r="BO24" s="1">
        <v>58</v>
      </c>
      <c r="BP24" s="1">
        <v>8</v>
      </c>
      <c r="BQ24" s="1">
        <v>5</v>
      </c>
      <c r="BR24" s="1">
        <v>63</v>
      </c>
      <c r="BS24" s="1">
        <v>0</v>
      </c>
      <c r="BT24" s="1">
        <v>0</v>
      </c>
      <c r="BU24" s="1">
        <v>2</v>
      </c>
      <c r="BV24" s="1">
        <v>0</v>
      </c>
      <c r="BW24" s="1">
        <v>1</v>
      </c>
      <c r="BX24" s="1">
        <v>0</v>
      </c>
      <c r="BY24" s="1">
        <v>35</v>
      </c>
      <c r="BZ24" s="1">
        <v>1</v>
      </c>
      <c r="CA24" s="1">
        <v>4</v>
      </c>
      <c r="CB24" s="1">
        <v>2.5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f t="shared" si="0"/>
        <v>3.2690087499999994</v>
      </c>
      <c r="CL24" s="1">
        <v>7</v>
      </c>
    </row>
    <row r="25" spans="1:90" x14ac:dyDescent="0.25">
      <c r="A25" s="1" t="s">
        <v>88</v>
      </c>
      <c r="B25" s="1">
        <v>4.5</v>
      </c>
      <c r="C25" s="1">
        <v>2</v>
      </c>
      <c r="D25" s="1">
        <v>90</v>
      </c>
      <c r="E25" s="1">
        <v>0.03</v>
      </c>
      <c r="F25" s="1">
        <v>0</v>
      </c>
      <c r="G25" s="1">
        <v>0.1</v>
      </c>
      <c r="H25" s="1">
        <v>0</v>
      </c>
      <c r="I25" s="1">
        <v>0.5</v>
      </c>
      <c r="J25" s="1">
        <v>0</v>
      </c>
      <c r="K25" s="1">
        <v>0.5</v>
      </c>
      <c r="L25" s="1">
        <v>0</v>
      </c>
      <c r="M25" s="1">
        <v>0</v>
      </c>
      <c r="N25" s="1">
        <v>0.5</v>
      </c>
      <c r="O25" s="1">
        <v>0.02</v>
      </c>
      <c r="P25" s="1">
        <v>0.02</v>
      </c>
      <c r="Q25" s="1">
        <v>0</v>
      </c>
      <c r="R25" s="1">
        <v>0</v>
      </c>
      <c r="S25" s="1">
        <v>0</v>
      </c>
      <c r="T25" s="1">
        <v>0</v>
      </c>
      <c r="U25" s="1">
        <v>9.5</v>
      </c>
      <c r="V25" s="1">
        <v>7</v>
      </c>
      <c r="W25" s="1">
        <v>74</v>
      </c>
      <c r="X25" s="1">
        <v>0</v>
      </c>
      <c r="Y25" s="1">
        <v>0</v>
      </c>
      <c r="AA25" s="1">
        <v>0</v>
      </c>
      <c r="AB25" s="1">
        <v>0</v>
      </c>
      <c r="AC25" s="1">
        <v>0.5</v>
      </c>
      <c r="AD25" s="1">
        <v>0</v>
      </c>
      <c r="AE25" s="1">
        <v>0.04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11</v>
      </c>
      <c r="AL25" s="1">
        <v>6.3</v>
      </c>
      <c r="AM25" s="1">
        <v>27.7</v>
      </c>
      <c r="AN25" s="1">
        <v>0.3</v>
      </c>
      <c r="AO25" s="1">
        <v>2.7</v>
      </c>
      <c r="AP25" s="1">
        <v>15</v>
      </c>
      <c r="AQ25" s="1">
        <v>15</v>
      </c>
      <c r="AR25" s="1">
        <v>0.5</v>
      </c>
      <c r="AS25" s="1">
        <v>2</v>
      </c>
      <c r="AT25" s="1">
        <v>1.5</v>
      </c>
      <c r="AU25" s="1">
        <v>3</v>
      </c>
      <c r="AV25" s="1">
        <v>1.5</v>
      </c>
      <c r="AW25" s="1">
        <v>50</v>
      </c>
      <c r="AX25" s="1">
        <v>8.5</v>
      </c>
      <c r="AY25" s="1">
        <v>3</v>
      </c>
      <c r="AZ25" s="1">
        <v>1.5</v>
      </c>
      <c r="BA25" s="1">
        <v>2</v>
      </c>
      <c r="BB25" s="1">
        <v>6.5</v>
      </c>
      <c r="BC25" s="1">
        <v>12.5</v>
      </c>
      <c r="BD25" s="1">
        <v>9</v>
      </c>
      <c r="BE25" s="1">
        <v>4.5</v>
      </c>
      <c r="BF25" s="1">
        <v>2.5</v>
      </c>
      <c r="BG25" s="1">
        <v>4</v>
      </c>
      <c r="BH25" s="1">
        <v>2.5</v>
      </c>
      <c r="BI25" s="1">
        <v>1.62</v>
      </c>
      <c r="BJ25" s="1">
        <v>52.5</v>
      </c>
      <c r="BK25" s="1">
        <v>44</v>
      </c>
      <c r="BL25" s="1">
        <v>84</v>
      </c>
      <c r="BM25" s="1">
        <v>29</v>
      </c>
      <c r="BN25" s="1">
        <v>24</v>
      </c>
      <c r="BO25" s="1">
        <v>83</v>
      </c>
      <c r="BP25" s="1">
        <v>9.5</v>
      </c>
      <c r="BQ25" s="1">
        <v>7</v>
      </c>
      <c r="BR25" s="1">
        <v>74</v>
      </c>
      <c r="BS25" s="1">
        <v>0</v>
      </c>
      <c r="BT25" s="1">
        <v>0</v>
      </c>
      <c r="BU25" s="1">
        <v>2</v>
      </c>
      <c r="BV25" s="1">
        <v>0</v>
      </c>
      <c r="BW25" s="1">
        <v>0</v>
      </c>
      <c r="BX25" s="1">
        <v>0.5</v>
      </c>
      <c r="BY25" s="1">
        <v>66.5</v>
      </c>
      <c r="BZ25" s="1">
        <v>1.5</v>
      </c>
      <c r="CA25" s="1">
        <v>8.5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f t="shared" si="0"/>
        <v>3.2619836499999999</v>
      </c>
      <c r="CL25" s="1">
        <v>7</v>
      </c>
    </row>
    <row r="26" spans="1:90" x14ac:dyDescent="0.25">
      <c r="A26" s="1" t="s">
        <v>100</v>
      </c>
      <c r="B26" s="1">
        <v>4.8</v>
      </c>
      <c r="C26" s="1">
        <v>2</v>
      </c>
      <c r="D26" s="1">
        <v>90</v>
      </c>
      <c r="E26" s="1">
        <v>0.06</v>
      </c>
      <c r="F26" s="1">
        <v>0</v>
      </c>
      <c r="G26" s="1">
        <v>0.1</v>
      </c>
      <c r="H26" s="1">
        <v>0</v>
      </c>
      <c r="I26" s="1">
        <v>1</v>
      </c>
      <c r="J26" s="1">
        <v>0</v>
      </c>
      <c r="K26" s="1">
        <v>1</v>
      </c>
      <c r="L26" s="1">
        <v>0</v>
      </c>
      <c r="M26" s="1">
        <v>0</v>
      </c>
      <c r="N26" s="1">
        <v>0.5</v>
      </c>
      <c r="O26" s="1">
        <v>0.02</v>
      </c>
      <c r="P26" s="1">
        <v>0.02</v>
      </c>
      <c r="Q26" s="1">
        <v>0</v>
      </c>
      <c r="R26" s="1">
        <v>0</v>
      </c>
      <c r="S26" s="1">
        <v>0</v>
      </c>
      <c r="T26" s="1">
        <v>0</v>
      </c>
      <c r="U26" s="1">
        <v>6</v>
      </c>
      <c r="V26" s="1">
        <v>2</v>
      </c>
      <c r="W26" s="1">
        <v>33</v>
      </c>
      <c r="X26" s="1">
        <v>0</v>
      </c>
      <c r="Y26" s="1">
        <v>0</v>
      </c>
      <c r="AA26" s="1">
        <v>0</v>
      </c>
      <c r="AB26" s="1">
        <v>0</v>
      </c>
      <c r="AC26" s="1">
        <v>0.5</v>
      </c>
      <c r="AD26" s="1">
        <v>0</v>
      </c>
      <c r="AE26" s="1">
        <v>0.04</v>
      </c>
      <c r="AF26" s="1">
        <v>0</v>
      </c>
      <c r="AG26" s="1">
        <v>0</v>
      </c>
      <c r="AH26" s="1">
        <v>0.5</v>
      </c>
      <c r="AI26" s="1">
        <v>0</v>
      </c>
      <c r="AJ26" s="1">
        <v>0</v>
      </c>
      <c r="AK26" s="1">
        <v>11</v>
      </c>
      <c r="AL26" s="1">
        <v>5.25</v>
      </c>
      <c r="AM26" s="1">
        <v>17.7</v>
      </c>
      <c r="AN26" s="1">
        <v>0.3</v>
      </c>
      <c r="AO26" s="1">
        <v>1.9</v>
      </c>
      <c r="AP26" s="1">
        <v>7.5</v>
      </c>
      <c r="AQ26" s="1">
        <v>7.5</v>
      </c>
      <c r="AR26" s="1">
        <v>0</v>
      </c>
      <c r="AS26" s="1">
        <v>1</v>
      </c>
      <c r="AT26" s="1">
        <v>1.5</v>
      </c>
      <c r="AU26" s="1">
        <v>1.5</v>
      </c>
      <c r="AV26" s="1">
        <v>0.5</v>
      </c>
      <c r="AW26" s="1">
        <v>33</v>
      </c>
      <c r="AX26" s="1">
        <v>5.5</v>
      </c>
      <c r="AY26" s="1">
        <v>4.5</v>
      </c>
      <c r="AZ26" s="1">
        <v>1.5</v>
      </c>
      <c r="BA26" s="1">
        <v>0.5</v>
      </c>
      <c r="BB26" s="1">
        <v>6.5</v>
      </c>
      <c r="BC26" s="1">
        <v>19.5</v>
      </c>
      <c r="BD26" s="1">
        <v>14.5</v>
      </c>
      <c r="BE26" s="1">
        <v>5.5</v>
      </c>
      <c r="BF26" s="1">
        <v>2</v>
      </c>
      <c r="BG26" s="1">
        <v>5</v>
      </c>
      <c r="BH26" s="1">
        <v>2.5</v>
      </c>
      <c r="BI26" s="1">
        <v>1.96</v>
      </c>
      <c r="BJ26" s="1">
        <v>25</v>
      </c>
      <c r="BK26" s="1">
        <v>17.5</v>
      </c>
      <c r="BL26" s="1">
        <v>70</v>
      </c>
      <c r="BM26" s="1">
        <v>11</v>
      </c>
      <c r="BN26" s="1">
        <v>5.5</v>
      </c>
      <c r="BO26" s="1">
        <v>50</v>
      </c>
      <c r="BP26" s="1">
        <v>6</v>
      </c>
      <c r="BQ26" s="1">
        <v>2</v>
      </c>
      <c r="BR26" s="1">
        <v>33</v>
      </c>
      <c r="BS26" s="1">
        <v>0</v>
      </c>
      <c r="BT26" s="1">
        <v>0</v>
      </c>
      <c r="BU26" s="1">
        <v>2</v>
      </c>
      <c r="BV26" s="1">
        <v>0</v>
      </c>
      <c r="BW26" s="1">
        <v>0</v>
      </c>
      <c r="BX26" s="1">
        <v>0.5</v>
      </c>
      <c r="BY26" s="1">
        <v>37</v>
      </c>
      <c r="BZ26" s="1">
        <v>1</v>
      </c>
      <c r="CA26" s="1">
        <v>6</v>
      </c>
      <c r="CB26" s="1">
        <v>1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f t="shared" si="0"/>
        <v>2.8255995799999987</v>
      </c>
      <c r="CL26" s="1">
        <v>7</v>
      </c>
    </row>
    <row r="27" spans="1:90" x14ac:dyDescent="0.25">
      <c r="A27" s="1" t="s">
        <v>134</v>
      </c>
      <c r="B27" s="1">
        <v>6.3</v>
      </c>
      <c r="C27" s="1">
        <v>2</v>
      </c>
      <c r="D27" s="1">
        <v>90</v>
      </c>
      <c r="E27" s="1">
        <v>0.09</v>
      </c>
      <c r="F27" s="1">
        <v>0.1</v>
      </c>
      <c r="G27" s="1">
        <v>0.3</v>
      </c>
      <c r="H27" s="1">
        <v>1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21</v>
      </c>
      <c r="V27" s="1">
        <v>18</v>
      </c>
      <c r="W27" s="1">
        <v>86</v>
      </c>
      <c r="X27" s="1">
        <v>0.5</v>
      </c>
      <c r="Y27" s="1">
        <v>0.5</v>
      </c>
      <c r="Z27" s="1">
        <v>100</v>
      </c>
      <c r="AA27" s="1">
        <v>0</v>
      </c>
      <c r="AB27" s="1">
        <v>0</v>
      </c>
      <c r="AC27" s="1">
        <v>2</v>
      </c>
      <c r="AD27" s="1">
        <v>0.5</v>
      </c>
      <c r="AE27" s="1">
        <v>0.26</v>
      </c>
      <c r="AF27" s="1">
        <v>0.5</v>
      </c>
      <c r="AG27" s="1">
        <v>0</v>
      </c>
      <c r="AH27" s="1">
        <v>0</v>
      </c>
      <c r="AI27" s="1">
        <v>0</v>
      </c>
      <c r="AJ27" s="1">
        <v>1</v>
      </c>
      <c r="AK27" s="1">
        <v>1</v>
      </c>
      <c r="AL27" s="1">
        <v>27.35</v>
      </c>
      <c r="AM27" s="1">
        <v>27.3</v>
      </c>
      <c r="AN27" s="1">
        <v>0.8</v>
      </c>
      <c r="AO27" s="1">
        <v>7.1</v>
      </c>
      <c r="AP27" s="1">
        <v>17.5</v>
      </c>
      <c r="AQ27" s="1">
        <v>34</v>
      </c>
      <c r="AR27" s="1">
        <v>1</v>
      </c>
      <c r="AS27" s="1">
        <v>8.5</v>
      </c>
      <c r="AT27" s="1">
        <v>0</v>
      </c>
      <c r="AU27" s="1">
        <v>2</v>
      </c>
      <c r="AV27" s="1">
        <v>1.5</v>
      </c>
      <c r="AW27" s="1">
        <v>75</v>
      </c>
      <c r="AX27" s="1">
        <v>2.5</v>
      </c>
      <c r="AY27" s="1">
        <v>0.5</v>
      </c>
      <c r="AZ27" s="1">
        <v>0</v>
      </c>
      <c r="BA27" s="1">
        <v>0</v>
      </c>
      <c r="BB27" s="1">
        <v>0.5</v>
      </c>
      <c r="BC27" s="1">
        <v>1</v>
      </c>
      <c r="BD27" s="1">
        <v>1</v>
      </c>
      <c r="BE27" s="1">
        <v>0</v>
      </c>
      <c r="BF27" s="1">
        <v>0</v>
      </c>
      <c r="BG27" s="1">
        <v>0</v>
      </c>
      <c r="BH27" s="1">
        <v>0</v>
      </c>
      <c r="BI27" s="1">
        <v>0.02</v>
      </c>
      <c r="BJ27" s="1">
        <v>88.5</v>
      </c>
      <c r="BK27" s="1">
        <v>85</v>
      </c>
      <c r="BL27" s="1">
        <v>96</v>
      </c>
      <c r="BM27" s="1">
        <v>54</v>
      </c>
      <c r="BN27" s="1">
        <v>50.5</v>
      </c>
      <c r="BO27" s="1">
        <v>94</v>
      </c>
      <c r="BP27" s="1">
        <v>21</v>
      </c>
      <c r="BQ27" s="1">
        <v>18</v>
      </c>
      <c r="BR27" s="1">
        <v>86</v>
      </c>
      <c r="BS27" s="1">
        <v>0.5</v>
      </c>
      <c r="BT27" s="1">
        <v>0.5</v>
      </c>
      <c r="BU27" s="1">
        <v>2</v>
      </c>
      <c r="BV27" s="1">
        <v>0</v>
      </c>
      <c r="BW27" s="1">
        <v>0</v>
      </c>
      <c r="BX27" s="1">
        <v>0</v>
      </c>
      <c r="BY27" s="1">
        <v>93.5</v>
      </c>
      <c r="BZ27" s="1">
        <v>0.5</v>
      </c>
      <c r="CA27" s="1">
        <v>19</v>
      </c>
      <c r="CB27" s="1">
        <v>1.5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f t="shared" si="0"/>
        <v>3.6177906899999996</v>
      </c>
      <c r="CL27" s="1">
        <v>7</v>
      </c>
    </row>
    <row r="28" spans="1:90" x14ac:dyDescent="0.25">
      <c r="A28" s="1" t="s">
        <v>152</v>
      </c>
      <c r="B28" s="1">
        <v>4.5</v>
      </c>
      <c r="C28" s="1">
        <v>2</v>
      </c>
      <c r="D28" s="1">
        <v>90</v>
      </c>
      <c r="E28" s="1">
        <v>0.04</v>
      </c>
      <c r="F28" s="1">
        <v>0</v>
      </c>
      <c r="G28" s="1">
        <v>0</v>
      </c>
      <c r="H28" s="1">
        <v>0</v>
      </c>
      <c r="I28" s="1">
        <v>0.5</v>
      </c>
      <c r="J28" s="1">
        <v>0</v>
      </c>
      <c r="K28" s="1">
        <v>0.5</v>
      </c>
      <c r="L28" s="1">
        <v>0</v>
      </c>
      <c r="M28" s="1">
        <v>0</v>
      </c>
      <c r="N28" s="1">
        <v>0.5</v>
      </c>
      <c r="O28" s="1">
        <v>0.01</v>
      </c>
      <c r="P28" s="1">
        <v>0.01</v>
      </c>
      <c r="Q28" s="1">
        <v>0</v>
      </c>
      <c r="R28" s="1">
        <v>0</v>
      </c>
      <c r="S28" s="1">
        <v>0</v>
      </c>
      <c r="T28" s="1">
        <v>0</v>
      </c>
      <c r="U28" s="1">
        <v>6</v>
      </c>
      <c r="V28" s="1">
        <v>3.5</v>
      </c>
      <c r="W28" s="1">
        <v>58</v>
      </c>
      <c r="X28" s="1">
        <v>1</v>
      </c>
      <c r="Y28" s="1">
        <v>0.5</v>
      </c>
      <c r="Z28" s="1">
        <v>50</v>
      </c>
      <c r="AA28" s="1">
        <v>0</v>
      </c>
      <c r="AB28" s="1">
        <v>0</v>
      </c>
      <c r="AC28" s="1">
        <v>0.5</v>
      </c>
      <c r="AD28" s="1">
        <v>0</v>
      </c>
      <c r="AE28" s="1">
        <v>0.03</v>
      </c>
      <c r="AF28" s="1">
        <v>0</v>
      </c>
      <c r="AG28" s="1">
        <v>0</v>
      </c>
      <c r="AH28" s="1">
        <v>0.5</v>
      </c>
      <c r="AI28" s="1">
        <v>0</v>
      </c>
      <c r="AJ28" s="1">
        <v>0.5</v>
      </c>
      <c r="AK28" s="1">
        <v>5</v>
      </c>
      <c r="AL28" s="1">
        <v>12.85</v>
      </c>
      <c r="AM28" s="1">
        <v>17.5</v>
      </c>
      <c r="AN28" s="1">
        <v>0.2</v>
      </c>
      <c r="AO28" s="1">
        <v>2.9</v>
      </c>
      <c r="AP28" s="1">
        <v>11</v>
      </c>
      <c r="AQ28" s="1">
        <v>17</v>
      </c>
      <c r="AR28" s="1">
        <v>0</v>
      </c>
      <c r="AS28" s="1">
        <v>3</v>
      </c>
      <c r="AT28" s="1">
        <v>1</v>
      </c>
      <c r="AU28" s="1">
        <v>0</v>
      </c>
      <c r="AV28" s="1">
        <v>0</v>
      </c>
      <c r="AX28" s="1">
        <v>6</v>
      </c>
      <c r="AY28" s="1">
        <v>2.5</v>
      </c>
      <c r="AZ28" s="1">
        <v>1.5</v>
      </c>
      <c r="BA28" s="1">
        <v>0.5</v>
      </c>
      <c r="BB28" s="1">
        <v>4.5</v>
      </c>
      <c r="BC28" s="1">
        <v>14</v>
      </c>
      <c r="BD28" s="1">
        <v>9</v>
      </c>
      <c r="BE28" s="1">
        <v>3.5</v>
      </c>
      <c r="BF28" s="1">
        <v>2</v>
      </c>
      <c r="BG28" s="1">
        <v>2</v>
      </c>
      <c r="BH28" s="1">
        <v>1</v>
      </c>
      <c r="BI28" s="1">
        <v>1.1399999999999999</v>
      </c>
      <c r="BJ28" s="1">
        <v>63.5</v>
      </c>
      <c r="BK28" s="1">
        <v>51.5</v>
      </c>
      <c r="BL28" s="1">
        <v>81</v>
      </c>
      <c r="BM28" s="1">
        <v>22</v>
      </c>
      <c r="BN28" s="1">
        <v>15</v>
      </c>
      <c r="BO28" s="1">
        <v>68</v>
      </c>
      <c r="BP28" s="1">
        <v>6</v>
      </c>
      <c r="BQ28" s="1">
        <v>3.5</v>
      </c>
      <c r="BR28" s="1">
        <v>58</v>
      </c>
      <c r="BS28" s="1">
        <v>0</v>
      </c>
      <c r="BT28" s="1">
        <v>0</v>
      </c>
      <c r="BU28" s="1">
        <v>2</v>
      </c>
      <c r="BV28" s="1">
        <v>0</v>
      </c>
      <c r="BW28" s="1">
        <v>0</v>
      </c>
      <c r="BX28" s="1">
        <v>0.5</v>
      </c>
      <c r="BY28" s="1">
        <v>76</v>
      </c>
      <c r="BZ28" s="1">
        <v>2</v>
      </c>
      <c r="CA28" s="1">
        <v>5</v>
      </c>
      <c r="CB28" s="1">
        <v>2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f t="shared" si="0"/>
        <v>4.2355965999999992</v>
      </c>
      <c r="CL28" s="1">
        <v>7</v>
      </c>
    </row>
    <row r="29" spans="1:90" x14ac:dyDescent="0.25">
      <c r="A29" s="1" t="s">
        <v>59</v>
      </c>
      <c r="B29" s="1">
        <v>6.7</v>
      </c>
      <c r="C29" s="1">
        <v>2</v>
      </c>
      <c r="D29" s="1">
        <v>90</v>
      </c>
      <c r="E29" s="1">
        <v>0.06</v>
      </c>
      <c r="F29" s="1">
        <v>0</v>
      </c>
      <c r="G29" s="1">
        <v>0.2</v>
      </c>
      <c r="H29" s="1">
        <v>0</v>
      </c>
      <c r="I29" s="1">
        <v>3</v>
      </c>
      <c r="J29" s="1">
        <v>0.5</v>
      </c>
      <c r="K29" s="1">
        <v>2.5</v>
      </c>
      <c r="L29" s="1">
        <v>0.5</v>
      </c>
      <c r="M29" s="1">
        <v>0</v>
      </c>
      <c r="N29" s="1">
        <v>2</v>
      </c>
      <c r="O29" s="1">
        <v>0.11</v>
      </c>
      <c r="P29" s="1">
        <v>0.11</v>
      </c>
      <c r="Q29" s="1">
        <v>0</v>
      </c>
      <c r="R29" s="1">
        <v>0</v>
      </c>
      <c r="S29" s="1">
        <v>0</v>
      </c>
      <c r="T29" s="1">
        <v>0</v>
      </c>
      <c r="U29" s="1">
        <v>11</v>
      </c>
      <c r="V29" s="1">
        <v>8.5</v>
      </c>
      <c r="W29" s="1">
        <v>77</v>
      </c>
      <c r="X29" s="1">
        <v>0</v>
      </c>
      <c r="Y29" s="1">
        <v>0</v>
      </c>
      <c r="AA29" s="1">
        <v>0</v>
      </c>
      <c r="AB29" s="1">
        <v>0</v>
      </c>
      <c r="AC29" s="1">
        <v>0.5</v>
      </c>
      <c r="AD29" s="1">
        <v>0</v>
      </c>
      <c r="AE29" s="1">
        <v>0.06</v>
      </c>
      <c r="AF29" s="1">
        <v>0</v>
      </c>
      <c r="AG29" s="1">
        <v>0</v>
      </c>
      <c r="AH29" s="1">
        <v>0</v>
      </c>
      <c r="AI29" s="1">
        <v>0</v>
      </c>
      <c r="AJ29" s="1">
        <v>0.5</v>
      </c>
      <c r="AK29" s="1">
        <v>23</v>
      </c>
      <c r="AL29" s="1">
        <v>6.6</v>
      </c>
      <c r="AM29" s="1">
        <v>19.600000000000001</v>
      </c>
      <c r="AN29" s="1">
        <v>0.9</v>
      </c>
      <c r="AO29" s="1">
        <v>4.8</v>
      </c>
      <c r="AP29" s="1">
        <v>17.5</v>
      </c>
      <c r="AQ29" s="1">
        <v>23.5</v>
      </c>
      <c r="AR29" s="1">
        <v>0</v>
      </c>
      <c r="AS29" s="1">
        <v>4</v>
      </c>
      <c r="AT29" s="1">
        <v>0.5</v>
      </c>
      <c r="AU29" s="1">
        <v>1</v>
      </c>
      <c r="AV29" s="1">
        <v>1</v>
      </c>
      <c r="AW29" s="1">
        <v>100</v>
      </c>
      <c r="AX29" s="1">
        <v>11.5</v>
      </c>
      <c r="AY29" s="1">
        <v>4</v>
      </c>
      <c r="AZ29" s="1">
        <v>1</v>
      </c>
      <c r="BA29" s="1">
        <v>1</v>
      </c>
      <c r="BB29" s="1">
        <v>6</v>
      </c>
      <c r="BC29" s="1">
        <v>7.5</v>
      </c>
      <c r="BD29" s="1">
        <v>6.5</v>
      </c>
      <c r="BE29" s="1">
        <v>3</v>
      </c>
      <c r="BF29" s="1">
        <v>1</v>
      </c>
      <c r="BG29" s="1">
        <v>2.5</v>
      </c>
      <c r="BH29" s="1">
        <v>0.5</v>
      </c>
      <c r="BI29" s="1">
        <v>0.75</v>
      </c>
      <c r="BJ29" s="1">
        <v>65.5</v>
      </c>
      <c r="BK29" s="1">
        <v>57.5</v>
      </c>
      <c r="BL29" s="1">
        <v>88</v>
      </c>
      <c r="BM29" s="1">
        <v>27.5</v>
      </c>
      <c r="BN29" s="1">
        <v>21.5</v>
      </c>
      <c r="BO29" s="1">
        <v>78</v>
      </c>
      <c r="BP29" s="1">
        <v>11</v>
      </c>
      <c r="BQ29" s="1">
        <v>8.5</v>
      </c>
      <c r="BR29" s="1">
        <v>77</v>
      </c>
      <c r="BS29" s="1">
        <v>0</v>
      </c>
      <c r="BT29" s="1">
        <v>0</v>
      </c>
      <c r="BU29" s="1">
        <v>2</v>
      </c>
      <c r="BV29" s="1">
        <v>0</v>
      </c>
      <c r="BW29" s="1">
        <v>0</v>
      </c>
      <c r="BX29" s="1">
        <v>0</v>
      </c>
      <c r="BY29" s="1">
        <v>76.5</v>
      </c>
      <c r="BZ29" s="1">
        <v>3</v>
      </c>
      <c r="CA29" s="1">
        <v>9</v>
      </c>
      <c r="CB29" s="1">
        <v>1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f t="shared" si="0"/>
        <v>4.2393002200000023</v>
      </c>
      <c r="CL29" s="1">
        <v>6</v>
      </c>
    </row>
    <row r="30" spans="1:90" x14ac:dyDescent="0.25">
      <c r="A30" s="1" t="s">
        <v>64</v>
      </c>
      <c r="B30" s="1">
        <v>4.5</v>
      </c>
      <c r="C30" s="1">
        <v>2</v>
      </c>
      <c r="D30" s="1">
        <v>90</v>
      </c>
      <c r="E30" s="1">
        <v>0.02</v>
      </c>
      <c r="F30" s="1">
        <v>0</v>
      </c>
      <c r="G30" s="1">
        <v>0</v>
      </c>
      <c r="H30" s="1">
        <v>0</v>
      </c>
      <c r="I30" s="1">
        <v>0.5</v>
      </c>
      <c r="J30" s="1">
        <v>0</v>
      </c>
      <c r="K30" s="1">
        <v>0</v>
      </c>
      <c r="L30" s="1">
        <v>0.5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12</v>
      </c>
      <c r="V30" s="1">
        <v>7</v>
      </c>
      <c r="W30" s="1">
        <v>58</v>
      </c>
      <c r="X30" s="1">
        <v>1</v>
      </c>
      <c r="Y30" s="1">
        <v>0.5</v>
      </c>
      <c r="Z30" s="1">
        <v>50</v>
      </c>
      <c r="AA30" s="1">
        <v>0</v>
      </c>
      <c r="AB30" s="1">
        <v>0</v>
      </c>
      <c r="AC30" s="1">
        <v>0.5</v>
      </c>
      <c r="AD30" s="1">
        <v>0</v>
      </c>
      <c r="AE30" s="1">
        <v>0.02</v>
      </c>
      <c r="AF30" s="1">
        <v>0</v>
      </c>
      <c r="AG30" s="1">
        <v>0</v>
      </c>
      <c r="AH30" s="1">
        <v>0.5</v>
      </c>
      <c r="AI30" s="1">
        <v>0</v>
      </c>
      <c r="AJ30" s="1">
        <v>0.5</v>
      </c>
      <c r="AK30" s="1">
        <v>0.5</v>
      </c>
      <c r="AL30" s="1">
        <v>8.8000000000000007</v>
      </c>
      <c r="AM30" s="1">
        <v>12.2</v>
      </c>
      <c r="AN30" s="1">
        <v>0.1</v>
      </c>
      <c r="AO30" s="1">
        <v>2.8</v>
      </c>
      <c r="AP30" s="1">
        <v>9.5</v>
      </c>
      <c r="AQ30" s="1">
        <v>15.5</v>
      </c>
      <c r="AR30" s="1">
        <v>0</v>
      </c>
      <c r="AS30" s="1">
        <v>3</v>
      </c>
      <c r="AT30" s="1">
        <v>1</v>
      </c>
      <c r="AU30" s="1">
        <v>1</v>
      </c>
      <c r="AV30" s="1">
        <v>0</v>
      </c>
      <c r="AW30" s="1">
        <v>0</v>
      </c>
      <c r="AX30" s="1">
        <v>4.5</v>
      </c>
      <c r="AY30" s="1">
        <v>1.5</v>
      </c>
      <c r="AZ30" s="1">
        <v>0.5</v>
      </c>
      <c r="BA30" s="1">
        <v>2</v>
      </c>
      <c r="BB30" s="1">
        <v>4</v>
      </c>
      <c r="BC30" s="1">
        <v>14</v>
      </c>
      <c r="BD30" s="1">
        <v>9</v>
      </c>
      <c r="BE30" s="1">
        <v>3.5</v>
      </c>
      <c r="BF30" s="1">
        <v>2</v>
      </c>
      <c r="BG30" s="1">
        <v>2</v>
      </c>
      <c r="BH30" s="1">
        <v>1</v>
      </c>
      <c r="BI30" s="1">
        <v>1.1399999999999999</v>
      </c>
      <c r="BJ30" s="1">
        <v>46</v>
      </c>
      <c r="BK30" s="1">
        <v>34</v>
      </c>
      <c r="BL30" s="1">
        <v>74</v>
      </c>
      <c r="BM30" s="1">
        <v>20.5</v>
      </c>
      <c r="BN30" s="1">
        <v>14</v>
      </c>
      <c r="BO30" s="1">
        <v>68</v>
      </c>
      <c r="BP30" s="1">
        <v>12</v>
      </c>
      <c r="BQ30" s="1">
        <v>7</v>
      </c>
      <c r="BR30" s="1">
        <v>58</v>
      </c>
      <c r="BS30" s="1">
        <v>0</v>
      </c>
      <c r="BT30" s="1">
        <v>0</v>
      </c>
      <c r="BU30" s="1">
        <v>2</v>
      </c>
      <c r="BV30" s="1">
        <v>0</v>
      </c>
      <c r="BW30" s="1">
        <v>0</v>
      </c>
      <c r="BX30" s="1">
        <v>0.5</v>
      </c>
      <c r="BY30" s="1">
        <v>67</v>
      </c>
      <c r="BZ30" s="1">
        <v>0</v>
      </c>
      <c r="CA30" s="1">
        <v>9.5</v>
      </c>
      <c r="CB30" s="1">
        <v>2.5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f t="shared" si="0"/>
        <v>4.0134585200000004</v>
      </c>
      <c r="CL30" s="1">
        <v>6</v>
      </c>
    </row>
    <row r="31" spans="1:90" x14ac:dyDescent="0.25">
      <c r="A31" s="1" t="s">
        <v>67</v>
      </c>
      <c r="B31" s="1">
        <v>5.4</v>
      </c>
      <c r="C31" s="1">
        <v>2</v>
      </c>
      <c r="D31" s="1">
        <v>67.5</v>
      </c>
      <c r="E31" s="1">
        <v>0.01</v>
      </c>
      <c r="F31" s="1">
        <v>0</v>
      </c>
      <c r="G31" s="1">
        <v>0</v>
      </c>
      <c r="H31" s="1">
        <v>0</v>
      </c>
      <c r="I31" s="1">
        <v>0.5</v>
      </c>
      <c r="J31" s="1">
        <v>0</v>
      </c>
      <c r="K31" s="1">
        <v>0</v>
      </c>
      <c r="L31" s="1">
        <v>0.5</v>
      </c>
      <c r="M31" s="1">
        <v>0</v>
      </c>
      <c r="N31" s="1">
        <v>0</v>
      </c>
      <c r="O31" s="1">
        <v>0.01</v>
      </c>
      <c r="P31" s="1">
        <v>0.01</v>
      </c>
      <c r="Q31" s="1">
        <v>0</v>
      </c>
      <c r="R31" s="1">
        <v>0</v>
      </c>
      <c r="S31" s="1">
        <v>0</v>
      </c>
      <c r="T31" s="1">
        <v>0</v>
      </c>
      <c r="U31" s="1">
        <v>19</v>
      </c>
      <c r="V31" s="1">
        <v>17.5</v>
      </c>
      <c r="W31" s="1">
        <v>92</v>
      </c>
      <c r="X31" s="1">
        <v>1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0.01</v>
      </c>
      <c r="AF31" s="1">
        <v>0</v>
      </c>
      <c r="AG31" s="1">
        <v>0</v>
      </c>
      <c r="AH31" s="1">
        <v>0</v>
      </c>
      <c r="AI31" s="1">
        <v>0</v>
      </c>
      <c r="AJ31" s="1">
        <v>0.5</v>
      </c>
      <c r="AK31" s="1">
        <v>5</v>
      </c>
      <c r="AL31" s="1">
        <v>6.9</v>
      </c>
      <c r="AM31" s="1">
        <v>6.2</v>
      </c>
      <c r="AN31" s="1">
        <v>0.1</v>
      </c>
      <c r="AO31" s="1">
        <v>5.8</v>
      </c>
      <c r="AP31" s="1">
        <v>8.5</v>
      </c>
      <c r="AQ31" s="1">
        <v>14.5</v>
      </c>
      <c r="AR31" s="1">
        <v>0</v>
      </c>
      <c r="AS31" s="1">
        <v>3.5</v>
      </c>
      <c r="AT31" s="1">
        <v>0</v>
      </c>
      <c r="AU31" s="1">
        <v>0</v>
      </c>
      <c r="AV31" s="1">
        <v>0</v>
      </c>
      <c r="AX31" s="1">
        <v>2.5</v>
      </c>
      <c r="AY31" s="1">
        <v>0</v>
      </c>
      <c r="AZ31" s="1">
        <v>0</v>
      </c>
      <c r="BA31" s="1">
        <v>0.5</v>
      </c>
      <c r="BB31" s="1">
        <v>0.5</v>
      </c>
      <c r="BC31" s="1">
        <v>1</v>
      </c>
      <c r="BD31" s="1">
        <v>1</v>
      </c>
      <c r="BE31" s="1">
        <v>0</v>
      </c>
      <c r="BF31" s="1">
        <v>0</v>
      </c>
      <c r="BG31" s="1">
        <v>0</v>
      </c>
      <c r="BH31" s="1">
        <v>0</v>
      </c>
      <c r="BI31" s="1">
        <v>0.02</v>
      </c>
      <c r="BJ31" s="1">
        <v>58.5</v>
      </c>
      <c r="BK31" s="1">
        <v>53.5</v>
      </c>
      <c r="BL31" s="1">
        <v>91</v>
      </c>
      <c r="BM31" s="1">
        <v>39</v>
      </c>
      <c r="BN31" s="1">
        <v>35.5</v>
      </c>
      <c r="BO31" s="1">
        <v>91</v>
      </c>
      <c r="BP31" s="1">
        <v>19</v>
      </c>
      <c r="BQ31" s="1">
        <v>17.5</v>
      </c>
      <c r="BR31" s="1">
        <v>92</v>
      </c>
      <c r="BS31" s="1">
        <v>0.5</v>
      </c>
      <c r="BT31" s="1">
        <v>0</v>
      </c>
      <c r="BU31" s="1">
        <v>2</v>
      </c>
      <c r="BV31" s="1">
        <v>0</v>
      </c>
      <c r="BW31" s="1">
        <v>1</v>
      </c>
      <c r="BX31" s="1">
        <v>1</v>
      </c>
      <c r="BY31" s="1">
        <v>73</v>
      </c>
      <c r="BZ31" s="1">
        <v>0.5</v>
      </c>
      <c r="CA31" s="1">
        <v>10</v>
      </c>
      <c r="CB31" s="1">
        <v>4</v>
      </c>
      <c r="CC31" s="1">
        <v>0.5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  <c r="CJ31" s="1">
        <v>0</v>
      </c>
      <c r="CK31" s="1">
        <f t="shared" si="0"/>
        <v>4.3866280700000004</v>
      </c>
      <c r="CL31" s="1">
        <v>6</v>
      </c>
    </row>
    <row r="32" spans="1:90" x14ac:dyDescent="0.25">
      <c r="A32" s="1" t="s">
        <v>85</v>
      </c>
      <c r="B32" s="1">
        <v>4.8</v>
      </c>
      <c r="C32" s="1">
        <v>2</v>
      </c>
      <c r="D32" s="1">
        <v>90</v>
      </c>
      <c r="E32" s="1">
        <v>0.05</v>
      </c>
      <c r="F32" s="1">
        <v>0</v>
      </c>
      <c r="G32" s="1">
        <v>0.1</v>
      </c>
      <c r="H32" s="1">
        <v>0</v>
      </c>
      <c r="I32" s="1">
        <v>1</v>
      </c>
      <c r="J32" s="1">
        <v>0</v>
      </c>
      <c r="K32" s="1">
        <v>0</v>
      </c>
      <c r="L32" s="1">
        <v>1</v>
      </c>
      <c r="M32" s="1">
        <v>0</v>
      </c>
      <c r="N32" s="1">
        <v>0</v>
      </c>
      <c r="O32" s="1">
        <v>0.01</v>
      </c>
      <c r="P32" s="1">
        <v>0.01</v>
      </c>
      <c r="Q32" s="1">
        <v>0</v>
      </c>
      <c r="R32" s="1">
        <v>0</v>
      </c>
      <c r="S32" s="1">
        <v>0</v>
      </c>
      <c r="T32" s="1">
        <v>0</v>
      </c>
      <c r="U32" s="1">
        <v>19</v>
      </c>
      <c r="V32" s="1">
        <v>14</v>
      </c>
      <c r="W32" s="1">
        <v>74</v>
      </c>
      <c r="X32" s="1">
        <v>4.5</v>
      </c>
      <c r="Y32" s="1">
        <v>0</v>
      </c>
      <c r="Z32" s="1">
        <v>0</v>
      </c>
      <c r="AA32" s="1">
        <v>0</v>
      </c>
      <c r="AB32" s="1">
        <v>0</v>
      </c>
      <c r="AC32" s="1">
        <v>1.5</v>
      </c>
      <c r="AD32" s="1">
        <v>0</v>
      </c>
      <c r="AE32" s="1">
        <v>0.06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7</v>
      </c>
      <c r="AL32" s="1">
        <v>19.100000000000001</v>
      </c>
      <c r="AM32" s="1">
        <v>13</v>
      </c>
      <c r="AN32" s="1">
        <v>0.3</v>
      </c>
      <c r="AO32" s="1">
        <v>3</v>
      </c>
      <c r="AP32" s="1">
        <v>12.5</v>
      </c>
      <c r="AQ32" s="1">
        <v>12.5</v>
      </c>
      <c r="AR32" s="1">
        <v>0</v>
      </c>
      <c r="AS32" s="1">
        <v>2</v>
      </c>
      <c r="AT32" s="1">
        <v>1</v>
      </c>
      <c r="AU32" s="1">
        <v>2</v>
      </c>
      <c r="AV32" s="1">
        <v>0.5</v>
      </c>
      <c r="AW32" s="1">
        <v>25</v>
      </c>
      <c r="AX32" s="1">
        <v>4.5</v>
      </c>
      <c r="AY32" s="1">
        <v>2.5</v>
      </c>
      <c r="AZ32" s="1">
        <v>0.5</v>
      </c>
      <c r="BA32" s="1">
        <v>0</v>
      </c>
      <c r="BB32" s="1">
        <v>3</v>
      </c>
      <c r="BC32" s="1">
        <v>9</v>
      </c>
      <c r="BD32" s="1">
        <v>7</v>
      </c>
      <c r="BE32" s="1">
        <v>4.5</v>
      </c>
      <c r="BF32" s="1">
        <v>1</v>
      </c>
      <c r="BG32" s="1">
        <v>1</v>
      </c>
      <c r="BH32" s="1">
        <v>1.5</v>
      </c>
      <c r="BI32" s="1">
        <v>1.46</v>
      </c>
      <c r="BJ32" s="1">
        <v>42</v>
      </c>
      <c r="BK32" s="1">
        <v>34.5</v>
      </c>
      <c r="BL32" s="1">
        <v>82</v>
      </c>
      <c r="BM32" s="1">
        <v>31.5</v>
      </c>
      <c r="BN32" s="1">
        <v>20.5</v>
      </c>
      <c r="BO32" s="1">
        <v>65</v>
      </c>
      <c r="BP32" s="1">
        <v>19</v>
      </c>
      <c r="BQ32" s="1">
        <v>14</v>
      </c>
      <c r="BR32" s="1">
        <v>74</v>
      </c>
      <c r="BS32" s="1">
        <v>0</v>
      </c>
      <c r="BT32" s="1">
        <v>0</v>
      </c>
      <c r="BU32" s="1">
        <v>2</v>
      </c>
      <c r="BV32" s="1">
        <v>0</v>
      </c>
      <c r="BW32" s="1">
        <v>0</v>
      </c>
      <c r="BX32" s="1">
        <v>1.5</v>
      </c>
      <c r="BY32" s="1">
        <v>72.5</v>
      </c>
      <c r="BZ32" s="1">
        <v>3</v>
      </c>
      <c r="CA32" s="1">
        <v>5</v>
      </c>
      <c r="CB32" s="1">
        <v>3.5</v>
      </c>
      <c r="CC32" s="1">
        <v>0.5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0</v>
      </c>
      <c r="CK32" s="1">
        <f t="shared" si="0"/>
        <v>4.28207001</v>
      </c>
      <c r="CL32" s="1">
        <v>6</v>
      </c>
    </row>
    <row r="33" spans="1:90" x14ac:dyDescent="0.25">
      <c r="A33" s="1" t="s">
        <v>87</v>
      </c>
      <c r="B33" s="1">
        <v>5</v>
      </c>
      <c r="C33" s="1">
        <v>2</v>
      </c>
      <c r="D33" s="1">
        <v>87</v>
      </c>
      <c r="E33" s="1">
        <v>0.25</v>
      </c>
      <c r="F33" s="1">
        <v>0</v>
      </c>
      <c r="G33" s="1">
        <v>0.4</v>
      </c>
      <c r="H33" s="1">
        <v>0</v>
      </c>
      <c r="I33" s="1">
        <v>1.5</v>
      </c>
      <c r="J33" s="1">
        <v>1</v>
      </c>
      <c r="K33" s="1">
        <v>1.5</v>
      </c>
      <c r="L33" s="1">
        <v>0</v>
      </c>
      <c r="M33" s="1">
        <v>0.5</v>
      </c>
      <c r="N33" s="1">
        <v>1</v>
      </c>
      <c r="O33" s="1">
        <v>0.33</v>
      </c>
      <c r="P33" s="1">
        <v>0.33</v>
      </c>
      <c r="Q33" s="1">
        <v>0</v>
      </c>
      <c r="R33" s="1">
        <v>0</v>
      </c>
      <c r="S33" s="1">
        <v>0</v>
      </c>
      <c r="T33" s="1">
        <v>0</v>
      </c>
      <c r="U33" s="1">
        <v>10.5</v>
      </c>
      <c r="V33" s="1">
        <v>8</v>
      </c>
      <c r="W33" s="1">
        <v>76</v>
      </c>
      <c r="X33" s="1">
        <v>0.5</v>
      </c>
      <c r="Y33" s="1">
        <v>0</v>
      </c>
      <c r="Z33" s="1">
        <v>0</v>
      </c>
      <c r="AA33" s="1">
        <v>0</v>
      </c>
      <c r="AB33" s="1">
        <v>0</v>
      </c>
      <c r="AC33" s="1">
        <v>0.5</v>
      </c>
      <c r="AD33" s="1">
        <v>0</v>
      </c>
      <c r="AE33" s="1">
        <v>0.08</v>
      </c>
      <c r="AF33" s="1">
        <v>0</v>
      </c>
      <c r="AG33" s="1">
        <v>0</v>
      </c>
      <c r="AH33" s="1">
        <v>0.5</v>
      </c>
      <c r="AI33" s="1">
        <v>0</v>
      </c>
      <c r="AJ33" s="1">
        <v>0</v>
      </c>
      <c r="AK33" s="1">
        <v>29</v>
      </c>
      <c r="AL33" s="1">
        <v>5.95</v>
      </c>
      <c r="AM33" s="1">
        <v>22.3</v>
      </c>
      <c r="AN33" s="1">
        <v>2.2000000000000002</v>
      </c>
      <c r="AO33" s="1">
        <v>4.5</v>
      </c>
      <c r="AP33" s="1">
        <v>12.5</v>
      </c>
      <c r="AQ33" s="1">
        <v>12.5</v>
      </c>
      <c r="AR33" s="1">
        <v>0</v>
      </c>
      <c r="AS33" s="1">
        <v>1.5</v>
      </c>
      <c r="AT33" s="1">
        <v>1</v>
      </c>
      <c r="AU33" s="1">
        <v>2.5</v>
      </c>
      <c r="AV33" s="1">
        <v>2</v>
      </c>
      <c r="AW33" s="1">
        <v>80</v>
      </c>
      <c r="AX33" s="1">
        <v>6</v>
      </c>
      <c r="AY33" s="1">
        <v>4</v>
      </c>
      <c r="AZ33" s="1">
        <v>0.5</v>
      </c>
      <c r="BA33" s="1">
        <v>1.5</v>
      </c>
      <c r="BB33" s="1">
        <v>6</v>
      </c>
      <c r="BC33" s="1">
        <v>9</v>
      </c>
      <c r="BD33" s="1">
        <v>7</v>
      </c>
      <c r="BE33" s="1">
        <v>4.5</v>
      </c>
      <c r="BF33" s="1">
        <v>1</v>
      </c>
      <c r="BG33" s="1">
        <v>1</v>
      </c>
      <c r="BH33" s="1">
        <v>1.5</v>
      </c>
      <c r="BI33" s="1">
        <v>1.46</v>
      </c>
      <c r="BJ33" s="1">
        <v>49</v>
      </c>
      <c r="BK33" s="1">
        <v>39.5</v>
      </c>
      <c r="BL33" s="1">
        <v>81</v>
      </c>
      <c r="BM33" s="1">
        <v>24.5</v>
      </c>
      <c r="BN33" s="1">
        <v>17</v>
      </c>
      <c r="BO33" s="1">
        <v>69</v>
      </c>
      <c r="BP33" s="1">
        <v>10.5</v>
      </c>
      <c r="BQ33" s="1">
        <v>8</v>
      </c>
      <c r="BR33" s="1">
        <v>76</v>
      </c>
      <c r="BS33" s="1">
        <v>0</v>
      </c>
      <c r="BT33" s="1">
        <v>0</v>
      </c>
      <c r="BU33" s="1">
        <v>2</v>
      </c>
      <c r="BV33" s="1">
        <v>0</v>
      </c>
      <c r="BW33" s="1">
        <v>1</v>
      </c>
      <c r="BX33" s="1">
        <v>0</v>
      </c>
      <c r="BY33" s="1">
        <v>62.5</v>
      </c>
      <c r="BZ33" s="1">
        <v>2.5</v>
      </c>
      <c r="CA33" s="1">
        <v>9</v>
      </c>
      <c r="CB33" s="1">
        <v>1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f t="shared" si="0"/>
        <v>4.0874941300000023</v>
      </c>
      <c r="CL33" s="1">
        <v>6</v>
      </c>
    </row>
    <row r="34" spans="1:90" x14ac:dyDescent="0.25">
      <c r="A34" s="1" t="s">
        <v>89</v>
      </c>
      <c r="B34" s="1">
        <v>6.2</v>
      </c>
      <c r="C34" s="1">
        <v>2</v>
      </c>
      <c r="D34" s="1">
        <v>90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4.5</v>
      </c>
      <c r="V34" s="1">
        <v>2</v>
      </c>
      <c r="W34" s="1">
        <v>44</v>
      </c>
      <c r="X34" s="1">
        <v>0.5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0.5</v>
      </c>
      <c r="AI34" s="1">
        <v>0</v>
      </c>
      <c r="AJ34" s="1">
        <v>0.5</v>
      </c>
      <c r="AK34" s="1">
        <v>1</v>
      </c>
      <c r="AL34" s="1">
        <v>2.5</v>
      </c>
      <c r="AM34" s="1">
        <v>13</v>
      </c>
      <c r="AN34" s="1">
        <v>0</v>
      </c>
      <c r="AO34" s="1">
        <v>2</v>
      </c>
      <c r="AP34" s="1">
        <v>9.5</v>
      </c>
      <c r="AQ34" s="1">
        <v>15.5</v>
      </c>
      <c r="AR34" s="1">
        <v>0</v>
      </c>
      <c r="AS34" s="1">
        <v>3.5</v>
      </c>
      <c r="AT34" s="1">
        <v>0.5</v>
      </c>
      <c r="AU34" s="1">
        <v>1.5</v>
      </c>
      <c r="AV34" s="1">
        <v>1</v>
      </c>
      <c r="AW34" s="1">
        <v>67</v>
      </c>
      <c r="AX34" s="1">
        <v>3.5</v>
      </c>
      <c r="AY34" s="1">
        <v>3</v>
      </c>
      <c r="AZ34" s="1">
        <v>0</v>
      </c>
      <c r="BA34" s="1">
        <v>0.5</v>
      </c>
      <c r="BB34" s="1">
        <v>3.5</v>
      </c>
      <c r="BC34" s="1">
        <v>14.5</v>
      </c>
      <c r="BD34" s="1">
        <v>9</v>
      </c>
      <c r="BE34" s="1">
        <v>5.5</v>
      </c>
      <c r="BF34" s="1">
        <v>0.5</v>
      </c>
      <c r="BG34" s="1">
        <v>4</v>
      </c>
      <c r="BH34" s="1">
        <v>2</v>
      </c>
      <c r="BI34" s="1">
        <v>1.79</v>
      </c>
      <c r="BJ34" s="1">
        <v>51.5</v>
      </c>
      <c r="BK34" s="1">
        <v>39</v>
      </c>
      <c r="BL34" s="1">
        <v>76</v>
      </c>
      <c r="BM34" s="1">
        <v>16</v>
      </c>
      <c r="BN34" s="1">
        <v>9.5</v>
      </c>
      <c r="BO34" s="1">
        <v>59</v>
      </c>
      <c r="BP34" s="1">
        <v>4.5</v>
      </c>
      <c r="BQ34" s="1">
        <v>2</v>
      </c>
      <c r="BR34" s="1">
        <v>44</v>
      </c>
      <c r="BS34" s="1">
        <v>0</v>
      </c>
      <c r="BT34" s="1">
        <v>0</v>
      </c>
      <c r="BU34" s="1">
        <v>2</v>
      </c>
      <c r="BV34" s="1">
        <v>0</v>
      </c>
      <c r="BW34" s="1">
        <v>0</v>
      </c>
      <c r="BX34" s="1">
        <v>0</v>
      </c>
      <c r="BY34" s="1">
        <v>60</v>
      </c>
      <c r="BZ34" s="1">
        <v>0.5</v>
      </c>
      <c r="CA34" s="1">
        <v>3.5</v>
      </c>
      <c r="CB34" s="1">
        <v>0.5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f t="shared" si="0"/>
        <v>3.4819549999999992</v>
      </c>
      <c r="CL34" s="1">
        <v>6</v>
      </c>
    </row>
    <row r="35" spans="1:90" x14ac:dyDescent="0.25">
      <c r="A35" s="1" t="s">
        <v>97</v>
      </c>
      <c r="B35" s="1">
        <v>4.5</v>
      </c>
      <c r="C35" s="1">
        <v>2</v>
      </c>
      <c r="D35" s="1">
        <v>90</v>
      </c>
      <c r="E35" s="1">
        <v>0.02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8.5</v>
      </c>
      <c r="V35" s="1">
        <v>4.5</v>
      </c>
      <c r="W35" s="1">
        <v>53</v>
      </c>
      <c r="X35" s="1">
        <v>1.5</v>
      </c>
      <c r="Y35" s="1">
        <v>0.5</v>
      </c>
      <c r="Z35" s="1">
        <v>33</v>
      </c>
      <c r="AA35" s="1">
        <v>0</v>
      </c>
      <c r="AB35" s="1">
        <v>0</v>
      </c>
      <c r="AC35" s="1">
        <v>0.5</v>
      </c>
      <c r="AD35" s="1">
        <v>0</v>
      </c>
      <c r="AE35" s="1">
        <v>0.02</v>
      </c>
      <c r="AF35" s="1">
        <v>0</v>
      </c>
      <c r="AG35" s="1">
        <v>0</v>
      </c>
      <c r="AH35" s="1">
        <v>0</v>
      </c>
      <c r="AI35" s="1">
        <v>0</v>
      </c>
      <c r="AJ35" s="1">
        <v>0.5</v>
      </c>
      <c r="AK35" s="1">
        <v>2</v>
      </c>
      <c r="AL35" s="1">
        <v>8.4</v>
      </c>
      <c r="AM35" s="1">
        <v>17.600000000000001</v>
      </c>
      <c r="AN35" s="1">
        <v>0.1</v>
      </c>
      <c r="AO35" s="1">
        <v>3.3</v>
      </c>
      <c r="AP35" s="1">
        <v>10</v>
      </c>
      <c r="AQ35" s="1">
        <v>16</v>
      </c>
      <c r="AR35" s="1">
        <v>0</v>
      </c>
      <c r="AS35" s="1">
        <v>3.5</v>
      </c>
      <c r="AT35" s="1">
        <v>1</v>
      </c>
      <c r="AU35" s="1">
        <v>2</v>
      </c>
      <c r="AV35" s="1">
        <v>1</v>
      </c>
      <c r="AW35" s="1">
        <v>50</v>
      </c>
      <c r="AX35" s="1">
        <v>5.5</v>
      </c>
      <c r="AY35" s="1">
        <v>2.5</v>
      </c>
      <c r="AZ35" s="1">
        <v>0</v>
      </c>
      <c r="BA35" s="1">
        <v>2.5</v>
      </c>
      <c r="BB35" s="1">
        <v>5</v>
      </c>
      <c r="BC35" s="1">
        <v>14</v>
      </c>
      <c r="BD35" s="1">
        <v>9</v>
      </c>
      <c r="BE35" s="1">
        <v>3.5</v>
      </c>
      <c r="BF35" s="1">
        <v>2</v>
      </c>
      <c r="BG35" s="1">
        <v>2</v>
      </c>
      <c r="BH35" s="1">
        <v>1</v>
      </c>
      <c r="BI35" s="1">
        <v>1.1399999999999999</v>
      </c>
      <c r="BJ35" s="1">
        <v>43</v>
      </c>
      <c r="BK35" s="1">
        <v>29</v>
      </c>
      <c r="BL35" s="1">
        <v>67</v>
      </c>
      <c r="BM35" s="1">
        <v>21.5</v>
      </c>
      <c r="BN35" s="1">
        <v>13.5</v>
      </c>
      <c r="BO35" s="1">
        <v>63</v>
      </c>
      <c r="BP35" s="1">
        <v>8.5</v>
      </c>
      <c r="BQ35" s="1">
        <v>4.5</v>
      </c>
      <c r="BR35" s="1">
        <v>53</v>
      </c>
      <c r="BS35" s="1">
        <v>0</v>
      </c>
      <c r="BT35" s="1">
        <v>0</v>
      </c>
      <c r="BU35" s="1">
        <v>2</v>
      </c>
      <c r="BV35" s="1">
        <v>0</v>
      </c>
      <c r="BW35" s="1">
        <v>0</v>
      </c>
      <c r="BX35" s="1">
        <v>0.5</v>
      </c>
      <c r="BY35" s="1">
        <v>70.5</v>
      </c>
      <c r="BZ35" s="1">
        <v>1</v>
      </c>
      <c r="CA35" s="1">
        <v>6.5</v>
      </c>
      <c r="CB35" s="1">
        <v>2.5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>
        <v>0</v>
      </c>
      <c r="CJ35" s="1">
        <v>0</v>
      </c>
      <c r="CK35" s="1">
        <f t="shared" si="0"/>
        <v>3.9049628199999993</v>
      </c>
      <c r="CL35" s="1">
        <v>6</v>
      </c>
    </row>
    <row r="36" spans="1:90" x14ac:dyDescent="0.25">
      <c r="A36" s="1" t="s">
        <v>101</v>
      </c>
      <c r="B36" s="1">
        <v>4.9000000000000004</v>
      </c>
      <c r="C36" s="1">
        <v>2</v>
      </c>
      <c r="D36" s="1">
        <v>90</v>
      </c>
      <c r="E36" s="1">
        <v>0.11</v>
      </c>
      <c r="F36" s="1">
        <v>0</v>
      </c>
      <c r="G36" s="1">
        <v>0.3</v>
      </c>
      <c r="H36" s="1">
        <v>0</v>
      </c>
      <c r="I36" s="1">
        <v>2.5</v>
      </c>
      <c r="J36" s="1">
        <v>0</v>
      </c>
      <c r="K36" s="1">
        <v>2.5</v>
      </c>
      <c r="L36" s="1">
        <v>0</v>
      </c>
      <c r="M36" s="1">
        <v>0.5</v>
      </c>
      <c r="N36" s="1">
        <v>2.5</v>
      </c>
      <c r="O36" s="1">
        <v>0.22</v>
      </c>
      <c r="P36" s="1">
        <v>0.22</v>
      </c>
      <c r="Q36" s="1">
        <v>0</v>
      </c>
      <c r="R36" s="1">
        <v>0</v>
      </c>
      <c r="S36" s="1">
        <v>0</v>
      </c>
      <c r="T36" s="1">
        <v>0</v>
      </c>
      <c r="U36" s="1">
        <v>8.5</v>
      </c>
      <c r="V36" s="1">
        <v>6.5</v>
      </c>
      <c r="W36" s="1">
        <v>76</v>
      </c>
      <c r="X36" s="1">
        <v>0</v>
      </c>
      <c r="Y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0.08</v>
      </c>
      <c r="AF36" s="1">
        <v>0</v>
      </c>
      <c r="AG36" s="1">
        <v>0</v>
      </c>
      <c r="AH36" s="1">
        <v>0</v>
      </c>
      <c r="AI36" s="1">
        <v>0</v>
      </c>
      <c r="AJ36" s="1">
        <v>0.5</v>
      </c>
      <c r="AK36" s="1">
        <v>37</v>
      </c>
      <c r="AL36" s="1">
        <v>2.2000000000000002</v>
      </c>
      <c r="AM36" s="1">
        <v>17.2</v>
      </c>
      <c r="AN36" s="1">
        <v>1.6</v>
      </c>
      <c r="AO36" s="1">
        <v>5.4</v>
      </c>
      <c r="AP36" s="1">
        <v>11</v>
      </c>
      <c r="AQ36" s="1">
        <v>17</v>
      </c>
      <c r="AR36" s="1">
        <v>0</v>
      </c>
      <c r="AS36" s="1">
        <v>4</v>
      </c>
      <c r="AT36" s="1">
        <v>0.5</v>
      </c>
      <c r="AU36" s="1">
        <v>2.5</v>
      </c>
      <c r="AV36" s="1">
        <v>1</v>
      </c>
      <c r="AW36" s="1">
        <v>40</v>
      </c>
      <c r="AX36" s="1">
        <v>5.5</v>
      </c>
      <c r="AY36" s="1">
        <v>3.5</v>
      </c>
      <c r="AZ36" s="1">
        <v>0.5</v>
      </c>
      <c r="BA36" s="1">
        <v>1</v>
      </c>
      <c r="BB36" s="1">
        <v>5</v>
      </c>
      <c r="BC36" s="1">
        <v>7.5</v>
      </c>
      <c r="BD36" s="1">
        <v>6.5</v>
      </c>
      <c r="BE36" s="1">
        <v>3</v>
      </c>
      <c r="BF36" s="1">
        <v>1</v>
      </c>
      <c r="BG36" s="1">
        <v>2.5</v>
      </c>
      <c r="BH36" s="1">
        <v>0.5</v>
      </c>
      <c r="BI36" s="1">
        <v>0.75</v>
      </c>
      <c r="BJ36" s="1">
        <v>70.5</v>
      </c>
      <c r="BK36" s="1">
        <v>61</v>
      </c>
      <c r="BL36" s="1">
        <v>87</v>
      </c>
      <c r="BM36" s="1">
        <v>27.5</v>
      </c>
      <c r="BN36" s="1">
        <v>22.5</v>
      </c>
      <c r="BO36" s="1">
        <v>82</v>
      </c>
      <c r="BP36" s="1">
        <v>8.5</v>
      </c>
      <c r="BQ36" s="1">
        <v>6.5</v>
      </c>
      <c r="BR36" s="1">
        <v>76</v>
      </c>
      <c r="BS36" s="1">
        <v>0</v>
      </c>
      <c r="BT36" s="1">
        <v>0</v>
      </c>
      <c r="BU36" s="1">
        <v>2</v>
      </c>
      <c r="BV36" s="1">
        <v>0</v>
      </c>
      <c r="BW36" s="1">
        <v>0</v>
      </c>
      <c r="BX36" s="1">
        <v>0</v>
      </c>
      <c r="BY36" s="1">
        <v>83.5</v>
      </c>
      <c r="BZ36" s="1">
        <v>3</v>
      </c>
      <c r="CA36" s="1">
        <v>3</v>
      </c>
      <c r="CB36" s="1">
        <v>0.5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>
        <v>0</v>
      </c>
      <c r="CJ36" s="1">
        <v>0</v>
      </c>
      <c r="CK36" s="1">
        <f t="shared" si="0"/>
        <v>4.9185330300000007</v>
      </c>
      <c r="CL36" s="1">
        <v>6</v>
      </c>
    </row>
    <row r="37" spans="1:90" x14ac:dyDescent="0.25">
      <c r="A37" s="1" t="s">
        <v>106</v>
      </c>
      <c r="B37" s="1">
        <v>4.3</v>
      </c>
      <c r="C37" s="1">
        <v>2</v>
      </c>
      <c r="D37" s="1">
        <v>90</v>
      </c>
      <c r="E37" s="1">
        <v>0.14000000000000001</v>
      </c>
      <c r="F37" s="1">
        <v>0</v>
      </c>
      <c r="G37" s="1">
        <v>0.3</v>
      </c>
      <c r="H37" s="1">
        <v>0</v>
      </c>
      <c r="I37" s="1">
        <v>0.5</v>
      </c>
      <c r="J37" s="1">
        <v>0</v>
      </c>
      <c r="K37" s="1">
        <v>0</v>
      </c>
      <c r="L37" s="1">
        <v>0.5</v>
      </c>
      <c r="M37" s="1">
        <v>0</v>
      </c>
      <c r="N37" s="1">
        <v>0</v>
      </c>
      <c r="O37" s="1">
        <v>0.01</v>
      </c>
      <c r="P37" s="1">
        <v>0.01</v>
      </c>
      <c r="Q37" s="1">
        <v>0</v>
      </c>
      <c r="R37" s="1">
        <v>0</v>
      </c>
      <c r="S37" s="1">
        <v>0</v>
      </c>
      <c r="T37" s="1">
        <v>0</v>
      </c>
      <c r="U37" s="1">
        <v>10.5</v>
      </c>
      <c r="V37" s="1">
        <v>9</v>
      </c>
      <c r="W37" s="1">
        <v>86</v>
      </c>
      <c r="X37" s="1">
        <v>2.5</v>
      </c>
      <c r="Y37" s="1">
        <v>0.5</v>
      </c>
      <c r="Z37" s="1">
        <v>20</v>
      </c>
      <c r="AA37" s="1">
        <v>0</v>
      </c>
      <c r="AB37" s="1">
        <v>0</v>
      </c>
      <c r="AC37" s="1">
        <v>1.5</v>
      </c>
      <c r="AD37" s="1">
        <v>0.5</v>
      </c>
      <c r="AE37" s="1">
        <v>0.25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5.5</v>
      </c>
      <c r="AL37" s="1">
        <v>20.05</v>
      </c>
      <c r="AM37" s="1">
        <v>13.5</v>
      </c>
      <c r="AN37" s="1">
        <v>0.8</v>
      </c>
      <c r="AO37" s="1">
        <v>3.2</v>
      </c>
      <c r="AP37" s="1">
        <v>14.5</v>
      </c>
      <c r="AQ37" s="1">
        <v>14.5</v>
      </c>
      <c r="AR37" s="1">
        <v>0</v>
      </c>
      <c r="AS37" s="1">
        <v>1.5</v>
      </c>
      <c r="AT37" s="1">
        <v>1.5</v>
      </c>
      <c r="AU37" s="1">
        <v>1.5</v>
      </c>
      <c r="AV37" s="1">
        <v>0.5</v>
      </c>
      <c r="AW37" s="1">
        <v>33</v>
      </c>
      <c r="AX37" s="1">
        <v>5.5</v>
      </c>
      <c r="AY37" s="1">
        <v>1.5</v>
      </c>
      <c r="AZ37" s="1">
        <v>0</v>
      </c>
      <c r="BA37" s="1">
        <v>4</v>
      </c>
      <c r="BB37" s="1">
        <v>5.5</v>
      </c>
      <c r="BC37" s="1">
        <v>12.5</v>
      </c>
      <c r="BD37" s="1">
        <v>9</v>
      </c>
      <c r="BE37" s="1">
        <v>4.5</v>
      </c>
      <c r="BF37" s="1">
        <v>2.5</v>
      </c>
      <c r="BG37" s="1">
        <v>4</v>
      </c>
      <c r="BH37" s="1">
        <v>2.5</v>
      </c>
      <c r="BI37" s="1">
        <v>1.62</v>
      </c>
      <c r="BJ37" s="1">
        <v>31.5</v>
      </c>
      <c r="BK37" s="1">
        <v>27</v>
      </c>
      <c r="BL37" s="1">
        <v>86</v>
      </c>
      <c r="BM37" s="1">
        <v>23</v>
      </c>
      <c r="BN37" s="1">
        <v>18.5</v>
      </c>
      <c r="BO37" s="1">
        <v>80</v>
      </c>
      <c r="BP37" s="1">
        <v>10.5</v>
      </c>
      <c r="BQ37" s="1">
        <v>9</v>
      </c>
      <c r="BR37" s="1">
        <v>86</v>
      </c>
      <c r="BS37" s="1">
        <v>0</v>
      </c>
      <c r="BT37" s="1">
        <v>0</v>
      </c>
      <c r="BU37" s="1">
        <v>2</v>
      </c>
      <c r="BV37" s="1">
        <v>0</v>
      </c>
      <c r="BW37" s="1">
        <v>0</v>
      </c>
      <c r="BX37" s="1">
        <v>2</v>
      </c>
      <c r="BY37" s="1">
        <v>59.5</v>
      </c>
      <c r="BZ37" s="1">
        <v>2.5</v>
      </c>
      <c r="CA37" s="1">
        <v>2.5</v>
      </c>
      <c r="CB37" s="1">
        <v>2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>
        <v>0</v>
      </c>
      <c r="CJ37" s="1">
        <v>0</v>
      </c>
      <c r="CK37" s="1">
        <f t="shared" si="0"/>
        <v>4.0263999999999998</v>
      </c>
      <c r="CL37" s="1">
        <v>6</v>
      </c>
    </row>
    <row r="38" spans="1:90" x14ac:dyDescent="0.25">
      <c r="A38" s="1" t="s">
        <v>111</v>
      </c>
      <c r="B38" s="1">
        <v>4.5</v>
      </c>
      <c r="C38" s="1">
        <v>2</v>
      </c>
      <c r="D38" s="1">
        <v>90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2.5</v>
      </c>
      <c r="V38" s="1">
        <v>2.5</v>
      </c>
      <c r="W38" s="1">
        <v>100</v>
      </c>
      <c r="X38" s="1">
        <v>0</v>
      </c>
      <c r="Y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0.5</v>
      </c>
      <c r="AK38" s="1">
        <v>0</v>
      </c>
      <c r="AL38" s="1">
        <v>1.3</v>
      </c>
      <c r="AM38" s="1">
        <v>15</v>
      </c>
      <c r="AN38" s="1">
        <v>0</v>
      </c>
      <c r="AO38" s="1">
        <v>3.3</v>
      </c>
      <c r="AP38" s="1">
        <v>16</v>
      </c>
      <c r="AQ38" s="1">
        <v>22</v>
      </c>
      <c r="AR38" s="1">
        <v>0.5</v>
      </c>
      <c r="AS38" s="1">
        <v>4</v>
      </c>
      <c r="AT38" s="1">
        <v>1</v>
      </c>
      <c r="AU38" s="1">
        <v>2</v>
      </c>
      <c r="AV38" s="1">
        <v>2</v>
      </c>
      <c r="AW38" s="1">
        <v>100</v>
      </c>
      <c r="AX38" s="1">
        <v>8</v>
      </c>
      <c r="AY38" s="1">
        <v>3</v>
      </c>
      <c r="AZ38" s="1">
        <v>0.5</v>
      </c>
      <c r="BA38" s="1">
        <v>3.5</v>
      </c>
      <c r="BB38" s="1">
        <v>7</v>
      </c>
      <c r="BC38" s="1">
        <v>14</v>
      </c>
      <c r="BD38" s="1">
        <v>9</v>
      </c>
      <c r="BE38" s="1">
        <v>3.5</v>
      </c>
      <c r="BF38" s="1">
        <v>2</v>
      </c>
      <c r="BG38" s="1">
        <v>2</v>
      </c>
      <c r="BH38" s="1">
        <v>1</v>
      </c>
      <c r="BI38" s="1">
        <v>1.1399999999999999</v>
      </c>
      <c r="BJ38" s="1">
        <v>45.5</v>
      </c>
      <c r="BK38" s="1">
        <v>37</v>
      </c>
      <c r="BL38" s="1">
        <v>81</v>
      </c>
      <c r="BM38" s="1">
        <v>16.5</v>
      </c>
      <c r="BN38" s="1">
        <v>11.5</v>
      </c>
      <c r="BO38" s="1">
        <v>70</v>
      </c>
      <c r="BP38" s="1">
        <v>2.5</v>
      </c>
      <c r="BQ38" s="1">
        <v>2.5</v>
      </c>
      <c r="BR38" s="1">
        <v>100</v>
      </c>
      <c r="BS38" s="1">
        <v>0</v>
      </c>
      <c r="BT38" s="1">
        <v>0</v>
      </c>
      <c r="BU38" s="1">
        <v>2</v>
      </c>
      <c r="BV38" s="1">
        <v>0</v>
      </c>
      <c r="BW38" s="1">
        <v>0</v>
      </c>
      <c r="BX38" s="1">
        <v>0.5</v>
      </c>
      <c r="BY38" s="1">
        <v>64.5</v>
      </c>
      <c r="BZ38" s="1">
        <v>0</v>
      </c>
      <c r="CA38" s="1">
        <v>2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f t="shared" si="0"/>
        <v>4.1136675</v>
      </c>
      <c r="CL38" s="1">
        <v>6</v>
      </c>
    </row>
    <row r="39" spans="1:90" x14ac:dyDescent="0.25">
      <c r="A39" s="1" t="s">
        <v>124</v>
      </c>
      <c r="B39" s="1">
        <v>4.5</v>
      </c>
      <c r="C39" s="1">
        <v>2</v>
      </c>
      <c r="D39" s="1">
        <v>90</v>
      </c>
      <c r="E39" s="1">
        <v>0.2</v>
      </c>
      <c r="F39" s="1">
        <v>0</v>
      </c>
      <c r="G39" s="1">
        <v>0.2</v>
      </c>
      <c r="H39" s="1">
        <v>0</v>
      </c>
      <c r="I39" s="1">
        <v>1</v>
      </c>
      <c r="J39" s="1">
        <v>0</v>
      </c>
      <c r="K39" s="1">
        <v>1</v>
      </c>
      <c r="L39" s="1">
        <v>0</v>
      </c>
      <c r="M39" s="1">
        <v>0.5</v>
      </c>
      <c r="N39" s="1">
        <v>1</v>
      </c>
      <c r="O39" s="1">
        <v>0.17</v>
      </c>
      <c r="P39" s="1">
        <v>0.17</v>
      </c>
      <c r="Q39" s="1">
        <v>0</v>
      </c>
      <c r="R39" s="1">
        <v>0</v>
      </c>
      <c r="S39" s="1">
        <v>0</v>
      </c>
      <c r="T39" s="1">
        <v>0</v>
      </c>
      <c r="U39" s="1">
        <v>6.5</v>
      </c>
      <c r="V39" s="1">
        <v>2.5</v>
      </c>
      <c r="W39" s="1">
        <v>38</v>
      </c>
      <c r="X39" s="1">
        <v>0.5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0.03</v>
      </c>
      <c r="AF39" s="1">
        <v>0</v>
      </c>
      <c r="AG39" s="1">
        <v>0</v>
      </c>
      <c r="AH39" s="1">
        <v>0</v>
      </c>
      <c r="AI39" s="1">
        <v>0</v>
      </c>
      <c r="AJ39" s="1">
        <v>0.5</v>
      </c>
      <c r="AK39" s="1">
        <v>13.5</v>
      </c>
      <c r="AL39" s="1">
        <v>0.45</v>
      </c>
      <c r="AM39" s="1">
        <v>18.399999999999999</v>
      </c>
      <c r="AN39" s="1">
        <v>1.1000000000000001</v>
      </c>
      <c r="AO39" s="1">
        <v>4.4000000000000004</v>
      </c>
      <c r="AP39" s="1">
        <v>12</v>
      </c>
      <c r="AQ39" s="1">
        <v>18</v>
      </c>
      <c r="AR39" s="1">
        <v>0</v>
      </c>
      <c r="AS39" s="1">
        <v>3.5</v>
      </c>
      <c r="AT39" s="1">
        <v>1</v>
      </c>
      <c r="AU39" s="1">
        <v>1</v>
      </c>
      <c r="AV39" s="1">
        <v>0.5</v>
      </c>
      <c r="AW39" s="1">
        <v>50</v>
      </c>
      <c r="AX39" s="1">
        <v>4.5</v>
      </c>
      <c r="AY39" s="1">
        <v>4.5</v>
      </c>
      <c r="AZ39" s="1">
        <v>1</v>
      </c>
      <c r="BA39" s="1">
        <v>0.5</v>
      </c>
      <c r="BB39" s="1">
        <v>6</v>
      </c>
      <c r="BC39" s="1">
        <v>14</v>
      </c>
      <c r="BD39" s="1">
        <v>9</v>
      </c>
      <c r="BE39" s="1">
        <v>3.5</v>
      </c>
      <c r="BF39" s="1">
        <v>2</v>
      </c>
      <c r="BG39" s="1">
        <v>2</v>
      </c>
      <c r="BH39" s="1">
        <v>1</v>
      </c>
      <c r="BI39" s="1">
        <v>1.1399999999999999</v>
      </c>
      <c r="BJ39" s="1">
        <v>59</v>
      </c>
      <c r="BK39" s="1">
        <v>50.5</v>
      </c>
      <c r="BL39" s="1">
        <v>86</v>
      </c>
      <c r="BM39" s="1">
        <v>14.5</v>
      </c>
      <c r="BN39" s="1">
        <v>9</v>
      </c>
      <c r="BO39" s="1">
        <v>62</v>
      </c>
      <c r="BP39" s="1">
        <v>6.5</v>
      </c>
      <c r="BQ39" s="1">
        <v>2.5</v>
      </c>
      <c r="BR39" s="1">
        <v>38</v>
      </c>
      <c r="BS39" s="1">
        <v>0</v>
      </c>
      <c r="BT39" s="1">
        <v>0</v>
      </c>
      <c r="BU39" s="1">
        <v>2</v>
      </c>
      <c r="BV39" s="1">
        <v>0</v>
      </c>
      <c r="BW39" s="1">
        <v>0</v>
      </c>
      <c r="BX39" s="1">
        <v>0</v>
      </c>
      <c r="BY39" s="1">
        <v>71.5</v>
      </c>
      <c r="BZ39" s="1">
        <v>1.5</v>
      </c>
      <c r="CA39" s="1">
        <v>5</v>
      </c>
      <c r="CB39" s="1">
        <v>0.5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K39" s="1">
        <f t="shared" si="0"/>
        <v>4.2790183199999987</v>
      </c>
      <c r="CL39" s="1">
        <v>6</v>
      </c>
    </row>
    <row r="40" spans="1:90" x14ac:dyDescent="0.25">
      <c r="A40" s="1" t="s">
        <v>135</v>
      </c>
      <c r="B40" s="1">
        <v>4.9000000000000004</v>
      </c>
      <c r="C40" s="1">
        <v>2</v>
      </c>
      <c r="D40" s="1">
        <v>90</v>
      </c>
      <c r="E40" s="1">
        <v>0.08</v>
      </c>
      <c r="F40" s="1">
        <v>0</v>
      </c>
      <c r="G40" s="1">
        <v>0.2</v>
      </c>
      <c r="H40" s="1">
        <v>0</v>
      </c>
      <c r="I40" s="1">
        <v>2.5</v>
      </c>
      <c r="J40" s="1">
        <v>0</v>
      </c>
      <c r="K40" s="1">
        <v>2.5</v>
      </c>
      <c r="L40" s="1">
        <v>0</v>
      </c>
      <c r="M40" s="1">
        <v>0</v>
      </c>
      <c r="N40" s="1">
        <v>2</v>
      </c>
      <c r="O40" s="1">
        <v>0.06</v>
      </c>
      <c r="P40" s="1">
        <v>0.06</v>
      </c>
      <c r="Q40" s="1">
        <v>0</v>
      </c>
      <c r="R40" s="1">
        <v>0</v>
      </c>
      <c r="S40" s="1">
        <v>0</v>
      </c>
      <c r="T40" s="1">
        <v>0</v>
      </c>
      <c r="U40" s="1">
        <v>4</v>
      </c>
      <c r="V40" s="1">
        <v>3.5</v>
      </c>
      <c r="W40" s="1">
        <v>88</v>
      </c>
      <c r="X40" s="1">
        <v>0</v>
      </c>
      <c r="Y40" s="1">
        <v>0</v>
      </c>
      <c r="AA40" s="1">
        <v>0</v>
      </c>
      <c r="AB40" s="1">
        <v>0</v>
      </c>
      <c r="AC40" s="1">
        <v>0.5</v>
      </c>
      <c r="AD40" s="1">
        <v>0</v>
      </c>
      <c r="AE40" s="1">
        <v>0.08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31.5</v>
      </c>
      <c r="AL40" s="1">
        <v>5.8</v>
      </c>
      <c r="AM40" s="1">
        <v>14.8</v>
      </c>
      <c r="AN40" s="1">
        <v>0.7</v>
      </c>
      <c r="AO40" s="1">
        <v>4.2</v>
      </c>
      <c r="AP40" s="1">
        <v>12</v>
      </c>
      <c r="AQ40" s="1">
        <v>12</v>
      </c>
      <c r="AR40" s="1">
        <v>0</v>
      </c>
      <c r="AS40" s="1">
        <v>1.5</v>
      </c>
      <c r="AT40" s="1">
        <v>1.5</v>
      </c>
      <c r="AU40" s="1">
        <v>0.5</v>
      </c>
      <c r="AV40" s="1">
        <v>0</v>
      </c>
      <c r="AW40" s="1">
        <v>0</v>
      </c>
      <c r="AX40" s="1">
        <v>3.5</v>
      </c>
      <c r="AY40" s="1">
        <v>3</v>
      </c>
      <c r="AZ40" s="1">
        <v>1</v>
      </c>
      <c r="BA40" s="1">
        <v>1.5</v>
      </c>
      <c r="BB40" s="1">
        <v>5.5</v>
      </c>
      <c r="BC40" s="1">
        <v>7</v>
      </c>
      <c r="BD40" s="1">
        <v>5</v>
      </c>
      <c r="BE40" s="1">
        <v>1.5</v>
      </c>
      <c r="BF40" s="1">
        <v>1</v>
      </c>
      <c r="BG40" s="1">
        <v>1.5</v>
      </c>
      <c r="BH40" s="1">
        <v>2</v>
      </c>
      <c r="BI40" s="1">
        <v>0.97</v>
      </c>
      <c r="BJ40" s="1">
        <v>39.5</v>
      </c>
      <c r="BK40" s="1">
        <v>35</v>
      </c>
      <c r="BL40" s="1">
        <v>89</v>
      </c>
      <c r="BM40" s="1">
        <v>13</v>
      </c>
      <c r="BN40" s="1">
        <v>10</v>
      </c>
      <c r="BO40" s="1">
        <v>77</v>
      </c>
      <c r="BP40" s="1">
        <v>4</v>
      </c>
      <c r="BQ40" s="1">
        <v>3.5</v>
      </c>
      <c r="BR40" s="1">
        <v>88</v>
      </c>
      <c r="BS40" s="1">
        <v>0</v>
      </c>
      <c r="BT40" s="1">
        <v>0</v>
      </c>
      <c r="BU40" s="1">
        <v>2</v>
      </c>
      <c r="BV40" s="1">
        <v>0</v>
      </c>
      <c r="BW40" s="1">
        <v>0</v>
      </c>
      <c r="BX40" s="1">
        <v>0</v>
      </c>
      <c r="BY40" s="1">
        <v>52</v>
      </c>
      <c r="BZ40" s="1">
        <v>3.5</v>
      </c>
      <c r="CA40" s="1">
        <v>2.5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f t="shared" si="0"/>
        <v>3.8193459400000007</v>
      </c>
      <c r="CL40" s="1">
        <v>6</v>
      </c>
    </row>
    <row r="41" spans="1:90" x14ac:dyDescent="0.25">
      <c r="A41" s="1" t="s">
        <v>138</v>
      </c>
      <c r="B41" s="1">
        <v>4.7</v>
      </c>
      <c r="C41" s="1">
        <v>2</v>
      </c>
      <c r="D41" s="1">
        <v>90</v>
      </c>
      <c r="E41" s="1">
        <v>0.12</v>
      </c>
      <c r="F41" s="1">
        <v>0.17</v>
      </c>
      <c r="G41" s="1">
        <v>0.2</v>
      </c>
      <c r="H41" s="1">
        <v>1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17.5</v>
      </c>
      <c r="V41" s="1">
        <v>11.5</v>
      </c>
      <c r="W41" s="1">
        <v>66</v>
      </c>
      <c r="X41" s="1">
        <v>9.5</v>
      </c>
      <c r="Y41" s="1">
        <v>2</v>
      </c>
      <c r="Z41" s="1">
        <v>21</v>
      </c>
      <c r="AA41" s="1">
        <v>0.5</v>
      </c>
      <c r="AB41" s="1">
        <v>0.5</v>
      </c>
      <c r="AC41" s="1">
        <v>1</v>
      </c>
      <c r="AD41" s="1">
        <v>0.5</v>
      </c>
      <c r="AE41" s="1">
        <v>0.22</v>
      </c>
      <c r="AF41" s="1">
        <v>0.5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21.55</v>
      </c>
      <c r="AM41" s="1">
        <v>25.8</v>
      </c>
      <c r="AN41" s="1">
        <v>0.7</v>
      </c>
      <c r="AO41" s="1">
        <v>4.3</v>
      </c>
      <c r="AP41" s="1">
        <v>15</v>
      </c>
      <c r="AQ41" s="1">
        <v>19.5</v>
      </c>
      <c r="AR41" s="1">
        <v>0</v>
      </c>
      <c r="AS41" s="1">
        <v>3</v>
      </c>
      <c r="AT41" s="1">
        <v>1.5</v>
      </c>
      <c r="AU41" s="1">
        <v>2.5</v>
      </c>
      <c r="AV41" s="1">
        <v>1</v>
      </c>
      <c r="AW41" s="1">
        <v>40</v>
      </c>
      <c r="AX41" s="1">
        <v>7.5</v>
      </c>
      <c r="AY41" s="1">
        <v>2</v>
      </c>
      <c r="AZ41" s="1">
        <v>0</v>
      </c>
      <c r="BA41" s="1">
        <v>1.5</v>
      </c>
      <c r="BB41" s="1">
        <v>3.5</v>
      </c>
      <c r="BC41" s="1">
        <v>7</v>
      </c>
      <c r="BD41" s="1">
        <v>5</v>
      </c>
      <c r="BE41" s="1">
        <v>1.5</v>
      </c>
      <c r="BF41" s="1">
        <v>1</v>
      </c>
      <c r="BG41" s="1">
        <v>1.5</v>
      </c>
      <c r="BH41" s="1">
        <v>2</v>
      </c>
      <c r="BI41" s="1">
        <v>0.97</v>
      </c>
      <c r="BJ41" s="1">
        <v>50</v>
      </c>
      <c r="BK41" s="1">
        <v>38</v>
      </c>
      <c r="BL41" s="1">
        <v>76</v>
      </c>
      <c r="BM41" s="1">
        <v>40.5</v>
      </c>
      <c r="BN41" s="1">
        <v>23.5</v>
      </c>
      <c r="BO41" s="1">
        <v>58</v>
      </c>
      <c r="BP41" s="1">
        <v>17.5</v>
      </c>
      <c r="BQ41" s="1">
        <v>11.5</v>
      </c>
      <c r="BR41" s="1">
        <v>66</v>
      </c>
      <c r="BS41" s="1">
        <v>0</v>
      </c>
      <c r="BT41" s="1">
        <v>0</v>
      </c>
      <c r="BU41" s="1">
        <v>2</v>
      </c>
      <c r="BV41" s="1">
        <v>0</v>
      </c>
      <c r="BW41" s="1">
        <v>0</v>
      </c>
      <c r="BX41" s="1">
        <v>1</v>
      </c>
      <c r="BY41" s="1">
        <v>88</v>
      </c>
      <c r="BZ41" s="1">
        <v>0.5</v>
      </c>
      <c r="CA41" s="1">
        <v>11</v>
      </c>
      <c r="CB41" s="1">
        <v>13</v>
      </c>
      <c r="CC41" s="1">
        <v>0.5</v>
      </c>
      <c r="CD41" s="1">
        <v>0</v>
      </c>
      <c r="CE41" s="1">
        <v>0.5</v>
      </c>
      <c r="CF41" s="1">
        <v>0.5</v>
      </c>
      <c r="CG41" s="1">
        <v>0</v>
      </c>
      <c r="CH41" s="1">
        <v>0</v>
      </c>
      <c r="CI41" s="1">
        <v>0</v>
      </c>
      <c r="CJ41" s="1">
        <v>0</v>
      </c>
      <c r="CK41" s="1">
        <f t="shared" si="0"/>
        <v>4.661239919999999</v>
      </c>
      <c r="CL41" s="1">
        <v>6</v>
      </c>
    </row>
    <row r="42" spans="1:90" x14ac:dyDescent="0.25">
      <c r="A42" s="1" t="s">
        <v>141</v>
      </c>
      <c r="B42" s="1">
        <v>4.7</v>
      </c>
      <c r="C42" s="1">
        <v>2</v>
      </c>
      <c r="D42" s="1">
        <v>88.5</v>
      </c>
      <c r="E42" s="1">
        <v>0.01</v>
      </c>
      <c r="F42" s="1">
        <v>0</v>
      </c>
      <c r="G42" s="1">
        <v>0</v>
      </c>
      <c r="H42" s="1">
        <v>0</v>
      </c>
      <c r="I42" s="1">
        <v>0.5</v>
      </c>
      <c r="J42" s="1">
        <v>0</v>
      </c>
      <c r="K42" s="1">
        <v>0.5</v>
      </c>
      <c r="L42" s="1">
        <v>0</v>
      </c>
      <c r="M42" s="1">
        <v>0</v>
      </c>
      <c r="N42" s="1">
        <v>0.5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4.5</v>
      </c>
      <c r="V42" s="1">
        <v>3</v>
      </c>
      <c r="W42" s="1">
        <v>67</v>
      </c>
      <c r="X42" s="1">
        <v>0</v>
      </c>
      <c r="Y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3</v>
      </c>
      <c r="AL42" s="1">
        <v>0.25</v>
      </c>
      <c r="AM42" s="1">
        <v>11.9</v>
      </c>
      <c r="AN42" s="1">
        <v>0.1</v>
      </c>
      <c r="AO42" s="1">
        <v>2.8</v>
      </c>
      <c r="AP42" s="1">
        <v>14.5</v>
      </c>
      <c r="AQ42" s="1">
        <v>14.5</v>
      </c>
      <c r="AR42" s="1">
        <v>0</v>
      </c>
      <c r="AS42" s="1">
        <v>2</v>
      </c>
      <c r="AT42" s="1">
        <v>1</v>
      </c>
      <c r="AU42" s="1">
        <v>1</v>
      </c>
      <c r="AV42" s="1">
        <v>1</v>
      </c>
      <c r="AW42" s="1">
        <v>100</v>
      </c>
      <c r="AX42" s="1">
        <v>2.5</v>
      </c>
      <c r="AY42" s="1">
        <v>2.5</v>
      </c>
      <c r="AZ42" s="1">
        <v>0</v>
      </c>
      <c r="BA42" s="1">
        <v>2.5</v>
      </c>
      <c r="BB42" s="1">
        <v>5</v>
      </c>
      <c r="BC42" s="1">
        <v>9</v>
      </c>
      <c r="BD42" s="1">
        <v>7</v>
      </c>
      <c r="BE42" s="1">
        <v>4.5</v>
      </c>
      <c r="BF42" s="1">
        <v>1</v>
      </c>
      <c r="BG42" s="1">
        <v>1</v>
      </c>
      <c r="BH42" s="1">
        <v>1.5</v>
      </c>
      <c r="BI42" s="1">
        <v>1.46</v>
      </c>
      <c r="BJ42" s="1">
        <v>39</v>
      </c>
      <c r="BK42" s="1">
        <v>34</v>
      </c>
      <c r="BL42" s="1">
        <v>87</v>
      </c>
      <c r="BM42" s="1">
        <v>9.5</v>
      </c>
      <c r="BN42" s="1">
        <v>6</v>
      </c>
      <c r="BO42" s="1">
        <v>63</v>
      </c>
      <c r="BP42" s="1">
        <v>4.5</v>
      </c>
      <c r="BQ42" s="1">
        <v>3</v>
      </c>
      <c r="BR42" s="1">
        <v>67</v>
      </c>
      <c r="BS42" s="1">
        <v>0</v>
      </c>
      <c r="BT42" s="1">
        <v>0</v>
      </c>
      <c r="BU42" s="1">
        <v>2</v>
      </c>
      <c r="BV42" s="1">
        <v>0</v>
      </c>
      <c r="BW42" s="1">
        <v>1</v>
      </c>
      <c r="BX42" s="1">
        <v>0</v>
      </c>
      <c r="BY42" s="1">
        <v>46.5</v>
      </c>
      <c r="BZ42" s="1">
        <v>1</v>
      </c>
      <c r="CA42" s="1">
        <v>3.5</v>
      </c>
      <c r="CB42" s="1">
        <v>0.5</v>
      </c>
      <c r="CC42" s="1">
        <v>0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  <c r="CI42" s="1">
        <v>0</v>
      </c>
      <c r="CJ42" s="1">
        <v>0</v>
      </c>
      <c r="CK42" s="1">
        <f t="shared" si="0"/>
        <v>3.5445016100000006</v>
      </c>
      <c r="CL42" s="1">
        <v>6</v>
      </c>
    </row>
    <row r="43" spans="1:90" x14ac:dyDescent="0.25">
      <c r="A43" s="1" t="s">
        <v>83</v>
      </c>
      <c r="B43" s="1">
        <v>4.4000000000000004</v>
      </c>
      <c r="C43" s="1">
        <v>2</v>
      </c>
      <c r="D43" s="1">
        <v>90</v>
      </c>
      <c r="E43" s="1">
        <v>0.02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12.5</v>
      </c>
      <c r="V43" s="1">
        <v>6.5</v>
      </c>
      <c r="W43" s="1">
        <v>52</v>
      </c>
      <c r="X43" s="1">
        <v>0</v>
      </c>
      <c r="Y43" s="1">
        <v>0</v>
      </c>
      <c r="AA43" s="1">
        <v>0</v>
      </c>
      <c r="AB43" s="1">
        <v>0</v>
      </c>
      <c r="AC43" s="1">
        <v>1</v>
      </c>
      <c r="AD43" s="1">
        <v>0</v>
      </c>
      <c r="AE43" s="1">
        <v>0.04</v>
      </c>
      <c r="AF43" s="1">
        <v>0</v>
      </c>
      <c r="AG43" s="1">
        <v>0</v>
      </c>
      <c r="AH43" s="1">
        <v>0.5</v>
      </c>
      <c r="AI43" s="1">
        <v>0</v>
      </c>
      <c r="AJ43" s="1">
        <v>0</v>
      </c>
      <c r="AK43" s="1">
        <v>1</v>
      </c>
      <c r="AL43" s="1">
        <v>12.3</v>
      </c>
      <c r="AM43" s="1">
        <v>21.5</v>
      </c>
      <c r="AN43" s="1">
        <v>0.1</v>
      </c>
      <c r="AO43" s="1">
        <v>2</v>
      </c>
      <c r="AP43" s="1">
        <v>14</v>
      </c>
      <c r="AQ43" s="1">
        <v>14</v>
      </c>
      <c r="AR43" s="1">
        <v>0</v>
      </c>
      <c r="AS43" s="1">
        <v>1</v>
      </c>
      <c r="AT43" s="1">
        <v>1.5</v>
      </c>
      <c r="AU43" s="1">
        <v>3</v>
      </c>
      <c r="AV43" s="1">
        <v>1.5</v>
      </c>
      <c r="AW43" s="1">
        <v>50</v>
      </c>
      <c r="AX43" s="1">
        <v>8</v>
      </c>
      <c r="AY43" s="1">
        <v>3.5</v>
      </c>
      <c r="AZ43" s="1">
        <v>0.5</v>
      </c>
      <c r="BA43" s="1">
        <v>1.5</v>
      </c>
      <c r="BB43" s="1">
        <v>5.5</v>
      </c>
      <c r="BC43" s="1">
        <v>12.5</v>
      </c>
      <c r="BD43" s="1">
        <v>9</v>
      </c>
      <c r="BE43" s="1">
        <v>4.5</v>
      </c>
      <c r="BF43" s="1">
        <v>2.5</v>
      </c>
      <c r="BG43" s="1">
        <v>4</v>
      </c>
      <c r="BH43" s="1">
        <v>2.5</v>
      </c>
      <c r="BI43" s="1">
        <v>1.62</v>
      </c>
      <c r="BJ43" s="1">
        <v>48.5</v>
      </c>
      <c r="BK43" s="1">
        <v>37.5</v>
      </c>
      <c r="BL43" s="1">
        <v>77</v>
      </c>
      <c r="BM43" s="1">
        <v>27.5</v>
      </c>
      <c r="BN43" s="1">
        <v>18.5</v>
      </c>
      <c r="BO43" s="1">
        <v>67</v>
      </c>
      <c r="BP43" s="1">
        <v>12.5</v>
      </c>
      <c r="BQ43" s="1">
        <v>6.5</v>
      </c>
      <c r="BR43" s="1">
        <v>52</v>
      </c>
      <c r="BS43" s="1">
        <v>0</v>
      </c>
      <c r="BT43" s="1">
        <v>0</v>
      </c>
      <c r="BU43" s="1">
        <v>2</v>
      </c>
      <c r="BV43" s="1">
        <v>0</v>
      </c>
      <c r="BW43" s="1">
        <v>0</v>
      </c>
      <c r="BX43" s="1">
        <v>0.5</v>
      </c>
      <c r="BY43" s="1">
        <v>61.5</v>
      </c>
      <c r="BZ43" s="1">
        <v>0.5</v>
      </c>
      <c r="CA43" s="1">
        <v>7.5</v>
      </c>
      <c r="CB43" s="1">
        <v>0.5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f t="shared" si="0"/>
        <v>3.2730016199999987</v>
      </c>
      <c r="CL43" s="1">
        <v>5</v>
      </c>
    </row>
    <row r="44" spans="1:90" x14ac:dyDescent="0.25">
      <c r="A44" s="1" t="s">
        <v>84</v>
      </c>
      <c r="B44" s="1">
        <v>5</v>
      </c>
      <c r="C44" s="1">
        <v>2</v>
      </c>
      <c r="D44" s="1">
        <v>90</v>
      </c>
      <c r="E44" s="1">
        <v>0.17</v>
      </c>
      <c r="F44" s="1">
        <v>0</v>
      </c>
      <c r="G44" s="1">
        <v>0.2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15</v>
      </c>
      <c r="V44" s="1">
        <v>10.5</v>
      </c>
      <c r="W44" s="1">
        <v>70</v>
      </c>
      <c r="X44" s="1">
        <v>6</v>
      </c>
      <c r="Y44" s="1">
        <v>1.5</v>
      </c>
      <c r="Z44" s="1">
        <v>25</v>
      </c>
      <c r="AA44" s="1">
        <v>3</v>
      </c>
      <c r="AB44" s="1">
        <v>1</v>
      </c>
      <c r="AC44" s="1">
        <v>1.5</v>
      </c>
      <c r="AD44" s="1">
        <v>0.5</v>
      </c>
      <c r="AE44" s="1">
        <v>0.24</v>
      </c>
      <c r="AF44" s="1">
        <v>0</v>
      </c>
      <c r="AG44" s="1">
        <v>0</v>
      </c>
      <c r="AH44" s="1">
        <v>0</v>
      </c>
      <c r="AI44" s="1">
        <v>0</v>
      </c>
      <c r="AJ44" s="1">
        <v>0.5</v>
      </c>
      <c r="AK44" s="1">
        <v>0</v>
      </c>
      <c r="AL44" s="1">
        <v>26.25</v>
      </c>
      <c r="AM44" s="1">
        <v>9.9</v>
      </c>
      <c r="AN44" s="1">
        <v>0.7</v>
      </c>
      <c r="AO44" s="1">
        <v>3.7</v>
      </c>
      <c r="AP44" s="1">
        <v>13</v>
      </c>
      <c r="AQ44" s="1">
        <v>19</v>
      </c>
      <c r="AR44" s="1">
        <v>1</v>
      </c>
      <c r="AS44" s="1">
        <v>5</v>
      </c>
      <c r="AT44" s="1">
        <v>0.5</v>
      </c>
      <c r="AU44" s="1">
        <v>1</v>
      </c>
      <c r="AV44" s="1">
        <v>0.5</v>
      </c>
      <c r="AW44" s="1">
        <v>50</v>
      </c>
      <c r="AX44" s="1">
        <v>4.5</v>
      </c>
      <c r="AY44" s="1">
        <v>0</v>
      </c>
      <c r="AZ44" s="1">
        <v>0</v>
      </c>
      <c r="BA44" s="1">
        <v>2</v>
      </c>
      <c r="BB44" s="1">
        <v>2</v>
      </c>
      <c r="BC44" s="1">
        <v>11.5</v>
      </c>
      <c r="BD44" s="1">
        <v>6.5</v>
      </c>
      <c r="BE44" s="1">
        <v>4.5</v>
      </c>
      <c r="BF44" s="1">
        <v>0</v>
      </c>
      <c r="BG44" s="1">
        <v>1</v>
      </c>
      <c r="BH44" s="1">
        <v>1.5</v>
      </c>
      <c r="BI44" s="1">
        <v>1.25</v>
      </c>
      <c r="BJ44" s="1">
        <v>49</v>
      </c>
      <c r="BK44" s="1">
        <v>41.5</v>
      </c>
      <c r="BL44" s="1">
        <v>85</v>
      </c>
      <c r="BM44" s="1">
        <v>35.5</v>
      </c>
      <c r="BN44" s="1">
        <v>24</v>
      </c>
      <c r="BO44" s="1">
        <v>68</v>
      </c>
      <c r="BP44" s="1">
        <v>15</v>
      </c>
      <c r="BQ44" s="1">
        <v>10.5</v>
      </c>
      <c r="BR44" s="1">
        <v>70</v>
      </c>
      <c r="BS44" s="1">
        <v>0.5</v>
      </c>
      <c r="BT44" s="1">
        <v>0.5</v>
      </c>
      <c r="BU44" s="1">
        <v>2</v>
      </c>
      <c r="BV44" s="1">
        <v>0</v>
      </c>
      <c r="BW44" s="1">
        <v>0</v>
      </c>
      <c r="BX44" s="1">
        <v>0.5</v>
      </c>
      <c r="BY44" s="1">
        <v>76.5</v>
      </c>
      <c r="BZ44" s="1">
        <v>0</v>
      </c>
      <c r="CA44" s="1">
        <v>3.5</v>
      </c>
      <c r="CB44" s="1">
        <v>8</v>
      </c>
      <c r="CC44" s="1">
        <v>0</v>
      </c>
      <c r="CD44" s="1">
        <v>0</v>
      </c>
      <c r="CE44" s="1">
        <v>3</v>
      </c>
      <c r="CF44" s="1">
        <v>0.5</v>
      </c>
      <c r="CG44" s="1">
        <v>0</v>
      </c>
      <c r="CH44" s="1">
        <v>0</v>
      </c>
      <c r="CI44" s="1">
        <v>0</v>
      </c>
      <c r="CJ44" s="1">
        <v>0</v>
      </c>
      <c r="CK44" s="1">
        <f t="shared" si="0"/>
        <v>4.2672497700000012</v>
      </c>
      <c r="CL44" s="1">
        <v>5</v>
      </c>
    </row>
    <row r="45" spans="1:90" x14ac:dyDescent="0.25">
      <c r="A45" s="1" t="s">
        <v>109</v>
      </c>
      <c r="B45" s="1">
        <v>5.7</v>
      </c>
      <c r="C45" s="1">
        <v>2</v>
      </c>
      <c r="D45" s="1">
        <v>90</v>
      </c>
      <c r="E45" s="1">
        <v>0.08</v>
      </c>
      <c r="F45" s="1">
        <v>0.1</v>
      </c>
      <c r="G45" s="1">
        <v>0.2</v>
      </c>
      <c r="H45" s="1">
        <v>1</v>
      </c>
      <c r="I45" s="1">
        <v>3.5</v>
      </c>
      <c r="J45" s="1">
        <v>0.5</v>
      </c>
      <c r="K45" s="1">
        <v>3.5</v>
      </c>
      <c r="L45" s="1">
        <v>0</v>
      </c>
      <c r="M45" s="1">
        <v>0</v>
      </c>
      <c r="N45" s="1">
        <v>1.5</v>
      </c>
      <c r="O45" s="1">
        <v>0.15</v>
      </c>
      <c r="P45" s="1">
        <v>0.15</v>
      </c>
      <c r="Q45" s="1">
        <v>0.5</v>
      </c>
      <c r="R45" s="1">
        <v>0.5</v>
      </c>
      <c r="S45" s="1">
        <v>0</v>
      </c>
      <c r="T45" s="1">
        <v>0</v>
      </c>
      <c r="U45" s="1">
        <v>18</v>
      </c>
      <c r="V45" s="1">
        <v>17.5</v>
      </c>
      <c r="W45" s="1">
        <v>97</v>
      </c>
      <c r="X45" s="1">
        <v>0.5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0.1</v>
      </c>
      <c r="AF45" s="1">
        <v>0</v>
      </c>
      <c r="AG45" s="1">
        <v>0</v>
      </c>
      <c r="AH45" s="1">
        <v>0</v>
      </c>
      <c r="AI45" s="1">
        <v>0</v>
      </c>
      <c r="AJ45" s="1">
        <v>1</v>
      </c>
      <c r="AK45" s="1">
        <v>43</v>
      </c>
      <c r="AL45" s="1">
        <v>6.25</v>
      </c>
      <c r="AM45" s="1">
        <v>29.5</v>
      </c>
      <c r="AN45" s="1">
        <v>1.2</v>
      </c>
      <c r="AO45" s="1">
        <v>7.7</v>
      </c>
      <c r="AP45" s="1">
        <v>12.5</v>
      </c>
      <c r="AQ45" s="1">
        <v>30.5</v>
      </c>
      <c r="AR45" s="1">
        <v>1</v>
      </c>
      <c r="AS45" s="1">
        <v>10</v>
      </c>
      <c r="AT45" s="1">
        <v>0</v>
      </c>
      <c r="AU45" s="1">
        <v>1</v>
      </c>
      <c r="AV45" s="1">
        <v>0</v>
      </c>
      <c r="AW45" s="1">
        <v>0</v>
      </c>
      <c r="AX45" s="1">
        <v>6</v>
      </c>
      <c r="AY45" s="1">
        <v>1</v>
      </c>
      <c r="AZ45" s="1">
        <v>0</v>
      </c>
      <c r="BA45" s="1">
        <v>0.5</v>
      </c>
      <c r="BB45" s="1">
        <v>1.5</v>
      </c>
      <c r="BC45" s="1">
        <v>1</v>
      </c>
      <c r="BD45" s="1">
        <v>1</v>
      </c>
      <c r="BE45" s="1">
        <v>0</v>
      </c>
      <c r="BF45" s="1">
        <v>0</v>
      </c>
      <c r="BG45" s="1">
        <v>0</v>
      </c>
      <c r="BH45" s="1">
        <v>0</v>
      </c>
      <c r="BI45" s="1">
        <v>0.02</v>
      </c>
      <c r="BJ45" s="1">
        <v>96</v>
      </c>
      <c r="BK45" s="1">
        <v>94</v>
      </c>
      <c r="BL45" s="1">
        <v>98</v>
      </c>
      <c r="BM45" s="1">
        <v>51.5</v>
      </c>
      <c r="BN45" s="1">
        <v>49.5</v>
      </c>
      <c r="BO45" s="1">
        <v>96</v>
      </c>
      <c r="BP45" s="1">
        <v>18</v>
      </c>
      <c r="BQ45" s="1">
        <v>17.5</v>
      </c>
      <c r="BR45" s="1">
        <v>97</v>
      </c>
      <c r="BS45" s="1">
        <v>0</v>
      </c>
      <c r="BT45" s="1">
        <v>0</v>
      </c>
      <c r="BU45" s="1">
        <v>2</v>
      </c>
      <c r="BV45" s="1">
        <v>0</v>
      </c>
      <c r="BW45" s="1">
        <v>0</v>
      </c>
      <c r="BX45" s="1">
        <v>0</v>
      </c>
      <c r="BY45" s="1">
        <v>106</v>
      </c>
      <c r="BZ45" s="1">
        <v>3.5</v>
      </c>
      <c r="CA45" s="1">
        <v>13</v>
      </c>
      <c r="CB45" s="1">
        <v>1</v>
      </c>
      <c r="CC45" s="1">
        <v>0</v>
      </c>
      <c r="CD45" s="1">
        <v>0</v>
      </c>
      <c r="CE45" s="1">
        <v>0</v>
      </c>
      <c r="CF45" s="1">
        <v>0</v>
      </c>
      <c r="CG45" s="1">
        <v>0</v>
      </c>
      <c r="CH45" s="1">
        <v>0</v>
      </c>
      <c r="CI45" s="1">
        <v>0</v>
      </c>
      <c r="CJ45" s="1">
        <v>0</v>
      </c>
      <c r="CK45" s="1">
        <f t="shared" si="0"/>
        <v>4.0878240800000007</v>
      </c>
      <c r="CL45" s="1">
        <v>5</v>
      </c>
    </row>
    <row r="46" spans="1:90" x14ac:dyDescent="0.25">
      <c r="A46" s="1" t="s">
        <v>114</v>
      </c>
      <c r="B46" s="1">
        <v>4.5</v>
      </c>
      <c r="C46" s="1">
        <v>2</v>
      </c>
      <c r="D46" s="1">
        <v>90</v>
      </c>
      <c r="E46" s="1">
        <v>0.01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5.5</v>
      </c>
      <c r="V46" s="1">
        <v>5</v>
      </c>
      <c r="W46" s="1">
        <v>91</v>
      </c>
      <c r="X46" s="1">
        <v>0.5</v>
      </c>
      <c r="Y46" s="1">
        <v>0</v>
      </c>
      <c r="Z46" s="1">
        <v>0</v>
      </c>
      <c r="AA46" s="1">
        <v>0</v>
      </c>
      <c r="AB46" s="1">
        <v>0</v>
      </c>
      <c r="AC46" s="1">
        <v>0.5</v>
      </c>
      <c r="AD46" s="1">
        <v>0</v>
      </c>
      <c r="AE46" s="1">
        <v>0.02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6.3</v>
      </c>
      <c r="AM46" s="1">
        <v>18.899999999999999</v>
      </c>
      <c r="AN46" s="1">
        <v>0.1</v>
      </c>
      <c r="AO46" s="1">
        <v>2.9</v>
      </c>
      <c r="AP46" s="1">
        <v>16.5</v>
      </c>
      <c r="AQ46" s="1">
        <v>16.5</v>
      </c>
      <c r="AR46" s="1">
        <v>0</v>
      </c>
      <c r="AS46" s="1">
        <v>2</v>
      </c>
      <c r="AT46" s="1">
        <v>1</v>
      </c>
      <c r="AU46" s="1">
        <v>3.5</v>
      </c>
      <c r="AV46" s="1">
        <v>1</v>
      </c>
      <c r="AW46" s="1">
        <v>29</v>
      </c>
      <c r="AX46" s="1">
        <v>6.5</v>
      </c>
      <c r="AY46" s="1">
        <v>0</v>
      </c>
      <c r="AZ46" s="1">
        <v>1</v>
      </c>
      <c r="BA46" s="1">
        <v>1.5</v>
      </c>
      <c r="BB46" s="1">
        <v>2.5</v>
      </c>
      <c r="BC46" s="1">
        <v>9</v>
      </c>
      <c r="BD46" s="1">
        <v>7</v>
      </c>
      <c r="BE46" s="1">
        <v>4.5</v>
      </c>
      <c r="BF46" s="1">
        <v>1</v>
      </c>
      <c r="BG46" s="1">
        <v>1</v>
      </c>
      <c r="BH46" s="1">
        <v>1.5</v>
      </c>
      <c r="BI46" s="1">
        <v>1.46</v>
      </c>
      <c r="BJ46" s="1">
        <v>43.5</v>
      </c>
      <c r="BK46" s="1">
        <v>40</v>
      </c>
      <c r="BL46" s="1">
        <v>92</v>
      </c>
      <c r="BM46" s="1">
        <v>14</v>
      </c>
      <c r="BN46" s="1">
        <v>12</v>
      </c>
      <c r="BO46" s="1">
        <v>86</v>
      </c>
      <c r="BP46" s="1">
        <v>5.5</v>
      </c>
      <c r="BQ46" s="1">
        <v>5</v>
      </c>
      <c r="BR46" s="1">
        <v>91</v>
      </c>
      <c r="BS46" s="1">
        <v>0</v>
      </c>
      <c r="BT46" s="1">
        <v>0</v>
      </c>
      <c r="BU46" s="1">
        <v>2</v>
      </c>
      <c r="BV46" s="1">
        <v>0</v>
      </c>
      <c r="BW46" s="1">
        <v>0</v>
      </c>
      <c r="BX46" s="1">
        <v>0.5</v>
      </c>
      <c r="BY46" s="1">
        <v>54.5</v>
      </c>
      <c r="BZ46" s="1">
        <v>0</v>
      </c>
      <c r="CA46" s="1">
        <v>2.5</v>
      </c>
      <c r="CB46" s="1">
        <v>0</v>
      </c>
      <c r="CC46" s="1">
        <v>0</v>
      </c>
      <c r="CD46" s="1">
        <v>0</v>
      </c>
      <c r="CE46" s="1">
        <v>0</v>
      </c>
      <c r="CF46" s="1">
        <v>0</v>
      </c>
      <c r="CG46" s="1">
        <v>0</v>
      </c>
      <c r="CH46" s="1">
        <v>0</v>
      </c>
      <c r="CI46" s="1">
        <v>0</v>
      </c>
      <c r="CJ46" s="1">
        <v>0</v>
      </c>
      <c r="CK46" s="1">
        <f t="shared" si="0"/>
        <v>3.7163581099999998</v>
      </c>
      <c r="CL46" s="1">
        <v>5</v>
      </c>
    </row>
    <row r="47" spans="1:90" x14ac:dyDescent="0.25">
      <c r="A47" s="1" t="s">
        <v>130</v>
      </c>
      <c r="B47" s="1">
        <v>4.0999999999999996</v>
      </c>
      <c r="C47" s="1">
        <v>2</v>
      </c>
      <c r="D47" s="1">
        <v>90</v>
      </c>
      <c r="E47" s="1">
        <v>0.17</v>
      </c>
      <c r="F47" s="1">
        <v>0.5</v>
      </c>
      <c r="G47" s="1">
        <v>0.2</v>
      </c>
      <c r="H47" s="1">
        <v>1</v>
      </c>
      <c r="I47" s="1">
        <v>2</v>
      </c>
      <c r="J47" s="1">
        <v>0.5</v>
      </c>
      <c r="K47" s="1">
        <v>2</v>
      </c>
      <c r="L47" s="1">
        <v>0</v>
      </c>
      <c r="M47" s="1">
        <v>0</v>
      </c>
      <c r="N47" s="1">
        <v>1.5</v>
      </c>
      <c r="O47" s="1">
        <v>0.12</v>
      </c>
      <c r="P47" s="1">
        <v>0.12</v>
      </c>
      <c r="Q47" s="1">
        <v>0.5</v>
      </c>
      <c r="R47" s="1">
        <v>0.5</v>
      </c>
      <c r="S47" s="1">
        <v>0</v>
      </c>
      <c r="T47" s="1">
        <v>0.5</v>
      </c>
      <c r="U47" s="1">
        <v>5.5</v>
      </c>
      <c r="V47" s="1">
        <v>3.5</v>
      </c>
      <c r="W47" s="1">
        <v>64</v>
      </c>
      <c r="X47" s="1">
        <v>0</v>
      </c>
      <c r="Y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0.06</v>
      </c>
      <c r="AF47" s="1">
        <v>0</v>
      </c>
      <c r="AG47" s="1">
        <v>0</v>
      </c>
      <c r="AH47" s="1">
        <v>0.5</v>
      </c>
      <c r="AI47" s="1">
        <v>0</v>
      </c>
      <c r="AJ47" s="1">
        <v>0.5</v>
      </c>
      <c r="AK47" s="1">
        <v>28.5</v>
      </c>
      <c r="AL47" s="1">
        <v>0.35</v>
      </c>
      <c r="AM47" s="1">
        <v>42.2</v>
      </c>
      <c r="AN47" s="1">
        <v>0.9</v>
      </c>
      <c r="AO47" s="1">
        <v>4.2</v>
      </c>
      <c r="AP47" s="1">
        <v>13.5</v>
      </c>
      <c r="AQ47" s="1">
        <v>25.5</v>
      </c>
      <c r="AR47" s="1">
        <v>1.5</v>
      </c>
      <c r="AS47" s="1">
        <v>7.5</v>
      </c>
      <c r="AT47" s="1">
        <v>1</v>
      </c>
      <c r="AU47" s="1">
        <v>0.5</v>
      </c>
      <c r="AV47" s="1">
        <v>0.5</v>
      </c>
      <c r="AW47" s="1">
        <v>100</v>
      </c>
      <c r="AX47" s="1">
        <v>2</v>
      </c>
      <c r="AY47" s="1">
        <v>4.5</v>
      </c>
      <c r="AZ47" s="1">
        <v>2</v>
      </c>
      <c r="BA47" s="1">
        <v>0.5</v>
      </c>
      <c r="BB47" s="1">
        <v>7</v>
      </c>
      <c r="BC47" s="1">
        <v>12</v>
      </c>
      <c r="BD47" s="1">
        <v>7.5</v>
      </c>
      <c r="BE47" s="1">
        <v>3</v>
      </c>
      <c r="BF47" s="1">
        <v>0</v>
      </c>
      <c r="BG47" s="1">
        <v>1.5</v>
      </c>
      <c r="BH47" s="1">
        <v>0.5</v>
      </c>
      <c r="BI47" s="1">
        <v>0.96</v>
      </c>
      <c r="BJ47" s="1">
        <v>76</v>
      </c>
      <c r="BK47" s="1">
        <v>69</v>
      </c>
      <c r="BL47" s="1">
        <v>91</v>
      </c>
      <c r="BM47" s="1">
        <v>13</v>
      </c>
      <c r="BN47" s="1">
        <v>8</v>
      </c>
      <c r="BO47" s="1">
        <v>62</v>
      </c>
      <c r="BP47" s="1">
        <v>5.5</v>
      </c>
      <c r="BQ47" s="1">
        <v>3.5</v>
      </c>
      <c r="BR47" s="1">
        <v>64</v>
      </c>
      <c r="BS47" s="1">
        <v>0</v>
      </c>
      <c r="BT47" s="1">
        <v>0</v>
      </c>
      <c r="BU47" s="1">
        <v>2</v>
      </c>
      <c r="BV47" s="1">
        <v>0</v>
      </c>
      <c r="BW47" s="1">
        <v>0</v>
      </c>
      <c r="BX47" s="1">
        <v>0</v>
      </c>
      <c r="BY47" s="1">
        <v>88.5</v>
      </c>
      <c r="BZ47" s="1">
        <v>2</v>
      </c>
      <c r="CA47" s="1">
        <v>5.5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0</v>
      </c>
      <c r="CK47" s="1">
        <f t="shared" si="0"/>
        <v>3.2091856900000004</v>
      </c>
      <c r="CL47" s="1">
        <v>5</v>
      </c>
    </row>
    <row r="48" spans="1:90" x14ac:dyDescent="0.25">
      <c r="A48" s="1" t="s">
        <v>154</v>
      </c>
      <c r="B48" s="1">
        <v>5.7</v>
      </c>
      <c r="C48" s="1">
        <v>2</v>
      </c>
      <c r="D48" s="1">
        <v>90</v>
      </c>
      <c r="E48" s="1">
        <v>7.0000000000000007E-2</v>
      </c>
      <c r="F48" s="1">
        <v>0</v>
      </c>
      <c r="G48" s="1">
        <v>0.1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0.01</v>
      </c>
      <c r="P48" s="1">
        <v>0.01</v>
      </c>
      <c r="Q48" s="1">
        <v>0</v>
      </c>
      <c r="R48" s="1">
        <v>0</v>
      </c>
      <c r="S48" s="1">
        <v>0</v>
      </c>
      <c r="T48" s="1">
        <v>0</v>
      </c>
      <c r="U48" s="1">
        <v>12.5</v>
      </c>
      <c r="V48" s="1">
        <v>11.5</v>
      </c>
      <c r="W48" s="1">
        <v>92</v>
      </c>
      <c r="X48" s="1">
        <v>4.5</v>
      </c>
      <c r="Y48" s="1">
        <v>0.5</v>
      </c>
      <c r="Z48" s="1">
        <v>11</v>
      </c>
      <c r="AA48" s="1">
        <v>2</v>
      </c>
      <c r="AB48" s="1">
        <v>0</v>
      </c>
      <c r="AC48" s="1">
        <v>3</v>
      </c>
      <c r="AD48" s="1">
        <v>0</v>
      </c>
      <c r="AE48" s="1">
        <v>0.11</v>
      </c>
      <c r="AF48" s="1">
        <v>0</v>
      </c>
      <c r="AG48" s="1">
        <v>0</v>
      </c>
      <c r="AH48" s="1">
        <v>0</v>
      </c>
      <c r="AI48" s="1">
        <v>0</v>
      </c>
      <c r="AJ48" s="1">
        <v>0.5</v>
      </c>
      <c r="AK48" s="1">
        <v>5</v>
      </c>
      <c r="AL48" s="1">
        <v>34.799999999999997</v>
      </c>
      <c r="AM48" s="1">
        <v>21.8</v>
      </c>
      <c r="AN48" s="1">
        <v>0.4</v>
      </c>
      <c r="AO48" s="1">
        <v>2.9</v>
      </c>
      <c r="AP48" s="1">
        <v>12.5</v>
      </c>
      <c r="AQ48" s="1">
        <v>18.5</v>
      </c>
      <c r="AR48" s="1">
        <v>0</v>
      </c>
      <c r="AS48" s="1">
        <v>4</v>
      </c>
      <c r="AT48" s="1">
        <v>0.5</v>
      </c>
      <c r="AU48" s="1">
        <v>3</v>
      </c>
      <c r="AV48" s="1">
        <v>1.5</v>
      </c>
      <c r="AW48" s="1">
        <v>50</v>
      </c>
      <c r="AX48" s="1">
        <v>7.5</v>
      </c>
      <c r="AY48" s="1">
        <v>2.5</v>
      </c>
      <c r="AZ48" s="1">
        <v>0</v>
      </c>
      <c r="BA48" s="1">
        <v>2</v>
      </c>
      <c r="BB48" s="1">
        <v>4.5</v>
      </c>
      <c r="BC48" s="1">
        <v>14.5</v>
      </c>
      <c r="BD48" s="1">
        <v>9</v>
      </c>
      <c r="BE48" s="1">
        <v>5.5</v>
      </c>
      <c r="BF48" s="1">
        <v>0.5</v>
      </c>
      <c r="BG48" s="1">
        <v>4</v>
      </c>
      <c r="BH48" s="1">
        <v>2</v>
      </c>
      <c r="BI48" s="1">
        <v>1.79</v>
      </c>
      <c r="BJ48" s="1">
        <v>41.5</v>
      </c>
      <c r="BK48" s="1">
        <v>32</v>
      </c>
      <c r="BL48" s="1">
        <v>77</v>
      </c>
      <c r="BM48" s="1">
        <v>27</v>
      </c>
      <c r="BN48" s="1">
        <v>18</v>
      </c>
      <c r="BO48" s="1">
        <v>67</v>
      </c>
      <c r="BP48" s="1">
        <v>12.5</v>
      </c>
      <c r="BQ48" s="1">
        <v>11.5</v>
      </c>
      <c r="BR48" s="1">
        <v>92</v>
      </c>
      <c r="BS48" s="1">
        <v>0</v>
      </c>
      <c r="BT48" s="1">
        <v>0</v>
      </c>
      <c r="BU48" s="1">
        <v>2</v>
      </c>
      <c r="BV48" s="1">
        <v>0</v>
      </c>
      <c r="BW48" s="1">
        <v>0</v>
      </c>
      <c r="BX48" s="1">
        <v>0</v>
      </c>
      <c r="BY48" s="1">
        <v>71.5</v>
      </c>
      <c r="BZ48" s="1">
        <v>2.5</v>
      </c>
      <c r="CA48" s="1">
        <v>2.5</v>
      </c>
      <c r="CB48" s="1">
        <v>5</v>
      </c>
      <c r="CC48" s="1">
        <v>0</v>
      </c>
      <c r="CD48" s="1">
        <v>0</v>
      </c>
      <c r="CE48" s="1">
        <v>2</v>
      </c>
      <c r="CF48" s="1">
        <v>0</v>
      </c>
      <c r="CG48" s="1">
        <v>0</v>
      </c>
      <c r="CH48" s="1">
        <v>0</v>
      </c>
      <c r="CI48" s="1">
        <v>0</v>
      </c>
      <c r="CJ48" s="1">
        <v>0</v>
      </c>
      <c r="CK48" s="1">
        <f t="shared" si="0"/>
        <v>3.8213592299999997</v>
      </c>
      <c r="CL48" s="1">
        <v>5</v>
      </c>
    </row>
    <row r="49" spans="1:90" x14ac:dyDescent="0.25">
      <c r="A49" s="1" t="s">
        <v>150</v>
      </c>
      <c r="B49" s="1">
        <v>5.7</v>
      </c>
      <c r="C49" s="1">
        <v>2</v>
      </c>
      <c r="D49" s="1">
        <v>90</v>
      </c>
      <c r="E49" s="1">
        <v>0.01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11</v>
      </c>
      <c r="V49" s="1">
        <v>7.5</v>
      </c>
      <c r="W49" s="1">
        <v>68</v>
      </c>
      <c r="X49" s="1">
        <v>1</v>
      </c>
      <c r="Y49" s="1">
        <v>0.5</v>
      </c>
      <c r="Z49" s="1">
        <v>50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0.5</v>
      </c>
      <c r="AK49" s="1">
        <v>3</v>
      </c>
      <c r="AL49" s="1">
        <v>4.75</v>
      </c>
      <c r="AM49" s="1">
        <v>28.8</v>
      </c>
      <c r="AN49" s="1">
        <v>0.1</v>
      </c>
      <c r="AO49" s="1">
        <v>2.6</v>
      </c>
      <c r="AP49" s="1">
        <v>14.5</v>
      </c>
      <c r="AQ49" s="1">
        <v>20.5</v>
      </c>
      <c r="AR49" s="1">
        <v>0</v>
      </c>
      <c r="AS49" s="1">
        <v>4</v>
      </c>
      <c r="AT49" s="1">
        <v>0.5</v>
      </c>
      <c r="AU49" s="1">
        <v>4.5</v>
      </c>
      <c r="AV49" s="1">
        <v>2</v>
      </c>
      <c r="AW49" s="1">
        <v>44</v>
      </c>
      <c r="AX49" s="1">
        <v>2.5</v>
      </c>
      <c r="AY49" s="1">
        <v>5.5</v>
      </c>
      <c r="AZ49" s="1">
        <v>0.5</v>
      </c>
      <c r="BA49" s="1">
        <v>2</v>
      </c>
      <c r="BB49" s="1">
        <v>8</v>
      </c>
      <c r="BC49" s="1">
        <v>14.5</v>
      </c>
      <c r="BD49" s="1">
        <v>9</v>
      </c>
      <c r="BE49" s="1">
        <v>5.5</v>
      </c>
      <c r="BF49" s="1">
        <v>0.5</v>
      </c>
      <c r="BG49" s="1">
        <v>4</v>
      </c>
      <c r="BH49" s="1">
        <v>2</v>
      </c>
      <c r="BI49" s="1">
        <v>1.79</v>
      </c>
      <c r="BJ49" s="1">
        <v>68.5</v>
      </c>
      <c r="BK49" s="1">
        <v>58.5</v>
      </c>
      <c r="BL49" s="1">
        <v>85</v>
      </c>
      <c r="BM49" s="1">
        <v>28</v>
      </c>
      <c r="BN49" s="1">
        <v>20.5</v>
      </c>
      <c r="BO49" s="1">
        <v>73</v>
      </c>
      <c r="BP49" s="1">
        <v>11</v>
      </c>
      <c r="BQ49" s="1">
        <v>7.5</v>
      </c>
      <c r="BR49" s="1">
        <v>68</v>
      </c>
      <c r="BS49" s="1">
        <v>0</v>
      </c>
      <c r="BT49" s="1">
        <v>0</v>
      </c>
      <c r="BU49" s="1">
        <v>2</v>
      </c>
      <c r="BV49" s="1">
        <v>0</v>
      </c>
      <c r="BW49" s="1">
        <v>0</v>
      </c>
      <c r="BX49" s="1">
        <v>0</v>
      </c>
      <c r="BY49" s="1">
        <v>89.5</v>
      </c>
      <c r="BZ49" s="1">
        <v>1.5</v>
      </c>
      <c r="CA49" s="1">
        <v>3</v>
      </c>
      <c r="CB49" s="1">
        <v>2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  <c r="CH49" s="1">
        <v>0</v>
      </c>
      <c r="CI49" s="1">
        <v>0</v>
      </c>
      <c r="CJ49" s="1">
        <v>0</v>
      </c>
      <c r="CK49" s="1">
        <f t="shared" si="0"/>
        <v>4.0590024099999997</v>
      </c>
      <c r="CL49" s="1">
        <v>4</v>
      </c>
    </row>
    <row r="50" spans="1:90" x14ac:dyDescent="0.25">
      <c r="A50" s="1" t="s">
        <v>65</v>
      </c>
      <c r="B50" s="1">
        <v>5.0999999999999996</v>
      </c>
      <c r="C50" s="1">
        <v>2</v>
      </c>
      <c r="D50" s="1">
        <v>90</v>
      </c>
      <c r="E50" s="1">
        <v>0.03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14.5</v>
      </c>
      <c r="V50" s="1">
        <v>13</v>
      </c>
      <c r="W50" s="1">
        <v>90</v>
      </c>
      <c r="X50" s="1">
        <v>2</v>
      </c>
      <c r="Y50" s="1">
        <v>1</v>
      </c>
      <c r="Z50" s="1">
        <v>50</v>
      </c>
      <c r="AA50" s="1">
        <v>0</v>
      </c>
      <c r="AB50" s="1">
        <v>0</v>
      </c>
      <c r="AC50" s="1">
        <v>1</v>
      </c>
      <c r="AD50" s="1">
        <v>0</v>
      </c>
      <c r="AE50" s="1">
        <v>0.04</v>
      </c>
      <c r="AF50" s="1">
        <v>0</v>
      </c>
      <c r="AG50" s="1">
        <v>0</v>
      </c>
      <c r="AH50" s="1">
        <v>0</v>
      </c>
      <c r="AI50" s="1">
        <v>0</v>
      </c>
      <c r="AJ50" s="1">
        <v>0.5</v>
      </c>
      <c r="AK50" s="1">
        <v>1</v>
      </c>
      <c r="AL50" s="1">
        <v>17.7</v>
      </c>
      <c r="AM50" s="1">
        <v>19.100000000000001</v>
      </c>
      <c r="AN50" s="1">
        <v>0.1</v>
      </c>
      <c r="AO50" s="1">
        <v>3.2</v>
      </c>
      <c r="AP50" s="1">
        <v>16</v>
      </c>
      <c r="AQ50" s="1">
        <v>22</v>
      </c>
      <c r="AR50" s="1">
        <v>1</v>
      </c>
      <c r="AS50" s="1">
        <v>5</v>
      </c>
      <c r="AT50" s="1">
        <v>0.5</v>
      </c>
      <c r="AU50" s="1">
        <v>3</v>
      </c>
      <c r="AV50" s="1">
        <v>2</v>
      </c>
      <c r="AW50" s="1">
        <v>67</v>
      </c>
      <c r="AX50" s="1">
        <v>7.5</v>
      </c>
      <c r="AY50" s="1">
        <v>0.5</v>
      </c>
      <c r="AZ50" s="1">
        <v>0.5</v>
      </c>
      <c r="BA50" s="1">
        <v>1.5</v>
      </c>
      <c r="BB50" s="1">
        <v>2.5</v>
      </c>
      <c r="BC50" s="1">
        <v>11.5</v>
      </c>
      <c r="BD50" s="1">
        <v>6.5</v>
      </c>
      <c r="BE50" s="1">
        <v>4.5</v>
      </c>
      <c r="BF50" s="1">
        <v>0</v>
      </c>
      <c r="BG50" s="1">
        <v>1</v>
      </c>
      <c r="BH50" s="1">
        <v>1.5</v>
      </c>
      <c r="BI50" s="1">
        <v>1.25</v>
      </c>
      <c r="BJ50" s="1">
        <v>53.5</v>
      </c>
      <c r="BK50" s="1">
        <v>48</v>
      </c>
      <c r="BL50" s="1">
        <v>90</v>
      </c>
      <c r="BM50" s="1">
        <v>28.5</v>
      </c>
      <c r="BN50" s="1">
        <v>24.5</v>
      </c>
      <c r="BO50" s="1">
        <v>86</v>
      </c>
      <c r="BP50" s="1">
        <v>14.5</v>
      </c>
      <c r="BQ50" s="1">
        <v>13</v>
      </c>
      <c r="BR50" s="1">
        <v>90</v>
      </c>
      <c r="BS50" s="1">
        <v>0</v>
      </c>
      <c r="BT50" s="1">
        <v>0</v>
      </c>
      <c r="BU50" s="1">
        <v>2</v>
      </c>
      <c r="BV50" s="1">
        <v>0</v>
      </c>
      <c r="BW50" s="1">
        <v>0</v>
      </c>
      <c r="BX50" s="1">
        <v>0</v>
      </c>
      <c r="BY50" s="1">
        <v>68</v>
      </c>
      <c r="BZ50" s="1">
        <v>0.5</v>
      </c>
      <c r="CA50" s="1">
        <v>5</v>
      </c>
      <c r="CB50" s="1">
        <v>2</v>
      </c>
      <c r="CC50" s="1">
        <v>0</v>
      </c>
      <c r="CD50" s="1">
        <v>0</v>
      </c>
      <c r="CE50" s="1">
        <v>0</v>
      </c>
      <c r="CF50" s="1">
        <v>0</v>
      </c>
      <c r="CG50" s="1">
        <v>0</v>
      </c>
      <c r="CH50" s="1">
        <v>0</v>
      </c>
      <c r="CI50" s="1">
        <v>0</v>
      </c>
      <c r="CJ50" s="1">
        <v>0</v>
      </c>
      <c r="CK50" s="1">
        <f t="shared" si="0"/>
        <v>3.3273311300000001</v>
      </c>
      <c r="CL50" s="1">
        <v>2</v>
      </c>
    </row>
    <row r="51" spans="1:90" x14ac:dyDescent="0.25">
      <c r="A51" s="1" t="s">
        <v>93</v>
      </c>
      <c r="B51" s="1">
        <v>4.5</v>
      </c>
      <c r="C51" s="1">
        <v>2</v>
      </c>
      <c r="D51" s="1">
        <v>90</v>
      </c>
      <c r="E51" s="1">
        <v>0.05</v>
      </c>
      <c r="F51" s="1">
        <v>0</v>
      </c>
      <c r="G51" s="1">
        <v>0</v>
      </c>
      <c r="H51" s="1">
        <v>0</v>
      </c>
      <c r="I51" s="1">
        <v>1</v>
      </c>
      <c r="J51" s="1">
        <v>0</v>
      </c>
      <c r="K51" s="1">
        <v>1</v>
      </c>
      <c r="L51" s="1">
        <v>0</v>
      </c>
      <c r="M51" s="1">
        <v>0</v>
      </c>
      <c r="N51" s="1">
        <v>1</v>
      </c>
      <c r="O51" s="1">
        <v>0.01</v>
      </c>
      <c r="P51" s="1">
        <v>0.01</v>
      </c>
      <c r="Q51" s="1">
        <v>0</v>
      </c>
      <c r="R51" s="1">
        <v>0</v>
      </c>
      <c r="S51" s="1">
        <v>0</v>
      </c>
      <c r="T51" s="1">
        <v>0</v>
      </c>
      <c r="U51" s="1">
        <v>8.5</v>
      </c>
      <c r="V51" s="1">
        <v>4</v>
      </c>
      <c r="W51" s="1">
        <v>47</v>
      </c>
      <c r="X51" s="1">
        <v>0</v>
      </c>
      <c r="Y51" s="1">
        <v>0</v>
      </c>
      <c r="AA51" s="1">
        <v>0</v>
      </c>
      <c r="AB51" s="1">
        <v>0</v>
      </c>
      <c r="AC51" s="1">
        <v>0.5</v>
      </c>
      <c r="AD51" s="1">
        <v>0</v>
      </c>
      <c r="AE51" s="1">
        <v>0.03</v>
      </c>
      <c r="AF51" s="1">
        <v>0</v>
      </c>
      <c r="AG51" s="1">
        <v>0</v>
      </c>
      <c r="AH51" s="1">
        <v>0</v>
      </c>
      <c r="AI51" s="1">
        <v>0</v>
      </c>
      <c r="AJ51" s="1">
        <v>0.5</v>
      </c>
      <c r="AK51" s="1">
        <v>5</v>
      </c>
      <c r="AL51" s="1">
        <v>0.7</v>
      </c>
      <c r="AM51" s="1">
        <v>13.6</v>
      </c>
      <c r="AN51" s="1">
        <v>0.2</v>
      </c>
      <c r="AO51" s="1">
        <v>4</v>
      </c>
      <c r="AP51" s="1">
        <v>12.5</v>
      </c>
      <c r="AQ51" s="1">
        <v>18.5</v>
      </c>
      <c r="AR51" s="1">
        <v>0</v>
      </c>
      <c r="AS51" s="1">
        <v>4</v>
      </c>
      <c r="AT51" s="1">
        <v>0.5</v>
      </c>
      <c r="AU51" s="1">
        <v>0.5</v>
      </c>
      <c r="AV51" s="1">
        <v>0.5</v>
      </c>
      <c r="AW51" s="1">
        <v>100</v>
      </c>
      <c r="AX51" s="1">
        <v>4.5</v>
      </c>
      <c r="AY51" s="1">
        <v>4</v>
      </c>
      <c r="AZ51" s="1">
        <v>0</v>
      </c>
      <c r="BA51" s="1">
        <v>1.5</v>
      </c>
      <c r="BB51" s="1">
        <v>5.5</v>
      </c>
      <c r="BC51" s="1">
        <v>7</v>
      </c>
      <c r="BD51" s="1">
        <v>5</v>
      </c>
      <c r="BE51" s="1">
        <v>3.5</v>
      </c>
      <c r="BF51" s="1">
        <v>2</v>
      </c>
      <c r="BG51" s="1">
        <v>2.5</v>
      </c>
      <c r="BH51" s="1">
        <v>0.5</v>
      </c>
      <c r="BI51" s="1">
        <v>0.74</v>
      </c>
      <c r="BJ51" s="1">
        <v>64</v>
      </c>
      <c r="BK51" s="1">
        <v>51.5</v>
      </c>
      <c r="BL51" s="1">
        <v>80</v>
      </c>
      <c r="BM51" s="1">
        <v>20.5</v>
      </c>
      <c r="BN51" s="1">
        <v>11.5</v>
      </c>
      <c r="BO51" s="1">
        <v>56</v>
      </c>
      <c r="BP51" s="1">
        <v>8.5</v>
      </c>
      <c r="BQ51" s="1">
        <v>4</v>
      </c>
      <c r="BR51" s="1">
        <v>47</v>
      </c>
      <c r="BS51" s="1">
        <v>0</v>
      </c>
      <c r="BT51" s="1">
        <v>0</v>
      </c>
      <c r="BU51" s="1">
        <v>2</v>
      </c>
      <c r="BV51" s="1">
        <v>0</v>
      </c>
      <c r="BW51" s="1">
        <v>0</v>
      </c>
      <c r="BX51" s="1">
        <v>0.5</v>
      </c>
      <c r="BY51" s="1">
        <v>82.5</v>
      </c>
      <c r="BZ51" s="1">
        <v>1.5</v>
      </c>
      <c r="CA51" s="1">
        <v>7</v>
      </c>
      <c r="CB51" s="1">
        <v>4.5</v>
      </c>
      <c r="CC51" s="1">
        <v>0</v>
      </c>
      <c r="CD51" s="1">
        <v>0</v>
      </c>
      <c r="CE51" s="1">
        <v>0</v>
      </c>
      <c r="CF51" s="1">
        <v>0</v>
      </c>
      <c r="CG51" s="1">
        <v>0</v>
      </c>
      <c r="CH51" s="1">
        <v>0</v>
      </c>
      <c r="CI51" s="1">
        <v>0</v>
      </c>
      <c r="CJ51" s="1">
        <v>0</v>
      </c>
      <c r="CK51" s="1">
        <f t="shared" si="0"/>
        <v>4.6390526099999994</v>
      </c>
      <c r="CL51" s="1">
        <v>2</v>
      </c>
    </row>
    <row r="52" spans="1:90" x14ac:dyDescent="0.25">
      <c r="A52" s="1" t="s">
        <v>104</v>
      </c>
      <c r="B52" s="1">
        <v>5.4</v>
      </c>
      <c r="C52" s="1">
        <v>2</v>
      </c>
      <c r="D52" s="1">
        <v>90</v>
      </c>
      <c r="E52" s="1">
        <v>0.16</v>
      </c>
      <c r="F52" s="1">
        <v>0</v>
      </c>
      <c r="G52" s="1">
        <v>0.2</v>
      </c>
      <c r="H52" s="1">
        <v>0</v>
      </c>
      <c r="I52" s="1">
        <v>1</v>
      </c>
      <c r="J52" s="1">
        <v>0</v>
      </c>
      <c r="K52" s="1">
        <v>1</v>
      </c>
      <c r="L52" s="1">
        <v>0</v>
      </c>
      <c r="M52" s="1">
        <v>0.5</v>
      </c>
      <c r="N52" s="1">
        <v>0.5</v>
      </c>
      <c r="O52" s="1">
        <v>0.18</v>
      </c>
      <c r="P52" s="1">
        <v>0.18</v>
      </c>
      <c r="Q52" s="1">
        <v>0</v>
      </c>
      <c r="R52" s="1">
        <v>0</v>
      </c>
      <c r="S52" s="1">
        <v>0</v>
      </c>
      <c r="T52" s="1">
        <v>0</v>
      </c>
      <c r="U52" s="1">
        <v>7.5</v>
      </c>
      <c r="V52" s="1">
        <v>3.5</v>
      </c>
      <c r="W52" s="1">
        <v>47</v>
      </c>
      <c r="X52" s="1">
        <v>0</v>
      </c>
      <c r="Y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0.04</v>
      </c>
      <c r="AF52" s="1">
        <v>0</v>
      </c>
      <c r="AG52" s="1">
        <v>0</v>
      </c>
      <c r="AH52" s="1">
        <v>0.5</v>
      </c>
      <c r="AI52" s="1">
        <v>0</v>
      </c>
      <c r="AJ52" s="1">
        <v>0.5</v>
      </c>
      <c r="AK52" s="1">
        <v>14.5</v>
      </c>
      <c r="AL52" s="1">
        <v>0.95</v>
      </c>
      <c r="AM52" s="1">
        <v>19.899999999999999</v>
      </c>
      <c r="AN52" s="1">
        <v>1.1000000000000001</v>
      </c>
      <c r="AO52" s="1">
        <v>3.7</v>
      </c>
      <c r="AP52" s="1">
        <v>11.5</v>
      </c>
      <c r="AQ52" s="1">
        <v>17.5</v>
      </c>
      <c r="AR52" s="1">
        <v>0.5</v>
      </c>
      <c r="AS52" s="1">
        <v>4</v>
      </c>
      <c r="AT52" s="1">
        <v>0.5</v>
      </c>
      <c r="AU52" s="1">
        <v>1.5</v>
      </c>
      <c r="AV52" s="1">
        <v>0.5</v>
      </c>
      <c r="AW52" s="1">
        <v>33</v>
      </c>
      <c r="AX52" s="1">
        <v>7</v>
      </c>
      <c r="AY52" s="1">
        <v>3.5</v>
      </c>
      <c r="AZ52" s="1">
        <v>1</v>
      </c>
      <c r="BA52" s="1">
        <v>1.5</v>
      </c>
      <c r="BB52" s="1">
        <v>6</v>
      </c>
      <c r="BC52" s="1">
        <v>11.5</v>
      </c>
      <c r="BD52" s="1">
        <v>6.5</v>
      </c>
      <c r="BE52" s="1">
        <v>4.5</v>
      </c>
      <c r="BF52" s="1">
        <v>0</v>
      </c>
      <c r="BG52" s="1">
        <v>1</v>
      </c>
      <c r="BH52" s="1">
        <v>1.5</v>
      </c>
      <c r="BI52" s="1">
        <v>1.25</v>
      </c>
      <c r="BJ52" s="1">
        <v>67</v>
      </c>
      <c r="BK52" s="1">
        <v>57.5</v>
      </c>
      <c r="BL52" s="1">
        <v>86</v>
      </c>
      <c r="BM52" s="1">
        <v>22.5</v>
      </c>
      <c r="BN52" s="1">
        <v>16.5</v>
      </c>
      <c r="BO52" s="1">
        <v>73</v>
      </c>
      <c r="BP52" s="1">
        <v>7.5</v>
      </c>
      <c r="BQ52" s="1">
        <v>3.5</v>
      </c>
      <c r="BR52" s="1">
        <v>47</v>
      </c>
      <c r="BS52" s="1">
        <v>0</v>
      </c>
      <c r="BT52" s="1">
        <v>0</v>
      </c>
      <c r="BU52" s="1">
        <v>2</v>
      </c>
      <c r="BV52" s="1">
        <v>0</v>
      </c>
      <c r="BW52" s="1">
        <v>0</v>
      </c>
      <c r="BX52" s="1">
        <v>0</v>
      </c>
      <c r="BY52" s="1">
        <v>79</v>
      </c>
      <c r="BZ52" s="1">
        <v>2</v>
      </c>
      <c r="CA52" s="1">
        <v>6.5</v>
      </c>
      <c r="CB52" s="1">
        <v>0.5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  <c r="CJ52" s="1">
        <v>0</v>
      </c>
      <c r="CK52" s="1">
        <f t="shared" si="0"/>
        <v>4.4478899400000005</v>
      </c>
      <c r="CL52" s="1">
        <v>2</v>
      </c>
    </row>
    <row r="53" spans="1:90" x14ac:dyDescent="0.25">
      <c r="A53" s="1" t="s">
        <v>117</v>
      </c>
      <c r="B53" s="1">
        <v>4.5999999999999996</v>
      </c>
      <c r="C53" s="1">
        <v>2</v>
      </c>
      <c r="D53" s="1">
        <v>90</v>
      </c>
      <c r="E53" s="1">
        <v>0.25</v>
      </c>
      <c r="F53" s="1">
        <v>1</v>
      </c>
      <c r="G53" s="1">
        <v>0.2</v>
      </c>
      <c r="H53" s="1">
        <v>1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4.5</v>
      </c>
      <c r="V53" s="1">
        <v>1.5</v>
      </c>
      <c r="W53" s="1">
        <v>33</v>
      </c>
      <c r="X53" s="1">
        <v>0</v>
      </c>
      <c r="Y53" s="1">
        <v>0</v>
      </c>
      <c r="AA53" s="1">
        <v>0</v>
      </c>
      <c r="AB53" s="1">
        <v>0</v>
      </c>
      <c r="AC53" s="1">
        <v>1</v>
      </c>
      <c r="AD53" s="1">
        <v>0.5</v>
      </c>
      <c r="AE53" s="1">
        <v>0.22</v>
      </c>
      <c r="AF53" s="1">
        <v>0.5</v>
      </c>
      <c r="AG53" s="1">
        <v>0</v>
      </c>
      <c r="AH53" s="1">
        <v>0</v>
      </c>
      <c r="AI53" s="1">
        <v>0</v>
      </c>
      <c r="AJ53" s="1">
        <v>0.5</v>
      </c>
      <c r="AK53" s="1">
        <v>2</v>
      </c>
      <c r="AL53" s="1">
        <v>10.3</v>
      </c>
      <c r="AM53" s="1">
        <v>21.3</v>
      </c>
      <c r="AN53" s="1">
        <v>0.7</v>
      </c>
      <c r="AO53" s="1">
        <v>4.5999999999999996</v>
      </c>
      <c r="AP53" s="1">
        <v>18.5</v>
      </c>
      <c r="AQ53" s="1">
        <v>29</v>
      </c>
      <c r="AR53" s="1">
        <v>2.5</v>
      </c>
      <c r="AS53" s="1">
        <v>8</v>
      </c>
      <c r="AT53" s="1">
        <v>0.5</v>
      </c>
      <c r="AU53" s="1">
        <v>1.5</v>
      </c>
      <c r="AV53" s="1">
        <v>1.5</v>
      </c>
      <c r="AW53" s="1">
        <v>100</v>
      </c>
      <c r="AX53" s="1">
        <v>5</v>
      </c>
      <c r="AY53" s="1">
        <v>3.5</v>
      </c>
      <c r="AZ53" s="1">
        <v>0</v>
      </c>
      <c r="BA53" s="1">
        <v>1.5</v>
      </c>
      <c r="BB53" s="1">
        <v>5</v>
      </c>
      <c r="BC53" s="1">
        <v>7</v>
      </c>
      <c r="BD53" s="1">
        <v>5</v>
      </c>
      <c r="BE53" s="1">
        <v>3.5</v>
      </c>
      <c r="BF53" s="1">
        <v>2</v>
      </c>
      <c r="BG53" s="1">
        <v>2.5</v>
      </c>
      <c r="BH53" s="1">
        <v>0.5</v>
      </c>
      <c r="BI53" s="1">
        <v>0.74</v>
      </c>
      <c r="BJ53" s="1">
        <v>46</v>
      </c>
      <c r="BK53" s="1">
        <v>37.5</v>
      </c>
      <c r="BL53" s="1">
        <v>82</v>
      </c>
      <c r="BM53" s="1">
        <v>10</v>
      </c>
      <c r="BN53" s="1">
        <v>3.5</v>
      </c>
      <c r="BO53" s="1">
        <v>35</v>
      </c>
      <c r="BP53" s="1">
        <v>4.5</v>
      </c>
      <c r="BQ53" s="1">
        <v>1.5</v>
      </c>
      <c r="BR53" s="1">
        <v>33</v>
      </c>
      <c r="BS53" s="1">
        <v>0</v>
      </c>
      <c r="BT53" s="1">
        <v>0</v>
      </c>
      <c r="BU53" s="1">
        <v>2</v>
      </c>
      <c r="BV53" s="1">
        <v>0</v>
      </c>
      <c r="BW53" s="1">
        <v>0</v>
      </c>
      <c r="BX53" s="1">
        <v>0</v>
      </c>
      <c r="BY53" s="1">
        <v>55.5</v>
      </c>
      <c r="BZ53" s="1">
        <v>1</v>
      </c>
      <c r="CA53" s="1">
        <v>3</v>
      </c>
      <c r="CB53" s="1">
        <v>0.5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  <c r="CI53" s="1">
        <v>0</v>
      </c>
      <c r="CJ53" s="1">
        <v>0</v>
      </c>
      <c r="CK53" s="1">
        <f t="shared" si="0"/>
        <v>4.0382435499999998</v>
      </c>
      <c r="CL53" s="1">
        <v>2</v>
      </c>
    </row>
    <row r="54" spans="1:90" x14ac:dyDescent="0.25">
      <c r="A54" s="1" t="s">
        <v>122</v>
      </c>
      <c r="B54" s="1">
        <v>4.5</v>
      </c>
      <c r="C54" s="1">
        <v>2</v>
      </c>
      <c r="D54" s="1">
        <v>90</v>
      </c>
      <c r="E54" s="1">
        <v>0.08</v>
      </c>
      <c r="F54" s="1">
        <v>0</v>
      </c>
      <c r="G54" s="1">
        <v>0.1</v>
      </c>
      <c r="H54" s="1">
        <v>0</v>
      </c>
      <c r="I54" s="1">
        <v>0.5</v>
      </c>
      <c r="J54" s="1">
        <v>0</v>
      </c>
      <c r="K54" s="1">
        <v>0.5</v>
      </c>
      <c r="L54" s="1">
        <v>0</v>
      </c>
      <c r="M54" s="1">
        <v>0</v>
      </c>
      <c r="N54" s="1">
        <v>0</v>
      </c>
      <c r="O54" s="1">
        <v>0.01</v>
      </c>
      <c r="P54" s="1">
        <v>0.01</v>
      </c>
      <c r="Q54" s="1">
        <v>0</v>
      </c>
      <c r="R54" s="1">
        <v>0</v>
      </c>
      <c r="S54" s="1">
        <v>0</v>
      </c>
      <c r="T54" s="1">
        <v>0</v>
      </c>
      <c r="U54" s="1">
        <v>13.5</v>
      </c>
      <c r="V54" s="1">
        <v>6.5</v>
      </c>
      <c r="W54" s="1">
        <v>48</v>
      </c>
      <c r="X54" s="1">
        <v>0.5</v>
      </c>
      <c r="Y54" s="1">
        <v>0.5</v>
      </c>
      <c r="Z54" s="1">
        <v>100</v>
      </c>
      <c r="AA54" s="1">
        <v>0</v>
      </c>
      <c r="AB54" s="1">
        <v>0</v>
      </c>
      <c r="AC54" s="1">
        <v>1.5</v>
      </c>
      <c r="AD54" s="1">
        <v>0</v>
      </c>
      <c r="AE54" s="1">
        <v>0.06</v>
      </c>
      <c r="AF54" s="1">
        <v>0</v>
      </c>
      <c r="AG54" s="1">
        <v>0</v>
      </c>
      <c r="AH54" s="1">
        <v>0</v>
      </c>
      <c r="AI54" s="1">
        <v>0</v>
      </c>
      <c r="AJ54" s="1">
        <v>0.5</v>
      </c>
      <c r="AK54" s="1">
        <v>4</v>
      </c>
      <c r="AL54" s="1">
        <v>18.75</v>
      </c>
      <c r="AM54" s="1">
        <v>12.2</v>
      </c>
      <c r="AN54" s="1">
        <v>0.2</v>
      </c>
      <c r="AO54" s="1">
        <v>4.0999999999999996</v>
      </c>
      <c r="AP54" s="1">
        <v>9</v>
      </c>
      <c r="AQ54" s="1">
        <v>15</v>
      </c>
      <c r="AR54" s="1">
        <v>0</v>
      </c>
      <c r="AS54" s="1">
        <v>4</v>
      </c>
      <c r="AT54" s="1">
        <v>0.5</v>
      </c>
      <c r="AU54" s="1">
        <v>0</v>
      </c>
      <c r="AV54" s="1">
        <v>0</v>
      </c>
      <c r="AX54" s="1">
        <v>8.5</v>
      </c>
      <c r="AY54" s="1">
        <v>2</v>
      </c>
      <c r="AZ54" s="1">
        <v>0</v>
      </c>
      <c r="BA54" s="1">
        <v>1.5</v>
      </c>
      <c r="BB54" s="1">
        <v>3.5</v>
      </c>
      <c r="BC54" s="1">
        <v>7</v>
      </c>
      <c r="BD54" s="1">
        <v>5</v>
      </c>
      <c r="BE54" s="1">
        <v>3.5</v>
      </c>
      <c r="BF54" s="1">
        <v>2</v>
      </c>
      <c r="BG54" s="1">
        <v>2.5</v>
      </c>
      <c r="BH54" s="1">
        <v>0.5</v>
      </c>
      <c r="BI54" s="1">
        <v>0.74</v>
      </c>
      <c r="BJ54" s="1">
        <v>32.5</v>
      </c>
      <c r="BK54" s="1">
        <v>21.5</v>
      </c>
      <c r="BL54" s="1">
        <v>66</v>
      </c>
      <c r="BM54" s="1">
        <v>19.5</v>
      </c>
      <c r="BN54" s="1">
        <v>10</v>
      </c>
      <c r="BO54" s="1">
        <v>51</v>
      </c>
      <c r="BP54" s="1">
        <v>13.5</v>
      </c>
      <c r="BQ54" s="1">
        <v>6.5</v>
      </c>
      <c r="BR54" s="1">
        <v>48</v>
      </c>
      <c r="BS54" s="1">
        <v>0</v>
      </c>
      <c r="BT54" s="1">
        <v>0</v>
      </c>
      <c r="BU54" s="1">
        <v>2</v>
      </c>
      <c r="BV54" s="1">
        <v>0</v>
      </c>
      <c r="BW54" s="1">
        <v>0</v>
      </c>
      <c r="BX54" s="1">
        <v>2.5</v>
      </c>
      <c r="BY54" s="1">
        <v>52.5</v>
      </c>
      <c r="BZ54" s="1">
        <v>1.5</v>
      </c>
      <c r="CA54" s="1">
        <v>7</v>
      </c>
      <c r="CB54" s="1">
        <v>2.5</v>
      </c>
      <c r="CC54" s="1">
        <v>0.5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0</v>
      </c>
      <c r="CJ54" s="1">
        <v>0</v>
      </c>
      <c r="CK54" s="1">
        <f t="shared" si="0"/>
        <v>3.54822734</v>
      </c>
      <c r="CL54" s="1">
        <v>2</v>
      </c>
    </row>
    <row r="55" spans="1:90" x14ac:dyDescent="0.25">
      <c r="A55" s="1" t="s">
        <v>132</v>
      </c>
      <c r="B55" s="1">
        <v>5.0999999999999996</v>
      </c>
      <c r="C55" s="1">
        <v>2</v>
      </c>
      <c r="D55" s="1">
        <v>90</v>
      </c>
      <c r="E55" s="1">
        <v>0.04</v>
      </c>
      <c r="F55" s="1">
        <v>0</v>
      </c>
      <c r="G55" s="1">
        <v>0.1</v>
      </c>
      <c r="H55" s="1">
        <v>0</v>
      </c>
      <c r="I55" s="1">
        <v>0.5</v>
      </c>
      <c r="J55" s="1">
        <v>0</v>
      </c>
      <c r="K55" s="1">
        <v>0</v>
      </c>
      <c r="L55" s="1">
        <v>0.5</v>
      </c>
      <c r="M55" s="1">
        <v>0</v>
      </c>
      <c r="N55" s="1">
        <v>0</v>
      </c>
      <c r="O55" s="1">
        <v>0.01</v>
      </c>
      <c r="P55" s="1">
        <v>0.01</v>
      </c>
      <c r="Q55" s="1">
        <v>0</v>
      </c>
      <c r="R55" s="1">
        <v>0</v>
      </c>
      <c r="S55" s="1">
        <v>0</v>
      </c>
      <c r="T55" s="1">
        <v>0</v>
      </c>
      <c r="U55" s="1">
        <v>7.5</v>
      </c>
      <c r="V55" s="1">
        <v>6.5</v>
      </c>
      <c r="W55" s="1">
        <v>87</v>
      </c>
      <c r="X55" s="1">
        <v>7.5</v>
      </c>
      <c r="Y55" s="1">
        <v>2.5</v>
      </c>
      <c r="Z55" s="1">
        <v>33</v>
      </c>
      <c r="AA55" s="1">
        <v>5</v>
      </c>
      <c r="AB55" s="1">
        <v>0.5</v>
      </c>
      <c r="AC55" s="1">
        <v>1.5</v>
      </c>
      <c r="AD55" s="1">
        <v>0</v>
      </c>
      <c r="AE55" s="1">
        <v>0.06</v>
      </c>
      <c r="AF55" s="1">
        <v>0</v>
      </c>
      <c r="AG55" s="1">
        <v>0</v>
      </c>
      <c r="AH55" s="1">
        <v>0.5</v>
      </c>
      <c r="AI55" s="1">
        <v>0</v>
      </c>
      <c r="AJ55" s="1">
        <v>0.5</v>
      </c>
      <c r="AK55" s="1">
        <v>5</v>
      </c>
      <c r="AL55" s="1">
        <v>26.95</v>
      </c>
      <c r="AM55" s="1">
        <v>9.4</v>
      </c>
      <c r="AN55" s="1">
        <v>0.3</v>
      </c>
      <c r="AO55" s="1">
        <v>3.3</v>
      </c>
      <c r="AP55" s="1">
        <v>10</v>
      </c>
      <c r="AQ55" s="1">
        <v>16</v>
      </c>
      <c r="AR55" s="1">
        <v>0</v>
      </c>
      <c r="AS55" s="1">
        <v>3</v>
      </c>
      <c r="AT55" s="1">
        <v>1</v>
      </c>
      <c r="AU55" s="1">
        <v>1.5</v>
      </c>
      <c r="AV55" s="1">
        <v>1.5</v>
      </c>
      <c r="AW55" s="1">
        <v>100</v>
      </c>
      <c r="AX55" s="1">
        <v>6</v>
      </c>
      <c r="AY55" s="1">
        <v>2</v>
      </c>
      <c r="AZ55" s="1">
        <v>0</v>
      </c>
      <c r="BA55" s="1">
        <v>1</v>
      </c>
      <c r="BB55" s="1">
        <v>3</v>
      </c>
      <c r="BC55" s="1">
        <v>15.5</v>
      </c>
      <c r="BD55" s="1">
        <v>6</v>
      </c>
      <c r="BE55" s="1">
        <v>3.5</v>
      </c>
      <c r="BF55" s="1">
        <v>1.5</v>
      </c>
      <c r="BG55" s="1">
        <v>1</v>
      </c>
      <c r="BH55" s="1">
        <v>0.5</v>
      </c>
      <c r="BI55" s="1">
        <v>0.9</v>
      </c>
      <c r="BJ55" s="1">
        <v>26</v>
      </c>
      <c r="BK55" s="1">
        <v>18.5</v>
      </c>
      <c r="BL55" s="1">
        <v>71</v>
      </c>
      <c r="BM55" s="1">
        <v>23</v>
      </c>
      <c r="BN55" s="1">
        <v>13.5</v>
      </c>
      <c r="BO55" s="1">
        <v>59</v>
      </c>
      <c r="BP55" s="1">
        <v>7.5</v>
      </c>
      <c r="BQ55" s="1">
        <v>6.5</v>
      </c>
      <c r="BR55" s="1">
        <v>87</v>
      </c>
      <c r="BS55" s="1">
        <v>0</v>
      </c>
      <c r="BT55" s="1">
        <v>0</v>
      </c>
      <c r="BU55" s="1">
        <v>2</v>
      </c>
      <c r="BV55" s="1">
        <v>0</v>
      </c>
      <c r="BW55" s="1">
        <v>0</v>
      </c>
      <c r="BX55" s="1">
        <v>0.5</v>
      </c>
      <c r="BY55" s="1">
        <v>53</v>
      </c>
      <c r="BZ55" s="1">
        <v>0.5</v>
      </c>
      <c r="CA55" s="1">
        <v>2</v>
      </c>
      <c r="CB55" s="1">
        <v>5.5</v>
      </c>
      <c r="CC55" s="1">
        <v>0</v>
      </c>
      <c r="CD55" s="1">
        <v>0</v>
      </c>
      <c r="CE55" s="1">
        <v>4.5</v>
      </c>
      <c r="CF55" s="1">
        <v>0</v>
      </c>
      <c r="CG55" s="1">
        <v>0</v>
      </c>
      <c r="CH55" s="1">
        <v>0</v>
      </c>
      <c r="CI55" s="1">
        <v>0</v>
      </c>
      <c r="CJ55" s="1">
        <v>0</v>
      </c>
      <c r="CK55" s="1">
        <f t="shared" si="0"/>
        <v>4.3587494999999992</v>
      </c>
      <c r="CL55" s="1">
        <v>2</v>
      </c>
    </row>
    <row r="56" spans="1:90" x14ac:dyDescent="0.25">
      <c r="A56" s="1" t="s">
        <v>140</v>
      </c>
      <c r="B56" s="1">
        <v>4.9000000000000004</v>
      </c>
      <c r="C56" s="1">
        <v>2</v>
      </c>
      <c r="D56" s="1">
        <v>90</v>
      </c>
      <c r="E56" s="1">
        <v>0.02</v>
      </c>
      <c r="F56" s="1">
        <v>0.25</v>
      </c>
      <c r="G56" s="1">
        <v>0</v>
      </c>
      <c r="H56" s="1">
        <v>1</v>
      </c>
      <c r="I56" s="1">
        <v>0.5</v>
      </c>
      <c r="J56" s="1">
        <v>0</v>
      </c>
      <c r="K56" s="1">
        <v>0</v>
      </c>
      <c r="L56" s="1">
        <v>0.5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7.5</v>
      </c>
      <c r="V56" s="1">
        <v>5</v>
      </c>
      <c r="W56" s="1">
        <v>67</v>
      </c>
      <c r="X56" s="1">
        <v>1.5</v>
      </c>
      <c r="Y56" s="1">
        <v>0</v>
      </c>
      <c r="Z56" s="1">
        <v>0</v>
      </c>
      <c r="AA56" s="1">
        <v>0</v>
      </c>
      <c r="AB56" s="1">
        <v>0</v>
      </c>
      <c r="AC56" s="1">
        <v>0.5</v>
      </c>
      <c r="AD56" s="1">
        <v>0</v>
      </c>
      <c r="AE56" s="1">
        <v>0.02</v>
      </c>
      <c r="AF56" s="1">
        <v>0.5</v>
      </c>
      <c r="AG56" s="1">
        <v>0</v>
      </c>
      <c r="AH56" s="1">
        <v>0.5</v>
      </c>
      <c r="AI56" s="1">
        <v>0</v>
      </c>
      <c r="AJ56" s="1">
        <v>0.5</v>
      </c>
      <c r="AK56" s="1">
        <v>2.5</v>
      </c>
      <c r="AL56" s="1">
        <v>5.9</v>
      </c>
      <c r="AM56" s="1">
        <v>9.1</v>
      </c>
      <c r="AN56" s="1">
        <v>0.1</v>
      </c>
      <c r="AO56" s="1">
        <v>3.1</v>
      </c>
      <c r="AP56" s="1">
        <v>7</v>
      </c>
      <c r="AQ56" s="1">
        <v>17.5</v>
      </c>
      <c r="AR56" s="1">
        <v>0.5</v>
      </c>
      <c r="AS56" s="1">
        <v>5</v>
      </c>
      <c r="AT56" s="1">
        <v>1</v>
      </c>
      <c r="AU56" s="1">
        <v>1</v>
      </c>
      <c r="AV56" s="1">
        <v>0.5</v>
      </c>
      <c r="AW56" s="1">
        <v>50</v>
      </c>
      <c r="AX56" s="1">
        <v>5</v>
      </c>
      <c r="AY56" s="1">
        <v>0.5</v>
      </c>
      <c r="AZ56" s="1">
        <v>0</v>
      </c>
      <c r="BA56" s="1">
        <v>3</v>
      </c>
      <c r="BB56" s="1">
        <v>3.5</v>
      </c>
      <c r="BC56" s="1">
        <v>15.5</v>
      </c>
      <c r="BD56" s="1">
        <v>6</v>
      </c>
      <c r="BE56" s="1">
        <v>3.5</v>
      </c>
      <c r="BF56" s="1">
        <v>1.5</v>
      </c>
      <c r="BG56" s="1">
        <v>1</v>
      </c>
      <c r="BH56" s="1">
        <v>0.5</v>
      </c>
      <c r="BI56" s="1">
        <v>0.9</v>
      </c>
      <c r="BJ56" s="1">
        <v>22</v>
      </c>
      <c r="BK56" s="1">
        <v>15.5</v>
      </c>
      <c r="BL56" s="1">
        <v>70</v>
      </c>
      <c r="BM56" s="1">
        <v>14</v>
      </c>
      <c r="BN56" s="1">
        <v>8</v>
      </c>
      <c r="BO56" s="1">
        <v>57</v>
      </c>
      <c r="BP56" s="1">
        <v>7.5</v>
      </c>
      <c r="BQ56" s="1">
        <v>5</v>
      </c>
      <c r="BR56" s="1">
        <v>67</v>
      </c>
      <c r="BS56" s="1">
        <v>0</v>
      </c>
      <c r="BT56" s="1">
        <v>0</v>
      </c>
      <c r="BU56" s="1">
        <v>2</v>
      </c>
      <c r="BV56" s="1">
        <v>0</v>
      </c>
      <c r="BW56" s="1">
        <v>0</v>
      </c>
      <c r="BX56" s="1">
        <v>1.5</v>
      </c>
      <c r="BY56" s="1">
        <v>45</v>
      </c>
      <c r="BZ56" s="1">
        <v>1</v>
      </c>
      <c r="CA56" s="1">
        <v>5</v>
      </c>
      <c r="CB56" s="1">
        <v>2.5</v>
      </c>
      <c r="CC56" s="1">
        <v>0.5</v>
      </c>
      <c r="CD56" s="1">
        <v>0.5</v>
      </c>
      <c r="CE56" s="1">
        <v>0</v>
      </c>
      <c r="CF56" s="1">
        <v>0</v>
      </c>
      <c r="CG56" s="1">
        <v>0</v>
      </c>
      <c r="CH56" s="1">
        <v>0</v>
      </c>
      <c r="CI56" s="1">
        <v>0</v>
      </c>
      <c r="CJ56" s="1">
        <v>0</v>
      </c>
      <c r="CK56" s="1">
        <f t="shared" si="0"/>
        <v>3.1186588199999994</v>
      </c>
      <c r="CL56" s="1">
        <v>2</v>
      </c>
    </row>
    <row r="57" spans="1:90" x14ac:dyDescent="0.25">
      <c r="A57" s="1" t="s">
        <v>63</v>
      </c>
      <c r="B57" s="1">
        <v>4.4000000000000004</v>
      </c>
      <c r="C57" s="1">
        <v>2</v>
      </c>
      <c r="D57" s="1">
        <v>90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18</v>
      </c>
      <c r="V57" s="1">
        <v>14.5</v>
      </c>
      <c r="W57" s="1">
        <v>81</v>
      </c>
      <c r="X57" s="1">
        <v>2</v>
      </c>
      <c r="Y57" s="1">
        <v>0.5</v>
      </c>
      <c r="Z57" s="1">
        <v>25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0.5</v>
      </c>
      <c r="AI57" s="1">
        <v>0</v>
      </c>
      <c r="AJ57" s="1">
        <v>0.5</v>
      </c>
      <c r="AK57" s="1">
        <v>0</v>
      </c>
      <c r="AL57" s="1">
        <v>7.25</v>
      </c>
      <c r="AM57" s="1">
        <v>29.8</v>
      </c>
      <c r="AN57" s="1">
        <v>0</v>
      </c>
      <c r="AO57" s="1">
        <v>3.2</v>
      </c>
      <c r="AP57" s="1">
        <v>12</v>
      </c>
      <c r="AQ57" s="1">
        <v>18</v>
      </c>
      <c r="AR57" s="1">
        <v>0</v>
      </c>
      <c r="AS57" s="1">
        <v>3</v>
      </c>
      <c r="AT57" s="1">
        <v>1</v>
      </c>
      <c r="AU57" s="1">
        <v>4</v>
      </c>
      <c r="AV57" s="1">
        <v>1.5</v>
      </c>
      <c r="AW57" s="1">
        <v>38</v>
      </c>
      <c r="AX57" s="1">
        <v>3.5</v>
      </c>
      <c r="AY57" s="1">
        <v>1</v>
      </c>
      <c r="AZ57" s="1">
        <v>1.5</v>
      </c>
      <c r="BA57" s="1">
        <v>2</v>
      </c>
      <c r="BB57" s="1">
        <v>4.5</v>
      </c>
      <c r="BC57" s="1">
        <v>12</v>
      </c>
      <c r="BD57" s="1">
        <v>7.5</v>
      </c>
      <c r="BE57" s="1">
        <v>3</v>
      </c>
      <c r="BF57" s="1">
        <v>0</v>
      </c>
      <c r="BG57" s="1">
        <v>1.5</v>
      </c>
      <c r="BH57" s="1">
        <v>0.5</v>
      </c>
      <c r="BI57" s="1">
        <v>0.96</v>
      </c>
      <c r="BJ57" s="1">
        <v>99.5</v>
      </c>
      <c r="BK57" s="1">
        <v>92</v>
      </c>
      <c r="BL57" s="1">
        <v>92</v>
      </c>
      <c r="BM57" s="1">
        <v>44.5</v>
      </c>
      <c r="BN57" s="1">
        <v>38</v>
      </c>
      <c r="BO57" s="1">
        <v>85</v>
      </c>
      <c r="BP57" s="1">
        <v>18</v>
      </c>
      <c r="BQ57" s="1">
        <v>14.5</v>
      </c>
      <c r="BR57" s="1">
        <v>81</v>
      </c>
      <c r="BS57" s="1">
        <v>0.5</v>
      </c>
      <c r="BT57" s="1">
        <v>0</v>
      </c>
      <c r="BU57" s="1">
        <v>2</v>
      </c>
      <c r="BV57" s="1">
        <v>0</v>
      </c>
      <c r="BW57" s="1">
        <v>0</v>
      </c>
      <c r="BX57" s="1">
        <v>1</v>
      </c>
      <c r="BY57" s="1">
        <v>116</v>
      </c>
      <c r="BZ57" s="1">
        <v>0</v>
      </c>
      <c r="CA57" s="1">
        <v>10</v>
      </c>
      <c r="CB57" s="1">
        <v>2</v>
      </c>
      <c r="CC57" s="1">
        <v>0</v>
      </c>
      <c r="CD57" s="1">
        <v>0</v>
      </c>
      <c r="CE57" s="1">
        <v>0</v>
      </c>
      <c r="CF57" s="1">
        <v>0</v>
      </c>
      <c r="CG57" s="1">
        <v>0</v>
      </c>
      <c r="CH57" s="1">
        <v>0</v>
      </c>
      <c r="CI57" s="1">
        <v>0</v>
      </c>
      <c r="CJ57" s="1">
        <v>0</v>
      </c>
      <c r="CK57" s="1">
        <f t="shared" si="0"/>
        <v>4.5968355999999995</v>
      </c>
      <c r="CL57" s="1">
        <v>1</v>
      </c>
    </row>
    <row r="58" spans="1:90" x14ac:dyDescent="0.25">
      <c r="A58" s="1" t="s">
        <v>69</v>
      </c>
      <c r="B58" s="1">
        <v>4.4000000000000004</v>
      </c>
      <c r="C58" s="1">
        <v>2</v>
      </c>
      <c r="D58" s="1">
        <v>46</v>
      </c>
      <c r="E58" s="1">
        <v>0.11</v>
      </c>
      <c r="F58" s="1">
        <v>0</v>
      </c>
      <c r="G58" s="1">
        <v>0.1</v>
      </c>
      <c r="H58" s="1">
        <v>0</v>
      </c>
      <c r="I58" s="1">
        <v>0.5</v>
      </c>
      <c r="J58" s="1">
        <v>0.5</v>
      </c>
      <c r="K58" s="1">
        <v>0.5</v>
      </c>
      <c r="L58" s="1">
        <v>0</v>
      </c>
      <c r="M58" s="1">
        <v>0</v>
      </c>
      <c r="N58" s="1">
        <v>0.5</v>
      </c>
      <c r="O58" s="1">
        <v>0.08</v>
      </c>
      <c r="P58" s="1">
        <v>0.08</v>
      </c>
      <c r="Q58" s="1">
        <v>0</v>
      </c>
      <c r="R58" s="1">
        <v>0</v>
      </c>
      <c r="S58" s="1">
        <v>0</v>
      </c>
      <c r="T58" s="1">
        <v>0</v>
      </c>
      <c r="U58" s="1">
        <v>1</v>
      </c>
      <c r="V58" s="1">
        <v>0</v>
      </c>
      <c r="W58" s="1">
        <v>0</v>
      </c>
      <c r="X58" s="1">
        <v>0.5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0.02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8.5</v>
      </c>
      <c r="AL58" s="1">
        <v>0.1</v>
      </c>
      <c r="AM58" s="1">
        <v>10.9</v>
      </c>
      <c r="AN58" s="1">
        <v>0.5</v>
      </c>
      <c r="AO58" s="1">
        <v>3.7</v>
      </c>
      <c r="AP58" s="1">
        <v>8.5</v>
      </c>
      <c r="AQ58" s="1">
        <v>8.5</v>
      </c>
      <c r="AR58" s="1">
        <v>0</v>
      </c>
      <c r="AS58" s="1">
        <v>1.5</v>
      </c>
      <c r="AT58" s="1">
        <v>0.5</v>
      </c>
      <c r="AU58" s="1">
        <v>0</v>
      </c>
      <c r="AV58" s="1">
        <v>0</v>
      </c>
      <c r="AX58" s="1">
        <v>3.5</v>
      </c>
      <c r="AY58" s="1">
        <v>1</v>
      </c>
      <c r="AZ58" s="1">
        <v>1</v>
      </c>
      <c r="BA58" s="1">
        <v>0.5</v>
      </c>
      <c r="BB58" s="1">
        <v>2.5</v>
      </c>
      <c r="BC58" s="1">
        <v>9.5</v>
      </c>
      <c r="BD58" s="1">
        <v>7</v>
      </c>
      <c r="BE58" s="1">
        <v>1.5</v>
      </c>
      <c r="BF58" s="1">
        <v>0.5</v>
      </c>
      <c r="BG58" s="1">
        <v>2.5</v>
      </c>
      <c r="BH58" s="1">
        <v>1.5</v>
      </c>
      <c r="BI58" s="1">
        <v>0.83</v>
      </c>
      <c r="BJ58" s="1">
        <v>18</v>
      </c>
      <c r="BK58" s="1">
        <v>14.5</v>
      </c>
      <c r="BL58" s="1">
        <v>81</v>
      </c>
      <c r="BM58" s="1">
        <v>4</v>
      </c>
      <c r="BN58" s="1">
        <v>2.5</v>
      </c>
      <c r="BO58" s="1">
        <v>63</v>
      </c>
      <c r="BP58" s="1">
        <v>1</v>
      </c>
      <c r="BQ58" s="1">
        <v>0</v>
      </c>
      <c r="BR58" s="1">
        <v>0</v>
      </c>
      <c r="BS58" s="1">
        <v>0</v>
      </c>
      <c r="BT58" s="1">
        <v>0</v>
      </c>
      <c r="BU58" s="1">
        <v>1</v>
      </c>
      <c r="BV58" s="1">
        <v>1</v>
      </c>
      <c r="BW58" s="1">
        <v>0</v>
      </c>
      <c r="BX58" s="1">
        <v>0</v>
      </c>
      <c r="BY58" s="1">
        <v>23.5</v>
      </c>
      <c r="BZ58" s="1">
        <v>0.5</v>
      </c>
      <c r="CA58" s="1">
        <v>1</v>
      </c>
      <c r="CB58" s="1">
        <v>0.5</v>
      </c>
      <c r="CC58" s="1">
        <v>0</v>
      </c>
      <c r="CD58" s="1">
        <v>0</v>
      </c>
      <c r="CE58" s="1">
        <v>0</v>
      </c>
      <c r="CF58" s="1">
        <v>0</v>
      </c>
      <c r="CG58" s="1">
        <v>0</v>
      </c>
      <c r="CH58" s="1">
        <v>0</v>
      </c>
      <c r="CI58" s="1">
        <v>0</v>
      </c>
      <c r="CJ58" s="1">
        <v>0</v>
      </c>
      <c r="CK58" s="1">
        <f t="shared" si="0"/>
        <v>2.5783266900000008</v>
      </c>
      <c r="CL58" s="1">
        <v>1</v>
      </c>
    </row>
    <row r="59" spans="1:90" x14ac:dyDescent="0.25">
      <c r="A59" s="1" t="s">
        <v>71</v>
      </c>
      <c r="B59" s="1">
        <v>4.3</v>
      </c>
      <c r="C59" s="1">
        <v>2</v>
      </c>
      <c r="D59" s="1">
        <v>90</v>
      </c>
      <c r="E59" s="1">
        <v>0.02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4</v>
      </c>
      <c r="V59" s="1">
        <v>2.5</v>
      </c>
      <c r="W59" s="1">
        <v>63</v>
      </c>
      <c r="X59" s="1">
        <v>0</v>
      </c>
      <c r="Y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2</v>
      </c>
      <c r="AL59" s="1">
        <v>0.65</v>
      </c>
      <c r="AM59" s="1">
        <v>20</v>
      </c>
      <c r="AN59" s="1">
        <v>0</v>
      </c>
      <c r="AO59" s="1">
        <v>2.6</v>
      </c>
      <c r="AP59" s="1">
        <v>15.5</v>
      </c>
      <c r="AQ59" s="1">
        <v>15.5</v>
      </c>
      <c r="AR59" s="1">
        <v>0</v>
      </c>
      <c r="AS59" s="1">
        <v>1.5</v>
      </c>
      <c r="AT59" s="1">
        <v>1.5</v>
      </c>
      <c r="AU59" s="1">
        <v>0</v>
      </c>
      <c r="AV59" s="1">
        <v>0</v>
      </c>
      <c r="AX59" s="1">
        <v>3</v>
      </c>
      <c r="AY59" s="1">
        <v>6.5</v>
      </c>
      <c r="AZ59" s="1">
        <v>0.5</v>
      </c>
      <c r="BA59" s="1">
        <v>1</v>
      </c>
      <c r="BB59" s="1">
        <v>8</v>
      </c>
      <c r="BC59" s="1">
        <v>14</v>
      </c>
      <c r="BD59" s="1">
        <v>8.5</v>
      </c>
      <c r="BE59" s="1">
        <v>5.5</v>
      </c>
      <c r="BF59" s="1">
        <v>0.5</v>
      </c>
      <c r="BG59" s="1">
        <v>2</v>
      </c>
      <c r="BH59" s="1">
        <v>1.5</v>
      </c>
      <c r="BI59" s="1">
        <v>1.54</v>
      </c>
      <c r="BJ59" s="1">
        <v>57</v>
      </c>
      <c r="BK59" s="1">
        <v>53.5</v>
      </c>
      <c r="BL59" s="1">
        <v>94</v>
      </c>
      <c r="BM59" s="1">
        <v>15</v>
      </c>
      <c r="BN59" s="1">
        <v>13</v>
      </c>
      <c r="BO59" s="1">
        <v>87</v>
      </c>
      <c r="BP59" s="1">
        <v>4</v>
      </c>
      <c r="BQ59" s="1">
        <v>2.5</v>
      </c>
      <c r="BR59" s="1">
        <v>63</v>
      </c>
      <c r="BS59" s="1">
        <v>0</v>
      </c>
      <c r="BT59" s="1">
        <v>0</v>
      </c>
      <c r="BU59" s="1">
        <v>2</v>
      </c>
      <c r="BV59" s="1">
        <v>0</v>
      </c>
      <c r="BW59" s="1">
        <v>0</v>
      </c>
      <c r="BX59" s="1">
        <v>0</v>
      </c>
      <c r="BY59" s="1">
        <v>70.5</v>
      </c>
      <c r="BZ59" s="1">
        <v>1</v>
      </c>
      <c r="CA59" s="1">
        <v>3.5</v>
      </c>
      <c r="CB59" s="1">
        <v>0</v>
      </c>
      <c r="CC59" s="1">
        <v>0</v>
      </c>
      <c r="CD59" s="1">
        <v>0</v>
      </c>
      <c r="CE59" s="1">
        <v>0</v>
      </c>
      <c r="CF59" s="1">
        <v>0</v>
      </c>
      <c r="CG59" s="1">
        <v>0</v>
      </c>
      <c r="CH59" s="1">
        <v>0</v>
      </c>
      <c r="CI59" s="1">
        <v>0</v>
      </c>
      <c r="CJ59" s="1">
        <v>0</v>
      </c>
      <c r="CK59" s="1">
        <f t="shared" si="0"/>
        <v>3.6828996199999997</v>
      </c>
      <c r="CL59" s="1">
        <v>1</v>
      </c>
    </row>
    <row r="60" spans="1:90" x14ac:dyDescent="0.25">
      <c r="A60" s="1" t="s">
        <v>74</v>
      </c>
      <c r="B60" s="1">
        <v>4.4000000000000004</v>
      </c>
      <c r="C60" s="1">
        <v>2</v>
      </c>
      <c r="D60" s="1">
        <v>90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7</v>
      </c>
      <c r="V60" s="1">
        <v>3.5</v>
      </c>
      <c r="W60" s="1">
        <v>50</v>
      </c>
      <c r="X60" s="1">
        <v>2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1</v>
      </c>
      <c r="AL60" s="1">
        <v>1.5</v>
      </c>
      <c r="AM60" s="1">
        <v>26.9</v>
      </c>
      <c r="AN60" s="1">
        <v>0</v>
      </c>
      <c r="AO60" s="1">
        <v>2.2000000000000002</v>
      </c>
      <c r="AP60" s="1">
        <v>11</v>
      </c>
      <c r="AQ60" s="1">
        <v>11</v>
      </c>
      <c r="AR60" s="1">
        <v>0</v>
      </c>
      <c r="AS60" s="1">
        <v>1.5</v>
      </c>
      <c r="AT60" s="1">
        <v>1.5</v>
      </c>
      <c r="AU60" s="1">
        <v>4</v>
      </c>
      <c r="AV60" s="1">
        <v>1.5</v>
      </c>
      <c r="AW60" s="1">
        <v>38</v>
      </c>
      <c r="AX60" s="1">
        <v>6</v>
      </c>
      <c r="AY60" s="1">
        <v>2.5</v>
      </c>
      <c r="AZ60" s="1">
        <v>1.5</v>
      </c>
      <c r="BA60" s="1">
        <v>2</v>
      </c>
      <c r="BB60" s="1">
        <v>6</v>
      </c>
      <c r="BC60" s="1">
        <v>19.5</v>
      </c>
      <c r="BD60" s="1">
        <v>14.5</v>
      </c>
      <c r="BE60" s="1">
        <v>5.5</v>
      </c>
      <c r="BF60" s="1">
        <v>2</v>
      </c>
      <c r="BG60" s="1">
        <v>5</v>
      </c>
      <c r="BH60" s="1">
        <v>2.5</v>
      </c>
      <c r="BI60" s="1">
        <v>1.96</v>
      </c>
      <c r="BJ60" s="1">
        <v>24.5</v>
      </c>
      <c r="BK60" s="1">
        <v>15.5</v>
      </c>
      <c r="BL60" s="1">
        <v>63</v>
      </c>
      <c r="BM60" s="1">
        <v>17.5</v>
      </c>
      <c r="BN60" s="1">
        <v>8</v>
      </c>
      <c r="BO60" s="1">
        <v>46</v>
      </c>
      <c r="BP60" s="1">
        <v>7</v>
      </c>
      <c r="BQ60" s="1">
        <v>3.5</v>
      </c>
      <c r="BR60" s="1">
        <v>50</v>
      </c>
      <c r="BS60" s="1">
        <v>0</v>
      </c>
      <c r="BT60" s="1">
        <v>0</v>
      </c>
      <c r="BU60" s="1">
        <v>2</v>
      </c>
      <c r="BV60" s="1">
        <v>0</v>
      </c>
      <c r="BW60" s="1">
        <v>0</v>
      </c>
      <c r="BX60" s="1">
        <v>1</v>
      </c>
      <c r="BY60" s="1">
        <v>57.5</v>
      </c>
      <c r="BZ60" s="1">
        <v>0.5</v>
      </c>
      <c r="CA60" s="1">
        <v>5.5</v>
      </c>
      <c r="CB60" s="1">
        <v>2</v>
      </c>
      <c r="CC60" s="1">
        <v>0.5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  <c r="CI60" s="1">
        <v>0</v>
      </c>
      <c r="CJ60" s="1">
        <v>0</v>
      </c>
      <c r="CK60" s="1">
        <f t="shared" si="0"/>
        <v>3.2843457999999992</v>
      </c>
      <c r="CL60" s="1">
        <v>1</v>
      </c>
    </row>
    <row r="61" spans="1:90" x14ac:dyDescent="0.25">
      <c r="A61" s="1" t="s">
        <v>76</v>
      </c>
      <c r="B61" s="1">
        <v>4.9000000000000004</v>
      </c>
      <c r="C61" s="1">
        <v>2</v>
      </c>
      <c r="D61" s="1">
        <v>90</v>
      </c>
      <c r="E61" s="1">
        <v>0.11</v>
      </c>
      <c r="F61" s="1">
        <v>0</v>
      </c>
      <c r="G61" s="1">
        <v>0.1</v>
      </c>
      <c r="H61" s="1">
        <v>0</v>
      </c>
      <c r="I61" s="1">
        <v>1.5</v>
      </c>
      <c r="J61" s="1">
        <v>0.5</v>
      </c>
      <c r="K61" s="1">
        <v>1.5</v>
      </c>
      <c r="L61" s="1">
        <v>0</v>
      </c>
      <c r="M61" s="1">
        <v>0</v>
      </c>
      <c r="N61" s="1">
        <v>1.5</v>
      </c>
      <c r="O61" s="1">
        <v>0.09</v>
      </c>
      <c r="P61" s="1">
        <v>0.09</v>
      </c>
      <c r="Q61" s="1">
        <v>0</v>
      </c>
      <c r="R61" s="1">
        <v>0</v>
      </c>
      <c r="S61" s="1">
        <v>0</v>
      </c>
      <c r="T61" s="1">
        <v>0</v>
      </c>
      <c r="U61" s="1">
        <v>6</v>
      </c>
      <c r="V61" s="1">
        <v>4.5</v>
      </c>
      <c r="W61" s="1">
        <v>75</v>
      </c>
      <c r="X61" s="1">
        <v>0</v>
      </c>
      <c r="Y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0.04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15.5</v>
      </c>
      <c r="AL61" s="1">
        <v>0.2</v>
      </c>
      <c r="AM61" s="1">
        <v>22.2</v>
      </c>
      <c r="AN61" s="1">
        <v>0.7</v>
      </c>
      <c r="AO61" s="1">
        <v>2.9</v>
      </c>
      <c r="AP61" s="1">
        <v>9.5</v>
      </c>
      <c r="AQ61" s="1">
        <v>9.5</v>
      </c>
      <c r="AR61" s="1">
        <v>0</v>
      </c>
      <c r="AS61" s="1">
        <v>1.5</v>
      </c>
      <c r="AT61" s="1">
        <v>1.5</v>
      </c>
      <c r="AU61" s="1">
        <v>1.5</v>
      </c>
      <c r="AV61" s="1">
        <v>1.5</v>
      </c>
      <c r="AW61" s="1">
        <v>100</v>
      </c>
      <c r="AX61" s="1">
        <v>3.5</v>
      </c>
      <c r="AY61" s="1">
        <v>5.5</v>
      </c>
      <c r="AZ61" s="1">
        <v>1.5</v>
      </c>
      <c r="BA61" s="1">
        <v>1.5</v>
      </c>
      <c r="BB61" s="1">
        <v>8.5</v>
      </c>
      <c r="BC61" s="1">
        <v>19.5</v>
      </c>
      <c r="BD61" s="1">
        <v>14.5</v>
      </c>
      <c r="BE61" s="1">
        <v>5.5</v>
      </c>
      <c r="BF61" s="1">
        <v>2</v>
      </c>
      <c r="BG61" s="1">
        <v>5</v>
      </c>
      <c r="BH61" s="1">
        <v>2.5</v>
      </c>
      <c r="BI61" s="1">
        <v>1.96</v>
      </c>
      <c r="BJ61" s="1">
        <v>22.5</v>
      </c>
      <c r="BK61" s="1">
        <v>16.5</v>
      </c>
      <c r="BL61" s="1">
        <v>73</v>
      </c>
      <c r="BM61" s="1">
        <v>13.5</v>
      </c>
      <c r="BN61" s="1">
        <v>9.5</v>
      </c>
      <c r="BO61" s="1">
        <v>70</v>
      </c>
      <c r="BP61" s="1">
        <v>6</v>
      </c>
      <c r="BQ61" s="1">
        <v>4.5</v>
      </c>
      <c r="BR61" s="1">
        <v>75</v>
      </c>
      <c r="BS61" s="1">
        <v>0</v>
      </c>
      <c r="BT61" s="1">
        <v>0</v>
      </c>
      <c r="BU61" s="1">
        <v>2</v>
      </c>
      <c r="BV61" s="1">
        <v>0</v>
      </c>
      <c r="BW61" s="1">
        <v>0</v>
      </c>
      <c r="BX61" s="1">
        <v>0</v>
      </c>
      <c r="BY61" s="1">
        <v>36.5</v>
      </c>
      <c r="BZ61" s="1">
        <v>3</v>
      </c>
      <c r="CA61" s="1">
        <v>5.5</v>
      </c>
      <c r="CB61" s="1">
        <v>0.5</v>
      </c>
      <c r="CC61" s="1">
        <v>0</v>
      </c>
      <c r="CD61" s="1">
        <v>0</v>
      </c>
      <c r="CE61" s="1">
        <v>0</v>
      </c>
      <c r="CF61" s="1">
        <v>0</v>
      </c>
      <c r="CG61" s="1">
        <v>0</v>
      </c>
      <c r="CH61" s="1">
        <v>0</v>
      </c>
      <c r="CI61" s="1">
        <v>0</v>
      </c>
      <c r="CJ61" s="1">
        <v>0</v>
      </c>
      <c r="CK61" s="1">
        <f t="shared" si="0"/>
        <v>2.6917241500000002</v>
      </c>
      <c r="CL61" s="1">
        <v>1</v>
      </c>
    </row>
    <row r="62" spans="1:90" x14ac:dyDescent="0.25">
      <c r="A62" s="1" t="s">
        <v>80</v>
      </c>
      <c r="B62" s="1">
        <v>4.9000000000000004</v>
      </c>
      <c r="C62" s="1">
        <v>2</v>
      </c>
      <c r="D62" s="1">
        <v>90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4</v>
      </c>
      <c r="V62" s="1">
        <v>0.5</v>
      </c>
      <c r="W62" s="1">
        <v>13</v>
      </c>
      <c r="X62" s="1">
        <v>0</v>
      </c>
      <c r="Y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0.5</v>
      </c>
      <c r="AM62" s="1">
        <v>19.2</v>
      </c>
      <c r="AN62" s="1">
        <v>0</v>
      </c>
      <c r="AO62" s="1">
        <v>2.1</v>
      </c>
      <c r="AP62" s="1">
        <v>13</v>
      </c>
      <c r="AQ62" s="1">
        <v>13</v>
      </c>
      <c r="AR62" s="1">
        <v>0</v>
      </c>
      <c r="AS62" s="1">
        <v>1</v>
      </c>
      <c r="AT62" s="1">
        <v>2.5</v>
      </c>
      <c r="AU62" s="1">
        <v>0.5</v>
      </c>
      <c r="AV62" s="1">
        <v>0.5</v>
      </c>
      <c r="AW62" s="1">
        <v>100</v>
      </c>
      <c r="AX62" s="1">
        <v>4.5</v>
      </c>
      <c r="AY62" s="1">
        <v>8</v>
      </c>
      <c r="AZ62" s="1">
        <v>0.5</v>
      </c>
      <c r="BA62" s="1">
        <v>1</v>
      </c>
      <c r="BB62" s="1">
        <v>9.5</v>
      </c>
      <c r="BC62" s="1">
        <v>16.5</v>
      </c>
      <c r="BD62" s="1">
        <v>10</v>
      </c>
      <c r="BE62" s="1">
        <v>5.5</v>
      </c>
      <c r="BF62" s="1">
        <v>0</v>
      </c>
      <c r="BG62" s="1">
        <v>4</v>
      </c>
      <c r="BH62" s="1">
        <v>2.5</v>
      </c>
      <c r="BI62" s="1">
        <v>1.88</v>
      </c>
      <c r="BJ62" s="1">
        <v>80.5</v>
      </c>
      <c r="BK62" s="1">
        <v>68</v>
      </c>
      <c r="BL62" s="1">
        <v>84</v>
      </c>
      <c r="BM62" s="1">
        <v>16.5</v>
      </c>
      <c r="BN62" s="1">
        <v>9</v>
      </c>
      <c r="BO62" s="1">
        <v>55</v>
      </c>
      <c r="BP62" s="1">
        <v>4</v>
      </c>
      <c r="BQ62" s="1">
        <v>0.5</v>
      </c>
      <c r="BR62" s="1">
        <v>13</v>
      </c>
      <c r="BS62" s="1">
        <v>0</v>
      </c>
      <c r="BT62" s="1">
        <v>0</v>
      </c>
      <c r="BU62" s="1">
        <v>2</v>
      </c>
      <c r="BV62" s="1">
        <v>0</v>
      </c>
      <c r="BW62" s="1">
        <v>0</v>
      </c>
      <c r="BX62" s="1">
        <v>1</v>
      </c>
      <c r="BY62" s="1">
        <v>95.5</v>
      </c>
      <c r="BZ62" s="1">
        <v>0</v>
      </c>
      <c r="CA62" s="1">
        <v>4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  <c r="CI62" s="1">
        <v>0</v>
      </c>
      <c r="CJ62" s="1">
        <v>0</v>
      </c>
      <c r="CK62" s="1">
        <f t="shared" si="0"/>
        <v>3.9686678999999989</v>
      </c>
      <c r="CL62" s="1">
        <v>1</v>
      </c>
    </row>
    <row r="63" spans="1:90" x14ac:dyDescent="0.25">
      <c r="A63" s="1" t="s">
        <v>92</v>
      </c>
      <c r="B63" s="1">
        <v>5.4</v>
      </c>
      <c r="C63" s="1">
        <v>2</v>
      </c>
      <c r="D63" s="1">
        <v>90</v>
      </c>
      <c r="E63" s="1">
        <v>0.02</v>
      </c>
      <c r="F63" s="1">
        <v>0</v>
      </c>
      <c r="G63" s="1">
        <v>0</v>
      </c>
      <c r="H63" s="1">
        <v>0</v>
      </c>
      <c r="I63" s="1">
        <v>0.5</v>
      </c>
      <c r="J63" s="1">
        <v>0</v>
      </c>
      <c r="K63" s="1">
        <v>0</v>
      </c>
      <c r="L63" s="1">
        <v>0.5</v>
      </c>
      <c r="M63" s="1">
        <v>0</v>
      </c>
      <c r="N63" s="1">
        <v>0</v>
      </c>
      <c r="O63" s="1">
        <v>0.01</v>
      </c>
      <c r="P63" s="1">
        <v>0.01</v>
      </c>
      <c r="Q63" s="1">
        <v>0</v>
      </c>
      <c r="R63" s="1">
        <v>0</v>
      </c>
      <c r="S63" s="1">
        <v>0</v>
      </c>
      <c r="T63" s="1">
        <v>0</v>
      </c>
      <c r="U63" s="1">
        <v>10</v>
      </c>
      <c r="V63" s="1">
        <v>8</v>
      </c>
      <c r="W63" s="1">
        <v>80</v>
      </c>
      <c r="X63" s="1">
        <v>1.5</v>
      </c>
      <c r="Y63" s="1">
        <v>0.5</v>
      </c>
      <c r="Z63" s="1">
        <v>33</v>
      </c>
      <c r="AA63" s="1">
        <v>0</v>
      </c>
      <c r="AB63" s="1">
        <v>0</v>
      </c>
      <c r="AC63" s="1">
        <v>0.5</v>
      </c>
      <c r="AD63" s="1">
        <v>0</v>
      </c>
      <c r="AE63" s="1">
        <v>0.03</v>
      </c>
      <c r="AF63" s="1">
        <v>0</v>
      </c>
      <c r="AG63" s="1">
        <v>0</v>
      </c>
      <c r="AH63" s="1">
        <v>0</v>
      </c>
      <c r="AI63" s="1">
        <v>0</v>
      </c>
      <c r="AJ63" s="1">
        <v>1</v>
      </c>
      <c r="AK63" s="1">
        <v>5</v>
      </c>
      <c r="AL63" s="1">
        <v>10.85</v>
      </c>
      <c r="AM63" s="1">
        <v>16.5</v>
      </c>
      <c r="AN63" s="1">
        <v>0.1</v>
      </c>
      <c r="AO63" s="1">
        <v>3.6</v>
      </c>
      <c r="AP63" s="1">
        <v>15.5</v>
      </c>
      <c r="AQ63" s="1">
        <v>27.5</v>
      </c>
      <c r="AR63" s="1">
        <v>1.5</v>
      </c>
      <c r="AS63" s="1">
        <v>7.5</v>
      </c>
      <c r="AT63" s="1">
        <v>0</v>
      </c>
      <c r="AU63" s="1">
        <v>3</v>
      </c>
      <c r="AV63" s="1">
        <v>2</v>
      </c>
      <c r="AW63" s="1">
        <v>67</v>
      </c>
      <c r="AX63" s="1">
        <v>7</v>
      </c>
      <c r="AY63" s="1">
        <v>2.5</v>
      </c>
      <c r="AZ63" s="1">
        <v>0</v>
      </c>
      <c r="BA63" s="1">
        <v>2</v>
      </c>
      <c r="BB63" s="1">
        <v>4.5</v>
      </c>
      <c r="BC63" s="1">
        <v>17</v>
      </c>
      <c r="BD63" s="1">
        <v>10</v>
      </c>
      <c r="BE63" s="1">
        <v>4</v>
      </c>
      <c r="BF63" s="1">
        <v>1</v>
      </c>
      <c r="BG63" s="1">
        <v>2</v>
      </c>
      <c r="BH63" s="1">
        <v>0.5</v>
      </c>
      <c r="BI63" s="1">
        <v>1.08</v>
      </c>
      <c r="BJ63" s="1">
        <v>31.5</v>
      </c>
      <c r="BK63" s="1">
        <v>24</v>
      </c>
      <c r="BL63" s="1">
        <v>76</v>
      </c>
      <c r="BM63" s="1">
        <v>20.5</v>
      </c>
      <c r="BN63" s="1">
        <v>15.5</v>
      </c>
      <c r="BO63" s="1">
        <v>76</v>
      </c>
      <c r="BP63" s="1">
        <v>10</v>
      </c>
      <c r="BQ63" s="1">
        <v>8</v>
      </c>
      <c r="BR63" s="1">
        <v>80</v>
      </c>
      <c r="BS63" s="1">
        <v>0.5</v>
      </c>
      <c r="BT63" s="1">
        <v>0.5</v>
      </c>
      <c r="BU63" s="1">
        <v>2</v>
      </c>
      <c r="BV63" s="1">
        <v>0</v>
      </c>
      <c r="BW63" s="1">
        <v>0</v>
      </c>
      <c r="BX63" s="1">
        <v>0.5</v>
      </c>
      <c r="BY63" s="1">
        <v>55.5</v>
      </c>
      <c r="BZ63" s="1">
        <v>0.5</v>
      </c>
      <c r="CA63" s="1">
        <v>5.5</v>
      </c>
      <c r="CB63" s="1">
        <v>2.5</v>
      </c>
      <c r="CC63" s="1">
        <v>0.5</v>
      </c>
      <c r="CD63" s="1">
        <v>0</v>
      </c>
      <c r="CE63" s="1">
        <v>0</v>
      </c>
      <c r="CF63" s="1">
        <v>0</v>
      </c>
      <c r="CG63" s="1">
        <v>0</v>
      </c>
      <c r="CH63" s="1">
        <v>0</v>
      </c>
      <c r="CI63" s="1">
        <v>0</v>
      </c>
      <c r="CJ63" s="1">
        <v>0</v>
      </c>
      <c r="CK63" s="1">
        <f t="shared" si="0"/>
        <v>3.8333919799999983</v>
      </c>
      <c r="CL63" s="1">
        <v>1</v>
      </c>
    </row>
    <row r="64" spans="1:90" x14ac:dyDescent="0.25">
      <c r="A64" s="1" t="s">
        <v>105</v>
      </c>
      <c r="B64" s="1">
        <v>4.4000000000000004</v>
      </c>
      <c r="C64" s="1">
        <v>2</v>
      </c>
      <c r="D64" s="1">
        <v>90</v>
      </c>
      <c r="E64" s="1">
        <v>0.24</v>
      </c>
      <c r="F64" s="1">
        <v>1</v>
      </c>
      <c r="G64" s="1">
        <v>0.3</v>
      </c>
      <c r="H64" s="1">
        <v>1</v>
      </c>
      <c r="I64" s="1">
        <v>0.5</v>
      </c>
      <c r="J64" s="1">
        <v>0</v>
      </c>
      <c r="K64" s="1">
        <v>0.5</v>
      </c>
      <c r="L64" s="1">
        <v>0</v>
      </c>
      <c r="M64" s="1">
        <v>0</v>
      </c>
      <c r="N64" s="1">
        <v>0</v>
      </c>
      <c r="O64" s="1">
        <v>0.02</v>
      </c>
      <c r="P64" s="1">
        <v>0.02</v>
      </c>
      <c r="Q64" s="1">
        <v>0</v>
      </c>
      <c r="R64" s="1">
        <v>0</v>
      </c>
      <c r="S64" s="1">
        <v>0</v>
      </c>
      <c r="T64" s="1">
        <v>0</v>
      </c>
      <c r="U64" s="1">
        <v>12.5</v>
      </c>
      <c r="V64" s="1">
        <v>8.5</v>
      </c>
      <c r="W64" s="1">
        <v>68</v>
      </c>
      <c r="X64" s="1">
        <v>1</v>
      </c>
      <c r="Y64" s="1">
        <v>0</v>
      </c>
      <c r="Z64" s="1">
        <v>0</v>
      </c>
      <c r="AA64" s="1">
        <v>0</v>
      </c>
      <c r="AB64" s="1">
        <v>0</v>
      </c>
      <c r="AC64" s="1">
        <v>1</v>
      </c>
      <c r="AD64" s="1">
        <v>0.5</v>
      </c>
      <c r="AE64" s="1">
        <v>0.24</v>
      </c>
      <c r="AF64" s="1">
        <v>0.5</v>
      </c>
      <c r="AG64" s="1">
        <v>0</v>
      </c>
      <c r="AH64" s="1">
        <v>0</v>
      </c>
      <c r="AI64" s="1">
        <v>0</v>
      </c>
      <c r="AJ64" s="1">
        <v>0</v>
      </c>
      <c r="AK64" s="1">
        <v>9</v>
      </c>
      <c r="AL64" s="1">
        <v>11.95</v>
      </c>
      <c r="AM64" s="1">
        <v>23.5</v>
      </c>
      <c r="AN64" s="1">
        <v>0.8</v>
      </c>
      <c r="AO64" s="1">
        <v>3.1</v>
      </c>
      <c r="AP64" s="1">
        <v>14.5</v>
      </c>
      <c r="AQ64" s="1">
        <v>19</v>
      </c>
      <c r="AR64" s="1">
        <v>0.5</v>
      </c>
      <c r="AS64" s="1">
        <v>3.5</v>
      </c>
      <c r="AT64" s="1">
        <v>1.5</v>
      </c>
      <c r="AU64" s="1">
        <v>2</v>
      </c>
      <c r="AV64" s="1">
        <v>1.5</v>
      </c>
      <c r="AW64" s="1">
        <v>75</v>
      </c>
      <c r="AX64" s="1">
        <v>4</v>
      </c>
      <c r="AY64" s="1">
        <v>3</v>
      </c>
      <c r="AZ64" s="1">
        <v>0.5</v>
      </c>
      <c r="BA64" s="1">
        <v>0.5</v>
      </c>
      <c r="BB64" s="1">
        <v>4</v>
      </c>
      <c r="BC64" s="1">
        <v>19.5</v>
      </c>
      <c r="BD64" s="1">
        <v>14.5</v>
      </c>
      <c r="BE64" s="1">
        <v>5.5</v>
      </c>
      <c r="BF64" s="1">
        <v>2</v>
      </c>
      <c r="BG64" s="1">
        <v>5</v>
      </c>
      <c r="BH64" s="1">
        <v>2.5</v>
      </c>
      <c r="BI64" s="1">
        <v>1.96</v>
      </c>
      <c r="BJ64" s="1">
        <v>28.5</v>
      </c>
      <c r="BK64" s="1">
        <v>19.5</v>
      </c>
      <c r="BL64" s="1">
        <v>68</v>
      </c>
      <c r="BM64" s="1">
        <v>18</v>
      </c>
      <c r="BN64" s="1">
        <v>11</v>
      </c>
      <c r="BO64" s="1">
        <v>61</v>
      </c>
      <c r="BP64" s="1">
        <v>12.5</v>
      </c>
      <c r="BQ64" s="1">
        <v>8.5</v>
      </c>
      <c r="BR64" s="1">
        <v>68</v>
      </c>
      <c r="BS64" s="1">
        <v>0</v>
      </c>
      <c r="BT64" s="1">
        <v>0</v>
      </c>
      <c r="BU64" s="1">
        <v>2</v>
      </c>
      <c r="BV64" s="1">
        <v>0</v>
      </c>
      <c r="BW64" s="1">
        <v>0</v>
      </c>
      <c r="BX64" s="1">
        <v>0.5</v>
      </c>
      <c r="BY64" s="1">
        <v>52</v>
      </c>
      <c r="BZ64" s="1">
        <v>0.5</v>
      </c>
      <c r="CA64" s="1">
        <v>9.5</v>
      </c>
      <c r="CB64" s="1">
        <v>3.5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0</v>
      </c>
      <c r="CJ64" s="1">
        <v>0</v>
      </c>
      <c r="CK64" s="1">
        <f t="shared" si="0"/>
        <v>4.2593279600000011</v>
      </c>
      <c r="CL64" s="1">
        <v>1</v>
      </c>
    </row>
    <row r="65" spans="1:90" x14ac:dyDescent="0.25">
      <c r="A65" s="1" t="s">
        <v>112</v>
      </c>
      <c r="B65" s="1">
        <v>4.9000000000000004</v>
      </c>
      <c r="C65" s="1">
        <v>2</v>
      </c>
      <c r="D65" s="1">
        <v>89.5</v>
      </c>
      <c r="E65" s="1">
        <v>0.04</v>
      </c>
      <c r="F65" s="1">
        <v>0</v>
      </c>
      <c r="G65" s="1">
        <v>0</v>
      </c>
      <c r="H65" s="1">
        <v>0</v>
      </c>
      <c r="I65" s="1">
        <v>0.5</v>
      </c>
      <c r="J65" s="1">
        <v>0</v>
      </c>
      <c r="K65" s="1">
        <v>0.5</v>
      </c>
      <c r="L65" s="1">
        <v>0</v>
      </c>
      <c r="M65" s="1">
        <v>0</v>
      </c>
      <c r="N65" s="1">
        <v>0.5</v>
      </c>
      <c r="O65" s="1">
        <v>0.01</v>
      </c>
      <c r="P65" s="1">
        <v>0.01</v>
      </c>
      <c r="Q65" s="1">
        <v>0</v>
      </c>
      <c r="R65" s="1">
        <v>0</v>
      </c>
      <c r="S65" s="1">
        <v>0</v>
      </c>
      <c r="T65" s="1">
        <v>0</v>
      </c>
      <c r="U65" s="1">
        <v>3.5</v>
      </c>
      <c r="V65" s="1">
        <v>1.5</v>
      </c>
      <c r="W65" s="1">
        <v>43</v>
      </c>
      <c r="X65" s="1">
        <v>0</v>
      </c>
      <c r="Y65" s="1">
        <v>0</v>
      </c>
      <c r="AA65" s="1">
        <v>0</v>
      </c>
      <c r="AB65" s="1">
        <v>0</v>
      </c>
      <c r="AC65" s="1">
        <v>0.5</v>
      </c>
      <c r="AD65" s="1">
        <v>0</v>
      </c>
      <c r="AE65" s="1">
        <v>0.02</v>
      </c>
      <c r="AF65" s="1">
        <v>0</v>
      </c>
      <c r="AG65" s="1">
        <v>0</v>
      </c>
      <c r="AH65" s="1">
        <v>0</v>
      </c>
      <c r="AI65" s="1">
        <v>0</v>
      </c>
      <c r="AJ65" s="1">
        <v>0.5</v>
      </c>
      <c r="AK65" s="1">
        <v>5</v>
      </c>
      <c r="AL65" s="1">
        <v>5.25</v>
      </c>
      <c r="AM65" s="1">
        <v>12.4</v>
      </c>
      <c r="AN65" s="1">
        <v>0.1</v>
      </c>
      <c r="AO65" s="1">
        <v>3.8</v>
      </c>
      <c r="AP65" s="1">
        <v>8.5</v>
      </c>
      <c r="AQ65" s="1">
        <v>14.5</v>
      </c>
      <c r="AR65" s="1">
        <v>0</v>
      </c>
      <c r="AS65" s="1">
        <v>4</v>
      </c>
      <c r="AT65" s="1">
        <v>0.5</v>
      </c>
      <c r="AU65" s="1">
        <v>0</v>
      </c>
      <c r="AV65" s="1">
        <v>0</v>
      </c>
      <c r="AX65" s="1">
        <v>2.5</v>
      </c>
      <c r="AY65" s="1">
        <v>5</v>
      </c>
      <c r="AZ65" s="1">
        <v>0.5</v>
      </c>
      <c r="BA65" s="1">
        <v>0</v>
      </c>
      <c r="BB65" s="1">
        <v>5.5</v>
      </c>
      <c r="BC65" s="1">
        <v>9.5</v>
      </c>
      <c r="BD65" s="1">
        <v>7</v>
      </c>
      <c r="BE65" s="1">
        <v>1.5</v>
      </c>
      <c r="BF65" s="1">
        <v>0.5</v>
      </c>
      <c r="BG65" s="1">
        <v>2.5</v>
      </c>
      <c r="BH65" s="1">
        <v>1.5</v>
      </c>
      <c r="BI65" s="1">
        <v>0.83</v>
      </c>
      <c r="BJ65" s="1">
        <v>27.5</v>
      </c>
      <c r="BK65" s="1">
        <v>23</v>
      </c>
      <c r="BL65" s="1">
        <v>84</v>
      </c>
      <c r="BM65" s="1">
        <v>6</v>
      </c>
      <c r="BN65" s="1">
        <v>4</v>
      </c>
      <c r="BO65" s="1">
        <v>67</v>
      </c>
      <c r="BP65" s="1">
        <v>3.5</v>
      </c>
      <c r="BQ65" s="1">
        <v>1.5</v>
      </c>
      <c r="BR65" s="1">
        <v>43</v>
      </c>
      <c r="BS65" s="1">
        <v>0</v>
      </c>
      <c r="BT65" s="1">
        <v>0</v>
      </c>
      <c r="BU65" s="1">
        <v>2</v>
      </c>
      <c r="BV65" s="1">
        <v>0</v>
      </c>
      <c r="BW65" s="1">
        <v>1</v>
      </c>
      <c r="BX65" s="1">
        <v>0</v>
      </c>
      <c r="BY65" s="1">
        <v>35</v>
      </c>
      <c r="BZ65" s="1">
        <v>2</v>
      </c>
      <c r="CA65" s="1">
        <v>2</v>
      </c>
      <c r="CB65" s="1">
        <v>0</v>
      </c>
      <c r="CC65" s="1">
        <v>0</v>
      </c>
      <c r="CD65" s="1">
        <v>0</v>
      </c>
      <c r="CE65" s="1">
        <v>0</v>
      </c>
      <c r="CF65" s="1">
        <v>0</v>
      </c>
      <c r="CG65" s="1">
        <v>0</v>
      </c>
      <c r="CH65" s="1">
        <v>0</v>
      </c>
      <c r="CI65" s="1">
        <v>0</v>
      </c>
      <c r="CJ65" s="1">
        <v>0</v>
      </c>
      <c r="CK65" s="1">
        <f t="shared" si="0"/>
        <v>2.7499689000000007</v>
      </c>
      <c r="CL65" s="1">
        <v>1</v>
      </c>
    </row>
    <row r="66" spans="1:90" x14ac:dyDescent="0.25">
      <c r="A66" s="1" t="s">
        <v>123</v>
      </c>
      <c r="B66" s="1">
        <v>4.4000000000000004</v>
      </c>
      <c r="C66" s="1">
        <v>2</v>
      </c>
      <c r="D66" s="1">
        <v>90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1</v>
      </c>
      <c r="V66" s="1">
        <v>0</v>
      </c>
      <c r="W66" s="1">
        <v>0</v>
      </c>
      <c r="X66" s="1">
        <v>0</v>
      </c>
      <c r="Y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1</v>
      </c>
      <c r="AL66" s="1">
        <v>0.15</v>
      </c>
      <c r="AM66" s="1">
        <v>12.7</v>
      </c>
      <c r="AN66" s="1">
        <v>0</v>
      </c>
      <c r="AO66" s="1">
        <v>2.6</v>
      </c>
      <c r="AP66" s="1">
        <v>12</v>
      </c>
      <c r="AQ66" s="1">
        <v>12</v>
      </c>
      <c r="AR66" s="1">
        <v>0</v>
      </c>
      <c r="AS66" s="1">
        <v>0.5</v>
      </c>
      <c r="AT66" s="1">
        <v>3.5</v>
      </c>
      <c r="AU66" s="1">
        <v>0.5</v>
      </c>
      <c r="AV66" s="1">
        <v>0.5</v>
      </c>
      <c r="AW66" s="1">
        <v>100</v>
      </c>
      <c r="AX66" s="1">
        <v>1.5</v>
      </c>
      <c r="AY66" s="1">
        <v>4</v>
      </c>
      <c r="AZ66" s="1">
        <v>0.5</v>
      </c>
      <c r="BA66" s="1">
        <v>0.5</v>
      </c>
      <c r="BB66" s="1">
        <v>5</v>
      </c>
      <c r="BC66" s="1">
        <v>12.5</v>
      </c>
      <c r="BD66" s="1">
        <v>7</v>
      </c>
      <c r="BE66" s="1">
        <v>3.5</v>
      </c>
      <c r="BF66" s="1">
        <v>0</v>
      </c>
      <c r="BG66" s="1">
        <v>0.5</v>
      </c>
      <c r="BH66" s="1">
        <v>2.5</v>
      </c>
      <c r="BI66" s="1">
        <v>1.54</v>
      </c>
      <c r="BJ66" s="1">
        <v>39</v>
      </c>
      <c r="BK66" s="1">
        <v>33.5</v>
      </c>
      <c r="BL66" s="1">
        <v>86</v>
      </c>
      <c r="BM66" s="1">
        <v>4.5</v>
      </c>
      <c r="BN66" s="1">
        <v>2.5</v>
      </c>
      <c r="BO66" s="1">
        <v>56</v>
      </c>
      <c r="BP66" s="1">
        <v>1</v>
      </c>
      <c r="BQ66" s="1">
        <v>0</v>
      </c>
      <c r="BR66" s="1">
        <v>0</v>
      </c>
      <c r="BS66" s="1">
        <v>0</v>
      </c>
      <c r="BT66" s="1">
        <v>0</v>
      </c>
      <c r="BU66" s="1">
        <v>2</v>
      </c>
      <c r="BV66" s="1">
        <v>0</v>
      </c>
      <c r="BW66" s="1">
        <v>0</v>
      </c>
      <c r="BX66" s="1">
        <v>0</v>
      </c>
      <c r="BY66" s="1">
        <v>48</v>
      </c>
      <c r="BZ66" s="1">
        <v>0.5</v>
      </c>
      <c r="CA66" s="1">
        <v>0.5</v>
      </c>
      <c r="CB66" s="1">
        <v>0</v>
      </c>
      <c r="CC66" s="1">
        <v>0</v>
      </c>
      <c r="CD66" s="1">
        <v>0</v>
      </c>
      <c r="CE66" s="1">
        <v>0</v>
      </c>
      <c r="CF66" s="1">
        <v>0</v>
      </c>
      <c r="CG66" s="1">
        <v>0</v>
      </c>
      <c r="CH66" s="1">
        <v>0</v>
      </c>
      <c r="CI66" s="1">
        <v>0</v>
      </c>
      <c r="CJ66" s="1">
        <v>0</v>
      </c>
      <c r="CK66" s="1">
        <f t="shared" si="0"/>
        <v>3.0216543999999996</v>
      </c>
      <c r="CL66" s="1">
        <v>1</v>
      </c>
    </row>
    <row r="67" spans="1:90" x14ac:dyDescent="0.25">
      <c r="A67" s="1" t="s">
        <v>133</v>
      </c>
      <c r="B67" s="1">
        <v>4.5999999999999996</v>
      </c>
      <c r="C67" s="1">
        <v>2</v>
      </c>
      <c r="D67" s="1">
        <v>90</v>
      </c>
      <c r="E67" s="1">
        <v>0.12</v>
      </c>
      <c r="F67" s="1">
        <v>0</v>
      </c>
      <c r="G67" s="1">
        <v>0.2</v>
      </c>
      <c r="H67" s="1">
        <v>0</v>
      </c>
      <c r="I67" s="1">
        <v>1</v>
      </c>
      <c r="J67" s="1">
        <v>1</v>
      </c>
      <c r="K67" s="1">
        <v>0.5</v>
      </c>
      <c r="L67" s="1">
        <v>0.5</v>
      </c>
      <c r="M67" s="1">
        <v>0</v>
      </c>
      <c r="N67" s="1">
        <v>0.5</v>
      </c>
      <c r="O67" s="1">
        <v>0.16</v>
      </c>
      <c r="P67" s="1">
        <v>0.16</v>
      </c>
      <c r="Q67" s="1">
        <v>0</v>
      </c>
      <c r="R67" s="1">
        <v>0</v>
      </c>
      <c r="S67" s="1">
        <v>0</v>
      </c>
      <c r="T67" s="1">
        <v>0</v>
      </c>
      <c r="U67" s="1">
        <v>7</v>
      </c>
      <c r="V67" s="1">
        <v>3</v>
      </c>
      <c r="W67" s="1">
        <v>43</v>
      </c>
      <c r="X67" s="1">
        <v>0</v>
      </c>
      <c r="Y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0.04</v>
      </c>
      <c r="AF67" s="1">
        <v>0</v>
      </c>
      <c r="AG67" s="1">
        <v>0</v>
      </c>
      <c r="AH67" s="1">
        <v>0</v>
      </c>
      <c r="AI67" s="1">
        <v>0</v>
      </c>
      <c r="AJ67" s="1">
        <v>1</v>
      </c>
      <c r="AK67" s="1">
        <v>21</v>
      </c>
      <c r="AL67" s="1">
        <v>0.55000000000000004</v>
      </c>
      <c r="AM67" s="1">
        <v>22.9</v>
      </c>
      <c r="AN67" s="1">
        <v>1.2</v>
      </c>
      <c r="AO67" s="1">
        <v>4.5999999999999996</v>
      </c>
      <c r="AP67" s="1">
        <v>14</v>
      </c>
      <c r="AQ67" s="1">
        <v>26</v>
      </c>
      <c r="AR67" s="1">
        <v>0.5</v>
      </c>
      <c r="AS67" s="1">
        <v>6.5</v>
      </c>
      <c r="AT67" s="1">
        <v>0</v>
      </c>
      <c r="AU67" s="1">
        <v>0</v>
      </c>
      <c r="AV67" s="1">
        <v>0</v>
      </c>
      <c r="AX67" s="1">
        <v>1</v>
      </c>
      <c r="AY67" s="1">
        <v>5.5</v>
      </c>
      <c r="AZ67" s="1">
        <v>1</v>
      </c>
      <c r="BA67" s="1">
        <v>0.5</v>
      </c>
      <c r="BB67" s="1">
        <v>7</v>
      </c>
      <c r="BC67" s="1">
        <v>17</v>
      </c>
      <c r="BD67" s="1">
        <v>10</v>
      </c>
      <c r="BE67" s="1">
        <v>4</v>
      </c>
      <c r="BF67" s="1">
        <v>1</v>
      </c>
      <c r="BG67" s="1">
        <v>2</v>
      </c>
      <c r="BH67" s="1">
        <v>0.5</v>
      </c>
      <c r="BI67" s="1">
        <v>1.08</v>
      </c>
      <c r="BJ67" s="1">
        <v>48.5</v>
      </c>
      <c r="BK67" s="1">
        <v>42</v>
      </c>
      <c r="BL67" s="1">
        <v>87</v>
      </c>
      <c r="BM67" s="1">
        <v>15.5</v>
      </c>
      <c r="BN67" s="1">
        <v>10.5</v>
      </c>
      <c r="BO67" s="1">
        <v>68</v>
      </c>
      <c r="BP67" s="1">
        <v>7</v>
      </c>
      <c r="BQ67" s="1">
        <v>3</v>
      </c>
      <c r="BR67" s="1">
        <v>43</v>
      </c>
      <c r="BS67" s="1">
        <v>0</v>
      </c>
      <c r="BT67" s="1">
        <v>0</v>
      </c>
      <c r="BU67" s="1">
        <v>2</v>
      </c>
      <c r="BV67" s="1">
        <v>0</v>
      </c>
      <c r="BW67" s="1">
        <v>0</v>
      </c>
      <c r="BX67" s="1">
        <v>0</v>
      </c>
      <c r="BY67" s="1">
        <v>58</v>
      </c>
      <c r="BZ67" s="1">
        <v>1</v>
      </c>
      <c r="CA67" s="1">
        <v>6</v>
      </c>
      <c r="CB67" s="1">
        <v>1.5</v>
      </c>
      <c r="CC67" s="1">
        <v>0</v>
      </c>
      <c r="CD67" s="1">
        <v>0</v>
      </c>
      <c r="CE67" s="1">
        <v>0</v>
      </c>
      <c r="CF67" s="1">
        <v>0</v>
      </c>
      <c r="CG67" s="1">
        <v>0.5</v>
      </c>
      <c r="CH67" s="1">
        <v>0</v>
      </c>
      <c r="CI67" s="1">
        <v>0</v>
      </c>
      <c r="CJ67" s="1">
        <v>0</v>
      </c>
      <c r="CK67" s="1">
        <f t="shared" ref="CK67:CK77" si="1">4.183594+(-0.009034*D67)+(-1.802019*E67)+(1.02112*F67)+(1.762121*G67)+(-3.031996*J67)+(-6.456009*M67)+(24.043236*O67)+(-1.033312*T67)+(0.066494*AA67)+(-0.22258*AB67)+(-0.191123*AC67)+(-1.297444*AI67)+(-0.050047*AK67)+(-0.042478*AM67)+(0.045861*AQ67)+(-0.114879*AS67)+(-0.11276*AT67)+(0.156991*AU67)+(-0.222984*AV67)+(0.03936*AY67)+(0.032499*BE67)+(0.1917*BF67)+(-0.123623*BG67)+(0.065461*BH67)+(0.015142*BK67)+(-0.018628*BL67)+(-0.023796*BN67)+(0.006707*BR67)+(0.619998*BS67)+(0.019132*BY67)+(0.096691*BZ67)+(-0.020132*CA67)+(0.100053*CB67)+(-1.303454*CD67)+(-0.545811*CF67)+(-1.093949*CG67)+(4.460507*CH67)+(7.9751*CJ67)</f>
        <v>2.8097684800000002</v>
      </c>
      <c r="CL67" s="1">
        <v>1</v>
      </c>
    </row>
    <row r="68" spans="1:90" x14ac:dyDescent="0.25">
      <c r="A68" s="1" t="s">
        <v>136</v>
      </c>
      <c r="B68" s="1">
        <v>4.2</v>
      </c>
      <c r="C68" s="1">
        <v>2</v>
      </c>
      <c r="D68" s="1">
        <v>90</v>
      </c>
      <c r="E68" s="1">
        <v>0.04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8.5</v>
      </c>
      <c r="V68" s="1">
        <v>6</v>
      </c>
      <c r="W68" s="1">
        <v>71</v>
      </c>
      <c r="X68" s="1">
        <v>1</v>
      </c>
      <c r="Y68" s="1">
        <v>1</v>
      </c>
      <c r="Z68" s="1">
        <v>100</v>
      </c>
      <c r="AA68" s="1">
        <v>0</v>
      </c>
      <c r="AB68" s="1">
        <v>0</v>
      </c>
      <c r="AC68" s="1">
        <v>0.5</v>
      </c>
      <c r="AD68" s="1">
        <v>0</v>
      </c>
      <c r="AE68" s="1">
        <v>0.02</v>
      </c>
      <c r="AF68" s="1">
        <v>0</v>
      </c>
      <c r="AG68" s="1">
        <v>0</v>
      </c>
      <c r="AH68" s="1">
        <v>0.5</v>
      </c>
      <c r="AI68" s="1">
        <v>0</v>
      </c>
      <c r="AJ68" s="1">
        <v>0</v>
      </c>
      <c r="AK68" s="1">
        <v>0</v>
      </c>
      <c r="AL68" s="1">
        <v>10.9</v>
      </c>
      <c r="AM68" s="1">
        <v>10.7</v>
      </c>
      <c r="AN68" s="1">
        <v>0.1</v>
      </c>
      <c r="AO68" s="1">
        <v>0.6</v>
      </c>
      <c r="AP68" s="1">
        <v>8</v>
      </c>
      <c r="AQ68" s="1">
        <v>8</v>
      </c>
      <c r="AR68" s="1">
        <v>0</v>
      </c>
      <c r="AS68" s="1">
        <v>0</v>
      </c>
      <c r="AT68" s="1">
        <v>3.5</v>
      </c>
      <c r="AU68" s="1">
        <v>1.5</v>
      </c>
      <c r="AV68" s="1">
        <v>1</v>
      </c>
      <c r="AW68" s="1">
        <v>67</v>
      </c>
      <c r="AX68" s="1">
        <v>2.5</v>
      </c>
      <c r="AY68" s="1">
        <v>3</v>
      </c>
      <c r="AZ68" s="1">
        <v>0.5</v>
      </c>
      <c r="BA68" s="1">
        <v>0.5</v>
      </c>
      <c r="BB68" s="1">
        <v>4</v>
      </c>
      <c r="BC68" s="1">
        <v>23.5</v>
      </c>
      <c r="BD68" s="1">
        <v>16</v>
      </c>
      <c r="BE68" s="1">
        <v>7.5</v>
      </c>
      <c r="BF68" s="1">
        <v>1</v>
      </c>
      <c r="BG68" s="1">
        <v>4.5</v>
      </c>
      <c r="BH68" s="1">
        <v>5.5</v>
      </c>
      <c r="BI68" s="1">
        <v>3.29</v>
      </c>
      <c r="BJ68" s="1">
        <v>26</v>
      </c>
      <c r="BK68" s="1">
        <v>19.5</v>
      </c>
      <c r="BL68" s="1">
        <v>75</v>
      </c>
      <c r="BM68" s="1">
        <v>16</v>
      </c>
      <c r="BN68" s="1">
        <v>11.5</v>
      </c>
      <c r="BO68" s="1">
        <v>72</v>
      </c>
      <c r="BP68" s="1">
        <v>8.5</v>
      </c>
      <c r="BQ68" s="1">
        <v>6</v>
      </c>
      <c r="BR68" s="1">
        <v>71</v>
      </c>
      <c r="BS68" s="1">
        <v>0</v>
      </c>
      <c r="BT68" s="1">
        <v>0</v>
      </c>
      <c r="BU68" s="1">
        <v>2</v>
      </c>
      <c r="BV68" s="1">
        <v>0</v>
      </c>
      <c r="BW68" s="1">
        <v>0</v>
      </c>
      <c r="BX68" s="1">
        <v>0</v>
      </c>
      <c r="BY68" s="1">
        <v>40.5</v>
      </c>
      <c r="BZ68" s="1">
        <v>0</v>
      </c>
      <c r="CA68" s="1">
        <v>3</v>
      </c>
      <c r="CB68" s="1">
        <v>1.5</v>
      </c>
      <c r="CC68" s="1">
        <v>0</v>
      </c>
      <c r="CD68" s="1">
        <v>0</v>
      </c>
      <c r="CE68" s="1">
        <v>0</v>
      </c>
      <c r="CF68" s="1">
        <v>0</v>
      </c>
      <c r="CG68" s="1">
        <v>0</v>
      </c>
      <c r="CH68" s="1">
        <v>0</v>
      </c>
      <c r="CI68" s="1">
        <v>0</v>
      </c>
      <c r="CJ68" s="1">
        <v>0</v>
      </c>
      <c r="CK68" s="1">
        <f t="shared" si="1"/>
        <v>3.0556036400000002</v>
      </c>
      <c r="CL68" s="1">
        <v>1</v>
      </c>
    </row>
    <row r="69" spans="1:90" x14ac:dyDescent="0.25">
      <c r="A69" s="1" t="s">
        <v>147</v>
      </c>
      <c r="B69" s="1">
        <v>5.0999999999999996</v>
      </c>
      <c r="C69" s="1">
        <v>2</v>
      </c>
      <c r="D69" s="1">
        <v>90</v>
      </c>
      <c r="E69" s="1">
        <v>0.02</v>
      </c>
      <c r="F69" s="1">
        <v>0</v>
      </c>
      <c r="G69" s="1">
        <v>0</v>
      </c>
      <c r="H69" s="1">
        <v>0</v>
      </c>
      <c r="I69" s="1">
        <v>0.5</v>
      </c>
      <c r="J69" s="1">
        <v>0</v>
      </c>
      <c r="K69" s="1">
        <v>0.5</v>
      </c>
      <c r="L69" s="1">
        <v>0</v>
      </c>
      <c r="M69" s="1">
        <v>0</v>
      </c>
      <c r="N69" s="1">
        <v>0</v>
      </c>
      <c r="O69" s="1">
        <v>0.01</v>
      </c>
      <c r="P69" s="1">
        <v>0.01</v>
      </c>
      <c r="Q69" s="1">
        <v>0</v>
      </c>
      <c r="R69" s="1">
        <v>0</v>
      </c>
      <c r="S69" s="1">
        <v>0</v>
      </c>
      <c r="T69" s="1">
        <v>0</v>
      </c>
      <c r="U69" s="1">
        <v>13</v>
      </c>
      <c r="V69" s="1">
        <v>6.5</v>
      </c>
      <c r="W69" s="1">
        <v>50</v>
      </c>
      <c r="X69" s="1">
        <v>1.5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0.01</v>
      </c>
      <c r="AF69" s="1">
        <v>0</v>
      </c>
      <c r="AG69" s="1">
        <v>0</v>
      </c>
      <c r="AH69" s="1">
        <v>0.5</v>
      </c>
      <c r="AI69" s="1">
        <v>0</v>
      </c>
      <c r="AJ69" s="1">
        <v>0.5</v>
      </c>
      <c r="AK69" s="1">
        <v>6</v>
      </c>
      <c r="AL69" s="1">
        <v>1.65</v>
      </c>
      <c r="AM69" s="1">
        <v>13.3</v>
      </c>
      <c r="AN69" s="1">
        <v>0.1</v>
      </c>
      <c r="AO69" s="1">
        <v>3.3</v>
      </c>
      <c r="AP69" s="1">
        <v>8.5</v>
      </c>
      <c r="AQ69" s="1">
        <v>14.5</v>
      </c>
      <c r="AR69" s="1">
        <v>0</v>
      </c>
      <c r="AS69" s="1">
        <v>3.5</v>
      </c>
      <c r="AT69" s="1">
        <v>0.5</v>
      </c>
      <c r="AU69" s="1">
        <v>3.5</v>
      </c>
      <c r="AV69" s="1">
        <v>2</v>
      </c>
      <c r="AW69" s="1">
        <v>57</v>
      </c>
      <c r="AX69" s="1">
        <v>5.5</v>
      </c>
      <c r="AY69" s="1">
        <v>3</v>
      </c>
      <c r="AZ69" s="1">
        <v>0</v>
      </c>
      <c r="BA69" s="1">
        <v>0.5</v>
      </c>
      <c r="BB69" s="1">
        <v>3.5</v>
      </c>
      <c r="BC69" s="1">
        <v>9.5</v>
      </c>
      <c r="BD69" s="1">
        <v>7</v>
      </c>
      <c r="BE69" s="1">
        <v>1.5</v>
      </c>
      <c r="BF69" s="1">
        <v>0.5</v>
      </c>
      <c r="BG69" s="1">
        <v>2.5</v>
      </c>
      <c r="BH69" s="1">
        <v>1.5</v>
      </c>
      <c r="BI69" s="1">
        <v>0.83</v>
      </c>
      <c r="BJ69" s="1">
        <v>37</v>
      </c>
      <c r="BK69" s="1">
        <v>26</v>
      </c>
      <c r="BL69" s="1">
        <v>70</v>
      </c>
      <c r="BM69" s="1">
        <v>25.5</v>
      </c>
      <c r="BN69" s="1">
        <v>14</v>
      </c>
      <c r="BO69" s="1">
        <v>55</v>
      </c>
      <c r="BP69" s="1">
        <v>13</v>
      </c>
      <c r="BQ69" s="1">
        <v>6.5</v>
      </c>
      <c r="BR69" s="1">
        <v>50</v>
      </c>
      <c r="BS69" s="1">
        <v>0</v>
      </c>
      <c r="BT69" s="1">
        <v>0</v>
      </c>
      <c r="BU69" s="1">
        <v>2</v>
      </c>
      <c r="BV69" s="1">
        <v>0</v>
      </c>
      <c r="BW69" s="1">
        <v>0</v>
      </c>
      <c r="BX69" s="1">
        <v>1</v>
      </c>
      <c r="BY69" s="1">
        <v>58</v>
      </c>
      <c r="BZ69" s="1">
        <v>2</v>
      </c>
      <c r="CA69" s="1">
        <v>9</v>
      </c>
      <c r="CB69" s="1">
        <v>3.5</v>
      </c>
      <c r="CC69" s="1">
        <v>0</v>
      </c>
      <c r="CD69" s="1">
        <v>0</v>
      </c>
      <c r="CE69" s="1">
        <v>0</v>
      </c>
      <c r="CF69" s="1">
        <v>0</v>
      </c>
      <c r="CG69" s="1">
        <v>0</v>
      </c>
      <c r="CH69" s="1">
        <v>0</v>
      </c>
      <c r="CI69" s="1">
        <v>0</v>
      </c>
      <c r="CJ69" s="1">
        <v>0</v>
      </c>
      <c r="CK69" s="1">
        <f t="shared" si="1"/>
        <v>3.6355010800000001</v>
      </c>
      <c r="CL69" s="1">
        <v>1</v>
      </c>
    </row>
    <row r="70" spans="1:90" x14ac:dyDescent="0.25">
      <c r="A70" s="1" t="s">
        <v>151</v>
      </c>
      <c r="B70" s="1">
        <v>4.3</v>
      </c>
      <c r="C70" s="1">
        <v>2</v>
      </c>
      <c r="D70" s="1">
        <v>90</v>
      </c>
      <c r="E70" s="1">
        <v>0.03</v>
      </c>
      <c r="F70" s="1">
        <v>0</v>
      </c>
      <c r="G70" s="1">
        <v>0</v>
      </c>
      <c r="H70" s="1">
        <v>0</v>
      </c>
      <c r="I70" s="1">
        <v>0.5</v>
      </c>
      <c r="J70" s="1">
        <v>0</v>
      </c>
      <c r="K70" s="1">
        <v>0</v>
      </c>
      <c r="L70" s="1">
        <v>0.5</v>
      </c>
      <c r="M70" s="1">
        <v>0</v>
      </c>
      <c r="N70" s="1">
        <v>0</v>
      </c>
      <c r="O70" s="1">
        <v>0.01</v>
      </c>
      <c r="P70" s="1">
        <v>0.01</v>
      </c>
      <c r="Q70" s="1">
        <v>0</v>
      </c>
      <c r="R70" s="1">
        <v>0</v>
      </c>
      <c r="S70" s="1">
        <v>0</v>
      </c>
      <c r="T70" s="1">
        <v>0</v>
      </c>
      <c r="U70" s="1">
        <v>21.5</v>
      </c>
      <c r="V70" s="1">
        <v>13.5</v>
      </c>
      <c r="W70" s="1">
        <v>63</v>
      </c>
      <c r="X70" s="1">
        <v>2</v>
      </c>
      <c r="Y70" s="1">
        <v>0</v>
      </c>
      <c r="Z70" s="1">
        <v>0</v>
      </c>
      <c r="AA70" s="1">
        <v>0</v>
      </c>
      <c r="AB70" s="1">
        <v>0</v>
      </c>
      <c r="AC70" s="1">
        <v>0.5</v>
      </c>
      <c r="AD70" s="1">
        <v>0</v>
      </c>
      <c r="AE70" s="1">
        <v>0.02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4</v>
      </c>
      <c r="AL70" s="1">
        <v>8.1999999999999993</v>
      </c>
      <c r="AM70" s="1">
        <v>20.5</v>
      </c>
      <c r="AN70" s="1">
        <v>0.1</v>
      </c>
      <c r="AO70" s="1">
        <v>2.5</v>
      </c>
      <c r="AP70" s="1">
        <v>14</v>
      </c>
      <c r="AQ70" s="1">
        <v>14</v>
      </c>
      <c r="AR70" s="1">
        <v>0</v>
      </c>
      <c r="AS70" s="1">
        <v>1.5</v>
      </c>
      <c r="AT70" s="1">
        <v>1.5</v>
      </c>
      <c r="AU70" s="1">
        <v>2</v>
      </c>
      <c r="AV70" s="1">
        <v>1</v>
      </c>
      <c r="AW70" s="1">
        <v>50</v>
      </c>
      <c r="AX70" s="1">
        <v>7</v>
      </c>
      <c r="AY70" s="1">
        <v>1</v>
      </c>
      <c r="AZ70" s="1">
        <v>0.5</v>
      </c>
      <c r="BA70" s="1">
        <v>0.5</v>
      </c>
      <c r="BB70" s="1">
        <v>2</v>
      </c>
      <c r="BC70" s="1">
        <v>14.5</v>
      </c>
      <c r="BD70" s="1">
        <v>9</v>
      </c>
      <c r="BE70" s="1">
        <v>5.5</v>
      </c>
      <c r="BF70" s="1">
        <v>0</v>
      </c>
      <c r="BG70" s="1">
        <v>2.5</v>
      </c>
      <c r="BH70" s="1">
        <v>2</v>
      </c>
      <c r="BI70" s="1">
        <v>1.76</v>
      </c>
      <c r="BJ70" s="1">
        <v>84.5</v>
      </c>
      <c r="BK70" s="1">
        <v>72.5</v>
      </c>
      <c r="BL70" s="1">
        <v>86</v>
      </c>
      <c r="BM70" s="1">
        <v>49.5</v>
      </c>
      <c r="BN70" s="1">
        <v>38</v>
      </c>
      <c r="BO70" s="1">
        <v>77</v>
      </c>
      <c r="BP70" s="1">
        <v>21.5</v>
      </c>
      <c r="BQ70" s="1">
        <v>13.5</v>
      </c>
      <c r="BR70" s="1">
        <v>63</v>
      </c>
      <c r="BS70" s="1">
        <v>0</v>
      </c>
      <c r="BT70" s="1">
        <v>0</v>
      </c>
      <c r="BU70" s="1">
        <v>2</v>
      </c>
      <c r="BV70" s="1">
        <v>0</v>
      </c>
      <c r="BW70" s="1">
        <v>0</v>
      </c>
      <c r="BX70" s="1">
        <v>2</v>
      </c>
      <c r="BY70" s="1">
        <v>104.5</v>
      </c>
      <c r="BZ70" s="1">
        <v>0</v>
      </c>
      <c r="CA70" s="1">
        <v>13.5</v>
      </c>
      <c r="CB70" s="1">
        <v>0.5</v>
      </c>
      <c r="CC70" s="1">
        <v>0</v>
      </c>
      <c r="CD70" s="1">
        <v>0</v>
      </c>
      <c r="CE70" s="1">
        <v>0</v>
      </c>
      <c r="CF70" s="1">
        <v>0</v>
      </c>
      <c r="CG70" s="1">
        <v>0</v>
      </c>
      <c r="CH70" s="1">
        <v>0</v>
      </c>
      <c r="CI70" s="1">
        <v>0</v>
      </c>
      <c r="CJ70" s="1">
        <v>0</v>
      </c>
      <c r="CK70" s="1">
        <f t="shared" si="1"/>
        <v>3.6135382899999997</v>
      </c>
      <c r="CL70" s="1">
        <v>1</v>
      </c>
    </row>
    <row r="71" spans="1:90" x14ac:dyDescent="0.25">
      <c r="A71" s="1" t="s">
        <v>157</v>
      </c>
      <c r="B71" s="1">
        <v>4.4000000000000004</v>
      </c>
      <c r="C71" s="1">
        <v>2</v>
      </c>
      <c r="D71" s="1">
        <v>90</v>
      </c>
      <c r="E71" s="1">
        <v>0.06</v>
      </c>
      <c r="F71" s="1">
        <v>0</v>
      </c>
      <c r="G71" s="1">
        <v>0.1</v>
      </c>
      <c r="H71" s="1">
        <v>0</v>
      </c>
      <c r="I71" s="1">
        <v>1</v>
      </c>
      <c r="J71" s="1">
        <v>0</v>
      </c>
      <c r="K71" s="1">
        <v>1</v>
      </c>
      <c r="L71" s="1">
        <v>0</v>
      </c>
      <c r="M71" s="1">
        <v>0</v>
      </c>
      <c r="N71" s="1">
        <v>0</v>
      </c>
      <c r="O71" s="1">
        <v>0.02</v>
      </c>
      <c r="P71" s="1">
        <v>0.02</v>
      </c>
      <c r="Q71" s="1">
        <v>0</v>
      </c>
      <c r="R71" s="1">
        <v>0</v>
      </c>
      <c r="S71" s="1">
        <v>0</v>
      </c>
      <c r="T71" s="1">
        <v>0</v>
      </c>
      <c r="U71" s="1">
        <v>7.5</v>
      </c>
      <c r="V71" s="1">
        <v>1.5</v>
      </c>
      <c r="W71" s="1">
        <v>20</v>
      </c>
      <c r="X71" s="1">
        <v>0</v>
      </c>
      <c r="Y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0.02</v>
      </c>
      <c r="AF71" s="1">
        <v>0</v>
      </c>
      <c r="AG71" s="1">
        <v>0</v>
      </c>
      <c r="AH71" s="1">
        <v>0</v>
      </c>
      <c r="AI71" s="1">
        <v>0</v>
      </c>
      <c r="AJ71" s="1">
        <v>0.5</v>
      </c>
      <c r="AK71" s="1">
        <v>11</v>
      </c>
      <c r="AL71" s="1">
        <v>2.0499999999999998</v>
      </c>
      <c r="AM71" s="1">
        <v>11.5</v>
      </c>
      <c r="AN71" s="1">
        <v>0.2</v>
      </c>
      <c r="AO71" s="1">
        <v>4.0999999999999996</v>
      </c>
      <c r="AP71" s="1">
        <v>9.5</v>
      </c>
      <c r="AQ71" s="1">
        <v>15.5</v>
      </c>
      <c r="AR71" s="1">
        <v>0</v>
      </c>
      <c r="AS71" s="1">
        <v>4</v>
      </c>
      <c r="AT71" s="1">
        <v>0.5</v>
      </c>
      <c r="AU71" s="1">
        <v>2</v>
      </c>
      <c r="AV71" s="1">
        <v>1</v>
      </c>
      <c r="AW71" s="1">
        <v>50</v>
      </c>
      <c r="AX71" s="1">
        <v>4</v>
      </c>
      <c r="AY71" s="1">
        <v>3.5</v>
      </c>
      <c r="AZ71" s="1">
        <v>0</v>
      </c>
      <c r="BA71" s="1">
        <v>0.5</v>
      </c>
      <c r="BB71" s="1">
        <v>4</v>
      </c>
      <c r="BC71" s="1">
        <v>7</v>
      </c>
      <c r="BD71" s="1">
        <v>5</v>
      </c>
      <c r="BE71" s="1">
        <v>3.5</v>
      </c>
      <c r="BF71" s="1">
        <v>2</v>
      </c>
      <c r="BG71" s="1">
        <v>2.5</v>
      </c>
      <c r="BH71" s="1">
        <v>0.5</v>
      </c>
      <c r="BI71" s="1">
        <v>0.74</v>
      </c>
      <c r="BJ71" s="1">
        <v>31</v>
      </c>
      <c r="BK71" s="1">
        <v>22</v>
      </c>
      <c r="BL71" s="1">
        <v>71</v>
      </c>
      <c r="BM71" s="1">
        <v>13</v>
      </c>
      <c r="BN71" s="1">
        <v>6.5</v>
      </c>
      <c r="BO71" s="1">
        <v>50</v>
      </c>
      <c r="BP71" s="1">
        <v>7.5</v>
      </c>
      <c r="BQ71" s="1">
        <v>1.5</v>
      </c>
      <c r="BR71" s="1">
        <v>20</v>
      </c>
      <c r="BS71" s="1">
        <v>0.5</v>
      </c>
      <c r="BT71" s="1">
        <v>0.5</v>
      </c>
      <c r="BU71" s="1">
        <v>2</v>
      </c>
      <c r="BV71" s="1">
        <v>0</v>
      </c>
      <c r="BW71" s="1">
        <v>0</v>
      </c>
      <c r="BX71" s="1">
        <v>1</v>
      </c>
      <c r="BY71" s="1">
        <v>53</v>
      </c>
      <c r="BZ71" s="1">
        <v>1.5</v>
      </c>
      <c r="CA71" s="1">
        <v>6</v>
      </c>
      <c r="CB71" s="1">
        <v>1</v>
      </c>
      <c r="CC71" s="1">
        <v>0</v>
      </c>
      <c r="CD71" s="1">
        <v>0</v>
      </c>
      <c r="CE71" s="1">
        <v>0</v>
      </c>
      <c r="CF71" s="1">
        <v>0</v>
      </c>
      <c r="CG71" s="1">
        <v>0</v>
      </c>
      <c r="CH71" s="1">
        <v>0</v>
      </c>
      <c r="CI71" s="1">
        <v>0</v>
      </c>
      <c r="CJ71" s="1">
        <v>0</v>
      </c>
      <c r="CK71" s="1">
        <f t="shared" si="1"/>
        <v>3.9632971800000005</v>
      </c>
      <c r="CL71" s="1">
        <v>1</v>
      </c>
    </row>
    <row r="72" spans="1:90" x14ac:dyDescent="0.25">
      <c r="A72" s="1" t="s">
        <v>159</v>
      </c>
      <c r="B72" s="1">
        <v>4.3</v>
      </c>
      <c r="C72" s="1">
        <v>2</v>
      </c>
      <c r="D72" s="1">
        <v>90</v>
      </c>
      <c r="E72" s="1">
        <v>0.34</v>
      </c>
      <c r="F72" s="1">
        <v>0</v>
      </c>
      <c r="G72" s="1">
        <v>0.3</v>
      </c>
      <c r="H72" s="1">
        <v>0</v>
      </c>
      <c r="I72" s="1">
        <v>0.5</v>
      </c>
      <c r="J72" s="1">
        <v>0</v>
      </c>
      <c r="K72" s="1">
        <v>0.5</v>
      </c>
      <c r="L72" s="1">
        <v>0</v>
      </c>
      <c r="M72" s="1">
        <v>0</v>
      </c>
      <c r="N72" s="1">
        <v>0</v>
      </c>
      <c r="O72" s="1">
        <v>0.02</v>
      </c>
      <c r="P72" s="1">
        <v>0.02</v>
      </c>
      <c r="Q72" s="1">
        <v>0</v>
      </c>
      <c r="R72" s="1">
        <v>0</v>
      </c>
      <c r="S72" s="1">
        <v>0</v>
      </c>
      <c r="T72" s="1">
        <v>0</v>
      </c>
      <c r="U72" s="1">
        <v>8.5</v>
      </c>
      <c r="V72" s="1">
        <v>3.5</v>
      </c>
      <c r="W72" s="1">
        <v>41</v>
      </c>
      <c r="X72" s="1">
        <v>1.5</v>
      </c>
      <c r="Y72" s="1">
        <v>1</v>
      </c>
      <c r="Z72" s="1">
        <v>67</v>
      </c>
      <c r="AA72" s="1">
        <v>0</v>
      </c>
      <c r="AB72" s="1">
        <v>0</v>
      </c>
      <c r="AC72" s="1">
        <v>1.5</v>
      </c>
      <c r="AD72" s="1">
        <v>0.5</v>
      </c>
      <c r="AE72" s="1">
        <v>0.26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10</v>
      </c>
      <c r="AL72" s="1">
        <v>23.2</v>
      </c>
      <c r="AM72" s="1">
        <v>19.5</v>
      </c>
      <c r="AN72" s="1">
        <v>0.9</v>
      </c>
      <c r="AO72" s="1">
        <v>3.6</v>
      </c>
      <c r="AP72" s="1">
        <v>17.5</v>
      </c>
      <c r="AQ72" s="1">
        <v>17.5</v>
      </c>
      <c r="AR72" s="1">
        <v>1</v>
      </c>
      <c r="AS72" s="1">
        <v>1.5</v>
      </c>
      <c r="AT72" s="1">
        <v>3.5</v>
      </c>
      <c r="AU72" s="1">
        <v>3</v>
      </c>
      <c r="AV72" s="1">
        <v>3</v>
      </c>
      <c r="AW72" s="1">
        <v>100</v>
      </c>
      <c r="AX72" s="1">
        <v>3.5</v>
      </c>
      <c r="AY72" s="1">
        <v>2</v>
      </c>
      <c r="AZ72" s="1">
        <v>0</v>
      </c>
      <c r="BA72" s="1">
        <v>1</v>
      </c>
      <c r="BB72" s="1">
        <v>3</v>
      </c>
      <c r="BC72" s="1">
        <v>12.5</v>
      </c>
      <c r="BD72" s="1">
        <v>7</v>
      </c>
      <c r="BE72" s="1">
        <v>3.5</v>
      </c>
      <c r="BF72" s="1">
        <v>0</v>
      </c>
      <c r="BG72" s="1">
        <v>0.5</v>
      </c>
      <c r="BH72" s="1">
        <v>2.5</v>
      </c>
      <c r="BI72" s="1">
        <v>1.54</v>
      </c>
      <c r="BJ72" s="1">
        <v>28.5</v>
      </c>
      <c r="BK72" s="1">
        <v>20.5</v>
      </c>
      <c r="BL72" s="1">
        <v>72</v>
      </c>
      <c r="BM72" s="1">
        <v>15.5</v>
      </c>
      <c r="BN72" s="1">
        <v>9.5</v>
      </c>
      <c r="BO72" s="1">
        <v>61</v>
      </c>
      <c r="BP72" s="1">
        <v>8.5</v>
      </c>
      <c r="BQ72" s="1">
        <v>3.5</v>
      </c>
      <c r="BR72" s="1">
        <v>41</v>
      </c>
      <c r="BS72" s="1">
        <v>0.5</v>
      </c>
      <c r="BT72" s="1">
        <v>0</v>
      </c>
      <c r="BU72" s="1">
        <v>2</v>
      </c>
      <c r="BV72" s="1">
        <v>0</v>
      </c>
      <c r="BW72" s="1">
        <v>0</v>
      </c>
      <c r="BX72" s="1">
        <v>1.5</v>
      </c>
      <c r="BY72" s="1">
        <v>56.5</v>
      </c>
      <c r="BZ72" s="1">
        <v>1.5</v>
      </c>
      <c r="CA72" s="1">
        <v>3.5</v>
      </c>
      <c r="CB72" s="1">
        <v>2.5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0</v>
      </c>
      <c r="CJ72" s="1">
        <v>0</v>
      </c>
      <c r="CK72" s="1">
        <f t="shared" si="1"/>
        <v>3.2175745600000005</v>
      </c>
      <c r="CL72" s="1">
        <v>1</v>
      </c>
    </row>
    <row r="73" spans="1:90" x14ac:dyDescent="0.25">
      <c r="A73" s="1" t="s">
        <v>91</v>
      </c>
      <c r="B73" s="1">
        <v>4.9000000000000004</v>
      </c>
      <c r="C73" s="1">
        <v>2</v>
      </c>
      <c r="D73" s="1">
        <v>90</v>
      </c>
      <c r="E73" s="1">
        <v>0.13</v>
      </c>
      <c r="F73" s="1">
        <v>0</v>
      </c>
      <c r="G73" s="1">
        <v>0.1</v>
      </c>
      <c r="H73" s="1">
        <v>0</v>
      </c>
      <c r="I73" s="1">
        <v>0.5</v>
      </c>
      <c r="J73" s="1">
        <v>0</v>
      </c>
      <c r="K73" s="1">
        <v>0</v>
      </c>
      <c r="L73" s="1">
        <v>0.5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12</v>
      </c>
      <c r="V73" s="1">
        <v>9</v>
      </c>
      <c r="W73" s="1">
        <v>75</v>
      </c>
      <c r="X73" s="1">
        <v>6</v>
      </c>
      <c r="Y73" s="1">
        <v>3</v>
      </c>
      <c r="Z73" s="1">
        <v>50</v>
      </c>
      <c r="AA73" s="1">
        <v>3.5</v>
      </c>
      <c r="AB73" s="1">
        <v>0.5</v>
      </c>
      <c r="AC73" s="1">
        <v>3.5</v>
      </c>
      <c r="AD73" s="1">
        <v>0</v>
      </c>
      <c r="AE73" s="1">
        <v>0.12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2.5</v>
      </c>
      <c r="AL73" s="1">
        <v>42.05</v>
      </c>
      <c r="AM73" s="1">
        <v>14.1</v>
      </c>
      <c r="AN73" s="1">
        <v>0.4</v>
      </c>
      <c r="AO73" s="1">
        <v>2.7</v>
      </c>
      <c r="AP73" s="1">
        <v>12.5</v>
      </c>
      <c r="AQ73" s="1">
        <v>12.5</v>
      </c>
      <c r="AR73" s="1">
        <v>0</v>
      </c>
      <c r="AS73" s="1">
        <v>1</v>
      </c>
      <c r="AT73" s="1">
        <v>2</v>
      </c>
      <c r="AU73" s="1">
        <v>2</v>
      </c>
      <c r="AV73" s="1">
        <v>1.5</v>
      </c>
      <c r="AW73" s="1">
        <v>75</v>
      </c>
      <c r="AX73" s="1">
        <v>4.5</v>
      </c>
      <c r="AY73" s="1">
        <v>1.5</v>
      </c>
      <c r="AZ73" s="1">
        <v>0</v>
      </c>
      <c r="BA73" s="1">
        <v>0</v>
      </c>
      <c r="BB73" s="1">
        <v>1.5</v>
      </c>
      <c r="BC73" s="1">
        <v>16</v>
      </c>
      <c r="BD73" s="1">
        <v>9</v>
      </c>
      <c r="BE73" s="1">
        <v>4</v>
      </c>
      <c r="BF73" s="1">
        <v>2</v>
      </c>
      <c r="BG73" s="1">
        <v>1.5</v>
      </c>
      <c r="BH73" s="1">
        <v>2.5</v>
      </c>
      <c r="BI73" s="1">
        <v>1.94</v>
      </c>
      <c r="BJ73" s="1">
        <v>33</v>
      </c>
      <c r="BK73" s="1">
        <v>27</v>
      </c>
      <c r="BL73" s="1">
        <v>82</v>
      </c>
      <c r="BM73" s="1">
        <v>26.5</v>
      </c>
      <c r="BN73" s="1">
        <v>18.5</v>
      </c>
      <c r="BO73" s="1">
        <v>70</v>
      </c>
      <c r="BP73" s="1">
        <v>12</v>
      </c>
      <c r="BQ73" s="1">
        <v>9</v>
      </c>
      <c r="BR73" s="1">
        <v>75</v>
      </c>
      <c r="BS73" s="1">
        <v>0</v>
      </c>
      <c r="BT73" s="1">
        <v>0</v>
      </c>
      <c r="BU73" s="1">
        <v>2</v>
      </c>
      <c r="BV73" s="1">
        <v>0</v>
      </c>
      <c r="BW73" s="1">
        <v>0</v>
      </c>
      <c r="BX73" s="1">
        <v>0</v>
      </c>
      <c r="BY73" s="1">
        <v>54</v>
      </c>
      <c r="BZ73" s="1">
        <v>1</v>
      </c>
      <c r="CA73" s="1">
        <v>7</v>
      </c>
      <c r="CB73" s="1">
        <v>6.5</v>
      </c>
      <c r="CC73" s="1">
        <v>0</v>
      </c>
      <c r="CD73" s="1">
        <v>0</v>
      </c>
      <c r="CE73" s="1">
        <v>3.5</v>
      </c>
      <c r="CF73" s="1">
        <v>0.5</v>
      </c>
      <c r="CG73" s="1">
        <v>0</v>
      </c>
      <c r="CH73" s="1">
        <v>0</v>
      </c>
      <c r="CI73" s="1">
        <v>0</v>
      </c>
      <c r="CJ73" s="1">
        <v>0</v>
      </c>
      <c r="CK73" s="1">
        <f t="shared" si="1"/>
        <v>3.1144293299999992</v>
      </c>
      <c r="CL73" s="1">
        <v>0</v>
      </c>
    </row>
    <row r="74" spans="1:90" x14ac:dyDescent="0.25">
      <c r="A74" s="1" t="s">
        <v>108</v>
      </c>
      <c r="B74" s="1">
        <v>4.4000000000000004</v>
      </c>
      <c r="C74" s="1">
        <v>2</v>
      </c>
      <c r="D74" s="1">
        <v>90</v>
      </c>
      <c r="E74" s="1">
        <v>0.02</v>
      </c>
      <c r="F74" s="1">
        <v>0</v>
      </c>
      <c r="G74" s="1">
        <v>0</v>
      </c>
      <c r="H74" s="1">
        <v>0</v>
      </c>
      <c r="I74" s="1">
        <v>1</v>
      </c>
      <c r="J74" s="1">
        <v>0</v>
      </c>
      <c r="K74" s="1">
        <v>1</v>
      </c>
      <c r="L74" s="1">
        <v>0</v>
      </c>
      <c r="M74" s="1">
        <v>0</v>
      </c>
      <c r="N74" s="1">
        <v>1</v>
      </c>
      <c r="O74" s="1">
        <v>0.01</v>
      </c>
      <c r="P74" s="1">
        <v>0.01</v>
      </c>
      <c r="Q74" s="1">
        <v>0</v>
      </c>
      <c r="R74" s="1">
        <v>0</v>
      </c>
      <c r="S74" s="1">
        <v>0</v>
      </c>
      <c r="T74" s="1">
        <v>0</v>
      </c>
      <c r="U74" s="1">
        <v>2</v>
      </c>
      <c r="V74" s="1">
        <v>1</v>
      </c>
      <c r="W74" s="1">
        <v>50</v>
      </c>
      <c r="X74" s="1">
        <v>0</v>
      </c>
      <c r="Y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0.01</v>
      </c>
      <c r="AF74" s="1">
        <v>0</v>
      </c>
      <c r="AG74" s="1">
        <v>0</v>
      </c>
      <c r="AH74" s="1">
        <v>0.5</v>
      </c>
      <c r="AI74" s="1">
        <v>0</v>
      </c>
      <c r="AJ74" s="1">
        <v>0</v>
      </c>
      <c r="AK74" s="1">
        <v>4</v>
      </c>
      <c r="AL74" s="1">
        <v>0.3</v>
      </c>
      <c r="AM74" s="1">
        <v>0</v>
      </c>
      <c r="AN74" s="1">
        <v>0.1</v>
      </c>
      <c r="AO74" s="1">
        <v>1.8</v>
      </c>
      <c r="AP74" s="1">
        <v>2.5</v>
      </c>
      <c r="AQ74" s="1">
        <v>2.5</v>
      </c>
      <c r="AR74" s="1">
        <v>0</v>
      </c>
      <c r="AS74" s="1">
        <v>0.5</v>
      </c>
      <c r="AT74" s="1">
        <v>2</v>
      </c>
      <c r="AU74" s="1">
        <v>0</v>
      </c>
      <c r="AV74" s="1">
        <v>0</v>
      </c>
      <c r="AX74" s="1">
        <v>3</v>
      </c>
      <c r="AY74" s="1">
        <v>2</v>
      </c>
      <c r="AZ74" s="1">
        <v>0.5</v>
      </c>
      <c r="BA74" s="1">
        <v>1</v>
      </c>
      <c r="BB74" s="1">
        <v>3.5</v>
      </c>
      <c r="BC74" s="1">
        <v>16</v>
      </c>
      <c r="BD74" s="1">
        <v>9</v>
      </c>
      <c r="BE74" s="1">
        <v>4</v>
      </c>
      <c r="BF74" s="1">
        <v>2</v>
      </c>
      <c r="BG74" s="1">
        <v>1.5</v>
      </c>
      <c r="BH74" s="1">
        <v>2.5</v>
      </c>
      <c r="BI74" s="1">
        <v>1.94</v>
      </c>
      <c r="BJ74" s="1">
        <v>30</v>
      </c>
      <c r="BK74" s="1">
        <v>25.5</v>
      </c>
      <c r="BL74" s="1">
        <v>85</v>
      </c>
      <c r="BM74" s="1">
        <v>5</v>
      </c>
      <c r="BN74" s="1">
        <v>3</v>
      </c>
      <c r="BO74" s="1">
        <v>60</v>
      </c>
      <c r="BP74" s="1">
        <v>2</v>
      </c>
      <c r="BQ74" s="1">
        <v>1</v>
      </c>
      <c r="BR74" s="1">
        <v>50</v>
      </c>
      <c r="BS74" s="1">
        <v>0</v>
      </c>
      <c r="BT74" s="1">
        <v>0</v>
      </c>
      <c r="BU74" s="1">
        <v>2</v>
      </c>
      <c r="BV74" s="1">
        <v>0</v>
      </c>
      <c r="BW74" s="1">
        <v>0</v>
      </c>
      <c r="BX74" s="1">
        <v>0</v>
      </c>
      <c r="BY74" s="1">
        <v>36.5</v>
      </c>
      <c r="BZ74" s="1">
        <v>1</v>
      </c>
      <c r="CA74" s="1">
        <v>1</v>
      </c>
      <c r="CB74" s="1">
        <v>0.5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>
        <v>0</v>
      </c>
      <c r="CJ74" s="1">
        <v>0</v>
      </c>
      <c r="CK74" s="1">
        <f t="shared" si="1"/>
        <v>3.6683714800000007</v>
      </c>
      <c r="CL74" s="1">
        <v>0</v>
      </c>
    </row>
    <row r="75" spans="1:90" x14ac:dyDescent="0.25">
      <c r="A75" s="1" t="s">
        <v>139</v>
      </c>
      <c r="B75" s="1">
        <v>4.4000000000000004</v>
      </c>
      <c r="C75" s="1">
        <v>2</v>
      </c>
      <c r="D75" s="1">
        <v>90</v>
      </c>
      <c r="E75" s="1">
        <v>0.03</v>
      </c>
      <c r="F75" s="1">
        <v>0.33</v>
      </c>
      <c r="G75" s="1">
        <v>0</v>
      </c>
      <c r="H75" s="1">
        <v>1</v>
      </c>
      <c r="I75" s="1">
        <v>1</v>
      </c>
      <c r="J75" s="1">
        <v>0</v>
      </c>
      <c r="K75" s="1">
        <v>1</v>
      </c>
      <c r="L75" s="1">
        <v>0</v>
      </c>
      <c r="M75" s="1">
        <v>0</v>
      </c>
      <c r="N75" s="1">
        <v>1</v>
      </c>
      <c r="O75" s="1">
        <v>0.01</v>
      </c>
      <c r="P75" s="1">
        <v>0.01</v>
      </c>
      <c r="Q75" s="1">
        <v>0</v>
      </c>
      <c r="R75" s="1">
        <v>0</v>
      </c>
      <c r="S75" s="1">
        <v>0</v>
      </c>
      <c r="T75" s="1">
        <v>0</v>
      </c>
      <c r="U75" s="1">
        <v>6.5</v>
      </c>
      <c r="V75" s="1">
        <v>2.5</v>
      </c>
      <c r="W75" s="1">
        <v>38</v>
      </c>
      <c r="X75" s="1">
        <v>0</v>
      </c>
      <c r="Y75" s="1">
        <v>0</v>
      </c>
      <c r="AA75" s="1">
        <v>0</v>
      </c>
      <c r="AB75" s="1">
        <v>0</v>
      </c>
      <c r="AC75" s="1">
        <v>0.5</v>
      </c>
      <c r="AD75" s="1">
        <v>0</v>
      </c>
      <c r="AE75" s="1">
        <v>0.03</v>
      </c>
      <c r="AF75" s="1">
        <v>0.5</v>
      </c>
      <c r="AG75" s="1">
        <v>0</v>
      </c>
      <c r="AH75" s="1">
        <v>0.5</v>
      </c>
      <c r="AI75" s="1">
        <v>0</v>
      </c>
      <c r="AJ75" s="1">
        <v>0</v>
      </c>
      <c r="AK75" s="1">
        <v>6</v>
      </c>
      <c r="AL75" s="1">
        <v>7.5</v>
      </c>
      <c r="AM75" s="1">
        <v>22.6</v>
      </c>
      <c r="AN75" s="1">
        <v>0.2</v>
      </c>
      <c r="AO75" s="1">
        <v>2</v>
      </c>
      <c r="AP75" s="1">
        <v>13</v>
      </c>
      <c r="AQ75" s="1">
        <v>17.5</v>
      </c>
      <c r="AR75" s="1">
        <v>0</v>
      </c>
      <c r="AS75" s="1">
        <v>2.5</v>
      </c>
      <c r="AT75" s="1">
        <v>1.5</v>
      </c>
      <c r="AU75" s="1">
        <v>1</v>
      </c>
      <c r="AV75" s="1">
        <v>1</v>
      </c>
      <c r="AW75" s="1">
        <v>100</v>
      </c>
      <c r="AX75" s="1">
        <v>7</v>
      </c>
      <c r="AY75" s="1">
        <v>3</v>
      </c>
      <c r="AZ75" s="1">
        <v>1</v>
      </c>
      <c r="BA75" s="1">
        <v>1.5</v>
      </c>
      <c r="BB75" s="1">
        <v>5.5</v>
      </c>
      <c r="BC75" s="1">
        <v>14.5</v>
      </c>
      <c r="BD75" s="1">
        <v>9</v>
      </c>
      <c r="BE75" s="1">
        <v>5.5</v>
      </c>
      <c r="BF75" s="1">
        <v>0</v>
      </c>
      <c r="BG75" s="1">
        <v>2.5</v>
      </c>
      <c r="BH75" s="1">
        <v>2</v>
      </c>
      <c r="BI75" s="1">
        <v>1.76</v>
      </c>
      <c r="BJ75" s="1">
        <v>78.5</v>
      </c>
      <c r="BK75" s="1">
        <v>69</v>
      </c>
      <c r="BL75" s="1">
        <v>88</v>
      </c>
      <c r="BM75" s="1">
        <v>20.5</v>
      </c>
      <c r="BN75" s="1">
        <v>15</v>
      </c>
      <c r="BO75" s="1">
        <v>73</v>
      </c>
      <c r="BP75" s="1">
        <v>6.5</v>
      </c>
      <c r="BQ75" s="1">
        <v>2.5</v>
      </c>
      <c r="BR75" s="1">
        <v>38</v>
      </c>
      <c r="BS75" s="1">
        <v>0.5</v>
      </c>
      <c r="BT75" s="1">
        <v>0</v>
      </c>
      <c r="BU75" s="1">
        <v>2</v>
      </c>
      <c r="BV75" s="1">
        <v>0</v>
      </c>
      <c r="BW75" s="1">
        <v>0</v>
      </c>
      <c r="BX75" s="1">
        <v>0</v>
      </c>
      <c r="BY75" s="1">
        <v>89.5</v>
      </c>
      <c r="BZ75" s="1">
        <v>2</v>
      </c>
      <c r="CA75" s="1">
        <v>6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0</v>
      </c>
      <c r="CJ75" s="1">
        <v>0</v>
      </c>
      <c r="CK75" s="1">
        <f t="shared" si="1"/>
        <v>4.3353180900000003</v>
      </c>
      <c r="CL75" s="1">
        <v>0</v>
      </c>
    </row>
    <row r="76" spans="1:90" x14ac:dyDescent="0.25">
      <c r="A76" s="1" t="s">
        <v>78</v>
      </c>
      <c r="B76" s="1">
        <v>4.2</v>
      </c>
      <c r="C76" s="1">
        <v>2</v>
      </c>
      <c r="D76" s="1">
        <v>90</v>
      </c>
      <c r="E76" s="1">
        <v>0.1</v>
      </c>
      <c r="F76" s="1">
        <v>0</v>
      </c>
      <c r="G76" s="1">
        <v>0.2</v>
      </c>
      <c r="H76" s="1">
        <v>0</v>
      </c>
      <c r="I76" s="1">
        <v>0.5</v>
      </c>
      <c r="J76" s="1">
        <v>0.5</v>
      </c>
      <c r="K76" s="1">
        <v>0.5</v>
      </c>
      <c r="L76" s="1">
        <v>0</v>
      </c>
      <c r="M76" s="1">
        <v>0</v>
      </c>
      <c r="N76" s="1">
        <v>0</v>
      </c>
      <c r="O76" s="1">
        <v>0.1</v>
      </c>
      <c r="P76" s="1">
        <v>0.1</v>
      </c>
      <c r="Q76" s="1">
        <v>0</v>
      </c>
      <c r="R76" s="1">
        <v>0</v>
      </c>
      <c r="S76" s="1">
        <v>0</v>
      </c>
      <c r="T76" s="1">
        <v>0</v>
      </c>
      <c r="U76" s="1">
        <v>10.5</v>
      </c>
      <c r="V76" s="1">
        <v>9</v>
      </c>
      <c r="W76" s="1">
        <v>86</v>
      </c>
      <c r="X76" s="1">
        <v>2.5</v>
      </c>
      <c r="Y76" s="1">
        <v>0.5</v>
      </c>
      <c r="Z76" s="1">
        <v>20</v>
      </c>
      <c r="AA76" s="1">
        <v>0</v>
      </c>
      <c r="AB76" s="1">
        <v>0</v>
      </c>
      <c r="AC76" s="1">
        <v>1</v>
      </c>
      <c r="AD76" s="1">
        <v>0</v>
      </c>
      <c r="AE76" s="1">
        <v>0.08</v>
      </c>
      <c r="AF76" s="1">
        <v>0</v>
      </c>
      <c r="AG76" s="1">
        <v>0</v>
      </c>
      <c r="AH76" s="1">
        <v>0.5</v>
      </c>
      <c r="AI76" s="1">
        <v>0</v>
      </c>
      <c r="AJ76" s="1">
        <v>1</v>
      </c>
      <c r="AK76" s="1">
        <v>20.5</v>
      </c>
      <c r="AL76" s="1">
        <v>14.9</v>
      </c>
      <c r="AM76" s="1">
        <v>18.600000000000001</v>
      </c>
      <c r="AN76" s="1">
        <v>0.9</v>
      </c>
      <c r="AO76" s="1">
        <v>3.7</v>
      </c>
      <c r="AP76" s="1">
        <v>9</v>
      </c>
      <c r="AQ76" s="1">
        <v>21</v>
      </c>
      <c r="AR76" s="1">
        <v>0</v>
      </c>
      <c r="AS76" s="1">
        <v>5.5</v>
      </c>
      <c r="AT76" s="1">
        <v>0</v>
      </c>
      <c r="AU76" s="1">
        <v>1</v>
      </c>
      <c r="AV76" s="1">
        <v>0.5</v>
      </c>
      <c r="AW76" s="1">
        <v>50</v>
      </c>
      <c r="AX76" s="1">
        <v>2.5</v>
      </c>
      <c r="AY76" s="1">
        <v>4</v>
      </c>
      <c r="AZ76" s="1">
        <v>1</v>
      </c>
      <c r="BA76" s="1">
        <v>1</v>
      </c>
      <c r="BB76" s="1">
        <v>6</v>
      </c>
      <c r="BC76" s="1">
        <v>17</v>
      </c>
      <c r="BD76" s="1">
        <v>10</v>
      </c>
      <c r="BE76" s="1">
        <v>4</v>
      </c>
      <c r="BF76" s="1">
        <v>1</v>
      </c>
      <c r="BG76" s="1">
        <v>2</v>
      </c>
      <c r="BH76" s="1">
        <v>0.5</v>
      </c>
      <c r="BI76" s="1">
        <v>1.08</v>
      </c>
      <c r="BJ76" s="1">
        <v>34</v>
      </c>
      <c r="BK76" s="1">
        <v>27.5</v>
      </c>
      <c r="BL76" s="1">
        <v>81</v>
      </c>
      <c r="BM76" s="1">
        <v>25</v>
      </c>
      <c r="BN76" s="1">
        <v>18</v>
      </c>
      <c r="BO76" s="1">
        <v>72</v>
      </c>
      <c r="BP76" s="1">
        <v>10.5</v>
      </c>
      <c r="BQ76" s="1">
        <v>9</v>
      </c>
      <c r="BR76" s="1">
        <v>86</v>
      </c>
      <c r="BS76" s="1">
        <v>0</v>
      </c>
      <c r="BT76" s="1">
        <v>0</v>
      </c>
      <c r="BU76" s="1">
        <v>2</v>
      </c>
      <c r="BV76" s="1">
        <v>0</v>
      </c>
      <c r="BW76" s="1">
        <v>0</v>
      </c>
      <c r="BX76" s="1">
        <v>0.5</v>
      </c>
      <c r="BY76" s="1">
        <v>58.5</v>
      </c>
      <c r="BZ76" s="1">
        <v>2.5</v>
      </c>
      <c r="CA76" s="1">
        <v>4.5</v>
      </c>
      <c r="CB76" s="1">
        <v>2.5</v>
      </c>
      <c r="CC76" s="1">
        <v>0</v>
      </c>
      <c r="CD76" s="1">
        <v>0</v>
      </c>
      <c r="CE76" s="1">
        <v>0</v>
      </c>
      <c r="CF76" s="1">
        <v>0</v>
      </c>
      <c r="CG76" s="1">
        <v>0</v>
      </c>
      <c r="CH76" s="1">
        <v>0</v>
      </c>
      <c r="CI76" s="1">
        <v>0</v>
      </c>
      <c r="CJ76" s="1">
        <v>0</v>
      </c>
      <c r="CK76" s="1">
        <f t="shared" si="1"/>
        <v>3.6417696000000004</v>
      </c>
      <c r="CL76" s="1">
        <v>-3</v>
      </c>
    </row>
    <row r="77" spans="1:90" x14ac:dyDescent="0.25">
      <c r="A77" s="1" t="s">
        <v>82</v>
      </c>
      <c r="B77" s="1">
        <v>4.3</v>
      </c>
      <c r="C77" s="1">
        <v>2</v>
      </c>
      <c r="D77" s="1">
        <v>90</v>
      </c>
      <c r="E77" s="1">
        <v>0.03</v>
      </c>
      <c r="F77" s="1">
        <v>0</v>
      </c>
      <c r="G77" s="1">
        <v>0</v>
      </c>
      <c r="H77" s="1">
        <v>0</v>
      </c>
      <c r="I77" s="1">
        <v>0.5</v>
      </c>
      <c r="J77" s="1">
        <v>0</v>
      </c>
      <c r="K77" s="1">
        <v>0.5</v>
      </c>
      <c r="L77" s="1">
        <v>0</v>
      </c>
      <c r="M77" s="1">
        <v>0</v>
      </c>
      <c r="N77" s="1">
        <v>0.5</v>
      </c>
      <c r="O77" s="1">
        <v>0.01</v>
      </c>
      <c r="P77" s="1">
        <v>0.01</v>
      </c>
      <c r="Q77" s="1">
        <v>0</v>
      </c>
      <c r="R77" s="1">
        <v>0</v>
      </c>
      <c r="S77" s="1">
        <v>0</v>
      </c>
      <c r="T77" s="1">
        <v>0</v>
      </c>
      <c r="U77" s="1">
        <v>1.5</v>
      </c>
      <c r="V77" s="1">
        <v>0.5</v>
      </c>
      <c r="W77" s="1">
        <v>33</v>
      </c>
      <c r="X77" s="1">
        <v>0</v>
      </c>
      <c r="Y77" s="1">
        <v>0</v>
      </c>
      <c r="AA77" s="1">
        <v>0</v>
      </c>
      <c r="AB77" s="1">
        <v>0</v>
      </c>
      <c r="AC77" s="1">
        <v>0.5</v>
      </c>
      <c r="AD77" s="1">
        <v>0</v>
      </c>
      <c r="AE77" s="1">
        <v>0.02</v>
      </c>
      <c r="AF77" s="1">
        <v>0</v>
      </c>
      <c r="AG77" s="1">
        <v>0</v>
      </c>
      <c r="AH77" s="1">
        <v>0.5</v>
      </c>
      <c r="AI77" s="1">
        <v>0</v>
      </c>
      <c r="AJ77" s="1">
        <v>0</v>
      </c>
      <c r="AK77" s="1">
        <v>4</v>
      </c>
      <c r="AL77" s="1">
        <v>5.35</v>
      </c>
      <c r="AM77" s="1">
        <v>23.4</v>
      </c>
      <c r="AN77" s="1">
        <v>0.1</v>
      </c>
      <c r="AO77" s="1">
        <v>2</v>
      </c>
      <c r="AP77" s="1">
        <v>15</v>
      </c>
      <c r="AQ77" s="1">
        <v>15</v>
      </c>
      <c r="AR77" s="1">
        <v>0</v>
      </c>
      <c r="AS77" s="1">
        <v>1</v>
      </c>
      <c r="AT77" s="1">
        <v>1.5</v>
      </c>
      <c r="AU77" s="1">
        <v>2.5</v>
      </c>
      <c r="AV77" s="1">
        <v>1.5</v>
      </c>
      <c r="AW77" s="1">
        <v>60</v>
      </c>
      <c r="AX77" s="1">
        <v>6.5</v>
      </c>
      <c r="AY77" s="1">
        <v>2.5</v>
      </c>
      <c r="AZ77" s="1">
        <v>1</v>
      </c>
      <c r="BA77" s="1">
        <v>1.5</v>
      </c>
      <c r="BB77" s="1">
        <v>5</v>
      </c>
      <c r="BC77" s="1">
        <v>14.5</v>
      </c>
      <c r="BD77" s="1">
        <v>9</v>
      </c>
      <c r="BE77" s="1">
        <v>5.5</v>
      </c>
      <c r="BF77" s="1">
        <v>0</v>
      </c>
      <c r="BG77" s="1">
        <v>2.5</v>
      </c>
      <c r="BH77" s="1">
        <v>2</v>
      </c>
      <c r="BI77" s="1">
        <v>1.76</v>
      </c>
      <c r="BJ77" s="1">
        <v>70</v>
      </c>
      <c r="BK77" s="1">
        <v>64.5</v>
      </c>
      <c r="BL77" s="1">
        <v>92</v>
      </c>
      <c r="BM77" s="1">
        <v>14</v>
      </c>
      <c r="BN77" s="1">
        <v>12.5</v>
      </c>
      <c r="BO77" s="1">
        <v>89</v>
      </c>
      <c r="BP77" s="1">
        <v>1.5</v>
      </c>
      <c r="BQ77" s="1">
        <v>0.5</v>
      </c>
      <c r="BR77" s="1">
        <v>33</v>
      </c>
      <c r="BS77" s="1">
        <v>0</v>
      </c>
      <c r="BT77" s="1">
        <v>0</v>
      </c>
      <c r="BU77" s="1">
        <v>2</v>
      </c>
      <c r="BV77" s="1">
        <v>0</v>
      </c>
      <c r="BW77" s="1">
        <v>0</v>
      </c>
      <c r="BX77" s="1">
        <v>0</v>
      </c>
      <c r="BY77" s="1">
        <v>83</v>
      </c>
      <c r="BZ77" s="1">
        <v>1.5</v>
      </c>
      <c r="CA77" s="1">
        <v>1.5</v>
      </c>
      <c r="CB77" s="1">
        <v>0</v>
      </c>
      <c r="CC77" s="1">
        <v>0</v>
      </c>
      <c r="CD77" s="1">
        <v>0</v>
      </c>
      <c r="CE77" s="1">
        <v>0</v>
      </c>
      <c r="CF77" s="1">
        <v>0</v>
      </c>
      <c r="CG77" s="1">
        <v>0</v>
      </c>
      <c r="CH77" s="1">
        <v>0</v>
      </c>
      <c r="CI77" s="1">
        <v>0</v>
      </c>
      <c r="CJ77" s="1">
        <v>0</v>
      </c>
      <c r="CK77" s="1">
        <f t="shared" si="1"/>
        <v>3.7176360899999987</v>
      </c>
      <c r="CL77" s="1">
        <v>-3</v>
      </c>
    </row>
  </sheetData>
  <sortState xmlns:xlrd2="http://schemas.microsoft.com/office/spreadsheetml/2017/richdata2" ref="A2:CL77">
    <sortCondition ref="C5:C7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6C207-9383-4977-BBE2-0C18F40C7F9C}">
  <dimension ref="A1:CL83"/>
  <sheetViews>
    <sheetView zoomScale="80" zoomScaleNormal="80" workbookViewId="0">
      <pane xSplit="1" ySplit="1" topLeftCell="BT2" activePane="bottomRight" state="frozen"/>
      <selection pane="topRight" activeCell="B1" sqref="B1"/>
      <selection pane="bottomLeft" activeCell="A2" sqref="A2"/>
      <selection pane="bottomRight" activeCell="CK1" activeCellId="1" sqref="A1:B1048576 CK1:CL1048576"/>
    </sheetView>
  </sheetViews>
  <sheetFormatPr defaultRowHeight="15.75" x14ac:dyDescent="0.25"/>
  <cols>
    <col min="1" max="89" width="9.140625" style="1"/>
    <col min="90" max="90" width="12" style="1" bestFit="1" customWidth="1"/>
    <col min="91" max="16384" width="9.140625" style="1"/>
  </cols>
  <sheetData>
    <row r="1" spans="1:9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10</v>
      </c>
      <c r="S1" s="1" t="s">
        <v>11</v>
      </c>
      <c r="T1" s="1" t="s">
        <v>13</v>
      </c>
      <c r="U1" s="1" t="s">
        <v>17</v>
      </c>
      <c r="V1" s="1" t="s">
        <v>18</v>
      </c>
      <c r="W1" s="1" t="s">
        <v>19</v>
      </c>
      <c r="X1" s="1" t="s">
        <v>17</v>
      </c>
      <c r="Y1" s="1" t="s">
        <v>18</v>
      </c>
      <c r="Z1" s="1" t="s">
        <v>19</v>
      </c>
      <c r="AA1" s="1" t="s">
        <v>20</v>
      </c>
      <c r="AB1" s="1" t="s">
        <v>21</v>
      </c>
      <c r="AC1" s="1" t="s">
        <v>22</v>
      </c>
      <c r="AD1" s="1" t="s">
        <v>23</v>
      </c>
      <c r="AE1" s="1" t="s">
        <v>24</v>
      </c>
      <c r="AF1" s="1" t="s">
        <v>25</v>
      </c>
      <c r="AG1" s="1" t="s">
        <v>26</v>
      </c>
      <c r="AH1" s="1" t="s">
        <v>27</v>
      </c>
      <c r="AI1" s="1" t="s">
        <v>28</v>
      </c>
      <c r="AJ1" s="1" t="s">
        <v>29</v>
      </c>
      <c r="AK1" s="1" t="s">
        <v>30</v>
      </c>
      <c r="AL1" s="1" t="s">
        <v>31</v>
      </c>
      <c r="AM1" s="1" t="s">
        <v>32</v>
      </c>
      <c r="AN1" s="1" t="s">
        <v>33</v>
      </c>
      <c r="AO1" s="1" t="s">
        <v>34</v>
      </c>
      <c r="AP1" s="1" t="s">
        <v>35</v>
      </c>
      <c r="AQ1" s="1" t="s">
        <v>36</v>
      </c>
      <c r="AR1" s="1" t="s">
        <v>37</v>
      </c>
      <c r="AS1" s="1" t="s">
        <v>38</v>
      </c>
      <c r="AT1" s="1" t="s">
        <v>39</v>
      </c>
      <c r="AU1" s="1" t="s">
        <v>17</v>
      </c>
      <c r="AV1" s="1" t="s">
        <v>40</v>
      </c>
      <c r="AW1" s="1" t="s">
        <v>19</v>
      </c>
      <c r="AX1" s="1" t="s">
        <v>41</v>
      </c>
      <c r="AY1" s="1" t="s">
        <v>42</v>
      </c>
      <c r="AZ1" s="1" t="s">
        <v>43</v>
      </c>
      <c r="BA1" s="1" t="s">
        <v>44</v>
      </c>
      <c r="BB1" s="1" t="s">
        <v>45</v>
      </c>
      <c r="BC1" s="1" t="s">
        <v>8</v>
      </c>
      <c r="BD1" s="1" t="s">
        <v>10</v>
      </c>
      <c r="BE1" s="1" t="s">
        <v>9</v>
      </c>
      <c r="BF1" s="1" t="s">
        <v>46</v>
      </c>
      <c r="BG1" s="1" t="s">
        <v>13</v>
      </c>
      <c r="BH1" s="1" t="s">
        <v>12</v>
      </c>
      <c r="BI1" s="1" t="s">
        <v>47</v>
      </c>
      <c r="BJ1" s="1" t="s">
        <v>17</v>
      </c>
      <c r="BK1" s="1" t="s">
        <v>48</v>
      </c>
      <c r="BL1" s="1" t="s">
        <v>19</v>
      </c>
      <c r="BM1" s="1" t="s">
        <v>17</v>
      </c>
      <c r="BN1" s="1" t="s">
        <v>49</v>
      </c>
      <c r="BO1" s="1" t="s">
        <v>19</v>
      </c>
      <c r="BP1" s="1" t="s">
        <v>17</v>
      </c>
      <c r="BQ1" s="1" t="s">
        <v>18</v>
      </c>
      <c r="BR1" s="1" t="s">
        <v>19</v>
      </c>
      <c r="BS1" s="1" t="s">
        <v>17</v>
      </c>
      <c r="BT1" s="1" t="s">
        <v>49</v>
      </c>
      <c r="BU1" s="1" t="s">
        <v>50</v>
      </c>
      <c r="BV1" s="1" t="s">
        <v>51</v>
      </c>
      <c r="BW1" s="1" t="s">
        <v>52</v>
      </c>
      <c r="BX1" s="1" t="s">
        <v>53</v>
      </c>
      <c r="BY1" s="1" t="s">
        <v>54</v>
      </c>
      <c r="BZ1" s="1" t="s">
        <v>55</v>
      </c>
      <c r="CA1" s="1" t="s">
        <v>56</v>
      </c>
      <c r="CB1" s="1" t="s">
        <v>55</v>
      </c>
      <c r="CC1" s="1" t="s">
        <v>56</v>
      </c>
      <c r="CD1" s="1" t="s">
        <v>55</v>
      </c>
      <c r="CE1" s="1" t="s">
        <v>57</v>
      </c>
      <c r="CF1" s="1" t="s">
        <v>49</v>
      </c>
      <c r="CG1" s="1" t="s">
        <v>17</v>
      </c>
      <c r="CH1" s="1" t="s">
        <v>58</v>
      </c>
      <c r="CI1" s="1" t="s">
        <v>17</v>
      </c>
      <c r="CJ1" s="1" t="s">
        <v>58</v>
      </c>
      <c r="CK1" s="1" t="s">
        <v>209</v>
      </c>
      <c r="CL1" s="1" t="s">
        <v>208</v>
      </c>
    </row>
    <row r="2" spans="1:90" x14ac:dyDescent="0.25">
      <c r="A2" s="1" t="s">
        <v>62</v>
      </c>
      <c r="B2" s="1">
        <v>4.5</v>
      </c>
      <c r="C2" s="1">
        <v>1</v>
      </c>
      <c r="D2" s="1">
        <v>90</v>
      </c>
      <c r="E2" s="1">
        <v>0.05</v>
      </c>
      <c r="F2" s="1">
        <v>0</v>
      </c>
      <c r="G2" s="1">
        <v>0.1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9</v>
      </c>
      <c r="V2" s="1">
        <v>6</v>
      </c>
      <c r="W2" s="1">
        <v>67</v>
      </c>
      <c r="X2" s="1">
        <v>0</v>
      </c>
      <c r="Y2" s="1">
        <v>0</v>
      </c>
      <c r="AA2" s="1">
        <v>0</v>
      </c>
      <c r="AB2" s="1">
        <v>0</v>
      </c>
      <c r="AC2" s="1">
        <v>3</v>
      </c>
      <c r="AD2" s="1">
        <v>0</v>
      </c>
      <c r="AE2" s="1">
        <v>0.1</v>
      </c>
      <c r="AF2" s="1">
        <v>0</v>
      </c>
      <c r="AG2" s="1">
        <v>0</v>
      </c>
      <c r="AH2" s="1">
        <v>1</v>
      </c>
      <c r="AI2" s="1">
        <v>0</v>
      </c>
      <c r="AJ2" s="1">
        <v>1</v>
      </c>
      <c r="AK2" s="1">
        <v>0</v>
      </c>
      <c r="AL2" s="1">
        <v>30.7</v>
      </c>
      <c r="AM2" s="1">
        <v>12.4</v>
      </c>
      <c r="AN2" s="1">
        <v>0.3</v>
      </c>
      <c r="AO2" s="1">
        <v>4.0999999999999996</v>
      </c>
      <c r="AP2" s="1">
        <v>7</v>
      </c>
      <c r="AQ2" s="1">
        <v>19</v>
      </c>
      <c r="AR2" s="1">
        <v>0</v>
      </c>
      <c r="AS2" s="1">
        <v>5</v>
      </c>
      <c r="AT2" s="1">
        <v>0</v>
      </c>
      <c r="AU2" s="1">
        <v>1</v>
      </c>
      <c r="AV2" s="1">
        <v>0</v>
      </c>
      <c r="AW2" s="1">
        <v>0</v>
      </c>
      <c r="AX2" s="1">
        <v>3</v>
      </c>
      <c r="AY2" s="1">
        <v>3</v>
      </c>
      <c r="AZ2" s="1">
        <v>0</v>
      </c>
      <c r="BA2" s="1">
        <v>0</v>
      </c>
      <c r="BB2" s="1">
        <v>3</v>
      </c>
      <c r="BC2" s="1">
        <v>10</v>
      </c>
      <c r="BD2" s="1">
        <v>5</v>
      </c>
      <c r="BE2" s="1">
        <v>1</v>
      </c>
      <c r="BF2" s="1">
        <v>1</v>
      </c>
      <c r="BG2" s="1">
        <v>1</v>
      </c>
      <c r="BH2" s="1">
        <v>0</v>
      </c>
      <c r="BI2" s="1">
        <v>0.39</v>
      </c>
      <c r="BJ2" s="1">
        <v>43</v>
      </c>
      <c r="BK2" s="1">
        <v>32</v>
      </c>
      <c r="BL2" s="1">
        <v>74</v>
      </c>
      <c r="BM2" s="1">
        <v>14</v>
      </c>
      <c r="BN2" s="1">
        <v>8</v>
      </c>
      <c r="BO2" s="1">
        <v>57</v>
      </c>
      <c r="BP2" s="1">
        <v>9</v>
      </c>
      <c r="BQ2" s="1">
        <v>6</v>
      </c>
      <c r="BR2" s="1">
        <v>67</v>
      </c>
      <c r="BS2" s="1">
        <v>0</v>
      </c>
      <c r="BT2" s="1">
        <v>0</v>
      </c>
      <c r="BU2" s="1">
        <v>1</v>
      </c>
      <c r="BV2" s="1">
        <v>0</v>
      </c>
      <c r="BW2" s="1">
        <v>0</v>
      </c>
      <c r="BX2" s="1">
        <v>0</v>
      </c>
      <c r="BY2" s="1">
        <v>48</v>
      </c>
      <c r="BZ2" s="1">
        <v>0</v>
      </c>
      <c r="CA2" s="1">
        <v>9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f>4.183594+(-0.009034*D2)+(-1.802019*E2)+(1.02112*F2)+(1.762121*G2)+(-3.031996*J2)+(-6.456009*M2)+(24.043236*O2)+(-1.033312*T2)+(0.066494*AA2)+(-0.22258*AB2)+(-0.191123*AC2)+(-1.297444*AI2)+(-0.050047*AK2)+(-0.042478*AM2)+(0.045861*AQ2)+(-0.114879*AS2)+(-0.11276*AT2)+(0.156991*AU2)+(-0.222984*AV2)+(0.03936*AY2)+(0.032499*BE2)+(0.1917*BF2)+(-0.123623*BG2)+(0.065461*BH2)+(0.015142*BK2)+(-0.018628*BL2)+(-0.023796*BN2)+(0.006707*BR2)+(0.619998*BS2)+(0.019132*BY2)+(0.096691*BZ2)+(-0.020132*CA2)+(0.100053*CB2)+(-1.303454*CD2)+(-0.545811*CF2)+(-1.093949*CG2)+(4.460507*CH2)+(7.9751*CJ2)</f>
        <v>3.1313809500000001</v>
      </c>
      <c r="CL2" s="1">
        <v>7</v>
      </c>
    </row>
    <row r="3" spans="1:90" x14ac:dyDescent="0.25">
      <c r="A3" s="1" t="s">
        <v>178</v>
      </c>
      <c r="B3" s="1">
        <v>5.3</v>
      </c>
      <c r="C3" s="1">
        <v>1</v>
      </c>
      <c r="D3" s="1">
        <v>90</v>
      </c>
      <c r="E3" s="1">
        <v>0.02</v>
      </c>
      <c r="F3" s="1">
        <v>0</v>
      </c>
      <c r="G3" s="1">
        <v>0</v>
      </c>
      <c r="H3" s="1">
        <v>0</v>
      </c>
      <c r="I3" s="1">
        <v>2</v>
      </c>
      <c r="J3" s="1">
        <v>0</v>
      </c>
      <c r="K3" s="1">
        <v>2</v>
      </c>
      <c r="L3" s="1">
        <v>0</v>
      </c>
      <c r="M3" s="1">
        <v>0</v>
      </c>
      <c r="N3" s="1">
        <v>2</v>
      </c>
      <c r="O3" s="1">
        <v>0.02</v>
      </c>
      <c r="P3" s="1">
        <v>0.02</v>
      </c>
      <c r="Q3" s="1">
        <v>0</v>
      </c>
      <c r="R3" s="1">
        <v>0</v>
      </c>
      <c r="S3" s="1">
        <v>0</v>
      </c>
      <c r="T3" s="1">
        <v>0</v>
      </c>
      <c r="U3" s="1">
        <v>6</v>
      </c>
      <c r="V3" s="1">
        <v>4</v>
      </c>
      <c r="W3" s="1">
        <v>67</v>
      </c>
      <c r="X3" s="1">
        <v>0</v>
      </c>
      <c r="Y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0.02</v>
      </c>
      <c r="AF3" s="1">
        <v>0</v>
      </c>
      <c r="AG3" s="1">
        <v>0</v>
      </c>
      <c r="AH3" s="1">
        <v>0</v>
      </c>
      <c r="AI3" s="1">
        <v>0</v>
      </c>
      <c r="AJ3" s="1">
        <v>1</v>
      </c>
      <c r="AK3" s="1">
        <v>8</v>
      </c>
      <c r="AL3" s="1">
        <v>0.8</v>
      </c>
      <c r="AM3" s="1">
        <v>22.2</v>
      </c>
      <c r="AN3" s="1">
        <v>0.2</v>
      </c>
      <c r="AO3" s="1">
        <v>5.0999999999999996</v>
      </c>
      <c r="AP3" s="1">
        <v>16</v>
      </c>
      <c r="AQ3" s="1">
        <v>28</v>
      </c>
      <c r="AR3" s="1">
        <v>2</v>
      </c>
      <c r="AS3" s="1">
        <v>8</v>
      </c>
      <c r="AT3" s="1">
        <v>0</v>
      </c>
      <c r="AU3" s="1">
        <v>2</v>
      </c>
      <c r="AV3" s="1">
        <v>2</v>
      </c>
      <c r="AW3" s="1">
        <v>100</v>
      </c>
      <c r="AX3" s="1">
        <v>4</v>
      </c>
      <c r="AY3" s="1">
        <v>2</v>
      </c>
      <c r="AZ3" s="1">
        <v>3</v>
      </c>
      <c r="BA3" s="1">
        <v>0</v>
      </c>
      <c r="BB3" s="1">
        <v>5</v>
      </c>
      <c r="BC3" s="1">
        <v>10</v>
      </c>
      <c r="BD3" s="1">
        <v>5</v>
      </c>
      <c r="BE3" s="1">
        <v>1</v>
      </c>
      <c r="BF3" s="1">
        <v>1</v>
      </c>
      <c r="BG3" s="1">
        <v>1</v>
      </c>
      <c r="BH3" s="1">
        <v>0</v>
      </c>
      <c r="BI3" s="1">
        <v>0.39</v>
      </c>
      <c r="BJ3" s="1">
        <v>49</v>
      </c>
      <c r="BK3" s="1">
        <v>46</v>
      </c>
      <c r="BL3" s="1">
        <v>94</v>
      </c>
      <c r="BM3" s="1">
        <v>19</v>
      </c>
      <c r="BN3" s="1">
        <v>17</v>
      </c>
      <c r="BO3" s="1">
        <v>89</v>
      </c>
      <c r="BP3" s="1">
        <v>6</v>
      </c>
      <c r="BQ3" s="1">
        <v>4</v>
      </c>
      <c r="BR3" s="1">
        <v>67</v>
      </c>
      <c r="BS3" s="1">
        <v>0</v>
      </c>
      <c r="BT3" s="1">
        <v>0</v>
      </c>
      <c r="BU3" s="1">
        <v>1</v>
      </c>
      <c r="BV3" s="1">
        <v>0</v>
      </c>
      <c r="BW3" s="1">
        <v>0</v>
      </c>
      <c r="BX3" s="1">
        <v>0</v>
      </c>
      <c r="BY3" s="1">
        <v>59</v>
      </c>
      <c r="BZ3" s="1">
        <v>2</v>
      </c>
      <c r="CA3" s="1">
        <v>6</v>
      </c>
      <c r="CB3" s="1">
        <v>1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f t="shared" ref="CK3:CK66" si="0">4.183594+(-0.009034*D3)+(-1.802019*E3)+(1.02112*F3)+(1.762121*G3)+(-3.031996*J3)+(-6.456009*M3)+(24.043236*O3)+(-1.033312*T3)+(0.066494*AA3)+(-0.22258*AB3)+(-0.191123*AC3)+(-1.297444*AI3)+(-0.050047*AK3)+(-0.042478*AM3)+(0.045861*AQ3)+(-0.114879*AS3)+(-0.11276*AT3)+(0.156991*AU3)+(-0.222984*AV3)+(0.03936*AY3)+(0.032499*BE3)+(0.1917*BF3)+(-0.123623*BG3)+(0.065461*BH3)+(0.015142*BK3)+(-0.018628*BL3)+(-0.023796*BN3)+(0.006707*BR3)+(0.619998*BS3)+(0.019132*BY3)+(0.096691*BZ3)+(-0.020132*CA3)+(0.100053*CB3)+(-1.303454*CD3)+(-0.545811*CF3)+(-1.093949*CG3)+(4.460507*CH3)+(7.9751*CJ3)</f>
        <v>3.1761247399999988</v>
      </c>
      <c r="CL3" s="1">
        <v>7</v>
      </c>
    </row>
    <row r="4" spans="1:90" x14ac:dyDescent="0.25">
      <c r="A4" s="1" t="s">
        <v>171</v>
      </c>
      <c r="B4" s="1">
        <v>4.7</v>
      </c>
      <c r="C4" s="1">
        <v>1</v>
      </c>
      <c r="D4" s="1">
        <v>62</v>
      </c>
      <c r="E4" s="1">
        <v>0.03</v>
      </c>
      <c r="F4" s="1">
        <v>0</v>
      </c>
      <c r="G4" s="1">
        <v>0.1</v>
      </c>
      <c r="H4" s="1">
        <v>0</v>
      </c>
      <c r="I4" s="1">
        <v>2</v>
      </c>
      <c r="J4" s="1">
        <v>0</v>
      </c>
      <c r="K4" s="1">
        <v>1</v>
      </c>
      <c r="L4" s="1">
        <v>1</v>
      </c>
      <c r="M4" s="1">
        <v>0</v>
      </c>
      <c r="N4" s="1">
        <v>0</v>
      </c>
      <c r="O4" s="1">
        <v>0.03</v>
      </c>
      <c r="P4" s="1">
        <v>0.03</v>
      </c>
      <c r="Q4" s="1">
        <v>0</v>
      </c>
      <c r="R4" s="1">
        <v>0</v>
      </c>
      <c r="S4" s="1">
        <v>0</v>
      </c>
      <c r="T4" s="1">
        <v>0</v>
      </c>
      <c r="U4" s="1">
        <v>8</v>
      </c>
      <c r="V4" s="1">
        <v>6</v>
      </c>
      <c r="W4" s="1">
        <v>75</v>
      </c>
      <c r="X4" s="1">
        <v>1</v>
      </c>
      <c r="Y4" s="1">
        <v>1</v>
      </c>
      <c r="Z4" s="1">
        <v>100</v>
      </c>
      <c r="AA4" s="1">
        <v>0</v>
      </c>
      <c r="AB4" s="1">
        <v>0</v>
      </c>
      <c r="AC4" s="1">
        <v>0</v>
      </c>
      <c r="AD4" s="1">
        <v>0</v>
      </c>
      <c r="AE4" s="1">
        <v>0.03</v>
      </c>
      <c r="AF4" s="1">
        <v>0</v>
      </c>
      <c r="AG4" s="1">
        <v>0</v>
      </c>
      <c r="AH4" s="1">
        <v>0</v>
      </c>
      <c r="AI4" s="1">
        <v>0</v>
      </c>
      <c r="AJ4" s="1">
        <v>1</v>
      </c>
      <c r="AK4" s="1">
        <v>14</v>
      </c>
      <c r="AL4" s="1">
        <v>5.3</v>
      </c>
      <c r="AM4" s="1">
        <v>7.4</v>
      </c>
      <c r="AN4" s="1">
        <v>0.3</v>
      </c>
      <c r="AO4" s="1">
        <v>5.0999999999999996</v>
      </c>
      <c r="AP4" s="1">
        <v>9</v>
      </c>
      <c r="AQ4" s="1">
        <v>21</v>
      </c>
      <c r="AR4" s="1">
        <v>0</v>
      </c>
      <c r="AS4" s="1">
        <v>6</v>
      </c>
      <c r="AT4" s="1">
        <v>0</v>
      </c>
      <c r="AU4" s="1">
        <v>1</v>
      </c>
      <c r="AV4" s="1">
        <v>1</v>
      </c>
      <c r="AW4" s="1">
        <v>100</v>
      </c>
      <c r="AX4" s="1">
        <v>5</v>
      </c>
      <c r="AY4" s="1">
        <v>2</v>
      </c>
      <c r="AZ4" s="1">
        <v>0</v>
      </c>
      <c r="BA4" s="1">
        <v>0</v>
      </c>
      <c r="BB4" s="1">
        <v>2</v>
      </c>
      <c r="BC4" s="1">
        <v>10</v>
      </c>
      <c r="BD4" s="1">
        <v>5</v>
      </c>
      <c r="BE4" s="1">
        <v>1</v>
      </c>
      <c r="BF4" s="1">
        <v>1</v>
      </c>
      <c r="BG4" s="1">
        <v>1</v>
      </c>
      <c r="BH4" s="1">
        <v>0</v>
      </c>
      <c r="BI4" s="1">
        <v>0.39</v>
      </c>
      <c r="BJ4" s="1">
        <v>29</v>
      </c>
      <c r="BK4" s="1">
        <v>20</v>
      </c>
      <c r="BL4" s="1">
        <v>69</v>
      </c>
      <c r="BM4" s="1">
        <v>15</v>
      </c>
      <c r="BN4" s="1">
        <v>12</v>
      </c>
      <c r="BO4" s="1">
        <v>80</v>
      </c>
      <c r="BP4" s="1">
        <v>8</v>
      </c>
      <c r="BQ4" s="1">
        <v>6</v>
      </c>
      <c r="BR4" s="1">
        <v>75</v>
      </c>
      <c r="BS4" s="1">
        <v>0</v>
      </c>
      <c r="BT4" s="1">
        <v>0</v>
      </c>
      <c r="BU4" s="1">
        <v>1</v>
      </c>
      <c r="BV4" s="1">
        <v>0</v>
      </c>
      <c r="BW4" s="1">
        <v>1</v>
      </c>
      <c r="BX4" s="1">
        <v>1</v>
      </c>
      <c r="BY4" s="1">
        <v>49</v>
      </c>
      <c r="BZ4" s="1">
        <v>2</v>
      </c>
      <c r="CA4" s="1">
        <v>4</v>
      </c>
      <c r="CB4" s="1">
        <v>2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f t="shared" si="0"/>
        <v>4.324458410000001</v>
      </c>
      <c r="CL4" s="1">
        <v>6</v>
      </c>
    </row>
    <row r="5" spans="1:90" x14ac:dyDescent="0.25">
      <c r="A5" s="1" t="s">
        <v>98</v>
      </c>
      <c r="B5" s="1">
        <v>5</v>
      </c>
      <c r="C5" s="1">
        <v>1</v>
      </c>
      <c r="D5" s="1">
        <v>90</v>
      </c>
      <c r="E5" s="1">
        <v>0.15</v>
      </c>
      <c r="F5" s="1">
        <v>0</v>
      </c>
      <c r="G5" s="1">
        <v>0.3</v>
      </c>
      <c r="H5" s="1">
        <v>0</v>
      </c>
      <c r="I5" s="1">
        <v>2</v>
      </c>
      <c r="J5" s="1">
        <v>1</v>
      </c>
      <c r="K5" s="1">
        <v>1</v>
      </c>
      <c r="L5" s="1">
        <v>1</v>
      </c>
      <c r="M5" s="1">
        <v>0</v>
      </c>
      <c r="N5" s="1">
        <v>0</v>
      </c>
      <c r="O5" s="1">
        <v>0.19</v>
      </c>
      <c r="P5" s="1">
        <v>0.19</v>
      </c>
      <c r="Q5" s="1">
        <v>0</v>
      </c>
      <c r="R5" s="1">
        <v>0</v>
      </c>
      <c r="S5" s="1">
        <v>0</v>
      </c>
      <c r="T5" s="1">
        <v>0</v>
      </c>
      <c r="U5" s="1">
        <v>13</v>
      </c>
      <c r="V5" s="1">
        <v>6</v>
      </c>
      <c r="W5" s="1">
        <v>46</v>
      </c>
      <c r="X5" s="1">
        <v>0</v>
      </c>
      <c r="Y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0.06</v>
      </c>
      <c r="AF5" s="1">
        <v>0</v>
      </c>
      <c r="AG5" s="1">
        <v>0</v>
      </c>
      <c r="AH5" s="1">
        <v>1</v>
      </c>
      <c r="AI5" s="1">
        <v>0</v>
      </c>
      <c r="AJ5" s="1">
        <v>0</v>
      </c>
      <c r="AK5" s="1">
        <v>29</v>
      </c>
      <c r="AL5" s="1">
        <v>0.6</v>
      </c>
      <c r="AM5" s="1">
        <v>0.8</v>
      </c>
      <c r="AN5" s="1">
        <v>1.3</v>
      </c>
      <c r="AO5" s="1">
        <v>3</v>
      </c>
      <c r="AP5" s="1">
        <v>2</v>
      </c>
      <c r="AQ5" s="1">
        <v>2</v>
      </c>
      <c r="AR5" s="1">
        <v>0</v>
      </c>
      <c r="AS5" s="1">
        <v>0</v>
      </c>
      <c r="AT5" s="1">
        <v>3</v>
      </c>
      <c r="AU5" s="1">
        <v>0</v>
      </c>
      <c r="AV5" s="1">
        <v>0</v>
      </c>
      <c r="AX5" s="1">
        <v>9</v>
      </c>
      <c r="AY5" s="1">
        <v>2</v>
      </c>
      <c r="AZ5" s="1">
        <v>0</v>
      </c>
      <c r="BA5" s="1">
        <v>0</v>
      </c>
      <c r="BB5" s="1">
        <v>2</v>
      </c>
      <c r="BC5" s="1">
        <v>12</v>
      </c>
      <c r="BD5" s="1">
        <v>6</v>
      </c>
      <c r="BE5" s="1">
        <v>4</v>
      </c>
      <c r="BF5" s="1">
        <v>0</v>
      </c>
      <c r="BG5" s="1">
        <v>0</v>
      </c>
      <c r="BH5" s="1">
        <v>2</v>
      </c>
      <c r="BI5" s="1">
        <v>1.3</v>
      </c>
      <c r="BJ5" s="1">
        <v>46</v>
      </c>
      <c r="BK5" s="1">
        <v>32</v>
      </c>
      <c r="BL5" s="1">
        <v>70</v>
      </c>
      <c r="BM5" s="1">
        <v>18</v>
      </c>
      <c r="BN5" s="1">
        <v>9</v>
      </c>
      <c r="BO5" s="1">
        <v>50</v>
      </c>
      <c r="BP5" s="1">
        <v>13</v>
      </c>
      <c r="BQ5" s="1">
        <v>6</v>
      </c>
      <c r="BR5" s="1">
        <v>46</v>
      </c>
      <c r="BS5" s="1">
        <v>0</v>
      </c>
      <c r="BT5" s="1">
        <v>0</v>
      </c>
      <c r="BU5" s="1">
        <v>1</v>
      </c>
      <c r="BV5" s="1">
        <v>0</v>
      </c>
      <c r="BW5" s="1">
        <v>0</v>
      </c>
      <c r="BX5" s="1">
        <v>0</v>
      </c>
      <c r="BY5" s="1">
        <v>54</v>
      </c>
      <c r="BZ5" s="1">
        <v>3</v>
      </c>
      <c r="CA5" s="1">
        <v>11</v>
      </c>
      <c r="CB5" s="1">
        <v>1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f t="shared" si="0"/>
        <v>4.2495648899999985</v>
      </c>
      <c r="CL5" s="1">
        <v>6</v>
      </c>
    </row>
    <row r="6" spans="1:90" x14ac:dyDescent="0.25">
      <c r="A6" s="1" t="s">
        <v>143</v>
      </c>
      <c r="B6" s="1">
        <v>4.5999999999999996</v>
      </c>
      <c r="C6" s="1">
        <v>1</v>
      </c>
      <c r="D6" s="1">
        <v>90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X6" s="1">
        <v>0</v>
      </c>
      <c r="Y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0.3</v>
      </c>
      <c r="AM6" s="1">
        <v>22</v>
      </c>
      <c r="AN6" s="1">
        <v>0</v>
      </c>
      <c r="AO6" s="1">
        <v>1.5</v>
      </c>
      <c r="AP6" s="1">
        <v>16</v>
      </c>
      <c r="AQ6" s="1">
        <v>16</v>
      </c>
      <c r="AR6" s="1">
        <v>0</v>
      </c>
      <c r="AS6" s="1">
        <v>2</v>
      </c>
      <c r="AT6" s="1">
        <v>1</v>
      </c>
      <c r="AU6" s="1">
        <v>1</v>
      </c>
      <c r="AV6" s="1">
        <v>0</v>
      </c>
      <c r="AW6" s="1">
        <v>0</v>
      </c>
      <c r="AX6" s="1">
        <v>5</v>
      </c>
      <c r="AY6" s="1">
        <v>7</v>
      </c>
      <c r="AZ6" s="1">
        <v>1</v>
      </c>
      <c r="BA6" s="1">
        <v>3</v>
      </c>
      <c r="BB6" s="1">
        <v>11</v>
      </c>
      <c r="BC6" s="1">
        <v>23</v>
      </c>
      <c r="BD6" s="1">
        <v>15</v>
      </c>
      <c r="BE6" s="1">
        <v>8</v>
      </c>
      <c r="BF6" s="1">
        <v>1</v>
      </c>
      <c r="BG6" s="1">
        <v>7</v>
      </c>
      <c r="BH6" s="1">
        <v>3</v>
      </c>
      <c r="BI6" s="1">
        <v>2.76</v>
      </c>
      <c r="BJ6" s="1">
        <v>36</v>
      </c>
      <c r="BK6" s="1">
        <v>29</v>
      </c>
      <c r="BL6" s="1">
        <v>81</v>
      </c>
      <c r="BM6" s="1">
        <v>4</v>
      </c>
      <c r="BN6" s="1">
        <v>2</v>
      </c>
      <c r="BO6" s="1">
        <v>50</v>
      </c>
      <c r="BP6" s="1">
        <v>0</v>
      </c>
      <c r="BQ6" s="1">
        <v>0</v>
      </c>
      <c r="BS6" s="1">
        <v>0</v>
      </c>
      <c r="BT6" s="1">
        <v>0</v>
      </c>
      <c r="BU6" s="1">
        <v>1</v>
      </c>
      <c r="BV6" s="1">
        <v>0</v>
      </c>
      <c r="BW6" s="1">
        <v>0</v>
      </c>
      <c r="BX6" s="1">
        <v>0</v>
      </c>
      <c r="BY6" s="1">
        <v>54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f t="shared" si="0"/>
        <v>2.9582870000000003</v>
      </c>
      <c r="CL6" s="1">
        <v>6</v>
      </c>
    </row>
    <row r="7" spans="1:90" x14ac:dyDescent="0.25">
      <c r="A7" s="1" t="s">
        <v>66</v>
      </c>
      <c r="B7" s="1">
        <v>4.8</v>
      </c>
      <c r="C7" s="1">
        <v>1</v>
      </c>
      <c r="D7" s="1">
        <v>90</v>
      </c>
      <c r="E7" s="1">
        <v>0.04</v>
      </c>
      <c r="F7" s="1">
        <v>0</v>
      </c>
      <c r="G7" s="1">
        <v>0.1</v>
      </c>
      <c r="H7" s="1">
        <v>0</v>
      </c>
      <c r="I7" s="1">
        <v>2</v>
      </c>
      <c r="J7" s="1">
        <v>0</v>
      </c>
      <c r="K7" s="1">
        <v>0</v>
      </c>
      <c r="L7" s="1">
        <v>2</v>
      </c>
      <c r="M7" s="1">
        <v>0</v>
      </c>
      <c r="N7" s="1">
        <v>0</v>
      </c>
      <c r="O7" s="1">
        <v>0.02</v>
      </c>
      <c r="P7" s="1">
        <v>0.02</v>
      </c>
      <c r="Q7" s="1">
        <v>0</v>
      </c>
      <c r="R7" s="1">
        <v>0</v>
      </c>
      <c r="S7" s="1">
        <v>0</v>
      </c>
      <c r="T7" s="1">
        <v>0</v>
      </c>
      <c r="U7" s="1">
        <v>24</v>
      </c>
      <c r="V7" s="1">
        <v>23</v>
      </c>
      <c r="W7" s="1">
        <v>96</v>
      </c>
      <c r="X7" s="1">
        <v>3</v>
      </c>
      <c r="Y7" s="1">
        <v>0</v>
      </c>
      <c r="Z7" s="1">
        <v>0</v>
      </c>
      <c r="AA7" s="1">
        <v>0</v>
      </c>
      <c r="AB7" s="1">
        <v>0</v>
      </c>
      <c r="AC7" s="1">
        <v>2</v>
      </c>
      <c r="AD7" s="1">
        <v>0</v>
      </c>
      <c r="AE7" s="1">
        <v>0.09</v>
      </c>
      <c r="AF7" s="1">
        <v>0</v>
      </c>
      <c r="AG7" s="1">
        <v>0</v>
      </c>
      <c r="AH7" s="1">
        <v>1</v>
      </c>
      <c r="AI7" s="1">
        <v>0</v>
      </c>
      <c r="AJ7" s="1">
        <v>0</v>
      </c>
      <c r="AK7" s="1">
        <v>9</v>
      </c>
      <c r="AL7" s="1">
        <v>27.3</v>
      </c>
      <c r="AM7" s="1">
        <v>11.8</v>
      </c>
      <c r="AN7" s="1">
        <v>0.4</v>
      </c>
      <c r="AO7" s="1">
        <v>2</v>
      </c>
      <c r="AP7" s="1">
        <v>13</v>
      </c>
      <c r="AQ7" s="1">
        <v>13</v>
      </c>
      <c r="AR7" s="1">
        <v>0</v>
      </c>
      <c r="AS7" s="1">
        <v>0</v>
      </c>
      <c r="AT7" s="1">
        <v>2</v>
      </c>
      <c r="AU7" s="1">
        <v>1</v>
      </c>
      <c r="AV7" s="1">
        <v>1</v>
      </c>
      <c r="AW7" s="1">
        <v>100</v>
      </c>
      <c r="AX7" s="1">
        <v>5</v>
      </c>
      <c r="AY7" s="1">
        <v>0</v>
      </c>
      <c r="AZ7" s="1">
        <v>0</v>
      </c>
      <c r="BA7" s="1">
        <v>0</v>
      </c>
      <c r="BB7" s="1">
        <v>0</v>
      </c>
      <c r="BC7" s="1">
        <v>10</v>
      </c>
      <c r="BD7" s="1">
        <v>7</v>
      </c>
      <c r="BE7" s="1">
        <v>5</v>
      </c>
      <c r="BF7" s="1">
        <v>0</v>
      </c>
      <c r="BG7" s="1">
        <v>3</v>
      </c>
      <c r="BH7" s="1">
        <v>2</v>
      </c>
      <c r="BI7" s="1">
        <v>1.46</v>
      </c>
      <c r="BJ7" s="1">
        <v>59</v>
      </c>
      <c r="BK7" s="1">
        <v>57</v>
      </c>
      <c r="BL7" s="1">
        <v>97</v>
      </c>
      <c r="BM7" s="1">
        <v>46</v>
      </c>
      <c r="BN7" s="1">
        <v>42</v>
      </c>
      <c r="BO7" s="1">
        <v>91</v>
      </c>
      <c r="BP7" s="1">
        <v>24</v>
      </c>
      <c r="BQ7" s="1">
        <v>23</v>
      </c>
      <c r="BR7" s="1">
        <v>96</v>
      </c>
      <c r="BS7" s="1">
        <v>0</v>
      </c>
      <c r="BT7" s="1">
        <v>0</v>
      </c>
      <c r="BU7" s="1">
        <v>1</v>
      </c>
      <c r="BV7" s="1">
        <v>0</v>
      </c>
      <c r="BW7" s="1">
        <v>0</v>
      </c>
      <c r="BX7" s="1">
        <v>3</v>
      </c>
      <c r="BY7" s="1">
        <v>86</v>
      </c>
      <c r="BZ7" s="1">
        <v>0</v>
      </c>
      <c r="CA7" s="1">
        <v>4</v>
      </c>
      <c r="CB7" s="1">
        <v>4</v>
      </c>
      <c r="CC7" s="1">
        <v>1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f t="shared" si="0"/>
        <v>3.5145026599999998</v>
      </c>
      <c r="CL7" s="1">
        <v>5</v>
      </c>
    </row>
    <row r="8" spans="1:90" x14ac:dyDescent="0.25">
      <c r="A8" s="1" t="s">
        <v>70</v>
      </c>
      <c r="B8" s="1">
        <v>3.7</v>
      </c>
      <c r="C8" s="1">
        <v>1</v>
      </c>
      <c r="D8" s="1">
        <v>4</v>
      </c>
      <c r="E8" s="1">
        <v>0.01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1</v>
      </c>
      <c r="V8" s="1">
        <v>1</v>
      </c>
      <c r="W8" s="1">
        <v>100</v>
      </c>
      <c r="X8" s="1">
        <v>4</v>
      </c>
      <c r="Y8" s="1">
        <v>1</v>
      </c>
      <c r="Z8" s="1">
        <v>25</v>
      </c>
      <c r="AA8" s="1">
        <v>2</v>
      </c>
      <c r="AB8" s="1">
        <v>0</v>
      </c>
      <c r="AC8" s="1">
        <v>1</v>
      </c>
      <c r="AD8" s="1">
        <v>0</v>
      </c>
      <c r="AE8" s="1">
        <v>0.03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14.3</v>
      </c>
      <c r="AM8" s="1">
        <v>4</v>
      </c>
      <c r="AN8" s="1">
        <v>0.1</v>
      </c>
      <c r="AO8" s="1">
        <v>3.2</v>
      </c>
      <c r="AP8" s="1">
        <v>4</v>
      </c>
      <c r="AQ8" s="1">
        <v>4</v>
      </c>
      <c r="AR8" s="1">
        <v>0</v>
      </c>
      <c r="AS8" s="1">
        <v>1</v>
      </c>
      <c r="AT8" s="1">
        <v>0</v>
      </c>
      <c r="AU8" s="1">
        <v>0</v>
      </c>
      <c r="AV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6</v>
      </c>
      <c r="BD8" s="1">
        <v>6</v>
      </c>
      <c r="BE8" s="1">
        <v>3</v>
      </c>
      <c r="BF8" s="1">
        <v>0</v>
      </c>
      <c r="BG8" s="1">
        <v>1</v>
      </c>
      <c r="BH8" s="1">
        <v>0</v>
      </c>
      <c r="BI8" s="1">
        <v>0.59</v>
      </c>
      <c r="BJ8" s="1">
        <v>1</v>
      </c>
      <c r="BK8" s="1">
        <v>1</v>
      </c>
      <c r="BL8" s="1">
        <v>100</v>
      </c>
      <c r="BM8" s="1">
        <v>5</v>
      </c>
      <c r="BN8" s="1">
        <v>2</v>
      </c>
      <c r="BO8" s="1">
        <v>40</v>
      </c>
      <c r="BP8" s="1">
        <v>1</v>
      </c>
      <c r="BQ8" s="1">
        <v>1</v>
      </c>
      <c r="BR8" s="1">
        <v>100</v>
      </c>
      <c r="BS8" s="1">
        <v>0</v>
      </c>
      <c r="BT8" s="1">
        <v>0</v>
      </c>
      <c r="BU8" s="1">
        <v>0</v>
      </c>
      <c r="BV8" s="1">
        <v>1</v>
      </c>
      <c r="BW8" s="1">
        <v>0</v>
      </c>
      <c r="BX8" s="1">
        <v>0</v>
      </c>
      <c r="BY8" s="1">
        <v>7</v>
      </c>
      <c r="BZ8" s="1">
        <v>0</v>
      </c>
      <c r="CA8" s="1">
        <v>0</v>
      </c>
      <c r="CB8" s="1">
        <v>4</v>
      </c>
      <c r="CC8" s="1">
        <v>0</v>
      </c>
      <c r="CD8" s="1">
        <v>0</v>
      </c>
      <c r="CE8" s="1">
        <v>2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f t="shared" si="0"/>
        <v>3.2534158100000008</v>
      </c>
      <c r="CL8" s="1">
        <v>5</v>
      </c>
    </row>
    <row r="9" spans="1:90" x14ac:dyDescent="0.25">
      <c r="A9" s="1" t="s">
        <v>172</v>
      </c>
      <c r="B9" s="1">
        <v>4.2</v>
      </c>
      <c r="C9" s="1">
        <v>1</v>
      </c>
      <c r="D9" s="1">
        <v>90</v>
      </c>
      <c r="E9" s="1">
        <v>0.08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12</v>
      </c>
      <c r="V9" s="1">
        <v>6</v>
      </c>
      <c r="W9" s="1">
        <v>50</v>
      </c>
      <c r="X9" s="1">
        <v>3</v>
      </c>
      <c r="Y9" s="1">
        <v>0</v>
      </c>
      <c r="Z9" s="1">
        <v>0</v>
      </c>
      <c r="AA9" s="1">
        <v>0</v>
      </c>
      <c r="AB9" s="1">
        <v>1</v>
      </c>
      <c r="AC9" s="1">
        <v>1</v>
      </c>
      <c r="AD9" s="1">
        <v>0</v>
      </c>
      <c r="AE9" s="1">
        <v>0.03</v>
      </c>
      <c r="AF9" s="1">
        <v>0</v>
      </c>
      <c r="AG9" s="1">
        <v>0</v>
      </c>
      <c r="AH9" s="1">
        <v>1</v>
      </c>
      <c r="AI9" s="1">
        <v>0</v>
      </c>
      <c r="AJ9" s="1">
        <v>0</v>
      </c>
      <c r="AK9" s="1">
        <v>0</v>
      </c>
      <c r="AL9" s="1">
        <v>13.8</v>
      </c>
      <c r="AM9" s="1">
        <v>17</v>
      </c>
      <c r="AN9" s="1">
        <v>0.1</v>
      </c>
      <c r="AO9" s="1">
        <v>0.4</v>
      </c>
      <c r="AP9" s="1">
        <v>6</v>
      </c>
      <c r="AQ9" s="1">
        <v>6</v>
      </c>
      <c r="AR9" s="1">
        <v>0</v>
      </c>
      <c r="AS9" s="1">
        <v>0</v>
      </c>
      <c r="AT9" s="1">
        <v>2</v>
      </c>
      <c r="AU9" s="1">
        <v>2</v>
      </c>
      <c r="AV9" s="1">
        <v>1</v>
      </c>
      <c r="AW9" s="1">
        <v>50</v>
      </c>
      <c r="AX9" s="1">
        <v>2</v>
      </c>
      <c r="AY9" s="1">
        <v>1</v>
      </c>
      <c r="AZ9" s="1">
        <v>1</v>
      </c>
      <c r="BA9" s="1">
        <v>3</v>
      </c>
      <c r="BB9" s="1">
        <v>5</v>
      </c>
      <c r="BC9" s="1">
        <v>14</v>
      </c>
      <c r="BD9" s="1">
        <v>9</v>
      </c>
      <c r="BE9" s="1">
        <v>5</v>
      </c>
      <c r="BF9" s="1">
        <v>1</v>
      </c>
      <c r="BG9" s="1">
        <v>4</v>
      </c>
      <c r="BH9" s="1">
        <v>6</v>
      </c>
      <c r="BI9" s="1">
        <v>2.74</v>
      </c>
      <c r="BJ9" s="1">
        <v>38</v>
      </c>
      <c r="BK9" s="1">
        <v>28</v>
      </c>
      <c r="BL9" s="1">
        <v>74</v>
      </c>
      <c r="BM9" s="1">
        <v>19</v>
      </c>
      <c r="BN9" s="1">
        <v>10</v>
      </c>
      <c r="BO9" s="1">
        <v>53</v>
      </c>
      <c r="BP9" s="1">
        <v>12</v>
      </c>
      <c r="BQ9" s="1">
        <v>6</v>
      </c>
      <c r="BR9" s="1">
        <v>50</v>
      </c>
      <c r="BS9" s="1">
        <v>1</v>
      </c>
      <c r="BT9" s="1">
        <v>0</v>
      </c>
      <c r="BU9" s="1">
        <v>1</v>
      </c>
      <c r="BV9" s="1">
        <v>0</v>
      </c>
      <c r="BW9" s="1">
        <v>0</v>
      </c>
      <c r="BX9" s="1">
        <v>0</v>
      </c>
      <c r="BY9" s="1">
        <v>68</v>
      </c>
      <c r="BZ9" s="1">
        <v>0</v>
      </c>
      <c r="CA9" s="1">
        <v>15</v>
      </c>
      <c r="CB9" s="1">
        <v>7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f t="shared" si="0"/>
        <v>3.9852754800000003</v>
      </c>
      <c r="CL9" s="1">
        <v>2</v>
      </c>
    </row>
    <row r="10" spans="1:90" x14ac:dyDescent="0.25">
      <c r="A10" s="1" t="s">
        <v>175</v>
      </c>
      <c r="B10" s="1">
        <v>3.9</v>
      </c>
      <c r="C10" s="1">
        <v>1</v>
      </c>
      <c r="D10" s="1">
        <v>77</v>
      </c>
      <c r="E10" s="1">
        <v>0.55000000000000004</v>
      </c>
      <c r="F10" s="1">
        <v>1</v>
      </c>
      <c r="G10" s="1">
        <v>0.5</v>
      </c>
      <c r="H10" s="1">
        <v>1</v>
      </c>
      <c r="I10" s="1">
        <v>1</v>
      </c>
      <c r="J10" s="1">
        <v>1</v>
      </c>
      <c r="K10" s="1">
        <v>1</v>
      </c>
      <c r="L10" s="1">
        <v>0</v>
      </c>
      <c r="M10" s="1">
        <v>1</v>
      </c>
      <c r="N10" s="1">
        <v>0</v>
      </c>
      <c r="O10" s="1">
        <v>0.44</v>
      </c>
      <c r="P10" s="1">
        <v>0.44</v>
      </c>
      <c r="Q10" s="1">
        <v>1</v>
      </c>
      <c r="R10" s="1">
        <v>1</v>
      </c>
      <c r="S10" s="1">
        <v>0</v>
      </c>
      <c r="T10" s="1">
        <v>0</v>
      </c>
      <c r="U10" s="1">
        <v>3</v>
      </c>
      <c r="V10" s="1">
        <v>3</v>
      </c>
      <c r="W10" s="1">
        <v>100</v>
      </c>
      <c r="X10" s="1">
        <v>1</v>
      </c>
      <c r="Y10" s="1">
        <v>1</v>
      </c>
      <c r="Z10" s="1">
        <v>100</v>
      </c>
      <c r="AA10" s="1">
        <v>0</v>
      </c>
      <c r="AB10" s="1">
        <v>0</v>
      </c>
      <c r="AC10" s="1">
        <v>0</v>
      </c>
      <c r="AD10" s="1">
        <v>0</v>
      </c>
      <c r="AE10" s="1">
        <v>0.04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17</v>
      </c>
      <c r="AL10" s="1">
        <v>4.9000000000000004</v>
      </c>
      <c r="AM10" s="1">
        <v>40.6</v>
      </c>
      <c r="AN10" s="1">
        <v>2.8</v>
      </c>
      <c r="AO10" s="1">
        <v>4.2</v>
      </c>
      <c r="AP10" s="1">
        <v>9</v>
      </c>
      <c r="AQ10" s="1">
        <v>21</v>
      </c>
      <c r="AR10" s="1">
        <v>0</v>
      </c>
      <c r="AS10" s="1">
        <v>7</v>
      </c>
      <c r="AT10" s="1">
        <v>2</v>
      </c>
      <c r="AU10" s="1">
        <v>0</v>
      </c>
      <c r="AV10" s="1">
        <v>0</v>
      </c>
      <c r="AX10" s="1">
        <v>1</v>
      </c>
      <c r="AY10" s="1">
        <v>3</v>
      </c>
      <c r="AZ10" s="1">
        <v>0</v>
      </c>
      <c r="BA10" s="1">
        <v>2</v>
      </c>
      <c r="BB10" s="1">
        <v>5</v>
      </c>
      <c r="BC10" s="1">
        <v>21</v>
      </c>
      <c r="BD10" s="1">
        <v>12</v>
      </c>
      <c r="BE10" s="1">
        <v>7</v>
      </c>
      <c r="BF10" s="1">
        <v>0</v>
      </c>
      <c r="BG10" s="1">
        <v>3</v>
      </c>
      <c r="BH10" s="1">
        <v>5</v>
      </c>
      <c r="BI10" s="1">
        <v>2.83</v>
      </c>
      <c r="BJ10" s="1">
        <v>10</v>
      </c>
      <c r="BK10" s="1">
        <v>8</v>
      </c>
      <c r="BL10" s="1">
        <v>80</v>
      </c>
      <c r="BM10" s="1">
        <v>6</v>
      </c>
      <c r="BN10" s="1">
        <v>6</v>
      </c>
      <c r="BO10" s="1">
        <v>100</v>
      </c>
      <c r="BP10" s="1">
        <v>3</v>
      </c>
      <c r="BQ10" s="1">
        <v>3</v>
      </c>
      <c r="BR10" s="1">
        <v>100</v>
      </c>
      <c r="BS10" s="1">
        <v>0</v>
      </c>
      <c r="BT10" s="1">
        <v>0</v>
      </c>
      <c r="BU10" s="1">
        <v>1</v>
      </c>
      <c r="BV10" s="1">
        <v>0</v>
      </c>
      <c r="BW10" s="1">
        <v>1</v>
      </c>
      <c r="BX10" s="1">
        <v>0</v>
      </c>
      <c r="BY10" s="1">
        <v>27</v>
      </c>
      <c r="BZ10" s="1">
        <v>1</v>
      </c>
      <c r="CA10" s="1">
        <v>2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f t="shared" si="0"/>
        <v>2.8818870899999989</v>
      </c>
      <c r="CL10" s="1">
        <v>2</v>
      </c>
    </row>
    <row r="11" spans="1:90" x14ac:dyDescent="0.25">
      <c r="A11" s="1" t="s">
        <v>182</v>
      </c>
      <c r="B11" s="1">
        <v>5.0999999999999996</v>
      </c>
      <c r="C11" s="1">
        <v>1</v>
      </c>
      <c r="D11" s="1">
        <v>82</v>
      </c>
      <c r="E11" s="1">
        <v>0.08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25</v>
      </c>
      <c r="V11" s="1">
        <v>20</v>
      </c>
      <c r="W11" s="1">
        <v>80</v>
      </c>
      <c r="X11" s="1">
        <v>3</v>
      </c>
      <c r="Y11" s="1">
        <v>0</v>
      </c>
      <c r="Z11" s="1">
        <v>0</v>
      </c>
      <c r="AA11" s="1">
        <v>1</v>
      </c>
      <c r="AB11" s="1">
        <v>0</v>
      </c>
      <c r="AC11" s="1">
        <v>1</v>
      </c>
      <c r="AD11" s="1">
        <v>0</v>
      </c>
      <c r="AE11" s="1">
        <v>0.03</v>
      </c>
      <c r="AF11" s="1">
        <v>0</v>
      </c>
      <c r="AG11" s="1">
        <v>0</v>
      </c>
      <c r="AH11" s="1">
        <v>0</v>
      </c>
      <c r="AI11" s="1">
        <v>0</v>
      </c>
      <c r="AJ11" s="1">
        <v>1</v>
      </c>
      <c r="AK11" s="1">
        <v>0</v>
      </c>
      <c r="AL11" s="1">
        <v>14.8</v>
      </c>
      <c r="AM11" s="1">
        <v>8.1999999999999993</v>
      </c>
      <c r="AN11" s="1">
        <v>0.1</v>
      </c>
      <c r="AO11" s="1">
        <v>3.8</v>
      </c>
      <c r="AP11" s="1">
        <v>13</v>
      </c>
      <c r="AQ11" s="1">
        <v>25</v>
      </c>
      <c r="AR11" s="1">
        <v>1</v>
      </c>
      <c r="AS11" s="1">
        <v>7</v>
      </c>
      <c r="AT11" s="1">
        <v>0</v>
      </c>
      <c r="AU11" s="1">
        <v>1</v>
      </c>
      <c r="AV11" s="1">
        <v>0</v>
      </c>
      <c r="AW11" s="1">
        <v>0</v>
      </c>
      <c r="AX11" s="1">
        <v>6</v>
      </c>
      <c r="AY11" s="1">
        <v>0</v>
      </c>
      <c r="AZ11" s="1">
        <v>0</v>
      </c>
      <c r="BA11" s="1">
        <v>0</v>
      </c>
      <c r="BB11" s="1">
        <v>0</v>
      </c>
      <c r="BC11" s="1">
        <v>7</v>
      </c>
      <c r="BD11" s="1">
        <v>5</v>
      </c>
      <c r="BE11" s="1">
        <v>1</v>
      </c>
      <c r="BF11" s="1">
        <v>1</v>
      </c>
      <c r="BG11" s="1">
        <v>1</v>
      </c>
      <c r="BH11" s="1">
        <v>2</v>
      </c>
      <c r="BI11" s="1">
        <v>0.81</v>
      </c>
      <c r="BJ11" s="1">
        <v>53</v>
      </c>
      <c r="BK11" s="1">
        <v>43</v>
      </c>
      <c r="BL11" s="1">
        <v>81</v>
      </c>
      <c r="BM11" s="1">
        <v>41</v>
      </c>
      <c r="BN11" s="1">
        <v>32</v>
      </c>
      <c r="BO11" s="1">
        <v>78</v>
      </c>
      <c r="BP11" s="1">
        <v>25</v>
      </c>
      <c r="BQ11" s="1">
        <v>20</v>
      </c>
      <c r="BR11" s="1">
        <v>80</v>
      </c>
      <c r="BS11" s="1">
        <v>0</v>
      </c>
      <c r="BT11" s="1">
        <v>0</v>
      </c>
      <c r="BU11" s="1">
        <v>1</v>
      </c>
      <c r="BV11" s="1">
        <v>0</v>
      </c>
      <c r="BW11" s="1">
        <v>1</v>
      </c>
      <c r="BX11" s="1">
        <v>1</v>
      </c>
      <c r="BY11" s="1">
        <v>76</v>
      </c>
      <c r="BZ11" s="1">
        <v>0</v>
      </c>
      <c r="CA11" s="1">
        <v>11</v>
      </c>
      <c r="CB11" s="1">
        <v>2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f t="shared" si="0"/>
        <v>3.9065688800000009</v>
      </c>
      <c r="CL11" s="1">
        <v>2</v>
      </c>
    </row>
    <row r="12" spans="1:90" x14ac:dyDescent="0.25">
      <c r="A12" s="1" t="s">
        <v>142</v>
      </c>
      <c r="B12" s="1">
        <v>4.4000000000000004</v>
      </c>
      <c r="C12" s="1">
        <v>1</v>
      </c>
      <c r="D12" s="1">
        <v>84</v>
      </c>
      <c r="E12" s="1">
        <v>0.06</v>
      </c>
      <c r="F12" s="1">
        <v>0</v>
      </c>
      <c r="G12" s="1">
        <v>0.1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0.01</v>
      </c>
      <c r="P12" s="1">
        <v>0.01</v>
      </c>
      <c r="Q12" s="1">
        <v>0</v>
      </c>
      <c r="R12" s="1">
        <v>0</v>
      </c>
      <c r="S12" s="1">
        <v>0</v>
      </c>
      <c r="T12" s="1">
        <v>0</v>
      </c>
      <c r="U12" s="1">
        <v>2</v>
      </c>
      <c r="V12" s="1">
        <v>1</v>
      </c>
      <c r="W12" s="1">
        <v>50</v>
      </c>
      <c r="X12" s="1">
        <v>0</v>
      </c>
      <c r="Y12" s="1">
        <v>0</v>
      </c>
      <c r="AA12" s="1">
        <v>0</v>
      </c>
      <c r="AB12" s="1">
        <v>0</v>
      </c>
      <c r="AC12" s="1">
        <v>1</v>
      </c>
      <c r="AD12" s="1">
        <v>0</v>
      </c>
      <c r="AE12" s="1">
        <v>0.04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4</v>
      </c>
      <c r="AL12" s="1">
        <v>10.8</v>
      </c>
      <c r="AM12" s="1">
        <v>10.6</v>
      </c>
      <c r="AN12" s="1">
        <v>0.2</v>
      </c>
      <c r="AO12" s="1">
        <v>1.6</v>
      </c>
      <c r="AP12" s="1">
        <v>13</v>
      </c>
      <c r="AQ12" s="1">
        <v>13</v>
      </c>
      <c r="AR12" s="1">
        <v>0</v>
      </c>
      <c r="AS12" s="1">
        <v>1</v>
      </c>
      <c r="AT12" s="1">
        <v>3</v>
      </c>
      <c r="AU12" s="1">
        <v>0</v>
      </c>
      <c r="AV12" s="1">
        <v>0</v>
      </c>
      <c r="AX12" s="1">
        <v>2</v>
      </c>
      <c r="AY12" s="1">
        <v>4</v>
      </c>
      <c r="AZ12" s="1">
        <v>0</v>
      </c>
      <c r="BA12" s="1">
        <v>2</v>
      </c>
      <c r="BB12" s="1">
        <v>6</v>
      </c>
      <c r="BC12" s="1">
        <v>21</v>
      </c>
      <c r="BD12" s="1">
        <v>12</v>
      </c>
      <c r="BE12" s="1">
        <v>7</v>
      </c>
      <c r="BF12" s="1">
        <v>0</v>
      </c>
      <c r="BG12" s="1">
        <v>3</v>
      </c>
      <c r="BH12" s="1">
        <v>5</v>
      </c>
      <c r="BI12" s="1">
        <v>2.83</v>
      </c>
      <c r="BJ12" s="1">
        <v>31</v>
      </c>
      <c r="BK12" s="1">
        <v>26</v>
      </c>
      <c r="BL12" s="1">
        <v>84</v>
      </c>
      <c r="BM12" s="1">
        <v>10</v>
      </c>
      <c r="BN12" s="1">
        <v>7</v>
      </c>
      <c r="BO12" s="1">
        <v>70</v>
      </c>
      <c r="BP12" s="1">
        <v>2</v>
      </c>
      <c r="BQ12" s="1">
        <v>1</v>
      </c>
      <c r="BR12" s="1">
        <v>50</v>
      </c>
      <c r="BS12" s="1">
        <v>0</v>
      </c>
      <c r="BT12" s="1">
        <v>0</v>
      </c>
      <c r="BU12" s="1">
        <v>1</v>
      </c>
      <c r="BV12" s="1">
        <v>0</v>
      </c>
      <c r="BW12" s="1">
        <v>1</v>
      </c>
      <c r="BX12" s="1">
        <v>0</v>
      </c>
      <c r="BY12" s="1">
        <v>41</v>
      </c>
      <c r="BZ12" s="1">
        <v>2</v>
      </c>
      <c r="CA12" s="1">
        <v>1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f t="shared" si="0"/>
        <v>3.3314665200000007</v>
      </c>
      <c r="CL12" s="1">
        <v>2</v>
      </c>
    </row>
    <row r="13" spans="1:90" x14ac:dyDescent="0.25">
      <c r="A13" s="1" t="s">
        <v>61</v>
      </c>
      <c r="B13" s="1">
        <v>4.7</v>
      </c>
      <c r="C13" s="1">
        <v>1</v>
      </c>
      <c r="D13" s="1">
        <v>79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5</v>
      </c>
      <c r="V13" s="1">
        <v>3</v>
      </c>
      <c r="W13" s="1">
        <v>60</v>
      </c>
      <c r="X13" s="1">
        <v>1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0.9</v>
      </c>
      <c r="AM13" s="1">
        <v>4</v>
      </c>
      <c r="AN13" s="1">
        <v>0</v>
      </c>
      <c r="AO13" s="1">
        <v>3.1</v>
      </c>
      <c r="AP13" s="1">
        <v>8</v>
      </c>
      <c r="AQ13" s="1">
        <v>8</v>
      </c>
      <c r="AR13" s="1">
        <v>0</v>
      </c>
      <c r="AS13" s="1">
        <v>2</v>
      </c>
      <c r="AT13" s="1">
        <v>1</v>
      </c>
      <c r="AU13" s="1">
        <v>1</v>
      </c>
      <c r="AV13" s="1">
        <v>1</v>
      </c>
      <c r="AW13" s="1">
        <v>100</v>
      </c>
      <c r="AX13" s="1">
        <v>3</v>
      </c>
      <c r="AY13" s="1">
        <v>1</v>
      </c>
      <c r="AZ13" s="1">
        <v>0</v>
      </c>
      <c r="BA13" s="1">
        <v>0</v>
      </c>
      <c r="BB13" s="1">
        <v>1</v>
      </c>
      <c r="BC13" s="1">
        <v>10</v>
      </c>
      <c r="BD13" s="1">
        <v>8</v>
      </c>
      <c r="BE13" s="1">
        <v>2</v>
      </c>
      <c r="BF13" s="1">
        <v>0</v>
      </c>
      <c r="BG13" s="1">
        <v>1</v>
      </c>
      <c r="BH13" s="1">
        <v>2</v>
      </c>
      <c r="BI13" s="1">
        <v>1.1000000000000001</v>
      </c>
      <c r="BJ13" s="1">
        <v>20</v>
      </c>
      <c r="BK13" s="1">
        <v>13</v>
      </c>
      <c r="BL13" s="1">
        <v>65</v>
      </c>
      <c r="BM13" s="1">
        <v>10</v>
      </c>
      <c r="BN13" s="1">
        <v>6</v>
      </c>
      <c r="BO13" s="1">
        <v>60</v>
      </c>
      <c r="BP13" s="1">
        <v>5</v>
      </c>
      <c r="BQ13" s="1">
        <v>3</v>
      </c>
      <c r="BR13" s="1">
        <v>60</v>
      </c>
      <c r="BS13" s="1">
        <v>0</v>
      </c>
      <c r="BT13" s="1">
        <v>0</v>
      </c>
      <c r="BU13" s="1">
        <v>1</v>
      </c>
      <c r="BV13" s="1">
        <v>0</v>
      </c>
      <c r="BW13" s="1">
        <v>1</v>
      </c>
      <c r="BX13" s="1">
        <v>0</v>
      </c>
      <c r="BY13" s="1">
        <v>28</v>
      </c>
      <c r="BZ13" s="1">
        <v>0</v>
      </c>
      <c r="CA13" s="1">
        <v>2</v>
      </c>
      <c r="CB13" s="1">
        <v>2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f t="shared" si="0"/>
        <v>3.3112379999999999</v>
      </c>
      <c r="CL13" s="1">
        <v>1</v>
      </c>
    </row>
    <row r="14" spans="1:90" x14ac:dyDescent="0.25">
      <c r="A14" s="1" t="s">
        <v>68</v>
      </c>
      <c r="B14" s="1">
        <v>4.7</v>
      </c>
      <c r="C14" s="1">
        <v>1</v>
      </c>
      <c r="D14" s="1">
        <v>61</v>
      </c>
      <c r="E14" s="1">
        <v>7.0000000000000007E-2</v>
      </c>
      <c r="F14" s="1">
        <v>0</v>
      </c>
      <c r="G14" s="1">
        <v>0</v>
      </c>
      <c r="H14" s="1">
        <v>0</v>
      </c>
      <c r="I14" s="1">
        <v>1</v>
      </c>
      <c r="J14" s="1">
        <v>0</v>
      </c>
      <c r="K14" s="1">
        <v>1</v>
      </c>
      <c r="L14" s="1">
        <v>0</v>
      </c>
      <c r="M14" s="1">
        <v>0</v>
      </c>
      <c r="N14" s="1">
        <v>1</v>
      </c>
      <c r="O14" s="1">
        <v>0.02</v>
      </c>
      <c r="P14" s="1">
        <v>0.02</v>
      </c>
      <c r="Q14" s="1">
        <v>0</v>
      </c>
      <c r="R14" s="1">
        <v>0</v>
      </c>
      <c r="S14" s="1">
        <v>0</v>
      </c>
      <c r="T14" s="1">
        <v>0</v>
      </c>
      <c r="U14" s="1">
        <v>2</v>
      </c>
      <c r="V14" s="1">
        <v>1</v>
      </c>
      <c r="W14" s="1">
        <v>50</v>
      </c>
      <c r="X14" s="1">
        <v>0</v>
      </c>
      <c r="Y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0.02</v>
      </c>
      <c r="AF14" s="1">
        <v>0</v>
      </c>
      <c r="AG14" s="1">
        <v>0</v>
      </c>
      <c r="AH14" s="1">
        <v>0</v>
      </c>
      <c r="AI14" s="1">
        <v>0</v>
      </c>
      <c r="AJ14" s="1">
        <v>1</v>
      </c>
      <c r="AK14" s="1">
        <v>9</v>
      </c>
      <c r="AL14" s="1">
        <v>0.3</v>
      </c>
      <c r="AM14" s="1">
        <v>27.2</v>
      </c>
      <c r="AN14" s="1">
        <v>0.2</v>
      </c>
      <c r="AO14" s="1">
        <v>1.6</v>
      </c>
      <c r="AP14" s="1">
        <v>10</v>
      </c>
      <c r="AQ14" s="1">
        <v>22</v>
      </c>
      <c r="AR14" s="1">
        <v>0</v>
      </c>
      <c r="AS14" s="1">
        <v>6</v>
      </c>
      <c r="AT14" s="1">
        <v>0</v>
      </c>
      <c r="AU14" s="1">
        <v>1</v>
      </c>
      <c r="AV14" s="1">
        <v>0</v>
      </c>
      <c r="AW14" s="1">
        <v>0</v>
      </c>
      <c r="AX14" s="1">
        <v>3</v>
      </c>
      <c r="AY14" s="1">
        <v>6</v>
      </c>
      <c r="AZ14" s="1">
        <v>3</v>
      </c>
      <c r="BA14" s="1">
        <v>1</v>
      </c>
      <c r="BB14" s="1">
        <v>10</v>
      </c>
      <c r="BC14" s="1">
        <v>25</v>
      </c>
      <c r="BD14" s="1">
        <v>21</v>
      </c>
      <c r="BE14" s="1">
        <v>8</v>
      </c>
      <c r="BF14" s="1">
        <v>2</v>
      </c>
      <c r="BG14" s="1">
        <v>3</v>
      </c>
      <c r="BH14" s="1">
        <v>3</v>
      </c>
      <c r="BI14" s="1">
        <v>2.68</v>
      </c>
      <c r="BJ14" s="1">
        <v>25</v>
      </c>
      <c r="BK14" s="1">
        <v>22</v>
      </c>
      <c r="BL14" s="1">
        <v>88</v>
      </c>
      <c r="BM14" s="1">
        <v>4</v>
      </c>
      <c r="BN14" s="1">
        <v>2</v>
      </c>
      <c r="BO14" s="1">
        <v>50</v>
      </c>
      <c r="BP14" s="1">
        <v>2</v>
      </c>
      <c r="BQ14" s="1">
        <v>1</v>
      </c>
      <c r="BR14" s="1">
        <v>50</v>
      </c>
      <c r="BS14" s="1">
        <v>0</v>
      </c>
      <c r="BT14" s="1">
        <v>0</v>
      </c>
      <c r="BU14" s="1">
        <v>1</v>
      </c>
      <c r="BV14" s="1">
        <v>0</v>
      </c>
      <c r="BW14" s="1">
        <v>1</v>
      </c>
      <c r="BX14" s="1">
        <v>0</v>
      </c>
      <c r="BY14" s="1">
        <v>39</v>
      </c>
      <c r="BZ14" s="1">
        <v>1</v>
      </c>
      <c r="CA14" s="1">
        <v>2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f t="shared" si="0"/>
        <v>3.3473367900000004</v>
      </c>
      <c r="CL14" s="1">
        <v>1</v>
      </c>
    </row>
    <row r="15" spans="1:90" x14ac:dyDescent="0.25">
      <c r="A15" s="1" t="s">
        <v>81</v>
      </c>
      <c r="B15" s="1">
        <v>4.5999999999999996</v>
      </c>
      <c r="C15" s="1">
        <v>1</v>
      </c>
      <c r="D15" s="1">
        <v>90</v>
      </c>
      <c r="E15" s="1">
        <v>0.03</v>
      </c>
      <c r="F15" s="1">
        <v>0</v>
      </c>
      <c r="G15" s="1">
        <v>0</v>
      </c>
      <c r="H15" s="1">
        <v>0</v>
      </c>
      <c r="I15" s="1">
        <v>2</v>
      </c>
      <c r="J15" s="1">
        <v>0</v>
      </c>
      <c r="K15" s="1">
        <v>2</v>
      </c>
      <c r="L15" s="1">
        <v>0</v>
      </c>
      <c r="M15" s="1">
        <v>0</v>
      </c>
      <c r="N15" s="1">
        <v>1</v>
      </c>
      <c r="O15" s="1">
        <v>0.02</v>
      </c>
      <c r="P15" s="1">
        <v>0.02</v>
      </c>
      <c r="Q15" s="1">
        <v>0</v>
      </c>
      <c r="R15" s="1">
        <v>0</v>
      </c>
      <c r="S15" s="1">
        <v>0</v>
      </c>
      <c r="T15" s="1">
        <v>0</v>
      </c>
      <c r="U15" s="1">
        <v>8</v>
      </c>
      <c r="V15" s="1">
        <v>5</v>
      </c>
      <c r="W15" s="1">
        <v>63</v>
      </c>
      <c r="X15" s="1">
        <v>0</v>
      </c>
      <c r="Y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0.02</v>
      </c>
      <c r="AF15" s="1">
        <v>0</v>
      </c>
      <c r="AG15" s="1">
        <v>0</v>
      </c>
      <c r="AH15" s="1">
        <v>0</v>
      </c>
      <c r="AI15" s="1">
        <v>0</v>
      </c>
      <c r="AJ15" s="1">
        <v>1</v>
      </c>
      <c r="AK15" s="1">
        <v>11</v>
      </c>
      <c r="AL15" s="1">
        <v>1.6</v>
      </c>
      <c r="AM15" s="1">
        <v>11.4</v>
      </c>
      <c r="AN15" s="1">
        <v>0.2</v>
      </c>
      <c r="AO15" s="1">
        <v>4.7</v>
      </c>
      <c r="AP15" s="1">
        <v>11</v>
      </c>
      <c r="AQ15" s="1">
        <v>23</v>
      </c>
      <c r="AR15" s="1">
        <v>0</v>
      </c>
      <c r="AS15" s="1">
        <v>6</v>
      </c>
      <c r="AT15" s="1">
        <v>0</v>
      </c>
      <c r="AU15" s="1">
        <v>3</v>
      </c>
      <c r="AV15" s="1">
        <v>1</v>
      </c>
      <c r="AW15" s="1">
        <v>33</v>
      </c>
      <c r="AX15" s="1">
        <v>2</v>
      </c>
      <c r="AY15" s="1">
        <v>0</v>
      </c>
      <c r="AZ15" s="1">
        <v>0</v>
      </c>
      <c r="BA15" s="1">
        <v>3</v>
      </c>
      <c r="BB15" s="1">
        <v>3</v>
      </c>
      <c r="BC15" s="1">
        <v>9</v>
      </c>
      <c r="BD15" s="1">
        <v>6</v>
      </c>
      <c r="BE15" s="1">
        <v>2</v>
      </c>
      <c r="BF15" s="1">
        <v>0</v>
      </c>
      <c r="BG15" s="1">
        <v>1</v>
      </c>
      <c r="BH15" s="1">
        <v>0</v>
      </c>
      <c r="BI15" s="1">
        <v>0.51</v>
      </c>
      <c r="BJ15" s="1">
        <v>61</v>
      </c>
      <c r="BK15" s="1">
        <v>55</v>
      </c>
      <c r="BL15" s="1">
        <v>90</v>
      </c>
      <c r="BM15" s="1">
        <v>29</v>
      </c>
      <c r="BN15" s="1">
        <v>24</v>
      </c>
      <c r="BO15" s="1">
        <v>83</v>
      </c>
      <c r="BP15" s="1">
        <v>8</v>
      </c>
      <c r="BQ15" s="1">
        <v>5</v>
      </c>
      <c r="BR15" s="1">
        <v>63</v>
      </c>
      <c r="BS15" s="1">
        <v>0</v>
      </c>
      <c r="BT15" s="1">
        <v>0</v>
      </c>
      <c r="BU15" s="1">
        <v>1</v>
      </c>
      <c r="BV15" s="1">
        <v>0</v>
      </c>
      <c r="BW15" s="1">
        <v>0</v>
      </c>
      <c r="BX15" s="1">
        <v>0</v>
      </c>
      <c r="BY15" s="1">
        <v>75</v>
      </c>
      <c r="BZ15" s="1">
        <v>2</v>
      </c>
      <c r="CA15" s="1">
        <v>6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f t="shared" si="0"/>
        <v>3.8326819499999996</v>
      </c>
      <c r="CL15" s="1">
        <v>1</v>
      </c>
    </row>
    <row r="16" spans="1:90" x14ac:dyDescent="0.25">
      <c r="A16" s="1" t="s">
        <v>173</v>
      </c>
      <c r="B16" s="1">
        <v>4.3</v>
      </c>
      <c r="C16" s="1">
        <v>1</v>
      </c>
      <c r="D16" s="1">
        <v>29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X16" s="1">
        <v>2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0.2</v>
      </c>
      <c r="AM16" s="1">
        <v>5.2</v>
      </c>
      <c r="AN16" s="1">
        <v>0</v>
      </c>
      <c r="AO16" s="1">
        <v>3.7</v>
      </c>
      <c r="AP16" s="1">
        <v>7</v>
      </c>
      <c r="AQ16" s="1">
        <v>7</v>
      </c>
      <c r="AR16" s="1">
        <v>0</v>
      </c>
      <c r="AS16" s="1">
        <v>1</v>
      </c>
      <c r="AT16" s="1">
        <v>1</v>
      </c>
      <c r="AU16" s="1">
        <v>2</v>
      </c>
      <c r="AV16" s="1">
        <v>2</v>
      </c>
      <c r="AW16" s="1">
        <v>100</v>
      </c>
      <c r="AX16" s="1">
        <v>2</v>
      </c>
      <c r="AY16" s="1">
        <v>1</v>
      </c>
      <c r="AZ16" s="1">
        <v>0</v>
      </c>
      <c r="BA16" s="1">
        <v>0</v>
      </c>
      <c r="BB16" s="1">
        <v>1</v>
      </c>
      <c r="BC16" s="1">
        <v>4</v>
      </c>
      <c r="BD16" s="1">
        <v>3</v>
      </c>
      <c r="BE16" s="1">
        <v>2</v>
      </c>
      <c r="BF16" s="1">
        <v>0</v>
      </c>
      <c r="BG16" s="1">
        <v>0</v>
      </c>
      <c r="BH16" s="1">
        <v>0</v>
      </c>
      <c r="BI16" s="1">
        <v>0.4</v>
      </c>
      <c r="BJ16" s="1">
        <v>6</v>
      </c>
      <c r="BK16" s="1">
        <v>5</v>
      </c>
      <c r="BL16" s="1">
        <v>83</v>
      </c>
      <c r="BM16" s="1">
        <v>4</v>
      </c>
      <c r="BN16" s="1">
        <v>2</v>
      </c>
      <c r="BO16" s="1">
        <v>50</v>
      </c>
      <c r="BP16" s="1">
        <v>0</v>
      </c>
      <c r="BQ16" s="1">
        <v>0</v>
      </c>
      <c r="BS16" s="1">
        <v>0</v>
      </c>
      <c r="BT16" s="1">
        <v>0</v>
      </c>
      <c r="BU16" s="1">
        <v>0</v>
      </c>
      <c r="BV16" s="1">
        <v>1</v>
      </c>
      <c r="BW16" s="1">
        <v>0</v>
      </c>
      <c r="BX16" s="1">
        <v>0</v>
      </c>
      <c r="BY16" s="1">
        <v>12</v>
      </c>
      <c r="BZ16" s="1">
        <v>0</v>
      </c>
      <c r="CA16" s="1">
        <v>0</v>
      </c>
      <c r="CB16" s="1">
        <v>2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f t="shared" si="0"/>
        <v>2.6781664000000003</v>
      </c>
      <c r="CL16" s="1">
        <v>1</v>
      </c>
    </row>
    <row r="17" spans="1:90" x14ac:dyDescent="0.25">
      <c r="A17" s="1" t="s">
        <v>94</v>
      </c>
      <c r="B17" s="1">
        <v>4.8</v>
      </c>
      <c r="C17" s="1">
        <v>1</v>
      </c>
      <c r="D17" s="1">
        <v>90</v>
      </c>
      <c r="E17" s="1">
        <v>0.06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8</v>
      </c>
      <c r="V17" s="1">
        <v>5</v>
      </c>
      <c r="W17" s="1">
        <v>63</v>
      </c>
      <c r="X17" s="1">
        <v>5</v>
      </c>
      <c r="Y17" s="1">
        <v>1</v>
      </c>
      <c r="Z17" s="1">
        <v>20</v>
      </c>
      <c r="AA17" s="1">
        <v>0</v>
      </c>
      <c r="AB17" s="1">
        <v>0</v>
      </c>
      <c r="AC17" s="1">
        <v>1</v>
      </c>
      <c r="AD17" s="1">
        <v>0</v>
      </c>
      <c r="AE17" s="1">
        <v>0.04</v>
      </c>
      <c r="AF17" s="1">
        <v>0</v>
      </c>
      <c r="AG17" s="1">
        <v>0</v>
      </c>
      <c r="AH17" s="1">
        <v>0</v>
      </c>
      <c r="AI17" s="1">
        <v>0</v>
      </c>
      <c r="AJ17" s="1">
        <v>1</v>
      </c>
      <c r="AK17" s="1">
        <v>2</v>
      </c>
      <c r="AL17" s="1">
        <v>15.4</v>
      </c>
      <c r="AM17" s="1">
        <v>12.8</v>
      </c>
      <c r="AN17" s="1">
        <v>0.1</v>
      </c>
      <c r="AO17" s="1">
        <v>4.0999999999999996</v>
      </c>
      <c r="AP17" s="1">
        <v>8</v>
      </c>
      <c r="AQ17" s="1">
        <v>20</v>
      </c>
      <c r="AR17" s="1">
        <v>0</v>
      </c>
      <c r="AS17" s="1">
        <v>6</v>
      </c>
      <c r="AT17" s="1">
        <v>0</v>
      </c>
      <c r="AU17" s="1">
        <v>3</v>
      </c>
      <c r="AV17" s="1">
        <v>1</v>
      </c>
      <c r="AW17" s="1">
        <v>33</v>
      </c>
      <c r="AX17" s="1">
        <v>3</v>
      </c>
      <c r="AY17" s="1">
        <v>1</v>
      </c>
      <c r="AZ17" s="1">
        <v>0</v>
      </c>
      <c r="BA17" s="1">
        <v>2</v>
      </c>
      <c r="BB17" s="1">
        <v>3</v>
      </c>
      <c r="BC17" s="1">
        <v>13</v>
      </c>
      <c r="BD17" s="1">
        <v>5</v>
      </c>
      <c r="BE17" s="1">
        <v>3</v>
      </c>
      <c r="BF17" s="1">
        <v>1</v>
      </c>
      <c r="BG17" s="1">
        <v>2</v>
      </c>
      <c r="BH17" s="1">
        <v>0</v>
      </c>
      <c r="BI17" s="1">
        <v>0.68</v>
      </c>
      <c r="BJ17" s="1">
        <v>26</v>
      </c>
      <c r="BK17" s="1">
        <v>16</v>
      </c>
      <c r="BL17" s="1">
        <v>62</v>
      </c>
      <c r="BM17" s="1">
        <v>19</v>
      </c>
      <c r="BN17" s="1">
        <v>10</v>
      </c>
      <c r="BO17" s="1">
        <v>53</v>
      </c>
      <c r="BP17" s="1">
        <v>8</v>
      </c>
      <c r="BQ17" s="1">
        <v>5</v>
      </c>
      <c r="BR17" s="1">
        <v>63</v>
      </c>
      <c r="BS17" s="1">
        <v>0</v>
      </c>
      <c r="BT17" s="1">
        <v>0</v>
      </c>
      <c r="BU17" s="1">
        <v>1</v>
      </c>
      <c r="BV17" s="1">
        <v>0</v>
      </c>
      <c r="BW17" s="1">
        <v>0</v>
      </c>
      <c r="BX17" s="1">
        <v>0</v>
      </c>
      <c r="BY17" s="1">
        <v>49</v>
      </c>
      <c r="BZ17" s="1">
        <v>1</v>
      </c>
      <c r="CA17" s="1">
        <v>4</v>
      </c>
      <c r="CB17" s="1">
        <v>4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f t="shared" si="0"/>
        <v>3.6104834599999993</v>
      </c>
      <c r="CL17" s="1">
        <v>1</v>
      </c>
    </row>
    <row r="18" spans="1:90" x14ac:dyDescent="0.25">
      <c r="A18" s="1" t="s">
        <v>95</v>
      </c>
      <c r="B18" s="1">
        <v>5.2</v>
      </c>
      <c r="C18" s="1">
        <v>1</v>
      </c>
      <c r="D18" s="1">
        <v>11</v>
      </c>
      <c r="E18" s="1">
        <v>0.36</v>
      </c>
      <c r="F18" s="1">
        <v>0.5</v>
      </c>
      <c r="G18" s="1">
        <v>0.4</v>
      </c>
      <c r="H18" s="1">
        <v>1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2</v>
      </c>
      <c r="V18" s="1">
        <v>1</v>
      </c>
      <c r="W18" s="1">
        <v>50</v>
      </c>
      <c r="X18" s="1">
        <v>0</v>
      </c>
      <c r="Y18" s="1">
        <v>0</v>
      </c>
      <c r="AA18" s="1">
        <v>0</v>
      </c>
      <c r="AB18" s="1">
        <v>0</v>
      </c>
      <c r="AC18" s="1">
        <v>1</v>
      </c>
      <c r="AD18" s="1">
        <v>1</v>
      </c>
      <c r="AE18" s="1">
        <v>0.41</v>
      </c>
      <c r="AF18" s="1">
        <v>1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10.3</v>
      </c>
      <c r="AM18" s="1">
        <v>18</v>
      </c>
      <c r="AN18" s="1">
        <v>1.2</v>
      </c>
      <c r="AO18" s="1">
        <v>2.6</v>
      </c>
      <c r="AP18" s="1">
        <v>9</v>
      </c>
      <c r="AQ18" s="1">
        <v>18</v>
      </c>
      <c r="AR18" s="1">
        <v>0</v>
      </c>
      <c r="AS18" s="1">
        <v>4</v>
      </c>
      <c r="AT18" s="1">
        <v>0</v>
      </c>
      <c r="AU18" s="1">
        <v>1</v>
      </c>
      <c r="AV18" s="1">
        <v>1</v>
      </c>
      <c r="AW18" s="1">
        <v>100</v>
      </c>
      <c r="AX18" s="1">
        <v>2</v>
      </c>
      <c r="AY18" s="1">
        <v>0</v>
      </c>
      <c r="AZ18" s="1">
        <v>0</v>
      </c>
      <c r="BA18" s="1">
        <v>0</v>
      </c>
      <c r="BB18" s="1">
        <v>0</v>
      </c>
      <c r="BC18" s="1">
        <v>14</v>
      </c>
      <c r="BD18" s="1">
        <v>5</v>
      </c>
      <c r="BE18" s="1">
        <v>4</v>
      </c>
      <c r="BF18" s="1">
        <v>0</v>
      </c>
      <c r="BG18" s="1">
        <v>1</v>
      </c>
      <c r="BH18" s="1">
        <v>2</v>
      </c>
      <c r="BI18" s="1">
        <v>1.61</v>
      </c>
      <c r="BJ18" s="1">
        <v>3</v>
      </c>
      <c r="BK18" s="1">
        <v>2</v>
      </c>
      <c r="BL18" s="1">
        <v>67</v>
      </c>
      <c r="BM18" s="1">
        <v>2</v>
      </c>
      <c r="BN18" s="1">
        <v>1</v>
      </c>
      <c r="BO18" s="1">
        <v>50</v>
      </c>
      <c r="BP18" s="1">
        <v>2</v>
      </c>
      <c r="BQ18" s="1">
        <v>1</v>
      </c>
      <c r="BR18" s="1">
        <v>50</v>
      </c>
      <c r="BS18" s="1">
        <v>0</v>
      </c>
      <c r="BT18" s="1">
        <v>0</v>
      </c>
      <c r="BU18" s="1">
        <v>1</v>
      </c>
      <c r="BV18" s="1">
        <v>0</v>
      </c>
      <c r="BW18" s="1">
        <v>1</v>
      </c>
      <c r="BX18" s="1">
        <v>0</v>
      </c>
      <c r="BY18" s="1">
        <v>4</v>
      </c>
      <c r="BZ18" s="1">
        <v>0</v>
      </c>
      <c r="CA18" s="1">
        <v>1</v>
      </c>
      <c r="CB18" s="1">
        <v>1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f t="shared" si="0"/>
        <v>3.3826695599999992</v>
      </c>
      <c r="CL18" s="1">
        <v>1</v>
      </c>
    </row>
    <row r="19" spans="1:90" x14ac:dyDescent="0.25">
      <c r="A19" s="1" t="s">
        <v>99</v>
      </c>
      <c r="B19" s="1">
        <v>4.9000000000000004</v>
      </c>
      <c r="C19" s="1">
        <v>1</v>
      </c>
      <c r="D19" s="1">
        <v>90</v>
      </c>
      <c r="E19" s="1">
        <v>0.1</v>
      </c>
      <c r="F19" s="1">
        <v>0</v>
      </c>
      <c r="G19" s="1">
        <v>0.2</v>
      </c>
      <c r="H19" s="1">
        <v>0</v>
      </c>
      <c r="I19" s="1">
        <v>1</v>
      </c>
      <c r="J19" s="1">
        <v>1</v>
      </c>
      <c r="K19" s="1">
        <v>1</v>
      </c>
      <c r="L19" s="1">
        <v>0</v>
      </c>
      <c r="M19" s="1">
        <v>0</v>
      </c>
      <c r="N19" s="1">
        <v>1</v>
      </c>
      <c r="O19" s="1">
        <v>0.16</v>
      </c>
      <c r="P19" s="1">
        <v>0.16</v>
      </c>
      <c r="Q19" s="1">
        <v>0</v>
      </c>
      <c r="R19" s="1">
        <v>0</v>
      </c>
      <c r="S19" s="1">
        <v>0</v>
      </c>
      <c r="T19" s="1">
        <v>0</v>
      </c>
      <c r="U19" s="1">
        <v>4</v>
      </c>
      <c r="V19" s="1">
        <v>2</v>
      </c>
      <c r="W19" s="1">
        <v>50</v>
      </c>
      <c r="X19" s="1">
        <v>0</v>
      </c>
      <c r="Y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0.04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17</v>
      </c>
      <c r="AL19" s="1">
        <v>0.3</v>
      </c>
      <c r="AM19" s="1">
        <v>17</v>
      </c>
      <c r="AN19" s="1">
        <v>1.1000000000000001</v>
      </c>
      <c r="AO19" s="1">
        <v>3.2</v>
      </c>
      <c r="AP19" s="1">
        <v>9</v>
      </c>
      <c r="AQ19" s="1">
        <v>9</v>
      </c>
      <c r="AR19" s="1">
        <v>0</v>
      </c>
      <c r="AS19" s="1">
        <v>2</v>
      </c>
      <c r="AT19" s="1">
        <v>1</v>
      </c>
      <c r="AU19" s="1">
        <v>0</v>
      </c>
      <c r="AV19" s="1">
        <v>0</v>
      </c>
      <c r="AX19" s="1">
        <v>3</v>
      </c>
      <c r="AY19" s="1">
        <v>2</v>
      </c>
      <c r="AZ19" s="1">
        <v>1</v>
      </c>
      <c r="BA19" s="1">
        <v>2</v>
      </c>
      <c r="BB19" s="1">
        <v>5</v>
      </c>
      <c r="BC19" s="1">
        <v>11</v>
      </c>
      <c r="BD19" s="1">
        <v>7</v>
      </c>
      <c r="BE19" s="1">
        <v>6</v>
      </c>
      <c r="BF19" s="1">
        <v>1</v>
      </c>
      <c r="BG19" s="1">
        <v>4</v>
      </c>
      <c r="BH19" s="1">
        <v>3</v>
      </c>
      <c r="BI19" s="1">
        <v>1.86</v>
      </c>
      <c r="BJ19" s="1">
        <v>43</v>
      </c>
      <c r="BK19" s="1">
        <v>30</v>
      </c>
      <c r="BL19" s="1">
        <v>70</v>
      </c>
      <c r="BM19" s="1">
        <v>17</v>
      </c>
      <c r="BN19" s="1">
        <v>9</v>
      </c>
      <c r="BO19" s="1">
        <v>53</v>
      </c>
      <c r="BP19" s="1">
        <v>4</v>
      </c>
      <c r="BQ19" s="1">
        <v>2</v>
      </c>
      <c r="BR19" s="1">
        <v>50</v>
      </c>
      <c r="BS19" s="1">
        <v>0</v>
      </c>
      <c r="BT19" s="1">
        <v>0</v>
      </c>
      <c r="BU19" s="1">
        <v>1</v>
      </c>
      <c r="BV19" s="1">
        <v>0</v>
      </c>
      <c r="BW19" s="1">
        <v>0</v>
      </c>
      <c r="BX19" s="1">
        <v>0</v>
      </c>
      <c r="BY19" s="1">
        <v>54</v>
      </c>
      <c r="BZ19" s="1">
        <v>1</v>
      </c>
      <c r="CA19" s="1">
        <v>4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f t="shared" si="0"/>
        <v>3.3430660600000004</v>
      </c>
      <c r="CL19" s="1">
        <v>1</v>
      </c>
    </row>
    <row r="20" spans="1:90" x14ac:dyDescent="0.25">
      <c r="A20" s="1" t="s">
        <v>127</v>
      </c>
      <c r="B20" s="1">
        <v>4.7</v>
      </c>
      <c r="C20" s="1">
        <v>1</v>
      </c>
      <c r="D20" s="1">
        <v>90</v>
      </c>
      <c r="E20" s="1">
        <v>0.12</v>
      </c>
      <c r="F20" s="1">
        <v>0</v>
      </c>
      <c r="G20" s="1">
        <v>0.1</v>
      </c>
      <c r="H20" s="1">
        <v>0</v>
      </c>
      <c r="I20" s="1">
        <v>1</v>
      </c>
      <c r="J20" s="1">
        <v>0</v>
      </c>
      <c r="K20" s="1">
        <v>1</v>
      </c>
      <c r="L20" s="1">
        <v>0</v>
      </c>
      <c r="M20" s="1">
        <v>0</v>
      </c>
      <c r="N20" s="1">
        <v>0</v>
      </c>
      <c r="O20" s="1">
        <v>0.05</v>
      </c>
      <c r="P20" s="1">
        <v>0.05</v>
      </c>
      <c r="Q20" s="1">
        <v>0</v>
      </c>
      <c r="R20" s="1">
        <v>0</v>
      </c>
      <c r="S20" s="1">
        <v>0</v>
      </c>
      <c r="T20" s="1">
        <v>0</v>
      </c>
      <c r="U20" s="1">
        <v>8</v>
      </c>
      <c r="V20" s="1">
        <v>5</v>
      </c>
      <c r="W20" s="1">
        <v>63</v>
      </c>
      <c r="X20" s="1">
        <v>1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0.05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24</v>
      </c>
      <c r="AL20" s="1">
        <v>1.8</v>
      </c>
      <c r="AM20" s="1">
        <v>12</v>
      </c>
      <c r="AN20" s="1">
        <v>0.5</v>
      </c>
      <c r="AO20" s="1">
        <v>1.4</v>
      </c>
      <c r="AP20" s="1">
        <v>10</v>
      </c>
      <c r="AQ20" s="1">
        <v>10</v>
      </c>
      <c r="AR20" s="1">
        <v>0</v>
      </c>
      <c r="AS20" s="1">
        <v>1</v>
      </c>
      <c r="AT20" s="1">
        <v>3</v>
      </c>
      <c r="AU20" s="1">
        <v>3</v>
      </c>
      <c r="AV20" s="1">
        <v>0</v>
      </c>
      <c r="AW20" s="1">
        <v>0</v>
      </c>
      <c r="AX20" s="1">
        <v>2</v>
      </c>
      <c r="AY20" s="1">
        <v>1</v>
      </c>
      <c r="AZ20" s="1">
        <v>0</v>
      </c>
      <c r="BA20" s="1">
        <v>1</v>
      </c>
      <c r="BB20" s="1">
        <v>2</v>
      </c>
      <c r="BC20" s="1">
        <v>30</v>
      </c>
      <c r="BD20" s="1">
        <v>22</v>
      </c>
      <c r="BE20" s="1">
        <v>9</v>
      </c>
      <c r="BF20" s="1">
        <v>0</v>
      </c>
      <c r="BG20" s="1">
        <v>4</v>
      </c>
      <c r="BH20" s="1">
        <v>5</v>
      </c>
      <c r="BI20" s="1">
        <v>3.48</v>
      </c>
      <c r="BJ20" s="1">
        <v>35</v>
      </c>
      <c r="BK20" s="1">
        <v>29</v>
      </c>
      <c r="BL20" s="1">
        <v>83</v>
      </c>
      <c r="BM20" s="1">
        <v>18</v>
      </c>
      <c r="BN20" s="1">
        <v>13</v>
      </c>
      <c r="BO20" s="1">
        <v>72</v>
      </c>
      <c r="BP20" s="1">
        <v>8</v>
      </c>
      <c r="BQ20" s="1">
        <v>5</v>
      </c>
      <c r="BR20" s="1">
        <v>63</v>
      </c>
      <c r="BS20" s="1">
        <v>0</v>
      </c>
      <c r="BT20" s="1">
        <v>0</v>
      </c>
      <c r="BU20" s="1">
        <v>1</v>
      </c>
      <c r="BV20" s="1">
        <v>0</v>
      </c>
      <c r="BW20" s="1">
        <v>0</v>
      </c>
      <c r="BX20" s="1">
        <v>1</v>
      </c>
      <c r="BY20" s="1">
        <v>57</v>
      </c>
      <c r="BZ20" s="1">
        <v>4</v>
      </c>
      <c r="CA20" s="1">
        <v>4</v>
      </c>
      <c r="CB20" s="1">
        <v>1</v>
      </c>
      <c r="CC20" s="1">
        <v>1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f t="shared" si="0"/>
        <v>3.96588962</v>
      </c>
      <c r="CL20" s="1">
        <v>1</v>
      </c>
    </row>
    <row r="21" spans="1:90" x14ac:dyDescent="0.25">
      <c r="A21" s="1" t="s">
        <v>180</v>
      </c>
      <c r="B21" s="1">
        <v>5</v>
      </c>
      <c r="C21" s="1">
        <v>1</v>
      </c>
      <c r="D21" s="1">
        <v>90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9</v>
      </c>
      <c r="V21" s="1">
        <v>5</v>
      </c>
      <c r="W21" s="1">
        <v>56</v>
      </c>
      <c r="X21" s="1">
        <v>1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1.7</v>
      </c>
      <c r="AM21" s="1">
        <v>21.6</v>
      </c>
      <c r="AN21" s="1">
        <v>0</v>
      </c>
      <c r="AO21" s="1">
        <v>1.7</v>
      </c>
      <c r="AP21" s="1">
        <v>14</v>
      </c>
      <c r="AQ21" s="1">
        <v>14</v>
      </c>
      <c r="AR21" s="1">
        <v>0</v>
      </c>
      <c r="AS21" s="1">
        <v>1</v>
      </c>
      <c r="AT21" s="1">
        <v>3</v>
      </c>
      <c r="AU21" s="1">
        <v>4</v>
      </c>
      <c r="AV21" s="1">
        <v>3</v>
      </c>
      <c r="AW21" s="1">
        <v>75</v>
      </c>
      <c r="AX21" s="1">
        <v>4</v>
      </c>
      <c r="AY21" s="1">
        <v>8</v>
      </c>
      <c r="AZ21" s="1">
        <v>0</v>
      </c>
      <c r="BA21" s="1">
        <v>2</v>
      </c>
      <c r="BB21" s="1">
        <v>10</v>
      </c>
      <c r="BC21" s="1">
        <v>18</v>
      </c>
      <c r="BD21" s="1">
        <v>12</v>
      </c>
      <c r="BE21" s="1">
        <v>4</v>
      </c>
      <c r="BF21" s="1">
        <v>1</v>
      </c>
      <c r="BG21" s="1">
        <v>1</v>
      </c>
      <c r="BH21" s="1">
        <v>4</v>
      </c>
      <c r="BI21" s="1">
        <v>2.42</v>
      </c>
      <c r="BJ21" s="1">
        <v>32</v>
      </c>
      <c r="BK21" s="1">
        <v>23</v>
      </c>
      <c r="BL21" s="1">
        <v>72</v>
      </c>
      <c r="BM21" s="1">
        <v>19</v>
      </c>
      <c r="BN21" s="1">
        <v>11</v>
      </c>
      <c r="BO21" s="1">
        <v>58</v>
      </c>
      <c r="BP21" s="1">
        <v>9</v>
      </c>
      <c r="BQ21" s="1">
        <v>5</v>
      </c>
      <c r="BR21" s="1">
        <v>56</v>
      </c>
      <c r="BS21" s="1">
        <v>0</v>
      </c>
      <c r="BT21" s="1">
        <v>0</v>
      </c>
      <c r="BU21" s="1">
        <v>1</v>
      </c>
      <c r="BV21" s="1">
        <v>0</v>
      </c>
      <c r="BW21" s="1">
        <v>0</v>
      </c>
      <c r="BX21" s="1">
        <v>0</v>
      </c>
      <c r="BY21" s="1">
        <v>65</v>
      </c>
      <c r="BZ21" s="1">
        <v>0</v>
      </c>
      <c r="CA21" s="1">
        <v>5</v>
      </c>
      <c r="CB21" s="1">
        <v>1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f t="shared" si="0"/>
        <v>3.7395721999999991</v>
      </c>
      <c r="CL21" s="1">
        <v>1</v>
      </c>
    </row>
    <row r="22" spans="1:90" x14ac:dyDescent="0.25">
      <c r="A22" s="1" t="s">
        <v>146</v>
      </c>
      <c r="B22" s="1">
        <v>4.3</v>
      </c>
      <c r="C22" s="1">
        <v>1</v>
      </c>
      <c r="D22" s="1">
        <v>51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2</v>
      </c>
      <c r="V22" s="1">
        <v>1</v>
      </c>
      <c r="W22" s="1">
        <v>50</v>
      </c>
      <c r="X22" s="1">
        <v>0</v>
      </c>
      <c r="Y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2</v>
      </c>
      <c r="AL22" s="1">
        <v>0.4</v>
      </c>
      <c r="AM22" s="1">
        <v>24.2</v>
      </c>
      <c r="AN22" s="1">
        <v>0</v>
      </c>
      <c r="AO22" s="1">
        <v>1.5</v>
      </c>
      <c r="AP22" s="1">
        <v>7</v>
      </c>
      <c r="AQ22" s="1">
        <v>7</v>
      </c>
      <c r="AR22" s="1">
        <v>0</v>
      </c>
      <c r="AS22" s="1">
        <v>1</v>
      </c>
      <c r="AT22" s="1">
        <v>1</v>
      </c>
      <c r="AU22" s="1">
        <v>0</v>
      </c>
      <c r="AV22" s="1">
        <v>0</v>
      </c>
      <c r="AX22" s="1">
        <v>1</v>
      </c>
      <c r="AY22" s="1">
        <v>6</v>
      </c>
      <c r="AZ22" s="1">
        <v>2</v>
      </c>
      <c r="BA22" s="1">
        <v>2</v>
      </c>
      <c r="BB22" s="1">
        <v>10</v>
      </c>
      <c r="BC22" s="1">
        <v>15</v>
      </c>
      <c r="BD22" s="1">
        <v>9</v>
      </c>
      <c r="BE22" s="1">
        <v>8</v>
      </c>
      <c r="BF22" s="1">
        <v>1</v>
      </c>
      <c r="BG22" s="1">
        <v>1</v>
      </c>
      <c r="BH22" s="1">
        <v>0</v>
      </c>
      <c r="BI22" s="1">
        <v>1.47</v>
      </c>
      <c r="BJ22" s="1">
        <v>19</v>
      </c>
      <c r="BK22" s="1">
        <v>16</v>
      </c>
      <c r="BL22" s="1">
        <v>84</v>
      </c>
      <c r="BM22" s="1">
        <v>7</v>
      </c>
      <c r="BN22" s="1">
        <v>6</v>
      </c>
      <c r="BO22" s="1">
        <v>86</v>
      </c>
      <c r="BP22" s="1">
        <v>2</v>
      </c>
      <c r="BQ22" s="1">
        <v>1</v>
      </c>
      <c r="BR22" s="1">
        <v>50</v>
      </c>
      <c r="BS22" s="1">
        <v>0</v>
      </c>
      <c r="BT22" s="1">
        <v>0</v>
      </c>
      <c r="BU22" s="1">
        <v>1</v>
      </c>
      <c r="BV22" s="1">
        <v>0</v>
      </c>
      <c r="BW22" s="1">
        <v>1</v>
      </c>
      <c r="BX22" s="1">
        <v>0</v>
      </c>
      <c r="BY22" s="1">
        <v>36</v>
      </c>
      <c r="BZ22" s="1">
        <v>1</v>
      </c>
      <c r="CA22" s="1">
        <v>4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f t="shared" si="0"/>
        <v>2.8274243999999995</v>
      </c>
      <c r="CL22" s="1">
        <v>1</v>
      </c>
    </row>
    <row r="23" spans="1:90" x14ac:dyDescent="0.25">
      <c r="A23" s="1" t="s">
        <v>183</v>
      </c>
      <c r="B23" s="1">
        <v>4.5999999999999996</v>
      </c>
      <c r="C23" s="1">
        <v>1</v>
      </c>
      <c r="D23" s="1">
        <v>90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2</v>
      </c>
      <c r="V23" s="1">
        <v>1</v>
      </c>
      <c r="W23" s="1">
        <v>50</v>
      </c>
      <c r="X23" s="1">
        <v>0</v>
      </c>
      <c r="Y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0.3</v>
      </c>
      <c r="AM23" s="1">
        <v>16.2</v>
      </c>
      <c r="AN23" s="1">
        <v>0</v>
      </c>
      <c r="AO23" s="1">
        <v>1.4</v>
      </c>
      <c r="AP23" s="1">
        <v>8</v>
      </c>
      <c r="AQ23" s="1">
        <v>8</v>
      </c>
      <c r="AR23" s="1">
        <v>0</v>
      </c>
      <c r="AS23" s="1">
        <v>2</v>
      </c>
      <c r="AT23" s="1">
        <v>1</v>
      </c>
      <c r="AU23" s="1">
        <v>4</v>
      </c>
      <c r="AV23" s="1">
        <v>3</v>
      </c>
      <c r="AW23" s="1">
        <v>75</v>
      </c>
      <c r="AX23" s="1">
        <v>2</v>
      </c>
      <c r="AY23" s="1">
        <v>1</v>
      </c>
      <c r="AZ23" s="1">
        <v>1</v>
      </c>
      <c r="BA23" s="1">
        <v>0</v>
      </c>
      <c r="BB23" s="1">
        <v>2</v>
      </c>
      <c r="BC23" s="1">
        <v>25</v>
      </c>
      <c r="BD23" s="1">
        <v>21</v>
      </c>
      <c r="BE23" s="1">
        <v>8</v>
      </c>
      <c r="BF23" s="1">
        <v>2</v>
      </c>
      <c r="BG23" s="1">
        <v>3</v>
      </c>
      <c r="BH23" s="1">
        <v>3</v>
      </c>
      <c r="BI23" s="1">
        <v>2.68</v>
      </c>
      <c r="BJ23" s="1">
        <v>18</v>
      </c>
      <c r="BK23" s="1">
        <v>15</v>
      </c>
      <c r="BL23" s="1">
        <v>83</v>
      </c>
      <c r="BM23" s="1">
        <v>5</v>
      </c>
      <c r="BN23" s="1">
        <v>4</v>
      </c>
      <c r="BO23" s="1">
        <v>80</v>
      </c>
      <c r="BP23" s="1">
        <v>2</v>
      </c>
      <c r="BQ23" s="1">
        <v>1</v>
      </c>
      <c r="BR23" s="1">
        <v>50</v>
      </c>
      <c r="BS23" s="1">
        <v>0</v>
      </c>
      <c r="BT23" s="1">
        <v>0</v>
      </c>
      <c r="BU23" s="1">
        <v>1</v>
      </c>
      <c r="BV23" s="1">
        <v>0</v>
      </c>
      <c r="BW23" s="1">
        <v>0</v>
      </c>
      <c r="BX23" s="1">
        <v>0</v>
      </c>
      <c r="BY23" s="1">
        <v>42</v>
      </c>
      <c r="BZ23" s="1">
        <v>0</v>
      </c>
      <c r="CA23" s="1">
        <v>0</v>
      </c>
      <c r="CB23" s="1">
        <v>1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f t="shared" si="0"/>
        <v>2.9988074</v>
      </c>
      <c r="CL23" s="1">
        <v>1</v>
      </c>
    </row>
    <row r="24" spans="1:90" x14ac:dyDescent="0.25">
      <c r="A24" s="1" t="s">
        <v>177</v>
      </c>
      <c r="B24" s="1">
        <v>4.8</v>
      </c>
      <c r="C24" s="1">
        <v>1</v>
      </c>
      <c r="D24" s="1">
        <v>61</v>
      </c>
      <c r="E24" s="1">
        <v>0.01</v>
      </c>
      <c r="F24" s="1">
        <v>0</v>
      </c>
      <c r="G24" s="1">
        <v>0</v>
      </c>
      <c r="H24" s="1">
        <v>0</v>
      </c>
      <c r="I24" s="1">
        <v>1</v>
      </c>
      <c r="J24" s="1">
        <v>0</v>
      </c>
      <c r="K24" s="1">
        <v>1</v>
      </c>
      <c r="L24" s="1">
        <v>0</v>
      </c>
      <c r="M24" s="1">
        <v>0</v>
      </c>
      <c r="N24" s="1">
        <v>1</v>
      </c>
      <c r="O24" s="1">
        <v>0.01</v>
      </c>
      <c r="P24" s="1">
        <v>0.01</v>
      </c>
      <c r="Q24" s="1">
        <v>0</v>
      </c>
      <c r="R24" s="1">
        <v>0</v>
      </c>
      <c r="S24" s="1">
        <v>0</v>
      </c>
      <c r="T24" s="1">
        <v>0</v>
      </c>
      <c r="U24" s="1">
        <v>1</v>
      </c>
      <c r="V24" s="1">
        <v>0</v>
      </c>
      <c r="W24" s="1">
        <v>0</v>
      </c>
      <c r="X24" s="1">
        <v>0</v>
      </c>
      <c r="Y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0.01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6</v>
      </c>
      <c r="AL24" s="1">
        <v>0</v>
      </c>
      <c r="AM24" s="1">
        <v>10.6</v>
      </c>
      <c r="AN24" s="1">
        <v>0.1</v>
      </c>
      <c r="AO24" s="1">
        <v>2.2000000000000002</v>
      </c>
      <c r="AP24" s="1">
        <v>9</v>
      </c>
      <c r="AQ24" s="1">
        <v>9</v>
      </c>
      <c r="AR24" s="1">
        <v>0</v>
      </c>
      <c r="AS24" s="1">
        <v>2</v>
      </c>
      <c r="AT24" s="1">
        <v>1</v>
      </c>
      <c r="AU24" s="1">
        <v>0</v>
      </c>
      <c r="AV24" s="1">
        <v>0</v>
      </c>
      <c r="AX24" s="1">
        <v>3</v>
      </c>
      <c r="AY24" s="1">
        <v>6</v>
      </c>
      <c r="AZ24" s="1">
        <v>0</v>
      </c>
      <c r="BA24" s="1">
        <v>0</v>
      </c>
      <c r="BB24" s="1">
        <v>6</v>
      </c>
      <c r="BC24" s="1">
        <v>11</v>
      </c>
      <c r="BD24" s="1">
        <v>7</v>
      </c>
      <c r="BE24" s="1">
        <v>6</v>
      </c>
      <c r="BF24" s="1">
        <v>1</v>
      </c>
      <c r="BG24" s="1">
        <v>4</v>
      </c>
      <c r="BH24" s="1">
        <v>3</v>
      </c>
      <c r="BI24" s="1">
        <v>1.86</v>
      </c>
      <c r="BJ24" s="1">
        <v>22</v>
      </c>
      <c r="BK24" s="1">
        <v>15</v>
      </c>
      <c r="BL24" s="1">
        <v>68</v>
      </c>
      <c r="BM24" s="1">
        <v>2</v>
      </c>
      <c r="BN24" s="1">
        <v>1</v>
      </c>
      <c r="BO24" s="1">
        <v>50</v>
      </c>
      <c r="BP24" s="1">
        <v>1</v>
      </c>
      <c r="BQ24" s="1">
        <v>0</v>
      </c>
      <c r="BR24" s="1">
        <v>0</v>
      </c>
      <c r="BS24" s="1">
        <v>0</v>
      </c>
      <c r="BT24" s="1">
        <v>0</v>
      </c>
      <c r="BU24" s="1">
        <v>1</v>
      </c>
      <c r="BV24" s="1">
        <v>0</v>
      </c>
      <c r="BW24" s="1">
        <v>1</v>
      </c>
      <c r="BX24" s="1">
        <v>0</v>
      </c>
      <c r="BY24" s="1">
        <v>30</v>
      </c>
      <c r="BZ24" s="1">
        <v>2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f t="shared" si="0"/>
        <v>3.2033313699999999</v>
      </c>
      <c r="CL24" s="1">
        <v>0</v>
      </c>
    </row>
    <row r="25" spans="1:90" x14ac:dyDescent="0.25">
      <c r="A25" s="1" t="s">
        <v>163</v>
      </c>
      <c r="B25" s="1">
        <v>5.6</v>
      </c>
      <c r="C25" s="1">
        <v>2</v>
      </c>
      <c r="D25" s="1">
        <v>67.5</v>
      </c>
      <c r="E25" s="1">
        <v>0.02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4</v>
      </c>
      <c r="V25" s="1">
        <v>1.5</v>
      </c>
      <c r="W25" s="1">
        <v>38</v>
      </c>
      <c r="X25" s="1">
        <v>0</v>
      </c>
      <c r="Y25" s="1">
        <v>0</v>
      </c>
      <c r="AA25" s="1">
        <v>0</v>
      </c>
      <c r="AB25" s="1">
        <v>0</v>
      </c>
      <c r="AC25" s="1">
        <v>0.5</v>
      </c>
      <c r="AD25" s="1">
        <v>0</v>
      </c>
      <c r="AE25" s="1">
        <v>0.02</v>
      </c>
      <c r="AF25" s="1">
        <v>0</v>
      </c>
      <c r="AG25" s="1">
        <v>0</v>
      </c>
      <c r="AH25" s="1">
        <v>0</v>
      </c>
      <c r="AI25" s="1">
        <v>0</v>
      </c>
      <c r="AJ25" s="1">
        <v>0.5</v>
      </c>
      <c r="AK25" s="1">
        <v>0</v>
      </c>
      <c r="AL25" s="1">
        <v>5.15</v>
      </c>
      <c r="AM25" s="1">
        <v>36.9</v>
      </c>
      <c r="AN25" s="1">
        <v>0.1</v>
      </c>
      <c r="AO25" s="1">
        <v>1.5</v>
      </c>
      <c r="AP25" s="1">
        <v>13.5</v>
      </c>
      <c r="AQ25" s="1">
        <v>19.5</v>
      </c>
      <c r="AR25" s="1">
        <v>0</v>
      </c>
      <c r="AS25" s="1">
        <v>3.5</v>
      </c>
      <c r="AT25" s="1">
        <v>0</v>
      </c>
      <c r="AU25" s="1">
        <v>1.5</v>
      </c>
      <c r="AV25" s="1">
        <v>0.5</v>
      </c>
      <c r="AW25" s="1">
        <v>33</v>
      </c>
      <c r="AX25" s="1">
        <v>2</v>
      </c>
      <c r="AY25" s="1">
        <v>5.5</v>
      </c>
      <c r="AZ25" s="1">
        <v>3.5</v>
      </c>
      <c r="BA25" s="1">
        <v>2.5</v>
      </c>
      <c r="BB25" s="1">
        <v>11.5</v>
      </c>
      <c r="BC25" s="1">
        <v>20.5</v>
      </c>
      <c r="BD25" s="1">
        <v>13</v>
      </c>
      <c r="BE25" s="1">
        <v>7</v>
      </c>
      <c r="BF25" s="1">
        <v>1.5</v>
      </c>
      <c r="BG25" s="1">
        <v>5</v>
      </c>
      <c r="BH25" s="1">
        <v>2</v>
      </c>
      <c r="BI25" s="1">
        <v>2.19</v>
      </c>
      <c r="BJ25" s="1">
        <v>43.5</v>
      </c>
      <c r="BK25" s="1">
        <v>36.5</v>
      </c>
      <c r="BL25" s="1">
        <v>84</v>
      </c>
      <c r="BM25" s="1">
        <v>12.5</v>
      </c>
      <c r="BN25" s="1">
        <v>8</v>
      </c>
      <c r="BO25" s="1">
        <v>64</v>
      </c>
      <c r="BP25" s="1">
        <v>4</v>
      </c>
      <c r="BQ25" s="1">
        <v>1.5</v>
      </c>
      <c r="BR25" s="1">
        <v>38</v>
      </c>
      <c r="BS25" s="1">
        <v>0</v>
      </c>
      <c r="BT25" s="1">
        <v>0</v>
      </c>
      <c r="BU25" s="1">
        <v>1</v>
      </c>
      <c r="BV25" s="1">
        <v>1</v>
      </c>
      <c r="BW25" s="1">
        <v>0</v>
      </c>
      <c r="BX25" s="1">
        <v>0</v>
      </c>
      <c r="BY25" s="1">
        <v>59.5</v>
      </c>
      <c r="BZ25" s="1">
        <v>0</v>
      </c>
      <c r="CA25" s="1">
        <v>4</v>
      </c>
      <c r="CB25" s="1">
        <v>1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f t="shared" si="0"/>
        <v>2.9456044199999991</v>
      </c>
      <c r="CL25" s="1">
        <v>15</v>
      </c>
    </row>
    <row r="26" spans="1:90" x14ac:dyDescent="0.25">
      <c r="A26" s="1" t="s">
        <v>147</v>
      </c>
      <c r="B26" s="1">
        <v>5.0999999999999996</v>
      </c>
      <c r="C26" s="1">
        <v>2</v>
      </c>
      <c r="D26" s="1">
        <v>90</v>
      </c>
      <c r="E26" s="1">
        <v>0.02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0.01</v>
      </c>
      <c r="P26" s="1">
        <v>0.01</v>
      </c>
      <c r="Q26" s="1">
        <v>0</v>
      </c>
      <c r="R26" s="1">
        <v>0</v>
      </c>
      <c r="S26" s="1">
        <v>0</v>
      </c>
      <c r="T26" s="1">
        <v>0</v>
      </c>
      <c r="U26" s="1">
        <v>11.5</v>
      </c>
      <c r="V26" s="1">
        <v>5</v>
      </c>
      <c r="W26" s="1">
        <v>43</v>
      </c>
      <c r="X26" s="1">
        <v>4.5</v>
      </c>
      <c r="Y26" s="1">
        <v>1</v>
      </c>
      <c r="Z26" s="1">
        <v>22</v>
      </c>
      <c r="AA26" s="1">
        <v>0</v>
      </c>
      <c r="AB26" s="1">
        <v>0</v>
      </c>
      <c r="AC26" s="1">
        <v>0</v>
      </c>
      <c r="AD26" s="1">
        <v>0</v>
      </c>
      <c r="AE26" s="1">
        <v>0.01</v>
      </c>
      <c r="AF26" s="1">
        <v>0</v>
      </c>
      <c r="AG26" s="1">
        <v>0</v>
      </c>
      <c r="AH26" s="1">
        <v>0.5</v>
      </c>
      <c r="AI26" s="1">
        <v>0</v>
      </c>
      <c r="AJ26" s="1">
        <v>0</v>
      </c>
      <c r="AK26" s="1">
        <v>6</v>
      </c>
      <c r="AL26" s="1">
        <v>5.9</v>
      </c>
      <c r="AM26" s="1">
        <v>15.6</v>
      </c>
      <c r="AN26" s="1">
        <v>0.1</v>
      </c>
      <c r="AO26" s="1">
        <v>2.5</v>
      </c>
      <c r="AP26" s="1">
        <v>10</v>
      </c>
      <c r="AQ26" s="1">
        <v>10</v>
      </c>
      <c r="AR26" s="1">
        <v>0</v>
      </c>
      <c r="AS26" s="1">
        <v>1</v>
      </c>
      <c r="AT26" s="1">
        <v>2</v>
      </c>
      <c r="AU26" s="1">
        <v>2.5</v>
      </c>
      <c r="AV26" s="1">
        <v>1</v>
      </c>
      <c r="AW26" s="1">
        <v>40</v>
      </c>
      <c r="AX26" s="1">
        <v>5</v>
      </c>
      <c r="AY26" s="1">
        <v>3</v>
      </c>
      <c r="AZ26" s="1">
        <v>0</v>
      </c>
      <c r="BA26" s="1">
        <v>2</v>
      </c>
      <c r="BB26" s="1">
        <v>5</v>
      </c>
      <c r="BC26" s="1">
        <v>11</v>
      </c>
      <c r="BD26" s="1">
        <v>7</v>
      </c>
      <c r="BE26" s="1">
        <v>3</v>
      </c>
      <c r="BF26" s="1">
        <v>0</v>
      </c>
      <c r="BG26" s="1">
        <v>0.5</v>
      </c>
      <c r="BH26" s="1">
        <v>2</v>
      </c>
      <c r="BI26" s="1">
        <v>1.2</v>
      </c>
      <c r="BJ26" s="1">
        <v>31</v>
      </c>
      <c r="BK26" s="1">
        <v>21</v>
      </c>
      <c r="BL26" s="1">
        <v>68</v>
      </c>
      <c r="BM26" s="1">
        <v>24</v>
      </c>
      <c r="BN26" s="1">
        <v>12</v>
      </c>
      <c r="BO26" s="1">
        <v>50</v>
      </c>
      <c r="BP26" s="1">
        <v>11.5</v>
      </c>
      <c r="BQ26" s="1">
        <v>5</v>
      </c>
      <c r="BR26" s="1">
        <v>43</v>
      </c>
      <c r="BS26" s="1">
        <v>0</v>
      </c>
      <c r="BT26" s="1">
        <v>0</v>
      </c>
      <c r="BU26" s="1">
        <v>2</v>
      </c>
      <c r="BV26" s="1">
        <v>0</v>
      </c>
      <c r="BW26" s="1">
        <v>0</v>
      </c>
      <c r="BX26" s="1">
        <v>1</v>
      </c>
      <c r="BY26" s="1">
        <v>55</v>
      </c>
      <c r="BZ26" s="1">
        <v>2.5</v>
      </c>
      <c r="CA26" s="1">
        <v>6</v>
      </c>
      <c r="CB26" s="1">
        <v>8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f t="shared" si="0"/>
        <v>4.2121256799999998</v>
      </c>
      <c r="CL26" s="1">
        <v>15</v>
      </c>
    </row>
    <row r="27" spans="1:90" x14ac:dyDescent="0.25">
      <c r="A27" s="1" t="s">
        <v>89</v>
      </c>
      <c r="B27" s="1">
        <v>6.2</v>
      </c>
      <c r="C27" s="1">
        <v>2</v>
      </c>
      <c r="D27" s="1">
        <v>90</v>
      </c>
      <c r="E27" s="1">
        <v>0.01</v>
      </c>
      <c r="F27" s="1">
        <v>0</v>
      </c>
      <c r="G27" s="1">
        <v>0</v>
      </c>
      <c r="H27" s="1">
        <v>0</v>
      </c>
      <c r="I27" s="1">
        <v>1</v>
      </c>
      <c r="J27" s="1">
        <v>0</v>
      </c>
      <c r="K27" s="1">
        <v>0.5</v>
      </c>
      <c r="L27" s="1">
        <v>0.5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5.5</v>
      </c>
      <c r="V27" s="1">
        <v>2.5</v>
      </c>
      <c r="W27" s="1">
        <v>45</v>
      </c>
      <c r="X27" s="1">
        <v>0</v>
      </c>
      <c r="Y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0.5</v>
      </c>
      <c r="AI27" s="1">
        <v>0</v>
      </c>
      <c r="AJ27" s="1">
        <v>0.5</v>
      </c>
      <c r="AK27" s="1">
        <v>3</v>
      </c>
      <c r="AL27" s="1">
        <v>2.2000000000000002</v>
      </c>
      <c r="AM27" s="1">
        <v>12.6</v>
      </c>
      <c r="AN27" s="1">
        <v>0.1</v>
      </c>
      <c r="AO27" s="1">
        <v>1.4</v>
      </c>
      <c r="AP27" s="1">
        <v>10</v>
      </c>
      <c r="AQ27" s="1">
        <v>16</v>
      </c>
      <c r="AR27" s="1">
        <v>0</v>
      </c>
      <c r="AS27" s="1">
        <v>3.5</v>
      </c>
      <c r="AT27" s="1">
        <v>0.5</v>
      </c>
      <c r="AU27" s="1">
        <v>1.5</v>
      </c>
      <c r="AV27" s="1">
        <v>1</v>
      </c>
      <c r="AW27" s="1">
        <v>67</v>
      </c>
      <c r="AX27" s="1">
        <v>4.5</v>
      </c>
      <c r="AY27" s="1">
        <v>4.5</v>
      </c>
      <c r="AZ27" s="1">
        <v>0</v>
      </c>
      <c r="BA27" s="1">
        <v>0.5</v>
      </c>
      <c r="BB27" s="1">
        <v>5</v>
      </c>
      <c r="BC27" s="1">
        <v>20.5</v>
      </c>
      <c r="BD27" s="1">
        <v>13</v>
      </c>
      <c r="BE27" s="1">
        <v>7</v>
      </c>
      <c r="BF27" s="1">
        <v>1.5</v>
      </c>
      <c r="BG27" s="1">
        <v>5</v>
      </c>
      <c r="BH27" s="1">
        <v>2</v>
      </c>
      <c r="BI27" s="1">
        <v>2.19</v>
      </c>
      <c r="BJ27" s="1">
        <v>39</v>
      </c>
      <c r="BK27" s="1">
        <v>28.5</v>
      </c>
      <c r="BL27" s="1">
        <v>73</v>
      </c>
      <c r="BM27" s="1">
        <v>10.5</v>
      </c>
      <c r="BN27" s="1">
        <v>6.5</v>
      </c>
      <c r="BO27" s="1">
        <v>62</v>
      </c>
      <c r="BP27" s="1">
        <v>5.5</v>
      </c>
      <c r="BQ27" s="1">
        <v>2.5</v>
      </c>
      <c r="BR27" s="1">
        <v>45</v>
      </c>
      <c r="BS27" s="1">
        <v>0</v>
      </c>
      <c r="BT27" s="1">
        <v>0</v>
      </c>
      <c r="BU27" s="1">
        <v>2</v>
      </c>
      <c r="BV27" s="1">
        <v>0</v>
      </c>
      <c r="BW27" s="1">
        <v>0</v>
      </c>
      <c r="BX27" s="1">
        <v>0</v>
      </c>
      <c r="BY27" s="1">
        <v>50.5</v>
      </c>
      <c r="BZ27" s="1">
        <v>0.5</v>
      </c>
      <c r="CA27" s="1">
        <v>4</v>
      </c>
      <c r="CB27" s="1">
        <v>1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f t="shared" si="0"/>
        <v>3.4128225099999998</v>
      </c>
      <c r="CL27" s="1">
        <v>14</v>
      </c>
    </row>
    <row r="28" spans="1:90" x14ac:dyDescent="0.25">
      <c r="A28" s="1" t="s">
        <v>59</v>
      </c>
      <c r="B28" s="1">
        <v>6.7</v>
      </c>
      <c r="C28" s="1">
        <v>2</v>
      </c>
      <c r="D28" s="1">
        <v>90</v>
      </c>
      <c r="E28" s="1">
        <v>0.05</v>
      </c>
      <c r="F28" s="1">
        <v>0</v>
      </c>
      <c r="G28" s="1">
        <v>0.2</v>
      </c>
      <c r="H28" s="1">
        <v>0</v>
      </c>
      <c r="I28" s="1">
        <v>2.5</v>
      </c>
      <c r="J28" s="1">
        <v>0.5</v>
      </c>
      <c r="K28" s="1">
        <v>2</v>
      </c>
      <c r="L28" s="1">
        <v>0.5</v>
      </c>
      <c r="M28" s="1">
        <v>0</v>
      </c>
      <c r="N28" s="1">
        <v>2</v>
      </c>
      <c r="O28" s="1">
        <v>0.1</v>
      </c>
      <c r="P28" s="1">
        <v>0.1</v>
      </c>
      <c r="Q28" s="1">
        <v>0</v>
      </c>
      <c r="R28" s="1">
        <v>0</v>
      </c>
      <c r="S28" s="1">
        <v>0</v>
      </c>
      <c r="T28" s="1">
        <v>0</v>
      </c>
      <c r="U28" s="1">
        <v>11.5</v>
      </c>
      <c r="V28" s="1">
        <v>9.5</v>
      </c>
      <c r="W28" s="1">
        <v>83</v>
      </c>
      <c r="X28" s="1">
        <v>0</v>
      </c>
      <c r="Y28" s="1">
        <v>0</v>
      </c>
      <c r="AA28" s="1">
        <v>0</v>
      </c>
      <c r="AB28" s="1">
        <v>0</v>
      </c>
      <c r="AC28" s="1">
        <v>0.5</v>
      </c>
      <c r="AD28" s="1">
        <v>0</v>
      </c>
      <c r="AE28" s="1">
        <v>0.06</v>
      </c>
      <c r="AF28" s="1">
        <v>0</v>
      </c>
      <c r="AG28" s="1">
        <v>0</v>
      </c>
      <c r="AH28" s="1">
        <v>0</v>
      </c>
      <c r="AI28" s="1">
        <v>0</v>
      </c>
      <c r="AJ28" s="1">
        <v>0.5</v>
      </c>
      <c r="AK28" s="1">
        <v>19.5</v>
      </c>
      <c r="AL28" s="1">
        <v>8.4</v>
      </c>
      <c r="AM28" s="1">
        <v>15.9</v>
      </c>
      <c r="AN28" s="1">
        <v>0.8</v>
      </c>
      <c r="AO28" s="1">
        <v>4.9000000000000004</v>
      </c>
      <c r="AP28" s="1">
        <v>17.5</v>
      </c>
      <c r="AQ28" s="1">
        <v>23.5</v>
      </c>
      <c r="AR28" s="1">
        <v>0</v>
      </c>
      <c r="AS28" s="1">
        <v>4</v>
      </c>
      <c r="AT28" s="1">
        <v>0.5</v>
      </c>
      <c r="AU28" s="1">
        <v>1</v>
      </c>
      <c r="AV28" s="1">
        <v>1</v>
      </c>
      <c r="AW28" s="1">
        <v>100</v>
      </c>
      <c r="AX28" s="1">
        <v>11</v>
      </c>
      <c r="AY28" s="1">
        <v>2.5</v>
      </c>
      <c r="AZ28" s="1">
        <v>0.5</v>
      </c>
      <c r="BA28" s="1">
        <v>0.5</v>
      </c>
      <c r="BB28" s="1">
        <v>3.5</v>
      </c>
      <c r="BC28" s="1">
        <v>7.5</v>
      </c>
      <c r="BD28" s="1">
        <v>7</v>
      </c>
      <c r="BE28" s="1">
        <v>3.5</v>
      </c>
      <c r="BF28" s="1">
        <v>0.5</v>
      </c>
      <c r="BG28" s="1">
        <v>2</v>
      </c>
      <c r="BH28" s="1">
        <v>0</v>
      </c>
      <c r="BI28" s="1">
        <v>0.71</v>
      </c>
      <c r="BJ28" s="1">
        <v>68.5</v>
      </c>
      <c r="BK28" s="1">
        <v>63.5</v>
      </c>
      <c r="BL28" s="1">
        <v>93</v>
      </c>
      <c r="BM28" s="1">
        <v>31.5</v>
      </c>
      <c r="BN28" s="1">
        <v>27</v>
      </c>
      <c r="BO28" s="1">
        <v>86</v>
      </c>
      <c r="BP28" s="1">
        <v>11.5</v>
      </c>
      <c r="BQ28" s="1">
        <v>9.5</v>
      </c>
      <c r="BR28" s="1">
        <v>83</v>
      </c>
      <c r="BS28" s="1">
        <v>0.5</v>
      </c>
      <c r="BT28" s="1">
        <v>0</v>
      </c>
      <c r="BU28" s="1">
        <v>2</v>
      </c>
      <c r="BV28" s="1">
        <v>0</v>
      </c>
      <c r="BW28" s="1">
        <v>0</v>
      </c>
      <c r="BX28" s="1">
        <v>0.5</v>
      </c>
      <c r="BY28" s="1">
        <v>77</v>
      </c>
      <c r="BZ28" s="1">
        <v>2.5</v>
      </c>
      <c r="CA28" s="1">
        <v>9.5</v>
      </c>
      <c r="CB28" s="1">
        <v>0.5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f t="shared" si="0"/>
        <v>4.3578646500000007</v>
      </c>
      <c r="CL28" s="1">
        <v>12</v>
      </c>
    </row>
    <row r="29" spans="1:90" x14ac:dyDescent="0.25">
      <c r="A29" s="1" t="s">
        <v>154</v>
      </c>
      <c r="B29" s="1">
        <v>5.7</v>
      </c>
      <c r="C29" s="1">
        <v>2</v>
      </c>
      <c r="D29" s="1">
        <v>90</v>
      </c>
      <c r="E29" s="1">
        <v>0.05</v>
      </c>
      <c r="F29" s="1">
        <v>0</v>
      </c>
      <c r="G29" s="1">
        <v>0.1</v>
      </c>
      <c r="H29" s="1">
        <v>0</v>
      </c>
      <c r="I29" s="1">
        <v>1</v>
      </c>
      <c r="J29" s="1">
        <v>0</v>
      </c>
      <c r="K29" s="1">
        <v>0.5</v>
      </c>
      <c r="L29" s="1">
        <v>0.5</v>
      </c>
      <c r="M29" s="1">
        <v>0</v>
      </c>
      <c r="N29" s="1">
        <v>0</v>
      </c>
      <c r="O29" s="1">
        <v>0.02</v>
      </c>
      <c r="P29" s="1">
        <v>0.02</v>
      </c>
      <c r="Q29" s="1">
        <v>0</v>
      </c>
      <c r="R29" s="1">
        <v>0</v>
      </c>
      <c r="S29" s="1">
        <v>0</v>
      </c>
      <c r="T29" s="1">
        <v>0</v>
      </c>
      <c r="U29" s="1">
        <v>9</v>
      </c>
      <c r="V29" s="1">
        <v>7</v>
      </c>
      <c r="W29" s="1">
        <v>78</v>
      </c>
      <c r="X29" s="1">
        <v>4.5</v>
      </c>
      <c r="Y29" s="1">
        <v>0.5</v>
      </c>
      <c r="Z29" s="1">
        <v>11</v>
      </c>
      <c r="AA29" s="1">
        <v>0.5</v>
      </c>
      <c r="AB29" s="1">
        <v>0</v>
      </c>
      <c r="AC29" s="1">
        <v>0.5</v>
      </c>
      <c r="AD29" s="1">
        <v>0</v>
      </c>
      <c r="AE29" s="1">
        <v>0.04</v>
      </c>
      <c r="AF29" s="1">
        <v>0</v>
      </c>
      <c r="AG29" s="1">
        <v>0</v>
      </c>
      <c r="AH29" s="1">
        <v>0.5</v>
      </c>
      <c r="AI29" s="1">
        <v>0</v>
      </c>
      <c r="AJ29" s="1">
        <v>0.5</v>
      </c>
      <c r="AK29" s="1">
        <v>8</v>
      </c>
      <c r="AL29" s="1">
        <v>9.15</v>
      </c>
      <c r="AM29" s="1">
        <v>13.4</v>
      </c>
      <c r="AN29" s="1">
        <v>0.2</v>
      </c>
      <c r="AO29" s="1">
        <v>1.5</v>
      </c>
      <c r="AP29" s="1">
        <v>8.5</v>
      </c>
      <c r="AQ29" s="1">
        <v>14.5</v>
      </c>
      <c r="AR29" s="1">
        <v>0</v>
      </c>
      <c r="AS29" s="1">
        <v>3.5</v>
      </c>
      <c r="AT29" s="1">
        <v>0.5</v>
      </c>
      <c r="AU29" s="1">
        <v>3</v>
      </c>
      <c r="AV29" s="1">
        <v>1.5</v>
      </c>
      <c r="AW29" s="1">
        <v>50</v>
      </c>
      <c r="AX29" s="1">
        <v>8.5</v>
      </c>
      <c r="AY29" s="1">
        <v>2.5</v>
      </c>
      <c r="AZ29" s="1">
        <v>0</v>
      </c>
      <c r="BA29" s="1">
        <v>1</v>
      </c>
      <c r="BB29" s="1">
        <v>3.5</v>
      </c>
      <c r="BC29" s="1">
        <v>20.5</v>
      </c>
      <c r="BD29" s="1">
        <v>13</v>
      </c>
      <c r="BE29" s="1">
        <v>7</v>
      </c>
      <c r="BF29" s="1">
        <v>1.5</v>
      </c>
      <c r="BG29" s="1">
        <v>5</v>
      </c>
      <c r="BH29" s="1">
        <v>2</v>
      </c>
      <c r="BI29" s="1">
        <v>2.19</v>
      </c>
      <c r="BJ29" s="1">
        <v>35.5</v>
      </c>
      <c r="BK29" s="1">
        <v>28</v>
      </c>
      <c r="BL29" s="1">
        <v>79</v>
      </c>
      <c r="BM29" s="1">
        <v>23.5</v>
      </c>
      <c r="BN29" s="1">
        <v>16</v>
      </c>
      <c r="BO29" s="1">
        <v>68</v>
      </c>
      <c r="BP29" s="1">
        <v>9</v>
      </c>
      <c r="BQ29" s="1">
        <v>7</v>
      </c>
      <c r="BR29" s="1">
        <v>78</v>
      </c>
      <c r="BS29" s="1">
        <v>0</v>
      </c>
      <c r="BT29" s="1">
        <v>0</v>
      </c>
      <c r="BU29" s="1">
        <v>2</v>
      </c>
      <c r="BV29" s="1">
        <v>0</v>
      </c>
      <c r="BW29" s="1">
        <v>0</v>
      </c>
      <c r="BX29" s="1">
        <v>0</v>
      </c>
      <c r="BY29" s="1">
        <v>65</v>
      </c>
      <c r="BZ29" s="1">
        <v>1.5</v>
      </c>
      <c r="CA29" s="1">
        <v>4</v>
      </c>
      <c r="CB29" s="1">
        <v>3</v>
      </c>
      <c r="CC29" s="1">
        <v>0</v>
      </c>
      <c r="CD29" s="1">
        <v>0</v>
      </c>
      <c r="CE29" s="1">
        <v>0.5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f t="shared" si="0"/>
        <v>4.0779106699999987</v>
      </c>
      <c r="CL29" s="1">
        <v>10</v>
      </c>
    </row>
    <row r="30" spans="1:90" x14ac:dyDescent="0.25">
      <c r="A30" s="1" t="s">
        <v>93</v>
      </c>
      <c r="B30" s="1">
        <v>4.5</v>
      </c>
      <c r="C30" s="1">
        <v>2</v>
      </c>
      <c r="D30" s="1">
        <v>90</v>
      </c>
      <c r="E30" s="1">
        <v>0.03</v>
      </c>
      <c r="F30" s="1">
        <v>0</v>
      </c>
      <c r="G30" s="1">
        <v>0</v>
      </c>
      <c r="H30" s="1">
        <v>0</v>
      </c>
      <c r="I30" s="1">
        <v>0.5</v>
      </c>
      <c r="J30" s="1">
        <v>0</v>
      </c>
      <c r="K30" s="1">
        <v>0.5</v>
      </c>
      <c r="L30" s="1">
        <v>0</v>
      </c>
      <c r="M30" s="1">
        <v>0</v>
      </c>
      <c r="N30" s="1">
        <v>0.5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7</v>
      </c>
      <c r="V30" s="1">
        <v>3</v>
      </c>
      <c r="W30" s="1">
        <v>43</v>
      </c>
      <c r="X30" s="1">
        <v>1</v>
      </c>
      <c r="Y30" s="1">
        <v>0</v>
      </c>
      <c r="Z30" s="1">
        <v>0</v>
      </c>
      <c r="AA30" s="1">
        <v>0</v>
      </c>
      <c r="AB30" s="1">
        <v>0</v>
      </c>
      <c r="AC30" s="1">
        <v>0.5</v>
      </c>
      <c r="AD30" s="1">
        <v>0</v>
      </c>
      <c r="AE30" s="1">
        <v>0.02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3</v>
      </c>
      <c r="AL30" s="1">
        <v>0.55000000000000004</v>
      </c>
      <c r="AM30" s="1">
        <v>17.2</v>
      </c>
      <c r="AN30" s="1">
        <v>0.1</v>
      </c>
      <c r="AO30" s="1">
        <v>4.4000000000000004</v>
      </c>
      <c r="AP30" s="1">
        <v>15.5</v>
      </c>
      <c r="AQ30" s="1">
        <v>15.5</v>
      </c>
      <c r="AR30" s="1">
        <v>0</v>
      </c>
      <c r="AS30" s="1">
        <v>2</v>
      </c>
      <c r="AT30" s="1">
        <v>1</v>
      </c>
      <c r="AU30" s="1">
        <v>1.5</v>
      </c>
      <c r="AV30" s="1">
        <v>1.5</v>
      </c>
      <c r="AW30" s="1">
        <v>100</v>
      </c>
      <c r="AX30" s="1">
        <v>3.5</v>
      </c>
      <c r="AY30" s="1">
        <v>3.5</v>
      </c>
      <c r="AZ30" s="1">
        <v>0</v>
      </c>
      <c r="BA30" s="1">
        <v>2.5</v>
      </c>
      <c r="BB30" s="1">
        <v>6</v>
      </c>
      <c r="BC30" s="1">
        <v>5.5</v>
      </c>
      <c r="BD30" s="1">
        <v>4</v>
      </c>
      <c r="BE30" s="1">
        <v>3.5</v>
      </c>
      <c r="BF30" s="1">
        <v>1.5</v>
      </c>
      <c r="BG30" s="1">
        <v>1.5</v>
      </c>
      <c r="BH30" s="1">
        <v>0</v>
      </c>
      <c r="BI30" s="1">
        <v>0.62</v>
      </c>
      <c r="BJ30" s="1">
        <v>59.5</v>
      </c>
      <c r="BK30" s="1">
        <v>47.5</v>
      </c>
      <c r="BL30" s="1">
        <v>80</v>
      </c>
      <c r="BM30" s="1">
        <v>16</v>
      </c>
      <c r="BN30" s="1">
        <v>8</v>
      </c>
      <c r="BO30" s="1">
        <v>50</v>
      </c>
      <c r="BP30" s="1">
        <v>7</v>
      </c>
      <c r="BQ30" s="1">
        <v>3</v>
      </c>
      <c r="BR30" s="1">
        <v>43</v>
      </c>
      <c r="BS30" s="1">
        <v>0</v>
      </c>
      <c r="BT30" s="1">
        <v>0</v>
      </c>
      <c r="BU30" s="1">
        <v>2</v>
      </c>
      <c r="BV30" s="1">
        <v>0</v>
      </c>
      <c r="BW30" s="1">
        <v>0</v>
      </c>
      <c r="BX30" s="1">
        <v>0</v>
      </c>
      <c r="BY30" s="1">
        <v>79.5</v>
      </c>
      <c r="BZ30" s="1">
        <v>1</v>
      </c>
      <c r="CA30" s="1">
        <v>5</v>
      </c>
      <c r="CB30" s="1">
        <v>5.5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f t="shared" si="0"/>
        <v>4.3574638299999995</v>
      </c>
      <c r="CL30" s="1">
        <v>8</v>
      </c>
    </row>
    <row r="31" spans="1:90" x14ac:dyDescent="0.25">
      <c r="A31" s="1" t="s">
        <v>134</v>
      </c>
      <c r="B31" s="1">
        <v>6.3</v>
      </c>
      <c r="C31" s="1">
        <v>2</v>
      </c>
      <c r="D31" s="1">
        <v>90</v>
      </c>
      <c r="E31" s="1">
        <v>0.03</v>
      </c>
      <c r="F31" s="1">
        <v>0</v>
      </c>
      <c r="G31" s="1">
        <v>0.1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14.5</v>
      </c>
      <c r="V31" s="1">
        <v>12.5</v>
      </c>
      <c r="W31" s="1">
        <v>86</v>
      </c>
      <c r="X31" s="1">
        <v>0.5</v>
      </c>
      <c r="Y31" s="1">
        <v>0.5</v>
      </c>
      <c r="Z31" s="1">
        <v>100</v>
      </c>
      <c r="AA31" s="1">
        <v>0</v>
      </c>
      <c r="AB31" s="1">
        <v>0</v>
      </c>
      <c r="AC31" s="1">
        <v>2.5</v>
      </c>
      <c r="AD31" s="1">
        <v>0</v>
      </c>
      <c r="AE31" s="1">
        <v>0.09</v>
      </c>
      <c r="AF31" s="1">
        <v>0</v>
      </c>
      <c r="AG31" s="1">
        <v>0</v>
      </c>
      <c r="AH31" s="1">
        <v>0</v>
      </c>
      <c r="AI31" s="1">
        <v>0</v>
      </c>
      <c r="AJ31" s="1">
        <v>1</v>
      </c>
      <c r="AK31" s="1">
        <v>3</v>
      </c>
      <c r="AL31" s="1">
        <v>24.65</v>
      </c>
      <c r="AM31" s="1">
        <v>15.8</v>
      </c>
      <c r="AN31" s="1">
        <v>0.3</v>
      </c>
      <c r="AO31" s="1">
        <v>5.6</v>
      </c>
      <c r="AP31" s="1">
        <v>17</v>
      </c>
      <c r="AQ31" s="1">
        <v>29</v>
      </c>
      <c r="AR31" s="1">
        <v>0.5</v>
      </c>
      <c r="AS31" s="1">
        <v>6.5</v>
      </c>
      <c r="AT31" s="1">
        <v>0</v>
      </c>
      <c r="AU31" s="1">
        <v>0.5</v>
      </c>
      <c r="AV31" s="1">
        <v>0.5</v>
      </c>
      <c r="AW31" s="1">
        <v>100</v>
      </c>
      <c r="AX31" s="1">
        <v>4.5</v>
      </c>
      <c r="AY31" s="1">
        <v>0</v>
      </c>
      <c r="AZ31" s="1">
        <v>0.5</v>
      </c>
      <c r="BA31" s="1">
        <v>0.5</v>
      </c>
      <c r="BB31" s="1">
        <v>1</v>
      </c>
      <c r="BC31" s="1">
        <v>3.5</v>
      </c>
      <c r="BD31" s="1">
        <v>3.5</v>
      </c>
      <c r="BE31" s="1">
        <v>0.5</v>
      </c>
      <c r="BF31" s="1">
        <v>0</v>
      </c>
      <c r="BG31" s="1">
        <v>1.5</v>
      </c>
      <c r="BH31" s="1">
        <v>0.5</v>
      </c>
      <c r="BI31" s="1">
        <v>0.31</v>
      </c>
      <c r="BJ31" s="1">
        <v>81</v>
      </c>
      <c r="BK31" s="1">
        <v>77</v>
      </c>
      <c r="BL31" s="1">
        <v>95</v>
      </c>
      <c r="BM31" s="1">
        <v>38.5</v>
      </c>
      <c r="BN31" s="1">
        <v>35.5</v>
      </c>
      <c r="BO31" s="1">
        <v>92</v>
      </c>
      <c r="BP31" s="1">
        <v>14.5</v>
      </c>
      <c r="BQ31" s="1">
        <v>12.5</v>
      </c>
      <c r="BR31" s="1">
        <v>86</v>
      </c>
      <c r="BS31" s="1">
        <v>0</v>
      </c>
      <c r="BT31" s="1">
        <v>0</v>
      </c>
      <c r="BU31" s="1">
        <v>2</v>
      </c>
      <c r="BV31" s="1">
        <v>0</v>
      </c>
      <c r="BW31" s="1">
        <v>0</v>
      </c>
      <c r="BX31" s="1">
        <v>0</v>
      </c>
      <c r="BY31" s="1">
        <v>84</v>
      </c>
      <c r="BZ31" s="1">
        <v>1.5</v>
      </c>
      <c r="CA31" s="1">
        <v>11.5</v>
      </c>
      <c r="CB31" s="1">
        <v>1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  <c r="CJ31" s="1">
        <v>0</v>
      </c>
      <c r="CK31" s="1">
        <f t="shared" si="0"/>
        <v>3.3563666300000006</v>
      </c>
      <c r="CL31" s="1">
        <v>8</v>
      </c>
    </row>
    <row r="32" spans="1:90" x14ac:dyDescent="0.25">
      <c r="A32" s="1" t="s">
        <v>157</v>
      </c>
      <c r="B32" s="1">
        <v>4.4000000000000004</v>
      </c>
      <c r="C32" s="1">
        <v>2</v>
      </c>
      <c r="D32" s="1">
        <v>90</v>
      </c>
      <c r="E32" s="1">
        <v>0.01</v>
      </c>
      <c r="F32" s="1">
        <v>0</v>
      </c>
      <c r="G32" s="1">
        <v>0</v>
      </c>
      <c r="H32" s="1">
        <v>0</v>
      </c>
      <c r="I32" s="1">
        <v>0.5</v>
      </c>
      <c r="J32" s="1">
        <v>0</v>
      </c>
      <c r="K32" s="1">
        <v>0.5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7.5</v>
      </c>
      <c r="V32" s="1">
        <v>3.5</v>
      </c>
      <c r="W32" s="1">
        <v>47</v>
      </c>
      <c r="X32" s="1">
        <v>1.5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0.5</v>
      </c>
      <c r="AI32" s="1">
        <v>0</v>
      </c>
      <c r="AJ32" s="1">
        <v>0</v>
      </c>
      <c r="AK32" s="1">
        <v>3</v>
      </c>
      <c r="AL32" s="1">
        <v>2.25</v>
      </c>
      <c r="AM32" s="1">
        <v>12.4</v>
      </c>
      <c r="AN32" s="1">
        <v>0.1</v>
      </c>
      <c r="AO32" s="1">
        <v>3.7</v>
      </c>
      <c r="AP32" s="1">
        <v>9</v>
      </c>
      <c r="AQ32" s="1">
        <v>9</v>
      </c>
      <c r="AR32" s="1">
        <v>0</v>
      </c>
      <c r="AS32" s="1">
        <v>1.5</v>
      </c>
      <c r="AT32" s="1">
        <v>1</v>
      </c>
      <c r="AU32" s="1">
        <v>2</v>
      </c>
      <c r="AV32" s="1">
        <v>1.5</v>
      </c>
      <c r="AW32" s="1">
        <v>75</v>
      </c>
      <c r="AX32" s="1">
        <v>5</v>
      </c>
      <c r="AY32" s="1">
        <v>3</v>
      </c>
      <c r="AZ32" s="1">
        <v>0</v>
      </c>
      <c r="BA32" s="1">
        <v>0</v>
      </c>
      <c r="BB32" s="1">
        <v>3</v>
      </c>
      <c r="BC32" s="1">
        <v>5.5</v>
      </c>
      <c r="BD32" s="1">
        <v>4</v>
      </c>
      <c r="BE32" s="1">
        <v>3.5</v>
      </c>
      <c r="BF32" s="1">
        <v>1.5</v>
      </c>
      <c r="BG32" s="1">
        <v>1.5</v>
      </c>
      <c r="BH32" s="1">
        <v>0</v>
      </c>
      <c r="BI32" s="1">
        <v>0.62</v>
      </c>
      <c r="BJ32" s="1">
        <v>30.5</v>
      </c>
      <c r="BK32" s="1">
        <v>20.5</v>
      </c>
      <c r="BL32" s="1">
        <v>67</v>
      </c>
      <c r="BM32" s="1">
        <v>15</v>
      </c>
      <c r="BN32" s="1">
        <v>7.5</v>
      </c>
      <c r="BO32" s="1">
        <v>50</v>
      </c>
      <c r="BP32" s="1">
        <v>7.5</v>
      </c>
      <c r="BQ32" s="1">
        <v>3.5</v>
      </c>
      <c r="BR32" s="1">
        <v>47</v>
      </c>
      <c r="BS32" s="1">
        <v>0.5</v>
      </c>
      <c r="BT32" s="1">
        <v>0.5</v>
      </c>
      <c r="BU32" s="1">
        <v>2</v>
      </c>
      <c r="BV32" s="1">
        <v>0</v>
      </c>
      <c r="BW32" s="1">
        <v>0</v>
      </c>
      <c r="BX32" s="1">
        <v>1</v>
      </c>
      <c r="BY32" s="1">
        <v>53</v>
      </c>
      <c r="BZ32" s="1">
        <v>1.5</v>
      </c>
      <c r="CA32" s="1">
        <v>6</v>
      </c>
      <c r="CB32" s="1">
        <v>1.5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0</v>
      </c>
      <c r="CK32" s="1">
        <f t="shared" si="0"/>
        <v>3.8141771099999997</v>
      </c>
      <c r="CL32" s="1">
        <v>7</v>
      </c>
    </row>
    <row r="33" spans="1:90" x14ac:dyDescent="0.25">
      <c r="A33" s="1" t="s">
        <v>67</v>
      </c>
      <c r="B33" s="1">
        <v>5.4</v>
      </c>
      <c r="C33" s="1">
        <v>2</v>
      </c>
      <c r="D33" s="1">
        <v>67.5</v>
      </c>
      <c r="E33" s="1">
        <v>0.04</v>
      </c>
      <c r="F33" s="1">
        <v>0</v>
      </c>
      <c r="G33" s="1">
        <v>0.1</v>
      </c>
      <c r="H33" s="1">
        <v>0</v>
      </c>
      <c r="I33" s="1">
        <v>1</v>
      </c>
      <c r="J33" s="1">
        <v>0.5</v>
      </c>
      <c r="K33" s="1">
        <v>1</v>
      </c>
      <c r="L33" s="1">
        <v>0</v>
      </c>
      <c r="M33" s="1">
        <v>0</v>
      </c>
      <c r="N33" s="1">
        <v>0.5</v>
      </c>
      <c r="O33" s="1">
        <v>0.1</v>
      </c>
      <c r="P33" s="1">
        <v>0.1</v>
      </c>
      <c r="Q33" s="1">
        <v>0</v>
      </c>
      <c r="R33" s="1">
        <v>0</v>
      </c>
      <c r="S33" s="1">
        <v>0</v>
      </c>
      <c r="T33" s="1">
        <v>0</v>
      </c>
      <c r="U33" s="1">
        <v>11</v>
      </c>
      <c r="V33" s="1">
        <v>9</v>
      </c>
      <c r="W33" s="1">
        <v>82</v>
      </c>
      <c r="X33" s="1">
        <v>0.5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0.04</v>
      </c>
      <c r="AF33" s="1">
        <v>0</v>
      </c>
      <c r="AG33" s="1">
        <v>0</v>
      </c>
      <c r="AH33" s="1">
        <v>0</v>
      </c>
      <c r="AI33" s="1">
        <v>0</v>
      </c>
      <c r="AJ33" s="1">
        <v>0.5</v>
      </c>
      <c r="AK33" s="1">
        <v>17.5</v>
      </c>
      <c r="AL33" s="1">
        <v>3.85</v>
      </c>
      <c r="AM33" s="1">
        <v>10.6</v>
      </c>
      <c r="AN33" s="1">
        <v>0.7</v>
      </c>
      <c r="AO33" s="1">
        <v>5.4</v>
      </c>
      <c r="AP33" s="1">
        <v>9</v>
      </c>
      <c r="AQ33" s="1">
        <v>15</v>
      </c>
      <c r="AR33" s="1">
        <v>0</v>
      </c>
      <c r="AS33" s="1">
        <v>3.5</v>
      </c>
      <c r="AT33" s="1">
        <v>0</v>
      </c>
      <c r="AU33" s="1">
        <v>1</v>
      </c>
      <c r="AV33" s="1">
        <v>0</v>
      </c>
      <c r="AW33" s="1">
        <v>0</v>
      </c>
      <c r="AX33" s="1">
        <v>3.5</v>
      </c>
      <c r="AY33" s="1">
        <v>0.5</v>
      </c>
      <c r="AZ33" s="1">
        <v>0.5</v>
      </c>
      <c r="BA33" s="1">
        <v>1</v>
      </c>
      <c r="BB33" s="1">
        <v>2</v>
      </c>
      <c r="BC33" s="1">
        <v>3.5</v>
      </c>
      <c r="BD33" s="1">
        <v>3.5</v>
      </c>
      <c r="BE33" s="1">
        <v>0.5</v>
      </c>
      <c r="BF33" s="1">
        <v>0</v>
      </c>
      <c r="BG33" s="1">
        <v>1.5</v>
      </c>
      <c r="BH33" s="1">
        <v>0.5</v>
      </c>
      <c r="BI33" s="1">
        <v>0.31</v>
      </c>
      <c r="BJ33" s="1">
        <v>43</v>
      </c>
      <c r="BK33" s="1">
        <v>38</v>
      </c>
      <c r="BL33" s="1">
        <v>88</v>
      </c>
      <c r="BM33" s="1">
        <v>23</v>
      </c>
      <c r="BN33" s="1">
        <v>19.5</v>
      </c>
      <c r="BO33" s="1">
        <v>85</v>
      </c>
      <c r="BP33" s="1">
        <v>11</v>
      </c>
      <c r="BQ33" s="1">
        <v>9</v>
      </c>
      <c r="BR33" s="1">
        <v>82</v>
      </c>
      <c r="BS33" s="1">
        <v>0.5</v>
      </c>
      <c r="BT33" s="1">
        <v>0</v>
      </c>
      <c r="BU33" s="1">
        <v>2</v>
      </c>
      <c r="BV33" s="1">
        <v>0</v>
      </c>
      <c r="BW33" s="1">
        <v>1</v>
      </c>
      <c r="BX33" s="1">
        <v>0</v>
      </c>
      <c r="BY33" s="1">
        <v>60</v>
      </c>
      <c r="BZ33" s="1">
        <v>1</v>
      </c>
      <c r="CA33" s="1">
        <v>9</v>
      </c>
      <c r="CB33" s="1">
        <v>2.5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f t="shared" si="0"/>
        <v>4.2118601399999998</v>
      </c>
      <c r="CL33" s="1">
        <v>6</v>
      </c>
    </row>
    <row r="34" spans="1:90" x14ac:dyDescent="0.25">
      <c r="A34" s="1" t="s">
        <v>69</v>
      </c>
      <c r="B34" s="1">
        <v>4.4000000000000004</v>
      </c>
      <c r="C34" s="1">
        <v>2</v>
      </c>
      <c r="D34" s="1">
        <v>90</v>
      </c>
      <c r="E34" s="1">
        <v>0.08</v>
      </c>
      <c r="F34" s="1">
        <v>0</v>
      </c>
      <c r="G34" s="1">
        <v>0.1</v>
      </c>
      <c r="H34" s="1">
        <v>0</v>
      </c>
      <c r="I34" s="1">
        <v>0.5</v>
      </c>
      <c r="J34" s="1">
        <v>0.5</v>
      </c>
      <c r="K34" s="1">
        <v>0.5</v>
      </c>
      <c r="L34" s="1">
        <v>0</v>
      </c>
      <c r="M34" s="1">
        <v>0</v>
      </c>
      <c r="N34" s="1">
        <v>0.5</v>
      </c>
      <c r="O34" s="1">
        <v>0.08</v>
      </c>
      <c r="P34" s="1">
        <v>0.08</v>
      </c>
      <c r="Q34" s="1">
        <v>0</v>
      </c>
      <c r="R34" s="1">
        <v>0</v>
      </c>
      <c r="S34" s="1">
        <v>0</v>
      </c>
      <c r="T34" s="1">
        <v>0</v>
      </c>
      <c r="U34" s="1">
        <v>2.5</v>
      </c>
      <c r="V34" s="1">
        <v>0.5</v>
      </c>
      <c r="W34" s="1">
        <v>20</v>
      </c>
      <c r="X34" s="1">
        <v>0.5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0.02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9.5</v>
      </c>
      <c r="AL34" s="1">
        <v>0.25</v>
      </c>
      <c r="AM34" s="1">
        <v>19.2</v>
      </c>
      <c r="AN34" s="1">
        <v>0.6</v>
      </c>
      <c r="AO34" s="1">
        <v>3.6</v>
      </c>
      <c r="AP34" s="1">
        <v>16.5</v>
      </c>
      <c r="AQ34" s="1">
        <v>16.5</v>
      </c>
      <c r="AR34" s="1">
        <v>0</v>
      </c>
      <c r="AS34" s="1">
        <v>1.5</v>
      </c>
      <c r="AT34" s="1">
        <v>2</v>
      </c>
      <c r="AU34" s="1">
        <v>1</v>
      </c>
      <c r="AV34" s="1">
        <v>1</v>
      </c>
      <c r="AW34" s="1">
        <v>100</v>
      </c>
      <c r="AX34" s="1">
        <v>6.5</v>
      </c>
      <c r="AY34" s="1">
        <v>2.5</v>
      </c>
      <c r="AZ34" s="1">
        <v>1</v>
      </c>
      <c r="BA34" s="1">
        <v>2</v>
      </c>
      <c r="BB34" s="1">
        <v>5.5</v>
      </c>
      <c r="BC34" s="1">
        <v>11</v>
      </c>
      <c r="BD34" s="1">
        <v>7</v>
      </c>
      <c r="BE34" s="1">
        <v>3</v>
      </c>
      <c r="BF34" s="1">
        <v>0</v>
      </c>
      <c r="BG34" s="1">
        <v>0.5</v>
      </c>
      <c r="BH34" s="1">
        <v>2</v>
      </c>
      <c r="BI34" s="1">
        <v>1.2</v>
      </c>
      <c r="BJ34" s="1">
        <v>40</v>
      </c>
      <c r="BK34" s="1">
        <v>34</v>
      </c>
      <c r="BL34" s="1">
        <v>85</v>
      </c>
      <c r="BM34" s="1">
        <v>9</v>
      </c>
      <c r="BN34" s="1">
        <v>5</v>
      </c>
      <c r="BO34" s="1">
        <v>56</v>
      </c>
      <c r="BP34" s="1">
        <v>2.5</v>
      </c>
      <c r="BQ34" s="1">
        <v>0.5</v>
      </c>
      <c r="BR34" s="1">
        <v>20</v>
      </c>
      <c r="BS34" s="1">
        <v>0</v>
      </c>
      <c r="BT34" s="1">
        <v>0</v>
      </c>
      <c r="BU34" s="1">
        <v>2</v>
      </c>
      <c r="BV34" s="1">
        <v>0</v>
      </c>
      <c r="BW34" s="1">
        <v>0</v>
      </c>
      <c r="BX34" s="1">
        <v>0</v>
      </c>
      <c r="BY34" s="1">
        <v>50</v>
      </c>
      <c r="BZ34" s="1">
        <v>1</v>
      </c>
      <c r="CA34" s="1">
        <v>2</v>
      </c>
      <c r="CB34" s="1">
        <v>0.5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f t="shared" si="0"/>
        <v>3.0865653600000007</v>
      </c>
      <c r="CL34" s="1">
        <v>6</v>
      </c>
    </row>
    <row r="35" spans="1:90" x14ac:dyDescent="0.25">
      <c r="A35" s="1" t="s">
        <v>72</v>
      </c>
      <c r="B35" s="1">
        <v>5.0999999999999996</v>
      </c>
      <c r="C35" s="1">
        <v>2</v>
      </c>
      <c r="D35" s="1">
        <v>90</v>
      </c>
      <c r="E35" s="1">
        <v>0.09</v>
      </c>
      <c r="F35" s="1">
        <v>0</v>
      </c>
      <c r="G35" s="1">
        <v>0.1</v>
      </c>
      <c r="H35" s="1">
        <v>0</v>
      </c>
      <c r="I35" s="1">
        <v>1</v>
      </c>
      <c r="J35" s="1">
        <v>0</v>
      </c>
      <c r="K35" s="1">
        <v>0.5</v>
      </c>
      <c r="L35" s="1">
        <v>0.5</v>
      </c>
      <c r="M35" s="1">
        <v>0</v>
      </c>
      <c r="N35" s="1">
        <v>0</v>
      </c>
      <c r="O35" s="1">
        <v>0.02</v>
      </c>
      <c r="P35" s="1">
        <v>0.02</v>
      </c>
      <c r="Q35" s="1">
        <v>0</v>
      </c>
      <c r="R35" s="1">
        <v>0</v>
      </c>
      <c r="S35" s="1">
        <v>0</v>
      </c>
      <c r="T35" s="1">
        <v>0</v>
      </c>
      <c r="U35" s="1">
        <v>10.5</v>
      </c>
      <c r="V35" s="1">
        <v>8</v>
      </c>
      <c r="W35" s="1">
        <v>76</v>
      </c>
      <c r="X35" s="1">
        <v>3</v>
      </c>
      <c r="Y35" s="1">
        <v>1</v>
      </c>
      <c r="Z35" s="1">
        <v>33</v>
      </c>
      <c r="AA35" s="1">
        <v>0</v>
      </c>
      <c r="AB35" s="1">
        <v>0</v>
      </c>
      <c r="AC35" s="1">
        <v>1.5</v>
      </c>
      <c r="AD35" s="1">
        <v>0</v>
      </c>
      <c r="AE35" s="1">
        <v>0.08</v>
      </c>
      <c r="AF35" s="1">
        <v>0</v>
      </c>
      <c r="AG35" s="1">
        <v>0</v>
      </c>
      <c r="AH35" s="1">
        <v>0</v>
      </c>
      <c r="AI35" s="1">
        <v>0</v>
      </c>
      <c r="AJ35" s="1">
        <v>0.5</v>
      </c>
      <c r="AK35" s="1">
        <v>10.5</v>
      </c>
      <c r="AL35" s="1">
        <v>21.25</v>
      </c>
      <c r="AM35" s="1">
        <v>15.3</v>
      </c>
      <c r="AN35" s="1">
        <v>0.4</v>
      </c>
      <c r="AO35" s="1">
        <v>3.2</v>
      </c>
      <c r="AP35" s="1">
        <v>13</v>
      </c>
      <c r="AQ35" s="1">
        <v>19</v>
      </c>
      <c r="AR35" s="1">
        <v>0.5</v>
      </c>
      <c r="AS35" s="1">
        <v>3.5</v>
      </c>
      <c r="AT35" s="1">
        <v>2.5</v>
      </c>
      <c r="AU35" s="1">
        <v>0.5</v>
      </c>
      <c r="AV35" s="1">
        <v>0</v>
      </c>
      <c r="AW35" s="1">
        <v>0</v>
      </c>
      <c r="AX35" s="1">
        <v>4</v>
      </c>
      <c r="AY35" s="1">
        <v>4.5</v>
      </c>
      <c r="AZ35" s="1">
        <v>0.5</v>
      </c>
      <c r="BA35" s="1">
        <v>0</v>
      </c>
      <c r="BB35" s="1">
        <v>5</v>
      </c>
      <c r="BC35" s="1">
        <v>17.5</v>
      </c>
      <c r="BD35" s="1">
        <v>11</v>
      </c>
      <c r="BE35" s="1">
        <v>5.5</v>
      </c>
      <c r="BF35" s="1">
        <v>1</v>
      </c>
      <c r="BG35" s="1">
        <v>3</v>
      </c>
      <c r="BH35" s="1">
        <v>3</v>
      </c>
      <c r="BI35" s="1">
        <v>2.12</v>
      </c>
      <c r="BJ35" s="1">
        <v>24</v>
      </c>
      <c r="BK35" s="1">
        <v>19</v>
      </c>
      <c r="BL35" s="1">
        <v>79</v>
      </c>
      <c r="BM35" s="1">
        <v>18.5</v>
      </c>
      <c r="BN35" s="1">
        <v>12</v>
      </c>
      <c r="BO35" s="1">
        <v>65</v>
      </c>
      <c r="BP35" s="1">
        <v>10.5</v>
      </c>
      <c r="BQ35" s="1">
        <v>8</v>
      </c>
      <c r="BR35" s="1">
        <v>76</v>
      </c>
      <c r="BS35" s="1">
        <v>0</v>
      </c>
      <c r="BT35" s="1">
        <v>0</v>
      </c>
      <c r="BU35" s="1">
        <v>2</v>
      </c>
      <c r="BV35" s="1">
        <v>0</v>
      </c>
      <c r="BW35" s="1">
        <v>0</v>
      </c>
      <c r="BX35" s="1">
        <v>0</v>
      </c>
      <c r="BY35" s="1">
        <v>45</v>
      </c>
      <c r="BZ35" s="1">
        <v>1</v>
      </c>
      <c r="CA35" s="1">
        <v>4</v>
      </c>
      <c r="CB35" s="1">
        <v>5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>
        <v>0</v>
      </c>
      <c r="CJ35" s="1">
        <v>0</v>
      </c>
      <c r="CK35" s="1">
        <f t="shared" si="0"/>
        <v>3.4599282100000002</v>
      </c>
      <c r="CL35" s="1">
        <v>6</v>
      </c>
    </row>
    <row r="36" spans="1:90" x14ac:dyDescent="0.25">
      <c r="A36" s="1" t="s">
        <v>77</v>
      </c>
      <c r="B36" s="1">
        <v>4.7</v>
      </c>
      <c r="C36" s="1">
        <v>2</v>
      </c>
      <c r="D36" s="1">
        <v>90</v>
      </c>
      <c r="E36" s="1">
        <v>0.01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19</v>
      </c>
      <c r="V36" s="1">
        <v>10.5</v>
      </c>
      <c r="W36" s="1">
        <v>55</v>
      </c>
      <c r="X36" s="1">
        <v>5</v>
      </c>
      <c r="Y36" s="1">
        <v>0</v>
      </c>
      <c r="Z36" s="1">
        <v>0</v>
      </c>
      <c r="AA36" s="1">
        <v>0</v>
      </c>
      <c r="AB36" s="1">
        <v>1</v>
      </c>
      <c r="AC36" s="1">
        <v>0.5</v>
      </c>
      <c r="AD36" s="1">
        <v>0</v>
      </c>
      <c r="AE36" s="1">
        <v>0.02</v>
      </c>
      <c r="AF36" s="1">
        <v>0</v>
      </c>
      <c r="AG36" s="1">
        <v>0</v>
      </c>
      <c r="AH36" s="1">
        <v>0.5</v>
      </c>
      <c r="AI36" s="1">
        <v>0</v>
      </c>
      <c r="AJ36" s="1">
        <v>0</v>
      </c>
      <c r="AK36" s="1">
        <v>0</v>
      </c>
      <c r="AL36" s="1">
        <v>7.15</v>
      </c>
      <c r="AM36" s="1">
        <v>9.5</v>
      </c>
      <c r="AN36" s="1">
        <v>0.1</v>
      </c>
      <c r="AO36" s="1">
        <v>2.4</v>
      </c>
      <c r="AP36" s="1">
        <v>6</v>
      </c>
      <c r="AQ36" s="1">
        <v>6</v>
      </c>
      <c r="AR36" s="1">
        <v>0</v>
      </c>
      <c r="AS36" s="1">
        <v>1</v>
      </c>
      <c r="AT36" s="1">
        <v>2</v>
      </c>
      <c r="AU36" s="1">
        <v>0</v>
      </c>
      <c r="AV36" s="1">
        <v>0</v>
      </c>
      <c r="AX36" s="1">
        <v>3.5</v>
      </c>
      <c r="AY36" s="1">
        <v>1.5</v>
      </c>
      <c r="AZ36" s="1">
        <v>0.5</v>
      </c>
      <c r="BA36" s="1">
        <v>1.5</v>
      </c>
      <c r="BB36" s="1">
        <v>3.5</v>
      </c>
      <c r="BC36" s="1">
        <v>11</v>
      </c>
      <c r="BD36" s="1">
        <v>7</v>
      </c>
      <c r="BE36" s="1">
        <v>3</v>
      </c>
      <c r="BF36" s="1">
        <v>0</v>
      </c>
      <c r="BG36" s="1">
        <v>0.5</v>
      </c>
      <c r="BH36" s="1">
        <v>2</v>
      </c>
      <c r="BI36" s="1">
        <v>1.2</v>
      </c>
      <c r="BJ36" s="1">
        <v>42.5</v>
      </c>
      <c r="BK36" s="1">
        <v>30.5</v>
      </c>
      <c r="BL36" s="1">
        <v>72</v>
      </c>
      <c r="BM36" s="1">
        <v>31</v>
      </c>
      <c r="BN36" s="1">
        <v>16</v>
      </c>
      <c r="BO36" s="1">
        <v>52</v>
      </c>
      <c r="BP36" s="1">
        <v>19</v>
      </c>
      <c r="BQ36" s="1">
        <v>10.5</v>
      </c>
      <c r="BR36" s="1">
        <v>55</v>
      </c>
      <c r="BS36" s="1">
        <v>0</v>
      </c>
      <c r="BT36" s="1">
        <v>0</v>
      </c>
      <c r="BU36" s="1">
        <v>2</v>
      </c>
      <c r="BV36" s="1">
        <v>0</v>
      </c>
      <c r="BW36" s="1">
        <v>0</v>
      </c>
      <c r="BX36" s="1">
        <v>0</v>
      </c>
      <c r="BY36" s="1">
        <v>64.5</v>
      </c>
      <c r="BZ36" s="1">
        <v>0</v>
      </c>
      <c r="CA36" s="1">
        <v>14.5</v>
      </c>
      <c r="CB36" s="1">
        <v>5.5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>
        <v>0</v>
      </c>
      <c r="CJ36" s="1">
        <v>0</v>
      </c>
      <c r="CK36" s="1">
        <f t="shared" si="0"/>
        <v>3.3924013099999994</v>
      </c>
      <c r="CL36" s="1">
        <v>6</v>
      </c>
    </row>
    <row r="37" spans="1:90" x14ac:dyDescent="0.25">
      <c r="A37" s="1" t="s">
        <v>112</v>
      </c>
      <c r="B37" s="1">
        <v>4.9000000000000004</v>
      </c>
      <c r="C37" s="1">
        <v>2</v>
      </c>
      <c r="D37" s="1">
        <v>89.5</v>
      </c>
      <c r="E37" s="1">
        <v>0.19</v>
      </c>
      <c r="F37" s="1">
        <v>0</v>
      </c>
      <c r="G37" s="1">
        <v>0.2</v>
      </c>
      <c r="H37" s="1">
        <v>0</v>
      </c>
      <c r="I37" s="1">
        <v>2</v>
      </c>
      <c r="J37" s="1">
        <v>1</v>
      </c>
      <c r="K37" s="1">
        <v>2</v>
      </c>
      <c r="L37" s="1">
        <v>0</v>
      </c>
      <c r="M37" s="1">
        <v>0</v>
      </c>
      <c r="N37" s="1">
        <v>1.5</v>
      </c>
      <c r="O37" s="1">
        <v>0.18</v>
      </c>
      <c r="P37" s="1">
        <v>0.18</v>
      </c>
      <c r="Q37" s="1">
        <v>0</v>
      </c>
      <c r="R37" s="1">
        <v>0</v>
      </c>
      <c r="S37" s="1">
        <v>0</v>
      </c>
      <c r="T37" s="1">
        <v>0</v>
      </c>
      <c r="U37" s="1">
        <v>5</v>
      </c>
      <c r="V37" s="1">
        <v>1.5</v>
      </c>
      <c r="W37" s="1">
        <v>30</v>
      </c>
      <c r="X37" s="1">
        <v>0</v>
      </c>
      <c r="Y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0.06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25</v>
      </c>
      <c r="AL37" s="1">
        <v>0.25</v>
      </c>
      <c r="AM37" s="1">
        <v>15.1</v>
      </c>
      <c r="AN37" s="1">
        <v>1.2</v>
      </c>
      <c r="AO37" s="1">
        <v>4.0999999999999996</v>
      </c>
      <c r="AP37" s="1">
        <v>6.5</v>
      </c>
      <c r="AQ37" s="1">
        <v>6.5</v>
      </c>
      <c r="AR37" s="1">
        <v>0</v>
      </c>
      <c r="AS37" s="1">
        <v>1.5</v>
      </c>
      <c r="AT37" s="1">
        <v>2</v>
      </c>
      <c r="AU37" s="1">
        <v>1</v>
      </c>
      <c r="AV37" s="1">
        <v>0.5</v>
      </c>
      <c r="AW37" s="1">
        <v>50</v>
      </c>
      <c r="AX37" s="1">
        <v>3</v>
      </c>
      <c r="AY37" s="1">
        <v>4.5</v>
      </c>
      <c r="AZ37" s="1">
        <v>1</v>
      </c>
      <c r="BA37" s="1">
        <v>0.5</v>
      </c>
      <c r="BB37" s="1">
        <v>6</v>
      </c>
      <c r="BC37" s="1">
        <v>11</v>
      </c>
      <c r="BD37" s="1">
        <v>7</v>
      </c>
      <c r="BE37" s="1">
        <v>3</v>
      </c>
      <c r="BF37" s="1">
        <v>0</v>
      </c>
      <c r="BG37" s="1">
        <v>0.5</v>
      </c>
      <c r="BH37" s="1">
        <v>2</v>
      </c>
      <c r="BI37" s="1">
        <v>1.2</v>
      </c>
      <c r="BJ37" s="1">
        <v>28.5</v>
      </c>
      <c r="BK37" s="1">
        <v>22</v>
      </c>
      <c r="BL37" s="1">
        <v>77</v>
      </c>
      <c r="BM37" s="1">
        <v>9</v>
      </c>
      <c r="BN37" s="1">
        <v>5.5</v>
      </c>
      <c r="BO37" s="1">
        <v>61</v>
      </c>
      <c r="BP37" s="1">
        <v>5</v>
      </c>
      <c r="BQ37" s="1">
        <v>1.5</v>
      </c>
      <c r="BR37" s="1">
        <v>30</v>
      </c>
      <c r="BS37" s="1">
        <v>0</v>
      </c>
      <c r="BT37" s="1">
        <v>0</v>
      </c>
      <c r="BU37" s="1">
        <v>2</v>
      </c>
      <c r="BV37" s="1">
        <v>0</v>
      </c>
      <c r="BW37" s="1">
        <v>1</v>
      </c>
      <c r="BX37" s="1">
        <v>0</v>
      </c>
      <c r="BY37" s="1">
        <v>42</v>
      </c>
      <c r="BZ37" s="1">
        <v>4</v>
      </c>
      <c r="CA37" s="1">
        <v>3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>
        <v>0</v>
      </c>
      <c r="CJ37" s="1">
        <v>0</v>
      </c>
      <c r="CK37" s="1">
        <f t="shared" si="0"/>
        <v>3.1767817700000003</v>
      </c>
      <c r="CL37" s="1">
        <v>6</v>
      </c>
    </row>
    <row r="38" spans="1:90" x14ac:dyDescent="0.25">
      <c r="A38" s="1" t="s">
        <v>148</v>
      </c>
      <c r="B38" s="1">
        <v>7.1</v>
      </c>
      <c r="C38" s="1">
        <v>2</v>
      </c>
      <c r="D38" s="1">
        <v>90</v>
      </c>
      <c r="E38" s="1">
        <v>0.09</v>
      </c>
      <c r="F38" s="1">
        <v>0.17</v>
      </c>
      <c r="G38" s="1">
        <v>0.3</v>
      </c>
      <c r="H38" s="1">
        <v>1</v>
      </c>
      <c r="I38" s="1">
        <v>1.5</v>
      </c>
      <c r="J38" s="1">
        <v>0.5</v>
      </c>
      <c r="K38" s="1">
        <v>0.5</v>
      </c>
      <c r="L38" s="1">
        <v>1</v>
      </c>
      <c r="M38" s="1">
        <v>0.5</v>
      </c>
      <c r="N38" s="1">
        <v>0</v>
      </c>
      <c r="O38" s="1">
        <v>0.24</v>
      </c>
      <c r="P38" s="1">
        <v>0.24</v>
      </c>
      <c r="Q38" s="1">
        <v>0</v>
      </c>
      <c r="R38" s="1">
        <v>0</v>
      </c>
      <c r="S38" s="1">
        <v>0</v>
      </c>
      <c r="T38" s="1">
        <v>0</v>
      </c>
      <c r="U38" s="1">
        <v>28.5</v>
      </c>
      <c r="V38" s="1">
        <v>22.5</v>
      </c>
      <c r="W38" s="1">
        <v>79</v>
      </c>
      <c r="X38" s="1">
        <v>4.5</v>
      </c>
      <c r="Y38" s="1">
        <v>1</v>
      </c>
      <c r="Z38" s="1">
        <v>22</v>
      </c>
      <c r="AA38" s="1">
        <v>0.5</v>
      </c>
      <c r="AB38" s="1">
        <v>0</v>
      </c>
      <c r="AC38" s="1">
        <v>0.5</v>
      </c>
      <c r="AD38" s="1">
        <v>0</v>
      </c>
      <c r="AE38" s="1">
        <v>0.06</v>
      </c>
      <c r="AF38" s="1">
        <v>0.5</v>
      </c>
      <c r="AG38" s="1">
        <v>0</v>
      </c>
      <c r="AH38" s="1">
        <v>0</v>
      </c>
      <c r="AI38" s="1">
        <v>0</v>
      </c>
      <c r="AJ38" s="1">
        <v>1</v>
      </c>
      <c r="AK38" s="1">
        <v>19.5</v>
      </c>
      <c r="AL38" s="1">
        <v>22.55</v>
      </c>
      <c r="AM38" s="1">
        <v>18.899999999999999</v>
      </c>
      <c r="AN38" s="1">
        <v>1.7</v>
      </c>
      <c r="AO38" s="1">
        <v>7</v>
      </c>
      <c r="AP38" s="1">
        <v>17</v>
      </c>
      <c r="AQ38" s="1">
        <v>33.5</v>
      </c>
      <c r="AR38" s="1">
        <v>1.5</v>
      </c>
      <c r="AS38" s="1">
        <v>9</v>
      </c>
      <c r="AT38" s="1">
        <v>0</v>
      </c>
      <c r="AU38" s="1">
        <v>2</v>
      </c>
      <c r="AV38" s="1">
        <v>2</v>
      </c>
      <c r="AW38" s="1">
        <v>100</v>
      </c>
      <c r="AX38" s="1">
        <v>4.5</v>
      </c>
      <c r="AY38" s="1">
        <v>1</v>
      </c>
      <c r="AZ38" s="1">
        <v>0</v>
      </c>
      <c r="BA38" s="1">
        <v>1.5</v>
      </c>
      <c r="BB38" s="1">
        <v>2.5</v>
      </c>
      <c r="BC38" s="1">
        <v>3.5</v>
      </c>
      <c r="BD38" s="1">
        <v>3.5</v>
      </c>
      <c r="BE38" s="1">
        <v>0.5</v>
      </c>
      <c r="BF38" s="1">
        <v>0</v>
      </c>
      <c r="BG38" s="1">
        <v>1.5</v>
      </c>
      <c r="BH38" s="1">
        <v>0.5</v>
      </c>
      <c r="BI38" s="1">
        <v>0.31</v>
      </c>
      <c r="BJ38" s="1">
        <v>79</v>
      </c>
      <c r="BK38" s="1">
        <v>70</v>
      </c>
      <c r="BL38" s="1">
        <v>89</v>
      </c>
      <c r="BM38" s="1">
        <v>57</v>
      </c>
      <c r="BN38" s="1">
        <v>46.5</v>
      </c>
      <c r="BO38" s="1">
        <v>82</v>
      </c>
      <c r="BP38" s="1">
        <v>28.5</v>
      </c>
      <c r="BQ38" s="1">
        <v>22.5</v>
      </c>
      <c r="BR38" s="1">
        <v>79</v>
      </c>
      <c r="BS38" s="1">
        <v>1.5</v>
      </c>
      <c r="BT38" s="1">
        <v>0</v>
      </c>
      <c r="BU38" s="1">
        <v>2</v>
      </c>
      <c r="BV38" s="1">
        <v>0</v>
      </c>
      <c r="BW38" s="1">
        <v>0</v>
      </c>
      <c r="BX38" s="1">
        <v>1.5</v>
      </c>
      <c r="BY38" s="1">
        <v>102.5</v>
      </c>
      <c r="BZ38" s="1">
        <v>2</v>
      </c>
      <c r="CA38" s="1">
        <v>11.5</v>
      </c>
      <c r="CB38" s="1">
        <v>7.5</v>
      </c>
      <c r="CC38" s="1">
        <v>0.5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f t="shared" si="0"/>
        <v>5.7979154300000006</v>
      </c>
      <c r="CL38" s="1">
        <v>6</v>
      </c>
    </row>
    <row r="39" spans="1:90" x14ac:dyDescent="0.25">
      <c r="A39" s="1" t="s">
        <v>150</v>
      </c>
      <c r="B39" s="1">
        <v>5.7</v>
      </c>
      <c r="C39" s="1">
        <v>2</v>
      </c>
      <c r="D39" s="1">
        <v>58</v>
      </c>
      <c r="E39" s="1">
        <v>0.03</v>
      </c>
      <c r="F39" s="1">
        <v>0.25</v>
      </c>
      <c r="G39" s="1">
        <v>0</v>
      </c>
      <c r="H39" s="1">
        <v>1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5.5</v>
      </c>
      <c r="V39" s="1">
        <v>3</v>
      </c>
      <c r="W39" s="1">
        <v>55</v>
      </c>
      <c r="X39" s="1">
        <v>0.5</v>
      </c>
      <c r="Y39" s="1">
        <v>0.5</v>
      </c>
      <c r="Z39" s="1">
        <v>100</v>
      </c>
      <c r="AA39" s="1">
        <v>0</v>
      </c>
      <c r="AB39" s="1">
        <v>0</v>
      </c>
      <c r="AC39" s="1">
        <v>0.5</v>
      </c>
      <c r="AD39" s="1">
        <v>0</v>
      </c>
      <c r="AE39" s="1">
        <v>0.02</v>
      </c>
      <c r="AF39" s="1">
        <v>0.5</v>
      </c>
      <c r="AG39" s="1">
        <v>0</v>
      </c>
      <c r="AH39" s="1">
        <v>0</v>
      </c>
      <c r="AI39" s="1">
        <v>0</v>
      </c>
      <c r="AJ39" s="1">
        <v>0</v>
      </c>
      <c r="AK39" s="1">
        <v>2</v>
      </c>
      <c r="AL39" s="1">
        <v>7.9</v>
      </c>
      <c r="AM39" s="1">
        <v>28.7</v>
      </c>
      <c r="AN39" s="1">
        <v>0.1</v>
      </c>
      <c r="AO39" s="1">
        <v>1.5</v>
      </c>
      <c r="AP39" s="1">
        <v>10</v>
      </c>
      <c r="AQ39" s="1">
        <v>14.5</v>
      </c>
      <c r="AR39" s="1">
        <v>0</v>
      </c>
      <c r="AS39" s="1">
        <v>3</v>
      </c>
      <c r="AT39" s="1">
        <v>0.5</v>
      </c>
      <c r="AU39" s="1">
        <v>3.5</v>
      </c>
      <c r="AV39" s="1">
        <v>1.5</v>
      </c>
      <c r="AW39" s="1">
        <v>43</v>
      </c>
      <c r="AX39" s="1">
        <v>1.5</v>
      </c>
      <c r="AY39" s="1">
        <v>5.5</v>
      </c>
      <c r="AZ39" s="1">
        <v>0</v>
      </c>
      <c r="BA39" s="1">
        <v>1.5</v>
      </c>
      <c r="BB39" s="1">
        <v>7</v>
      </c>
      <c r="BC39" s="1">
        <v>20.5</v>
      </c>
      <c r="BD39" s="1">
        <v>13</v>
      </c>
      <c r="BE39" s="1">
        <v>7</v>
      </c>
      <c r="BF39" s="1">
        <v>1.5</v>
      </c>
      <c r="BG39" s="1">
        <v>5</v>
      </c>
      <c r="BH39" s="1">
        <v>2</v>
      </c>
      <c r="BI39" s="1">
        <v>2.19</v>
      </c>
      <c r="BJ39" s="1">
        <v>30.5</v>
      </c>
      <c r="BK39" s="1">
        <v>23</v>
      </c>
      <c r="BL39" s="1">
        <v>75</v>
      </c>
      <c r="BM39" s="1">
        <v>11</v>
      </c>
      <c r="BN39" s="1">
        <v>6</v>
      </c>
      <c r="BO39" s="1">
        <v>55</v>
      </c>
      <c r="BP39" s="1">
        <v>5.5</v>
      </c>
      <c r="BQ39" s="1">
        <v>3</v>
      </c>
      <c r="BR39" s="1">
        <v>55</v>
      </c>
      <c r="BS39" s="1">
        <v>0</v>
      </c>
      <c r="BT39" s="1">
        <v>0</v>
      </c>
      <c r="BU39" s="1">
        <v>1</v>
      </c>
      <c r="BV39" s="1">
        <v>1</v>
      </c>
      <c r="BW39" s="1">
        <v>0</v>
      </c>
      <c r="BX39" s="1">
        <v>0.5</v>
      </c>
      <c r="BY39" s="1">
        <v>48</v>
      </c>
      <c r="BZ39" s="1">
        <v>1</v>
      </c>
      <c r="CA39" s="1">
        <v>1</v>
      </c>
      <c r="CB39" s="1">
        <v>1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K39" s="1">
        <f t="shared" si="0"/>
        <v>3.4415803300000003</v>
      </c>
      <c r="CL39" s="1">
        <v>6</v>
      </c>
    </row>
    <row r="40" spans="1:90" x14ac:dyDescent="0.25">
      <c r="A40" s="1" t="s">
        <v>106</v>
      </c>
      <c r="B40" s="1">
        <v>4.3</v>
      </c>
      <c r="C40" s="1">
        <v>2</v>
      </c>
      <c r="D40" s="1">
        <v>90</v>
      </c>
      <c r="E40" s="1">
        <v>0.16</v>
      </c>
      <c r="F40" s="1">
        <v>0</v>
      </c>
      <c r="G40" s="1">
        <v>0.3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0.01</v>
      </c>
      <c r="P40" s="1">
        <v>0.01</v>
      </c>
      <c r="Q40" s="1">
        <v>0</v>
      </c>
      <c r="R40" s="1">
        <v>0</v>
      </c>
      <c r="S40" s="1">
        <v>0</v>
      </c>
      <c r="T40" s="1">
        <v>0</v>
      </c>
      <c r="U40" s="1">
        <v>12.5</v>
      </c>
      <c r="V40" s="1">
        <v>10</v>
      </c>
      <c r="W40" s="1">
        <v>80</v>
      </c>
      <c r="X40" s="1">
        <v>2.5</v>
      </c>
      <c r="Y40" s="1">
        <v>0</v>
      </c>
      <c r="Z40" s="1">
        <v>0</v>
      </c>
      <c r="AA40" s="1">
        <v>0</v>
      </c>
      <c r="AB40" s="1">
        <v>0</v>
      </c>
      <c r="AC40" s="1">
        <v>2</v>
      </c>
      <c r="AD40" s="1">
        <v>0.5</v>
      </c>
      <c r="AE40" s="1">
        <v>0.26</v>
      </c>
      <c r="AF40" s="1">
        <v>0</v>
      </c>
      <c r="AG40" s="1">
        <v>0</v>
      </c>
      <c r="AH40" s="1">
        <v>0</v>
      </c>
      <c r="AI40" s="1">
        <v>0</v>
      </c>
      <c r="AJ40" s="1">
        <v>0.5</v>
      </c>
      <c r="AK40" s="1">
        <v>5</v>
      </c>
      <c r="AL40" s="1">
        <v>23.45</v>
      </c>
      <c r="AM40" s="1">
        <v>11.4</v>
      </c>
      <c r="AN40" s="1">
        <v>0.9</v>
      </c>
      <c r="AO40" s="1">
        <v>4.2</v>
      </c>
      <c r="AP40" s="1">
        <v>13.5</v>
      </c>
      <c r="AQ40" s="1">
        <v>19.5</v>
      </c>
      <c r="AR40" s="1">
        <v>0</v>
      </c>
      <c r="AS40" s="1">
        <v>3.5</v>
      </c>
      <c r="AT40" s="1">
        <v>1</v>
      </c>
      <c r="AU40" s="1">
        <v>1</v>
      </c>
      <c r="AV40" s="1">
        <v>0.5</v>
      </c>
      <c r="AW40" s="1">
        <v>50</v>
      </c>
      <c r="AX40" s="1">
        <v>7</v>
      </c>
      <c r="AY40" s="1">
        <v>2</v>
      </c>
      <c r="AZ40" s="1">
        <v>0</v>
      </c>
      <c r="BA40" s="1">
        <v>1</v>
      </c>
      <c r="BB40" s="1">
        <v>3</v>
      </c>
      <c r="BC40" s="1">
        <v>11.5</v>
      </c>
      <c r="BD40" s="1">
        <v>6</v>
      </c>
      <c r="BE40" s="1">
        <v>4</v>
      </c>
      <c r="BF40" s="1">
        <v>0.5</v>
      </c>
      <c r="BG40" s="1">
        <v>2.5</v>
      </c>
      <c r="BH40" s="1">
        <v>1</v>
      </c>
      <c r="BI40" s="1">
        <v>1.07</v>
      </c>
      <c r="BJ40" s="1">
        <v>39</v>
      </c>
      <c r="BK40" s="1">
        <v>33</v>
      </c>
      <c r="BL40" s="1">
        <v>85</v>
      </c>
      <c r="BM40" s="1">
        <v>27.5</v>
      </c>
      <c r="BN40" s="1">
        <v>21</v>
      </c>
      <c r="BO40" s="1">
        <v>76</v>
      </c>
      <c r="BP40" s="1">
        <v>12.5</v>
      </c>
      <c r="BQ40" s="1">
        <v>10</v>
      </c>
      <c r="BR40" s="1">
        <v>80</v>
      </c>
      <c r="BS40" s="1">
        <v>0</v>
      </c>
      <c r="BT40" s="1">
        <v>0</v>
      </c>
      <c r="BU40" s="1">
        <v>2</v>
      </c>
      <c r="BV40" s="1">
        <v>0</v>
      </c>
      <c r="BW40" s="1">
        <v>0</v>
      </c>
      <c r="BX40" s="1">
        <v>1</v>
      </c>
      <c r="BY40" s="1">
        <v>62.5</v>
      </c>
      <c r="BZ40" s="1">
        <v>2.5</v>
      </c>
      <c r="CA40" s="1">
        <v>3.5</v>
      </c>
      <c r="CB40" s="1">
        <v>3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f t="shared" si="0"/>
        <v>3.8407954200000005</v>
      </c>
      <c r="CL40" s="1">
        <v>5</v>
      </c>
    </row>
    <row r="41" spans="1:90" x14ac:dyDescent="0.25">
      <c r="A41" s="1" t="s">
        <v>117</v>
      </c>
      <c r="B41" s="1">
        <v>4.5999999999999996</v>
      </c>
      <c r="C41" s="1">
        <v>2</v>
      </c>
      <c r="D41" s="1">
        <v>90</v>
      </c>
      <c r="E41" s="1">
        <v>0.21</v>
      </c>
      <c r="F41" s="1">
        <v>1</v>
      </c>
      <c r="G41" s="1">
        <v>0.2</v>
      </c>
      <c r="H41" s="1">
        <v>1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3</v>
      </c>
      <c r="V41" s="1">
        <v>1</v>
      </c>
      <c r="W41" s="1">
        <v>33</v>
      </c>
      <c r="X41" s="1">
        <v>0</v>
      </c>
      <c r="Y41" s="1">
        <v>0</v>
      </c>
      <c r="AA41" s="1">
        <v>0</v>
      </c>
      <c r="AB41" s="1">
        <v>0</v>
      </c>
      <c r="AC41" s="1">
        <v>0.5</v>
      </c>
      <c r="AD41" s="1">
        <v>0.5</v>
      </c>
      <c r="AE41" s="1">
        <v>0.2</v>
      </c>
      <c r="AF41" s="1">
        <v>0.5</v>
      </c>
      <c r="AG41" s="1">
        <v>0</v>
      </c>
      <c r="AH41" s="1">
        <v>0</v>
      </c>
      <c r="AI41" s="1">
        <v>0</v>
      </c>
      <c r="AJ41" s="1">
        <v>0</v>
      </c>
      <c r="AK41" s="1">
        <v>2</v>
      </c>
      <c r="AL41" s="1">
        <v>5.3</v>
      </c>
      <c r="AM41" s="1">
        <v>22.8</v>
      </c>
      <c r="AN41" s="1">
        <v>0.7</v>
      </c>
      <c r="AO41" s="1">
        <v>4.9000000000000004</v>
      </c>
      <c r="AP41" s="1">
        <v>15</v>
      </c>
      <c r="AQ41" s="1">
        <v>19.5</v>
      </c>
      <c r="AR41" s="1">
        <v>1</v>
      </c>
      <c r="AS41" s="1">
        <v>4.5</v>
      </c>
      <c r="AT41" s="1">
        <v>1</v>
      </c>
      <c r="AU41" s="1">
        <v>2</v>
      </c>
      <c r="AV41" s="1">
        <v>1.5</v>
      </c>
      <c r="AW41" s="1">
        <v>75</v>
      </c>
      <c r="AX41" s="1">
        <v>4</v>
      </c>
      <c r="AY41" s="1">
        <v>5</v>
      </c>
      <c r="AZ41" s="1">
        <v>0</v>
      </c>
      <c r="BA41" s="1">
        <v>1</v>
      </c>
      <c r="BB41" s="1">
        <v>6</v>
      </c>
      <c r="BC41" s="1">
        <v>5.5</v>
      </c>
      <c r="BD41" s="1">
        <v>4</v>
      </c>
      <c r="BE41" s="1">
        <v>3.5</v>
      </c>
      <c r="BF41" s="1">
        <v>1.5</v>
      </c>
      <c r="BG41" s="1">
        <v>1.5</v>
      </c>
      <c r="BH41" s="1">
        <v>0</v>
      </c>
      <c r="BI41" s="1">
        <v>0.62</v>
      </c>
      <c r="BJ41" s="1">
        <v>43</v>
      </c>
      <c r="BK41" s="1">
        <v>32.5</v>
      </c>
      <c r="BL41" s="1">
        <v>76</v>
      </c>
      <c r="BM41" s="1">
        <v>7</v>
      </c>
      <c r="BN41" s="1">
        <v>2.5</v>
      </c>
      <c r="BO41" s="1">
        <v>36</v>
      </c>
      <c r="BP41" s="1">
        <v>3</v>
      </c>
      <c r="BQ41" s="1">
        <v>1</v>
      </c>
      <c r="BR41" s="1">
        <v>33</v>
      </c>
      <c r="BS41" s="1">
        <v>0</v>
      </c>
      <c r="BT41" s="1">
        <v>0</v>
      </c>
      <c r="BU41" s="1">
        <v>2</v>
      </c>
      <c r="BV41" s="1">
        <v>0</v>
      </c>
      <c r="BW41" s="1">
        <v>0</v>
      </c>
      <c r="BX41" s="1">
        <v>0</v>
      </c>
      <c r="BY41" s="1">
        <v>53</v>
      </c>
      <c r="BZ41" s="1">
        <v>1</v>
      </c>
      <c r="CA41" s="1">
        <v>2</v>
      </c>
      <c r="CB41" s="1">
        <v>0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1">
        <v>0</v>
      </c>
      <c r="CI41" s="1">
        <v>0</v>
      </c>
      <c r="CJ41" s="1">
        <v>0</v>
      </c>
      <c r="CK41" s="1">
        <f t="shared" si="0"/>
        <v>4.1668933099999999</v>
      </c>
      <c r="CL41" s="1">
        <v>5</v>
      </c>
    </row>
    <row r="42" spans="1:90" x14ac:dyDescent="0.25">
      <c r="A42" s="1" t="s">
        <v>122</v>
      </c>
      <c r="B42" s="1">
        <v>4.5</v>
      </c>
      <c r="C42" s="1">
        <v>2</v>
      </c>
      <c r="D42" s="1">
        <v>90</v>
      </c>
      <c r="E42" s="1">
        <v>0.05</v>
      </c>
      <c r="F42" s="1">
        <v>0</v>
      </c>
      <c r="G42" s="1">
        <v>0.1</v>
      </c>
      <c r="H42" s="1">
        <v>0</v>
      </c>
      <c r="I42" s="1">
        <v>0.5</v>
      </c>
      <c r="J42" s="1">
        <v>0</v>
      </c>
      <c r="K42" s="1">
        <v>0.5</v>
      </c>
      <c r="L42" s="1">
        <v>0</v>
      </c>
      <c r="M42" s="1">
        <v>0</v>
      </c>
      <c r="N42" s="1">
        <v>0</v>
      </c>
      <c r="O42" s="1">
        <v>0.01</v>
      </c>
      <c r="P42" s="1">
        <v>0.01</v>
      </c>
      <c r="Q42" s="1">
        <v>0</v>
      </c>
      <c r="R42" s="1">
        <v>0</v>
      </c>
      <c r="S42" s="1">
        <v>0</v>
      </c>
      <c r="T42" s="1">
        <v>0</v>
      </c>
      <c r="U42" s="1">
        <v>14.5</v>
      </c>
      <c r="V42" s="1">
        <v>9.5</v>
      </c>
      <c r="W42" s="1">
        <v>66</v>
      </c>
      <c r="X42" s="1">
        <v>2</v>
      </c>
      <c r="Y42" s="1">
        <v>0</v>
      </c>
      <c r="Z42" s="1">
        <v>0</v>
      </c>
      <c r="AA42" s="1">
        <v>0</v>
      </c>
      <c r="AB42" s="1">
        <v>0</v>
      </c>
      <c r="AC42" s="1">
        <v>1</v>
      </c>
      <c r="AD42" s="1">
        <v>0</v>
      </c>
      <c r="AE42" s="1">
        <v>0.04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4</v>
      </c>
      <c r="AL42" s="1">
        <v>12.1</v>
      </c>
      <c r="AM42" s="1">
        <v>9.8000000000000007</v>
      </c>
      <c r="AN42" s="1">
        <v>0.2</v>
      </c>
      <c r="AO42" s="1">
        <v>4.3</v>
      </c>
      <c r="AP42" s="1">
        <v>6.5</v>
      </c>
      <c r="AQ42" s="1">
        <v>6.5</v>
      </c>
      <c r="AR42" s="1">
        <v>0</v>
      </c>
      <c r="AS42" s="1">
        <v>2</v>
      </c>
      <c r="AT42" s="1">
        <v>1</v>
      </c>
      <c r="AU42" s="1">
        <v>1</v>
      </c>
      <c r="AV42" s="1">
        <v>1</v>
      </c>
      <c r="AW42" s="1">
        <v>100</v>
      </c>
      <c r="AX42" s="1">
        <v>5.5</v>
      </c>
      <c r="AY42" s="1">
        <v>2</v>
      </c>
      <c r="AZ42" s="1">
        <v>0</v>
      </c>
      <c r="BA42" s="1">
        <v>0.5</v>
      </c>
      <c r="BB42" s="1">
        <v>2.5</v>
      </c>
      <c r="BC42" s="1">
        <v>5.5</v>
      </c>
      <c r="BD42" s="1">
        <v>4</v>
      </c>
      <c r="BE42" s="1">
        <v>3.5</v>
      </c>
      <c r="BF42" s="1">
        <v>1.5</v>
      </c>
      <c r="BG42" s="1">
        <v>1.5</v>
      </c>
      <c r="BH42" s="1">
        <v>0</v>
      </c>
      <c r="BI42" s="1">
        <v>0.62</v>
      </c>
      <c r="BJ42" s="1">
        <v>32.5</v>
      </c>
      <c r="BK42" s="1">
        <v>22.5</v>
      </c>
      <c r="BL42" s="1">
        <v>69</v>
      </c>
      <c r="BM42" s="1">
        <v>23</v>
      </c>
      <c r="BN42" s="1">
        <v>13</v>
      </c>
      <c r="BO42" s="1">
        <v>57</v>
      </c>
      <c r="BP42" s="1">
        <v>14.5</v>
      </c>
      <c r="BQ42" s="1">
        <v>9.5</v>
      </c>
      <c r="BR42" s="1">
        <v>66</v>
      </c>
      <c r="BS42" s="1">
        <v>0</v>
      </c>
      <c r="BT42" s="1">
        <v>0</v>
      </c>
      <c r="BU42" s="1">
        <v>2</v>
      </c>
      <c r="BV42" s="1">
        <v>0</v>
      </c>
      <c r="BW42" s="1">
        <v>0</v>
      </c>
      <c r="BX42" s="1">
        <v>1</v>
      </c>
      <c r="BY42" s="1">
        <v>55.5</v>
      </c>
      <c r="BZ42" s="1">
        <v>1.5</v>
      </c>
      <c r="CA42" s="1">
        <v>7</v>
      </c>
      <c r="CB42" s="1">
        <v>3</v>
      </c>
      <c r="CC42" s="1">
        <v>0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  <c r="CI42" s="1">
        <v>0</v>
      </c>
      <c r="CJ42" s="1">
        <v>0</v>
      </c>
      <c r="CK42" s="1">
        <f t="shared" si="0"/>
        <v>3.6284241100000001</v>
      </c>
      <c r="CL42" s="1">
        <v>5</v>
      </c>
    </row>
    <row r="43" spans="1:90" x14ac:dyDescent="0.25">
      <c r="A43" s="1" t="s">
        <v>130</v>
      </c>
      <c r="B43" s="1">
        <v>4.0999999999999996</v>
      </c>
      <c r="C43" s="1">
        <v>2</v>
      </c>
      <c r="D43" s="1">
        <v>90</v>
      </c>
      <c r="E43" s="1">
        <v>0.02</v>
      </c>
      <c r="F43" s="1">
        <v>0</v>
      </c>
      <c r="G43" s="1">
        <v>0</v>
      </c>
      <c r="H43" s="1">
        <v>0</v>
      </c>
      <c r="I43" s="1">
        <v>0.5</v>
      </c>
      <c r="J43" s="1">
        <v>0</v>
      </c>
      <c r="K43" s="1">
        <v>0.5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7</v>
      </c>
      <c r="V43" s="1">
        <v>3.5</v>
      </c>
      <c r="W43" s="1">
        <v>50</v>
      </c>
      <c r="X43" s="1">
        <v>0</v>
      </c>
      <c r="Y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0.5</v>
      </c>
      <c r="AI43" s="1">
        <v>0</v>
      </c>
      <c r="AJ43" s="1">
        <v>0.5</v>
      </c>
      <c r="AK43" s="1">
        <v>2</v>
      </c>
      <c r="AL43" s="1">
        <v>0.75</v>
      </c>
      <c r="AM43" s="1">
        <v>17</v>
      </c>
      <c r="AN43" s="1">
        <v>0</v>
      </c>
      <c r="AO43" s="1">
        <v>2.6</v>
      </c>
      <c r="AP43" s="1">
        <v>11</v>
      </c>
      <c r="AQ43" s="1">
        <v>17</v>
      </c>
      <c r="AR43" s="1">
        <v>0</v>
      </c>
      <c r="AS43" s="1">
        <v>3</v>
      </c>
      <c r="AT43" s="1">
        <v>1</v>
      </c>
      <c r="AU43" s="1">
        <v>1</v>
      </c>
      <c r="AV43" s="1">
        <v>0.5</v>
      </c>
      <c r="AW43" s="1">
        <v>50</v>
      </c>
      <c r="AX43" s="1">
        <v>3.5</v>
      </c>
      <c r="AY43" s="1">
        <v>4</v>
      </c>
      <c r="AZ43" s="1">
        <v>0.5</v>
      </c>
      <c r="BA43" s="1">
        <v>1.5</v>
      </c>
      <c r="BB43" s="1">
        <v>6</v>
      </c>
      <c r="BC43" s="1">
        <v>10.5</v>
      </c>
      <c r="BD43" s="1">
        <v>6.5</v>
      </c>
      <c r="BE43" s="1">
        <v>3</v>
      </c>
      <c r="BF43" s="1">
        <v>0.5</v>
      </c>
      <c r="BG43" s="1">
        <v>0.5</v>
      </c>
      <c r="BH43" s="1">
        <v>1.5</v>
      </c>
      <c r="BI43" s="1">
        <v>1.18</v>
      </c>
      <c r="BJ43" s="1">
        <v>63</v>
      </c>
      <c r="BK43" s="1">
        <v>54</v>
      </c>
      <c r="BL43" s="1">
        <v>86</v>
      </c>
      <c r="BM43" s="1">
        <v>18.5</v>
      </c>
      <c r="BN43" s="1">
        <v>12</v>
      </c>
      <c r="BO43" s="1">
        <v>65</v>
      </c>
      <c r="BP43" s="1">
        <v>7</v>
      </c>
      <c r="BQ43" s="1">
        <v>3.5</v>
      </c>
      <c r="BR43" s="1">
        <v>50</v>
      </c>
      <c r="BS43" s="1">
        <v>0</v>
      </c>
      <c r="BT43" s="1">
        <v>0</v>
      </c>
      <c r="BU43" s="1">
        <v>2</v>
      </c>
      <c r="BV43" s="1">
        <v>0</v>
      </c>
      <c r="BW43" s="1">
        <v>0</v>
      </c>
      <c r="BX43" s="1">
        <v>0</v>
      </c>
      <c r="BY43" s="1">
        <v>72.5</v>
      </c>
      <c r="BZ43" s="1">
        <v>0.5</v>
      </c>
      <c r="CA43" s="1">
        <v>6.5</v>
      </c>
      <c r="CB43" s="1">
        <v>0.5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f t="shared" si="0"/>
        <v>3.88722162</v>
      </c>
      <c r="CL43" s="1">
        <v>5</v>
      </c>
    </row>
    <row r="44" spans="1:90" x14ac:dyDescent="0.25">
      <c r="A44" s="1" t="s">
        <v>65</v>
      </c>
      <c r="B44" s="1">
        <v>5.0999999999999996</v>
      </c>
      <c r="C44" s="1">
        <v>2</v>
      </c>
      <c r="D44" s="1">
        <v>90</v>
      </c>
      <c r="E44" s="1">
        <v>0.01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15</v>
      </c>
      <c r="V44" s="1">
        <v>13</v>
      </c>
      <c r="W44" s="1">
        <v>87</v>
      </c>
      <c r="X44" s="1">
        <v>1.5</v>
      </c>
      <c r="Y44" s="1">
        <v>0</v>
      </c>
      <c r="Z44" s="1">
        <v>0</v>
      </c>
      <c r="AA44" s="1">
        <v>0</v>
      </c>
      <c r="AB44" s="1">
        <v>0</v>
      </c>
      <c r="AC44" s="1">
        <v>0.5</v>
      </c>
      <c r="AD44" s="1">
        <v>0</v>
      </c>
      <c r="AE44" s="1">
        <v>0.02</v>
      </c>
      <c r="AF44" s="1">
        <v>0</v>
      </c>
      <c r="AG44" s="1">
        <v>0</v>
      </c>
      <c r="AH44" s="1">
        <v>0</v>
      </c>
      <c r="AI44" s="1">
        <v>0</v>
      </c>
      <c r="AJ44" s="1">
        <v>0.5</v>
      </c>
      <c r="AK44" s="1">
        <v>2</v>
      </c>
      <c r="AL44" s="1">
        <v>9.1999999999999993</v>
      </c>
      <c r="AM44" s="1">
        <v>18.5</v>
      </c>
      <c r="AN44" s="1">
        <v>0.1</v>
      </c>
      <c r="AO44" s="1">
        <v>3.1</v>
      </c>
      <c r="AP44" s="1">
        <v>18</v>
      </c>
      <c r="AQ44" s="1">
        <v>24</v>
      </c>
      <c r="AR44" s="1">
        <v>1</v>
      </c>
      <c r="AS44" s="1">
        <v>5</v>
      </c>
      <c r="AT44" s="1">
        <v>0.5</v>
      </c>
      <c r="AU44" s="1">
        <v>2.5</v>
      </c>
      <c r="AV44" s="1">
        <v>2</v>
      </c>
      <c r="AW44" s="1">
        <v>80</v>
      </c>
      <c r="AX44" s="1">
        <v>7</v>
      </c>
      <c r="AY44" s="1">
        <v>1</v>
      </c>
      <c r="AZ44" s="1">
        <v>1</v>
      </c>
      <c r="BA44" s="1">
        <v>2.5</v>
      </c>
      <c r="BB44" s="1">
        <v>4.5</v>
      </c>
      <c r="BC44" s="1">
        <v>13.5</v>
      </c>
      <c r="BD44" s="1">
        <v>7.5</v>
      </c>
      <c r="BE44" s="1">
        <v>4.5</v>
      </c>
      <c r="BF44" s="1">
        <v>0.5</v>
      </c>
      <c r="BG44" s="1">
        <v>1.5</v>
      </c>
      <c r="BH44" s="1">
        <v>1.5</v>
      </c>
      <c r="BI44" s="1">
        <v>1.28</v>
      </c>
      <c r="BJ44" s="1">
        <v>52</v>
      </c>
      <c r="BK44" s="1">
        <v>47</v>
      </c>
      <c r="BL44" s="1">
        <v>90</v>
      </c>
      <c r="BM44" s="1">
        <v>27.5</v>
      </c>
      <c r="BN44" s="1">
        <v>23.5</v>
      </c>
      <c r="BO44" s="1">
        <v>85</v>
      </c>
      <c r="BP44" s="1">
        <v>15</v>
      </c>
      <c r="BQ44" s="1">
        <v>13</v>
      </c>
      <c r="BR44" s="1">
        <v>87</v>
      </c>
      <c r="BS44" s="1">
        <v>0</v>
      </c>
      <c r="BT44" s="1">
        <v>0</v>
      </c>
      <c r="BU44" s="1">
        <v>2</v>
      </c>
      <c r="BV44" s="1">
        <v>0</v>
      </c>
      <c r="BW44" s="1">
        <v>0</v>
      </c>
      <c r="BX44" s="1">
        <v>0</v>
      </c>
      <c r="BY44" s="1">
        <v>65.5</v>
      </c>
      <c r="BZ44" s="1">
        <v>1</v>
      </c>
      <c r="CA44" s="1">
        <v>4</v>
      </c>
      <c r="CB44" s="1">
        <v>2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f t="shared" si="0"/>
        <v>3.5104983099999991</v>
      </c>
      <c r="CL44" s="1">
        <v>2</v>
      </c>
    </row>
    <row r="45" spans="1:90" x14ac:dyDescent="0.25">
      <c r="A45" s="1" t="s">
        <v>162</v>
      </c>
      <c r="B45" s="1">
        <v>5.5</v>
      </c>
      <c r="C45" s="1">
        <v>2</v>
      </c>
      <c r="D45" s="1">
        <v>90</v>
      </c>
      <c r="E45" s="1">
        <v>0.09</v>
      </c>
      <c r="F45" s="1">
        <v>0.2</v>
      </c>
      <c r="G45" s="1">
        <v>0.2</v>
      </c>
      <c r="H45" s="1">
        <v>1</v>
      </c>
      <c r="I45" s="1">
        <v>1</v>
      </c>
      <c r="J45" s="1">
        <v>0</v>
      </c>
      <c r="K45" s="1">
        <v>1</v>
      </c>
      <c r="L45" s="1">
        <v>0</v>
      </c>
      <c r="M45" s="1">
        <v>0.5</v>
      </c>
      <c r="N45" s="1">
        <v>1</v>
      </c>
      <c r="O45" s="1">
        <v>0.15</v>
      </c>
      <c r="P45" s="1">
        <v>0.15</v>
      </c>
      <c r="Q45" s="1">
        <v>0</v>
      </c>
      <c r="R45" s="1">
        <v>0</v>
      </c>
      <c r="S45" s="1">
        <v>0</v>
      </c>
      <c r="T45" s="1">
        <v>0</v>
      </c>
      <c r="U45" s="1">
        <v>8.5</v>
      </c>
      <c r="V45" s="1">
        <v>5.5</v>
      </c>
      <c r="W45" s="1">
        <v>65</v>
      </c>
      <c r="X45" s="1">
        <v>0</v>
      </c>
      <c r="Y45" s="1">
        <v>0</v>
      </c>
      <c r="AA45" s="1">
        <v>0</v>
      </c>
      <c r="AB45" s="1">
        <v>0</v>
      </c>
      <c r="AC45" s="1">
        <v>0.5</v>
      </c>
      <c r="AD45" s="1">
        <v>0</v>
      </c>
      <c r="AE45" s="1">
        <v>0.02</v>
      </c>
      <c r="AF45" s="1">
        <v>0.5</v>
      </c>
      <c r="AG45" s="1">
        <v>0</v>
      </c>
      <c r="AH45" s="1">
        <v>0</v>
      </c>
      <c r="AI45" s="1">
        <v>0</v>
      </c>
      <c r="AJ45" s="1">
        <v>0.5</v>
      </c>
      <c r="AK45" s="1">
        <v>4</v>
      </c>
      <c r="AL45" s="1">
        <v>6.35</v>
      </c>
      <c r="AM45" s="1">
        <v>25.7</v>
      </c>
      <c r="AN45" s="1">
        <v>1</v>
      </c>
      <c r="AO45" s="1">
        <v>4</v>
      </c>
      <c r="AP45" s="1">
        <v>13</v>
      </c>
      <c r="AQ45" s="1">
        <v>23.5</v>
      </c>
      <c r="AR45" s="1">
        <v>1.5</v>
      </c>
      <c r="AS45" s="1">
        <v>7</v>
      </c>
      <c r="AT45" s="1">
        <v>0.5</v>
      </c>
      <c r="AU45" s="1">
        <v>2</v>
      </c>
      <c r="AV45" s="1">
        <v>1.5</v>
      </c>
      <c r="AW45" s="1">
        <v>75</v>
      </c>
      <c r="AX45" s="1">
        <v>3</v>
      </c>
      <c r="AY45" s="1">
        <v>3</v>
      </c>
      <c r="AZ45" s="1">
        <v>0.5</v>
      </c>
      <c r="BA45" s="1">
        <v>0.5</v>
      </c>
      <c r="BB45" s="1">
        <v>4</v>
      </c>
      <c r="BC45" s="1">
        <v>13.5</v>
      </c>
      <c r="BD45" s="1">
        <v>7.5</v>
      </c>
      <c r="BE45" s="1">
        <v>4.5</v>
      </c>
      <c r="BF45" s="1">
        <v>0.5</v>
      </c>
      <c r="BG45" s="1">
        <v>1.5</v>
      </c>
      <c r="BH45" s="1">
        <v>1.5</v>
      </c>
      <c r="BI45" s="1">
        <v>1.28</v>
      </c>
      <c r="BJ45" s="1">
        <v>61</v>
      </c>
      <c r="BK45" s="1">
        <v>54.5</v>
      </c>
      <c r="BL45" s="1">
        <v>89</v>
      </c>
      <c r="BM45" s="1">
        <v>24.5</v>
      </c>
      <c r="BN45" s="1">
        <v>19</v>
      </c>
      <c r="BO45" s="1">
        <v>78</v>
      </c>
      <c r="BP45" s="1">
        <v>8.5</v>
      </c>
      <c r="BQ45" s="1">
        <v>5.5</v>
      </c>
      <c r="BR45" s="1">
        <v>65</v>
      </c>
      <c r="BS45" s="1">
        <v>0</v>
      </c>
      <c r="BT45" s="1">
        <v>0</v>
      </c>
      <c r="BU45" s="1">
        <v>2</v>
      </c>
      <c r="BV45" s="1">
        <v>0</v>
      </c>
      <c r="BW45" s="1">
        <v>0</v>
      </c>
      <c r="BX45" s="1">
        <v>0</v>
      </c>
      <c r="BY45" s="1">
        <v>70.5</v>
      </c>
      <c r="BZ45" s="1">
        <v>1</v>
      </c>
      <c r="CA45" s="1">
        <v>6.5</v>
      </c>
      <c r="CB45" s="1">
        <v>0.5</v>
      </c>
      <c r="CC45" s="1">
        <v>0</v>
      </c>
      <c r="CD45" s="1">
        <v>0</v>
      </c>
      <c r="CE45" s="1">
        <v>0</v>
      </c>
      <c r="CF45" s="1">
        <v>0</v>
      </c>
      <c r="CG45" s="1">
        <v>0</v>
      </c>
      <c r="CH45" s="1">
        <v>0</v>
      </c>
      <c r="CI45" s="1">
        <v>0</v>
      </c>
      <c r="CJ45" s="1">
        <v>0</v>
      </c>
      <c r="CK45" s="1">
        <f t="shared" si="0"/>
        <v>3.74152979</v>
      </c>
      <c r="CL45" s="1">
        <v>2</v>
      </c>
    </row>
    <row r="46" spans="1:90" x14ac:dyDescent="0.25">
      <c r="A46" s="1" t="s">
        <v>71</v>
      </c>
      <c r="B46" s="1">
        <v>4.3</v>
      </c>
      <c r="C46" s="1">
        <v>2</v>
      </c>
      <c r="D46" s="1">
        <v>90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4.5</v>
      </c>
      <c r="V46" s="1">
        <v>2</v>
      </c>
      <c r="W46" s="1">
        <v>44</v>
      </c>
      <c r="X46" s="1">
        <v>0</v>
      </c>
      <c r="Y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0.35</v>
      </c>
      <c r="AM46" s="1">
        <v>13.6</v>
      </c>
      <c r="AN46" s="1">
        <v>0</v>
      </c>
      <c r="AO46" s="1">
        <v>2</v>
      </c>
      <c r="AP46" s="1">
        <v>13</v>
      </c>
      <c r="AQ46" s="1">
        <v>13</v>
      </c>
      <c r="AR46" s="1">
        <v>0</v>
      </c>
      <c r="AS46" s="1">
        <v>1.5</v>
      </c>
      <c r="AT46" s="1">
        <v>1.5</v>
      </c>
      <c r="AU46" s="1">
        <v>0.5</v>
      </c>
      <c r="AV46" s="1">
        <v>0</v>
      </c>
      <c r="AW46" s="1">
        <v>0</v>
      </c>
      <c r="AX46" s="1">
        <v>3</v>
      </c>
      <c r="AY46" s="1">
        <v>3.5</v>
      </c>
      <c r="AZ46" s="1">
        <v>0.5</v>
      </c>
      <c r="BA46" s="1">
        <v>0</v>
      </c>
      <c r="BB46" s="1">
        <v>4</v>
      </c>
      <c r="BC46" s="1">
        <v>14.5</v>
      </c>
      <c r="BD46" s="1">
        <v>9</v>
      </c>
      <c r="BE46" s="1">
        <v>6.5</v>
      </c>
      <c r="BF46" s="1">
        <v>1</v>
      </c>
      <c r="BG46" s="1">
        <v>2.5</v>
      </c>
      <c r="BH46" s="1">
        <v>3</v>
      </c>
      <c r="BI46" s="1">
        <v>2.1</v>
      </c>
      <c r="BJ46" s="1">
        <v>51.5</v>
      </c>
      <c r="BK46" s="1">
        <v>48.5</v>
      </c>
      <c r="BL46" s="1">
        <v>94</v>
      </c>
      <c r="BM46" s="1">
        <v>11.5</v>
      </c>
      <c r="BN46" s="1">
        <v>9</v>
      </c>
      <c r="BO46" s="1">
        <v>78</v>
      </c>
      <c r="BP46" s="1">
        <v>4.5</v>
      </c>
      <c r="BQ46" s="1">
        <v>2</v>
      </c>
      <c r="BR46" s="1">
        <v>44</v>
      </c>
      <c r="BS46" s="1">
        <v>0</v>
      </c>
      <c r="BT46" s="1">
        <v>0</v>
      </c>
      <c r="BU46" s="1">
        <v>2</v>
      </c>
      <c r="BV46" s="1">
        <v>0</v>
      </c>
      <c r="BW46" s="1">
        <v>0</v>
      </c>
      <c r="BX46" s="1">
        <v>0</v>
      </c>
      <c r="BY46" s="1">
        <v>58</v>
      </c>
      <c r="BZ46" s="1">
        <v>0</v>
      </c>
      <c r="CA46" s="1">
        <v>3.5</v>
      </c>
      <c r="CB46" s="1">
        <v>0</v>
      </c>
      <c r="CC46" s="1">
        <v>0</v>
      </c>
      <c r="CD46" s="1">
        <v>0</v>
      </c>
      <c r="CE46" s="1">
        <v>0</v>
      </c>
      <c r="CF46" s="1">
        <v>0</v>
      </c>
      <c r="CG46" s="1">
        <v>0</v>
      </c>
      <c r="CH46" s="1">
        <v>0</v>
      </c>
      <c r="CI46" s="1">
        <v>0</v>
      </c>
      <c r="CJ46" s="1">
        <v>0</v>
      </c>
      <c r="CK46" s="1">
        <f t="shared" si="0"/>
        <v>3.6575852000000006</v>
      </c>
      <c r="CL46" s="1">
        <v>2</v>
      </c>
    </row>
    <row r="47" spans="1:90" x14ac:dyDescent="0.25">
      <c r="A47" s="1" t="s">
        <v>74</v>
      </c>
      <c r="B47" s="1">
        <v>4.4000000000000004</v>
      </c>
      <c r="C47" s="1">
        <v>2</v>
      </c>
      <c r="D47" s="1">
        <v>90</v>
      </c>
      <c r="E47" s="1">
        <v>0.03</v>
      </c>
      <c r="F47" s="1">
        <v>0</v>
      </c>
      <c r="G47" s="1">
        <v>0.1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7</v>
      </c>
      <c r="V47" s="1">
        <v>4.5</v>
      </c>
      <c r="W47" s="1">
        <v>64</v>
      </c>
      <c r="X47" s="1">
        <v>2</v>
      </c>
      <c r="Y47" s="1">
        <v>0.5</v>
      </c>
      <c r="Z47" s="1">
        <v>25</v>
      </c>
      <c r="AA47" s="1">
        <v>0</v>
      </c>
      <c r="AB47" s="1">
        <v>0</v>
      </c>
      <c r="AC47" s="1">
        <v>1.5</v>
      </c>
      <c r="AD47" s="1">
        <v>0</v>
      </c>
      <c r="AE47" s="1">
        <v>0.05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</v>
      </c>
      <c r="AL47" s="1">
        <v>18.55</v>
      </c>
      <c r="AM47" s="1">
        <v>20.9</v>
      </c>
      <c r="AN47" s="1">
        <v>0.2</v>
      </c>
      <c r="AO47" s="1">
        <v>2.7</v>
      </c>
      <c r="AP47" s="1">
        <v>13.5</v>
      </c>
      <c r="AQ47" s="1">
        <v>13.5</v>
      </c>
      <c r="AR47" s="1">
        <v>0</v>
      </c>
      <c r="AS47" s="1">
        <v>1.5</v>
      </c>
      <c r="AT47" s="1">
        <v>2</v>
      </c>
      <c r="AU47" s="1">
        <v>2</v>
      </c>
      <c r="AV47" s="1">
        <v>1</v>
      </c>
      <c r="AW47" s="1">
        <v>50</v>
      </c>
      <c r="AX47" s="1">
        <v>6.5</v>
      </c>
      <c r="AY47" s="1">
        <v>1.5</v>
      </c>
      <c r="AZ47" s="1">
        <v>0.5</v>
      </c>
      <c r="BA47" s="1">
        <v>2.5</v>
      </c>
      <c r="BB47" s="1">
        <v>4.5</v>
      </c>
      <c r="BC47" s="1">
        <v>13</v>
      </c>
      <c r="BD47" s="1">
        <v>8.5</v>
      </c>
      <c r="BE47" s="1">
        <v>4</v>
      </c>
      <c r="BF47" s="1">
        <v>1</v>
      </c>
      <c r="BG47" s="1">
        <v>3</v>
      </c>
      <c r="BH47" s="1">
        <v>2.5</v>
      </c>
      <c r="BI47" s="1">
        <v>1.54</v>
      </c>
      <c r="BJ47" s="1">
        <v>28.5</v>
      </c>
      <c r="BK47" s="1">
        <v>20.5</v>
      </c>
      <c r="BL47" s="1">
        <v>72</v>
      </c>
      <c r="BM47" s="1">
        <v>17.5</v>
      </c>
      <c r="BN47" s="1">
        <v>10.5</v>
      </c>
      <c r="BO47" s="1">
        <v>60</v>
      </c>
      <c r="BP47" s="1">
        <v>7</v>
      </c>
      <c r="BQ47" s="1">
        <v>4.5</v>
      </c>
      <c r="BR47" s="1">
        <v>64</v>
      </c>
      <c r="BS47" s="1">
        <v>0</v>
      </c>
      <c r="BT47" s="1">
        <v>0</v>
      </c>
      <c r="BU47" s="1">
        <v>2</v>
      </c>
      <c r="BV47" s="1">
        <v>0</v>
      </c>
      <c r="BW47" s="1">
        <v>0</v>
      </c>
      <c r="BX47" s="1">
        <v>1.5</v>
      </c>
      <c r="BY47" s="1">
        <v>61</v>
      </c>
      <c r="BZ47" s="1">
        <v>0.5</v>
      </c>
      <c r="CA47" s="1">
        <v>4.5</v>
      </c>
      <c r="CB47" s="1">
        <v>1.5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0</v>
      </c>
      <c r="CK47" s="1">
        <f t="shared" si="0"/>
        <v>3.1774343300000014</v>
      </c>
      <c r="CL47" s="1">
        <v>2</v>
      </c>
    </row>
    <row r="48" spans="1:90" x14ac:dyDescent="0.25">
      <c r="A48" s="1" t="s">
        <v>76</v>
      </c>
      <c r="B48" s="1">
        <v>4.9000000000000004</v>
      </c>
      <c r="C48" s="1">
        <v>2</v>
      </c>
      <c r="D48" s="1">
        <v>90</v>
      </c>
      <c r="E48" s="1">
        <v>0.06</v>
      </c>
      <c r="F48" s="1">
        <v>0</v>
      </c>
      <c r="G48" s="1">
        <v>0.1</v>
      </c>
      <c r="H48" s="1">
        <v>0</v>
      </c>
      <c r="I48" s="1">
        <v>0.5</v>
      </c>
      <c r="J48" s="1">
        <v>0.5</v>
      </c>
      <c r="K48" s="1">
        <v>0.5</v>
      </c>
      <c r="L48" s="1">
        <v>0</v>
      </c>
      <c r="M48" s="1">
        <v>0</v>
      </c>
      <c r="N48" s="1">
        <v>0.5</v>
      </c>
      <c r="O48" s="1">
        <v>0.08</v>
      </c>
      <c r="P48" s="1">
        <v>0.08</v>
      </c>
      <c r="Q48" s="1">
        <v>0</v>
      </c>
      <c r="R48" s="1">
        <v>0</v>
      </c>
      <c r="S48" s="1">
        <v>0</v>
      </c>
      <c r="T48" s="1">
        <v>0</v>
      </c>
      <c r="U48" s="1">
        <v>7.5</v>
      </c>
      <c r="V48" s="1">
        <v>1.5</v>
      </c>
      <c r="W48" s="1">
        <v>20</v>
      </c>
      <c r="X48" s="1">
        <v>0</v>
      </c>
      <c r="Y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0.02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9.5</v>
      </c>
      <c r="AL48" s="1">
        <v>0.15</v>
      </c>
      <c r="AM48" s="1">
        <v>19.7</v>
      </c>
      <c r="AN48" s="1">
        <v>0.6</v>
      </c>
      <c r="AO48" s="1">
        <v>3.1</v>
      </c>
      <c r="AP48" s="1">
        <v>12.5</v>
      </c>
      <c r="AQ48" s="1">
        <v>12.5</v>
      </c>
      <c r="AR48" s="1">
        <v>0</v>
      </c>
      <c r="AS48" s="1">
        <v>1.5</v>
      </c>
      <c r="AT48" s="1">
        <v>2</v>
      </c>
      <c r="AU48" s="1">
        <v>2</v>
      </c>
      <c r="AV48" s="1">
        <v>2</v>
      </c>
      <c r="AW48" s="1">
        <v>100</v>
      </c>
      <c r="AX48" s="1">
        <v>6</v>
      </c>
      <c r="AY48" s="1">
        <v>4.5</v>
      </c>
      <c r="AZ48" s="1">
        <v>1</v>
      </c>
      <c r="BA48" s="1">
        <v>0.5</v>
      </c>
      <c r="BB48" s="1">
        <v>6</v>
      </c>
      <c r="BC48" s="1">
        <v>13</v>
      </c>
      <c r="BD48" s="1">
        <v>8.5</v>
      </c>
      <c r="BE48" s="1">
        <v>4</v>
      </c>
      <c r="BF48" s="1">
        <v>1</v>
      </c>
      <c r="BG48" s="1">
        <v>3</v>
      </c>
      <c r="BH48" s="1">
        <v>2.5</v>
      </c>
      <c r="BI48" s="1">
        <v>1.54</v>
      </c>
      <c r="BJ48" s="1">
        <v>34.5</v>
      </c>
      <c r="BK48" s="1">
        <v>22</v>
      </c>
      <c r="BL48" s="1">
        <v>64</v>
      </c>
      <c r="BM48" s="1">
        <v>14.5</v>
      </c>
      <c r="BN48" s="1">
        <v>5.5</v>
      </c>
      <c r="BO48" s="1">
        <v>38</v>
      </c>
      <c r="BP48" s="1">
        <v>7.5</v>
      </c>
      <c r="BQ48" s="1">
        <v>1.5</v>
      </c>
      <c r="BR48" s="1">
        <v>20</v>
      </c>
      <c r="BS48" s="1">
        <v>0</v>
      </c>
      <c r="BT48" s="1">
        <v>0</v>
      </c>
      <c r="BU48" s="1">
        <v>2</v>
      </c>
      <c r="BV48" s="1">
        <v>0</v>
      </c>
      <c r="BW48" s="1">
        <v>0</v>
      </c>
      <c r="BX48" s="1">
        <v>0</v>
      </c>
      <c r="BY48" s="1">
        <v>45.5</v>
      </c>
      <c r="BZ48" s="1">
        <v>1</v>
      </c>
      <c r="CA48" s="1">
        <v>6.5</v>
      </c>
      <c r="CB48" s="1">
        <v>0.5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  <c r="CJ48" s="1">
        <v>0</v>
      </c>
      <c r="CK48" s="1">
        <f t="shared" si="0"/>
        <v>2.8994197400000004</v>
      </c>
      <c r="CL48" s="1">
        <v>2</v>
      </c>
    </row>
    <row r="49" spans="1:90" x14ac:dyDescent="0.25">
      <c r="A49" s="1" t="s">
        <v>84</v>
      </c>
      <c r="B49" s="1">
        <v>5</v>
      </c>
      <c r="C49" s="1">
        <v>2</v>
      </c>
      <c r="D49" s="1">
        <v>90</v>
      </c>
      <c r="E49" s="1">
        <v>0.25</v>
      </c>
      <c r="F49" s="1">
        <v>0.2</v>
      </c>
      <c r="G49" s="1">
        <v>0.5</v>
      </c>
      <c r="H49" s="1">
        <v>1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21.5</v>
      </c>
      <c r="V49" s="1">
        <v>17.5</v>
      </c>
      <c r="W49" s="1">
        <v>81</v>
      </c>
      <c r="X49" s="1">
        <v>9</v>
      </c>
      <c r="Y49" s="1">
        <v>2</v>
      </c>
      <c r="Z49" s="1">
        <v>22</v>
      </c>
      <c r="AA49" s="1">
        <v>5</v>
      </c>
      <c r="AB49" s="1">
        <v>0</v>
      </c>
      <c r="AC49" s="1">
        <v>2.5</v>
      </c>
      <c r="AD49" s="1">
        <v>1</v>
      </c>
      <c r="AE49" s="1">
        <v>0.46</v>
      </c>
      <c r="AF49" s="1">
        <v>0.5</v>
      </c>
      <c r="AG49" s="1">
        <v>0</v>
      </c>
      <c r="AH49" s="1">
        <v>0</v>
      </c>
      <c r="AI49" s="1">
        <v>0</v>
      </c>
      <c r="AJ49" s="1">
        <v>0.5</v>
      </c>
      <c r="AK49" s="1">
        <v>3</v>
      </c>
      <c r="AL49" s="1">
        <v>39.4</v>
      </c>
      <c r="AM49" s="1">
        <v>22.3</v>
      </c>
      <c r="AN49" s="1">
        <v>1.4</v>
      </c>
      <c r="AO49" s="1">
        <v>4.4000000000000004</v>
      </c>
      <c r="AP49" s="1">
        <v>16</v>
      </c>
      <c r="AQ49" s="1">
        <v>26.5</v>
      </c>
      <c r="AR49" s="1">
        <v>0</v>
      </c>
      <c r="AS49" s="1">
        <v>5.5</v>
      </c>
      <c r="AT49" s="1">
        <v>0.5</v>
      </c>
      <c r="AU49" s="1">
        <v>1.5</v>
      </c>
      <c r="AV49" s="1">
        <v>0</v>
      </c>
      <c r="AW49" s="1">
        <v>0</v>
      </c>
      <c r="AX49" s="1">
        <v>2</v>
      </c>
      <c r="AY49" s="1">
        <v>0.5</v>
      </c>
      <c r="AZ49" s="1">
        <v>0.5</v>
      </c>
      <c r="BA49" s="1">
        <v>1.5</v>
      </c>
      <c r="BB49" s="1">
        <v>2.5</v>
      </c>
      <c r="BC49" s="1">
        <v>13.5</v>
      </c>
      <c r="BD49" s="1">
        <v>7.5</v>
      </c>
      <c r="BE49" s="1">
        <v>4.5</v>
      </c>
      <c r="BF49" s="1">
        <v>0.5</v>
      </c>
      <c r="BG49" s="1">
        <v>1.5</v>
      </c>
      <c r="BH49" s="1">
        <v>1.5</v>
      </c>
      <c r="BI49" s="1">
        <v>1.28</v>
      </c>
      <c r="BJ49" s="1">
        <v>58</v>
      </c>
      <c r="BK49" s="1">
        <v>52</v>
      </c>
      <c r="BL49" s="1">
        <v>90</v>
      </c>
      <c r="BM49" s="1">
        <v>50</v>
      </c>
      <c r="BN49" s="1">
        <v>37</v>
      </c>
      <c r="BO49" s="1">
        <v>74</v>
      </c>
      <c r="BP49" s="1">
        <v>21.5</v>
      </c>
      <c r="BQ49" s="1">
        <v>17.5</v>
      </c>
      <c r="BR49" s="1">
        <v>81</v>
      </c>
      <c r="BS49" s="1">
        <v>0</v>
      </c>
      <c r="BT49" s="1">
        <v>0</v>
      </c>
      <c r="BU49" s="1">
        <v>2</v>
      </c>
      <c r="BV49" s="1">
        <v>0</v>
      </c>
      <c r="BW49" s="1">
        <v>0</v>
      </c>
      <c r="BX49" s="1">
        <v>1</v>
      </c>
      <c r="BY49" s="1">
        <v>87</v>
      </c>
      <c r="BZ49" s="1">
        <v>1.5</v>
      </c>
      <c r="CA49" s="1">
        <v>4</v>
      </c>
      <c r="CB49" s="1">
        <v>8</v>
      </c>
      <c r="CC49" s="1">
        <v>0</v>
      </c>
      <c r="CD49" s="1">
        <v>0</v>
      </c>
      <c r="CE49" s="1">
        <v>5</v>
      </c>
      <c r="CF49" s="1">
        <v>0</v>
      </c>
      <c r="CG49" s="1">
        <v>0</v>
      </c>
      <c r="CH49" s="1">
        <v>0</v>
      </c>
      <c r="CI49" s="1">
        <v>0</v>
      </c>
      <c r="CJ49" s="1">
        <v>0</v>
      </c>
      <c r="CK49" s="1">
        <f t="shared" si="0"/>
        <v>5.00279235</v>
      </c>
      <c r="CL49" s="1">
        <v>2</v>
      </c>
    </row>
    <row r="50" spans="1:90" x14ac:dyDescent="0.25">
      <c r="A50" s="1" t="s">
        <v>100</v>
      </c>
      <c r="B50" s="1">
        <v>4.8</v>
      </c>
      <c r="C50" s="1">
        <v>2</v>
      </c>
      <c r="D50" s="1">
        <v>90</v>
      </c>
      <c r="E50" s="1">
        <v>0.28999999999999998</v>
      </c>
      <c r="F50" s="1">
        <v>0.5</v>
      </c>
      <c r="G50" s="1">
        <v>0.5</v>
      </c>
      <c r="H50" s="1">
        <v>1</v>
      </c>
      <c r="I50" s="1">
        <v>1.5</v>
      </c>
      <c r="J50" s="1">
        <v>0.5</v>
      </c>
      <c r="K50" s="1">
        <v>1.5</v>
      </c>
      <c r="L50" s="1">
        <v>0</v>
      </c>
      <c r="M50" s="1">
        <v>1</v>
      </c>
      <c r="N50" s="1">
        <v>0.5</v>
      </c>
      <c r="O50" s="1">
        <v>0.39</v>
      </c>
      <c r="P50" s="1">
        <v>0.39</v>
      </c>
      <c r="Q50" s="1">
        <v>0.5</v>
      </c>
      <c r="R50" s="1">
        <v>0.5</v>
      </c>
      <c r="S50" s="1">
        <v>0</v>
      </c>
      <c r="T50" s="1">
        <v>0.5</v>
      </c>
      <c r="U50" s="1">
        <v>8</v>
      </c>
      <c r="V50" s="1">
        <v>2</v>
      </c>
      <c r="W50" s="1">
        <v>25</v>
      </c>
      <c r="X50" s="1">
        <v>0</v>
      </c>
      <c r="Y50" s="1">
        <v>0</v>
      </c>
      <c r="AA50" s="1">
        <v>0</v>
      </c>
      <c r="AB50" s="1">
        <v>0</v>
      </c>
      <c r="AC50" s="1">
        <v>0.5</v>
      </c>
      <c r="AD50" s="1">
        <v>0</v>
      </c>
      <c r="AE50" s="1">
        <v>0.06</v>
      </c>
      <c r="AF50" s="1">
        <v>0</v>
      </c>
      <c r="AG50" s="1">
        <v>0</v>
      </c>
      <c r="AH50" s="1">
        <v>0.5</v>
      </c>
      <c r="AI50" s="1">
        <v>0</v>
      </c>
      <c r="AJ50" s="1">
        <v>0</v>
      </c>
      <c r="AK50" s="1">
        <v>21</v>
      </c>
      <c r="AL50" s="1">
        <v>5.15</v>
      </c>
      <c r="AM50" s="1">
        <v>32.799999999999997</v>
      </c>
      <c r="AN50" s="1">
        <v>2.5</v>
      </c>
      <c r="AO50" s="1">
        <v>4.5999999999999996</v>
      </c>
      <c r="AP50" s="1">
        <v>8.5</v>
      </c>
      <c r="AQ50" s="1">
        <v>14.5</v>
      </c>
      <c r="AR50" s="1">
        <v>0</v>
      </c>
      <c r="AS50" s="1">
        <v>4</v>
      </c>
      <c r="AT50" s="1">
        <v>2</v>
      </c>
      <c r="AU50" s="1">
        <v>0</v>
      </c>
      <c r="AV50" s="1">
        <v>0</v>
      </c>
      <c r="AX50" s="1">
        <v>6.5</v>
      </c>
      <c r="AY50" s="1">
        <v>5</v>
      </c>
      <c r="AZ50" s="1">
        <v>1</v>
      </c>
      <c r="BA50" s="1">
        <v>2</v>
      </c>
      <c r="BB50" s="1">
        <v>8</v>
      </c>
      <c r="BC50" s="1">
        <v>13</v>
      </c>
      <c r="BD50" s="1">
        <v>8.5</v>
      </c>
      <c r="BE50" s="1">
        <v>4</v>
      </c>
      <c r="BF50" s="1">
        <v>1</v>
      </c>
      <c r="BG50" s="1">
        <v>3</v>
      </c>
      <c r="BH50" s="1">
        <v>2.5</v>
      </c>
      <c r="BI50" s="1">
        <v>1.54</v>
      </c>
      <c r="BJ50" s="1">
        <v>38</v>
      </c>
      <c r="BK50" s="1">
        <v>25</v>
      </c>
      <c r="BL50" s="1">
        <v>66</v>
      </c>
      <c r="BM50" s="1">
        <v>17.5</v>
      </c>
      <c r="BN50" s="1">
        <v>8.5</v>
      </c>
      <c r="BO50" s="1">
        <v>49</v>
      </c>
      <c r="BP50" s="1">
        <v>8</v>
      </c>
      <c r="BQ50" s="1">
        <v>2</v>
      </c>
      <c r="BR50" s="1">
        <v>25</v>
      </c>
      <c r="BS50" s="1">
        <v>0</v>
      </c>
      <c r="BT50" s="1">
        <v>0</v>
      </c>
      <c r="BU50" s="1">
        <v>2</v>
      </c>
      <c r="BV50" s="1">
        <v>0</v>
      </c>
      <c r="BW50" s="1">
        <v>0</v>
      </c>
      <c r="BX50" s="1">
        <v>0</v>
      </c>
      <c r="BY50" s="1">
        <v>51</v>
      </c>
      <c r="BZ50" s="1">
        <v>1.5</v>
      </c>
      <c r="CA50" s="1">
        <v>8</v>
      </c>
      <c r="CB50" s="1">
        <v>1</v>
      </c>
      <c r="CC50" s="1">
        <v>0</v>
      </c>
      <c r="CD50" s="1">
        <v>0</v>
      </c>
      <c r="CE50" s="1">
        <v>0</v>
      </c>
      <c r="CF50" s="1">
        <v>0</v>
      </c>
      <c r="CG50" s="1">
        <v>0</v>
      </c>
      <c r="CH50" s="1">
        <v>0</v>
      </c>
      <c r="CI50" s="1">
        <v>0</v>
      </c>
      <c r="CJ50" s="1">
        <v>0</v>
      </c>
      <c r="CK50" s="1">
        <f t="shared" si="0"/>
        <v>3.0534456300000028</v>
      </c>
      <c r="CL50" s="1">
        <v>2</v>
      </c>
    </row>
    <row r="51" spans="1:90" x14ac:dyDescent="0.25">
      <c r="A51" s="1" t="s">
        <v>104</v>
      </c>
      <c r="B51" s="1">
        <v>5.4</v>
      </c>
      <c r="C51" s="1">
        <v>2</v>
      </c>
      <c r="D51" s="1">
        <v>90</v>
      </c>
      <c r="E51" s="1">
        <v>0.08</v>
      </c>
      <c r="F51" s="1">
        <v>0</v>
      </c>
      <c r="G51" s="1">
        <v>0.2</v>
      </c>
      <c r="H51" s="1">
        <v>0</v>
      </c>
      <c r="I51" s="1">
        <v>1</v>
      </c>
      <c r="J51" s="1">
        <v>0.5</v>
      </c>
      <c r="K51" s="1">
        <v>1</v>
      </c>
      <c r="L51" s="1">
        <v>0</v>
      </c>
      <c r="M51" s="1">
        <v>0</v>
      </c>
      <c r="N51" s="1">
        <v>1</v>
      </c>
      <c r="O51" s="1">
        <v>0.1</v>
      </c>
      <c r="P51" s="1">
        <v>0.1</v>
      </c>
      <c r="Q51" s="1">
        <v>0</v>
      </c>
      <c r="R51" s="1">
        <v>0</v>
      </c>
      <c r="S51" s="1">
        <v>0</v>
      </c>
      <c r="T51" s="1">
        <v>0</v>
      </c>
      <c r="U51" s="1">
        <v>9.5</v>
      </c>
      <c r="V51" s="1">
        <v>7</v>
      </c>
      <c r="W51" s="1">
        <v>74</v>
      </c>
      <c r="X51" s="1">
        <v>0</v>
      </c>
      <c r="Y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0.04</v>
      </c>
      <c r="AF51" s="1">
        <v>0</v>
      </c>
      <c r="AG51" s="1">
        <v>0</v>
      </c>
      <c r="AH51" s="1">
        <v>0</v>
      </c>
      <c r="AI51" s="1">
        <v>0</v>
      </c>
      <c r="AJ51" s="1">
        <v>0.5</v>
      </c>
      <c r="AK51" s="1">
        <v>19.5</v>
      </c>
      <c r="AL51" s="1">
        <v>1.65</v>
      </c>
      <c r="AM51" s="1">
        <v>27</v>
      </c>
      <c r="AN51" s="1">
        <v>0.7</v>
      </c>
      <c r="AO51" s="1">
        <v>3.8</v>
      </c>
      <c r="AP51" s="1">
        <v>16</v>
      </c>
      <c r="AQ51" s="1">
        <v>22</v>
      </c>
      <c r="AR51" s="1">
        <v>0.5</v>
      </c>
      <c r="AS51" s="1">
        <v>4.5</v>
      </c>
      <c r="AT51" s="1">
        <v>0.5</v>
      </c>
      <c r="AU51" s="1">
        <v>1</v>
      </c>
      <c r="AV51" s="1">
        <v>0</v>
      </c>
      <c r="AW51" s="1">
        <v>0</v>
      </c>
      <c r="AX51" s="1">
        <v>6</v>
      </c>
      <c r="AY51" s="1">
        <v>4</v>
      </c>
      <c r="AZ51" s="1">
        <v>1.5</v>
      </c>
      <c r="BA51" s="1">
        <v>1</v>
      </c>
      <c r="BB51" s="1">
        <v>6.5</v>
      </c>
      <c r="BC51" s="1">
        <v>13.5</v>
      </c>
      <c r="BD51" s="1">
        <v>7.5</v>
      </c>
      <c r="BE51" s="1">
        <v>4.5</v>
      </c>
      <c r="BF51" s="1">
        <v>0.5</v>
      </c>
      <c r="BG51" s="1">
        <v>1.5</v>
      </c>
      <c r="BH51" s="1">
        <v>1.5</v>
      </c>
      <c r="BI51" s="1">
        <v>1.28</v>
      </c>
      <c r="BJ51" s="1">
        <v>66</v>
      </c>
      <c r="BK51" s="1">
        <v>62.5</v>
      </c>
      <c r="BL51" s="1">
        <v>95</v>
      </c>
      <c r="BM51" s="1">
        <v>28.5</v>
      </c>
      <c r="BN51" s="1">
        <v>25</v>
      </c>
      <c r="BO51" s="1">
        <v>88</v>
      </c>
      <c r="BP51" s="1">
        <v>9.5</v>
      </c>
      <c r="BQ51" s="1">
        <v>7</v>
      </c>
      <c r="BR51" s="1">
        <v>74</v>
      </c>
      <c r="BS51" s="1">
        <v>0</v>
      </c>
      <c r="BT51" s="1">
        <v>0</v>
      </c>
      <c r="BU51" s="1">
        <v>2</v>
      </c>
      <c r="BV51" s="1">
        <v>0</v>
      </c>
      <c r="BW51" s="1">
        <v>0</v>
      </c>
      <c r="BX51" s="1">
        <v>0</v>
      </c>
      <c r="BY51" s="1">
        <v>76</v>
      </c>
      <c r="BZ51" s="1">
        <v>2</v>
      </c>
      <c r="CA51" s="1">
        <v>8</v>
      </c>
      <c r="CB51" s="1">
        <v>0.5</v>
      </c>
      <c r="CC51" s="1">
        <v>0</v>
      </c>
      <c r="CD51" s="1">
        <v>0</v>
      </c>
      <c r="CE51" s="1">
        <v>0</v>
      </c>
      <c r="CF51" s="1">
        <v>0</v>
      </c>
      <c r="CG51" s="1">
        <v>0</v>
      </c>
      <c r="CH51" s="1">
        <v>0</v>
      </c>
      <c r="CI51" s="1">
        <v>0</v>
      </c>
      <c r="CJ51" s="1">
        <v>0</v>
      </c>
      <c r="CK51" s="1">
        <f t="shared" si="0"/>
        <v>3.8637072800000003</v>
      </c>
      <c r="CL51" s="1">
        <v>2</v>
      </c>
    </row>
    <row r="52" spans="1:90" x14ac:dyDescent="0.25">
      <c r="A52" s="1" t="s">
        <v>105</v>
      </c>
      <c r="B52" s="1">
        <v>4.4000000000000004</v>
      </c>
      <c r="C52" s="1">
        <v>2</v>
      </c>
      <c r="D52" s="1">
        <v>90</v>
      </c>
      <c r="E52" s="1">
        <v>0.17</v>
      </c>
      <c r="F52" s="1">
        <v>0.5</v>
      </c>
      <c r="G52" s="1">
        <v>0.3</v>
      </c>
      <c r="H52" s="1">
        <v>1</v>
      </c>
      <c r="I52" s="1">
        <v>0.5</v>
      </c>
      <c r="J52" s="1">
        <v>0</v>
      </c>
      <c r="K52" s="1">
        <v>0.5</v>
      </c>
      <c r="L52" s="1">
        <v>0</v>
      </c>
      <c r="M52" s="1">
        <v>0</v>
      </c>
      <c r="N52" s="1">
        <v>0</v>
      </c>
      <c r="O52" s="1">
        <v>0.02</v>
      </c>
      <c r="P52" s="1">
        <v>0.02</v>
      </c>
      <c r="Q52" s="1">
        <v>0</v>
      </c>
      <c r="R52" s="1">
        <v>0</v>
      </c>
      <c r="S52" s="1">
        <v>0</v>
      </c>
      <c r="T52" s="1">
        <v>0</v>
      </c>
      <c r="U52" s="1">
        <v>11.5</v>
      </c>
      <c r="V52" s="1">
        <v>6</v>
      </c>
      <c r="W52" s="1">
        <v>52</v>
      </c>
      <c r="X52" s="1">
        <v>1</v>
      </c>
      <c r="Y52" s="1">
        <v>0.5</v>
      </c>
      <c r="Z52" s="1">
        <v>50</v>
      </c>
      <c r="AA52" s="1">
        <v>0</v>
      </c>
      <c r="AB52" s="1">
        <v>0</v>
      </c>
      <c r="AC52" s="1">
        <v>1</v>
      </c>
      <c r="AD52" s="1">
        <v>0.5</v>
      </c>
      <c r="AE52" s="1">
        <v>0.24</v>
      </c>
      <c r="AF52" s="1">
        <v>0.5</v>
      </c>
      <c r="AG52" s="1">
        <v>0</v>
      </c>
      <c r="AH52" s="1">
        <v>0</v>
      </c>
      <c r="AI52" s="1">
        <v>0</v>
      </c>
      <c r="AJ52" s="1">
        <v>0</v>
      </c>
      <c r="AK52" s="1">
        <v>9</v>
      </c>
      <c r="AL52" s="1">
        <v>13.3</v>
      </c>
      <c r="AM52" s="1">
        <v>23.1</v>
      </c>
      <c r="AN52" s="1">
        <v>0.8</v>
      </c>
      <c r="AO52" s="1">
        <v>3.4</v>
      </c>
      <c r="AP52" s="1">
        <v>12.5</v>
      </c>
      <c r="AQ52" s="1">
        <v>17</v>
      </c>
      <c r="AR52" s="1">
        <v>0.5</v>
      </c>
      <c r="AS52" s="1">
        <v>3.5</v>
      </c>
      <c r="AT52" s="1">
        <v>2</v>
      </c>
      <c r="AU52" s="1">
        <v>1.5</v>
      </c>
      <c r="AV52" s="1">
        <v>1</v>
      </c>
      <c r="AW52" s="1">
        <v>67</v>
      </c>
      <c r="AX52" s="1">
        <v>5.5</v>
      </c>
      <c r="AY52" s="1">
        <v>2.5</v>
      </c>
      <c r="AZ52" s="1">
        <v>0.5</v>
      </c>
      <c r="BA52" s="1">
        <v>1.5</v>
      </c>
      <c r="BB52" s="1">
        <v>4.5</v>
      </c>
      <c r="BC52" s="1">
        <v>13</v>
      </c>
      <c r="BD52" s="1">
        <v>8.5</v>
      </c>
      <c r="BE52" s="1">
        <v>4</v>
      </c>
      <c r="BF52" s="1">
        <v>1</v>
      </c>
      <c r="BG52" s="1">
        <v>3</v>
      </c>
      <c r="BH52" s="1">
        <v>2.5</v>
      </c>
      <c r="BI52" s="1">
        <v>1.54</v>
      </c>
      <c r="BJ52" s="1">
        <v>28.5</v>
      </c>
      <c r="BK52" s="1">
        <v>19</v>
      </c>
      <c r="BL52" s="1">
        <v>67</v>
      </c>
      <c r="BM52" s="1">
        <v>16.5</v>
      </c>
      <c r="BN52" s="1">
        <v>9</v>
      </c>
      <c r="BO52" s="1">
        <v>55</v>
      </c>
      <c r="BP52" s="1">
        <v>11.5</v>
      </c>
      <c r="BQ52" s="1">
        <v>6</v>
      </c>
      <c r="BR52" s="1">
        <v>52</v>
      </c>
      <c r="BS52" s="1">
        <v>0</v>
      </c>
      <c r="BT52" s="1">
        <v>0</v>
      </c>
      <c r="BU52" s="1">
        <v>2</v>
      </c>
      <c r="BV52" s="1">
        <v>0</v>
      </c>
      <c r="BW52" s="1">
        <v>0</v>
      </c>
      <c r="BX52" s="1">
        <v>0</v>
      </c>
      <c r="BY52" s="1">
        <v>48</v>
      </c>
      <c r="BZ52" s="1">
        <v>0.5</v>
      </c>
      <c r="CA52" s="1">
        <v>7.5</v>
      </c>
      <c r="CB52" s="1">
        <v>2.5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  <c r="CJ52" s="1">
        <v>0</v>
      </c>
      <c r="CK52" s="1">
        <f t="shared" si="0"/>
        <v>3.5789324899999992</v>
      </c>
      <c r="CL52" s="1">
        <v>2</v>
      </c>
    </row>
    <row r="53" spans="1:90" x14ac:dyDescent="0.25">
      <c r="A53" s="1" t="s">
        <v>108</v>
      </c>
      <c r="B53" s="1">
        <v>4.4000000000000004</v>
      </c>
      <c r="C53" s="1">
        <v>2</v>
      </c>
      <c r="D53" s="1">
        <v>90</v>
      </c>
      <c r="E53" s="1">
        <v>0.01</v>
      </c>
      <c r="F53" s="1">
        <v>0</v>
      </c>
      <c r="G53" s="1">
        <v>0</v>
      </c>
      <c r="H53" s="1">
        <v>0</v>
      </c>
      <c r="I53" s="1">
        <v>0.5</v>
      </c>
      <c r="J53" s="1">
        <v>0</v>
      </c>
      <c r="K53" s="1">
        <v>0.5</v>
      </c>
      <c r="L53" s="1">
        <v>0</v>
      </c>
      <c r="M53" s="1">
        <v>0</v>
      </c>
      <c r="N53" s="1">
        <v>0.5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1</v>
      </c>
      <c r="V53" s="1">
        <v>1</v>
      </c>
      <c r="W53" s="1">
        <v>100</v>
      </c>
      <c r="X53" s="1">
        <v>0</v>
      </c>
      <c r="Y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0.5</v>
      </c>
      <c r="AI53" s="1">
        <v>0</v>
      </c>
      <c r="AJ53" s="1">
        <v>0</v>
      </c>
      <c r="AK53" s="1">
        <v>2</v>
      </c>
      <c r="AL53" s="1">
        <v>0.2</v>
      </c>
      <c r="AM53" s="1">
        <v>19.5</v>
      </c>
      <c r="AN53" s="1">
        <v>0</v>
      </c>
      <c r="AO53" s="1">
        <v>0.9</v>
      </c>
      <c r="AP53" s="1">
        <v>9</v>
      </c>
      <c r="AQ53" s="1">
        <v>9</v>
      </c>
      <c r="AR53" s="1">
        <v>0</v>
      </c>
      <c r="AS53" s="1">
        <v>0</v>
      </c>
      <c r="AT53" s="1">
        <v>3</v>
      </c>
      <c r="AU53" s="1">
        <v>1</v>
      </c>
      <c r="AV53" s="1">
        <v>0.5</v>
      </c>
      <c r="AW53" s="1">
        <v>50</v>
      </c>
      <c r="AX53" s="1">
        <v>3</v>
      </c>
      <c r="AY53" s="1">
        <v>3</v>
      </c>
      <c r="AZ53" s="1">
        <v>2.5</v>
      </c>
      <c r="BA53" s="1">
        <v>1.5</v>
      </c>
      <c r="BB53" s="1">
        <v>7</v>
      </c>
      <c r="BC53" s="1">
        <v>21.5</v>
      </c>
      <c r="BD53" s="1">
        <v>12</v>
      </c>
      <c r="BE53" s="1">
        <v>6.5</v>
      </c>
      <c r="BF53" s="1">
        <v>0.5</v>
      </c>
      <c r="BG53" s="1">
        <v>2</v>
      </c>
      <c r="BH53" s="1">
        <v>4.5</v>
      </c>
      <c r="BI53" s="1">
        <v>2.82</v>
      </c>
      <c r="BJ53" s="1">
        <v>28</v>
      </c>
      <c r="BK53" s="1">
        <v>24.5</v>
      </c>
      <c r="BL53" s="1">
        <v>88</v>
      </c>
      <c r="BM53" s="1">
        <v>3</v>
      </c>
      <c r="BN53" s="1">
        <v>2</v>
      </c>
      <c r="BO53" s="1">
        <v>67</v>
      </c>
      <c r="BP53" s="1">
        <v>1</v>
      </c>
      <c r="BQ53" s="1">
        <v>1</v>
      </c>
      <c r="BR53" s="1">
        <v>100</v>
      </c>
      <c r="BS53" s="1">
        <v>0</v>
      </c>
      <c r="BT53" s="1">
        <v>0</v>
      </c>
      <c r="BU53" s="1">
        <v>2</v>
      </c>
      <c r="BV53" s="1">
        <v>0</v>
      </c>
      <c r="BW53" s="1">
        <v>0</v>
      </c>
      <c r="BX53" s="1">
        <v>0</v>
      </c>
      <c r="BY53" s="1">
        <v>39</v>
      </c>
      <c r="BZ53" s="1">
        <v>0.5</v>
      </c>
      <c r="CA53" s="1">
        <v>0.5</v>
      </c>
      <c r="CB53" s="1">
        <v>0.5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  <c r="CI53" s="1">
        <v>0</v>
      </c>
      <c r="CJ53" s="1">
        <v>0</v>
      </c>
      <c r="CK53" s="1">
        <f t="shared" si="0"/>
        <v>3.20584581</v>
      </c>
      <c r="CL53" s="1">
        <v>2</v>
      </c>
    </row>
    <row r="54" spans="1:90" x14ac:dyDescent="0.25">
      <c r="A54" s="1" t="s">
        <v>129</v>
      </c>
      <c r="B54" s="1">
        <v>4.8</v>
      </c>
      <c r="C54" s="1">
        <v>2</v>
      </c>
      <c r="D54" s="1">
        <v>90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9</v>
      </c>
      <c r="V54" s="1">
        <v>5.5</v>
      </c>
      <c r="W54" s="1">
        <v>61</v>
      </c>
      <c r="X54" s="1">
        <v>0</v>
      </c>
      <c r="Y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0.5</v>
      </c>
      <c r="AK54" s="1">
        <v>0</v>
      </c>
      <c r="AL54" s="1">
        <v>1.4</v>
      </c>
      <c r="AM54" s="1">
        <v>13.5</v>
      </c>
      <c r="AN54" s="1">
        <v>0</v>
      </c>
      <c r="AO54" s="1">
        <v>3.1</v>
      </c>
      <c r="AP54" s="1">
        <v>15.5</v>
      </c>
      <c r="AQ54" s="1">
        <v>21.5</v>
      </c>
      <c r="AR54" s="1">
        <v>1</v>
      </c>
      <c r="AS54" s="1">
        <v>4.5</v>
      </c>
      <c r="AT54" s="1">
        <v>1</v>
      </c>
      <c r="AU54" s="1">
        <v>0.5</v>
      </c>
      <c r="AV54" s="1">
        <v>0.5</v>
      </c>
      <c r="AW54" s="1">
        <v>100</v>
      </c>
      <c r="AX54" s="1">
        <v>3</v>
      </c>
      <c r="AY54" s="1">
        <v>3</v>
      </c>
      <c r="AZ54" s="1">
        <v>0</v>
      </c>
      <c r="BA54" s="1">
        <v>2</v>
      </c>
      <c r="BB54" s="1">
        <v>5</v>
      </c>
      <c r="BC54" s="1">
        <v>10.5</v>
      </c>
      <c r="BD54" s="1">
        <v>6.5</v>
      </c>
      <c r="BE54" s="1">
        <v>3</v>
      </c>
      <c r="BF54" s="1">
        <v>0.5</v>
      </c>
      <c r="BG54" s="1">
        <v>0.5</v>
      </c>
      <c r="BH54" s="1">
        <v>1.5</v>
      </c>
      <c r="BI54" s="1">
        <v>1.18</v>
      </c>
      <c r="BJ54" s="1">
        <v>67.5</v>
      </c>
      <c r="BK54" s="1">
        <v>59.5</v>
      </c>
      <c r="BL54" s="1">
        <v>88</v>
      </c>
      <c r="BM54" s="1">
        <v>23</v>
      </c>
      <c r="BN54" s="1">
        <v>17</v>
      </c>
      <c r="BO54" s="1">
        <v>74</v>
      </c>
      <c r="BP54" s="1">
        <v>9</v>
      </c>
      <c r="BQ54" s="1">
        <v>5.5</v>
      </c>
      <c r="BR54" s="1">
        <v>61</v>
      </c>
      <c r="BS54" s="1">
        <v>0</v>
      </c>
      <c r="BT54" s="1">
        <v>0</v>
      </c>
      <c r="BU54" s="1">
        <v>2</v>
      </c>
      <c r="BV54" s="1">
        <v>0</v>
      </c>
      <c r="BW54" s="1">
        <v>0</v>
      </c>
      <c r="BX54" s="1">
        <v>0</v>
      </c>
      <c r="BY54" s="1">
        <v>74.5</v>
      </c>
      <c r="BZ54" s="1">
        <v>0</v>
      </c>
      <c r="CA54" s="1">
        <v>7</v>
      </c>
      <c r="CB54" s="1">
        <v>0.5</v>
      </c>
      <c r="CC54" s="1">
        <v>0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0</v>
      </c>
      <c r="CJ54" s="1">
        <v>0</v>
      </c>
      <c r="CK54" s="1">
        <f t="shared" si="0"/>
        <v>4.0689040000000007</v>
      </c>
      <c r="CL54" s="1">
        <v>2</v>
      </c>
    </row>
    <row r="55" spans="1:90" x14ac:dyDescent="0.25">
      <c r="A55" s="1" t="s">
        <v>139</v>
      </c>
      <c r="B55" s="1">
        <v>4.4000000000000004</v>
      </c>
      <c r="C55" s="1">
        <v>2</v>
      </c>
      <c r="D55" s="1">
        <v>90</v>
      </c>
      <c r="E55" s="1">
        <v>0.01</v>
      </c>
      <c r="F55" s="1">
        <v>0</v>
      </c>
      <c r="G55" s="1">
        <v>0</v>
      </c>
      <c r="H55" s="1">
        <v>0</v>
      </c>
      <c r="I55" s="1">
        <v>0.5</v>
      </c>
      <c r="J55" s="1">
        <v>0</v>
      </c>
      <c r="K55" s="1">
        <v>0.5</v>
      </c>
      <c r="L55" s="1">
        <v>0</v>
      </c>
      <c r="M55" s="1">
        <v>0</v>
      </c>
      <c r="N55" s="1">
        <v>0.5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7.5</v>
      </c>
      <c r="V55" s="1">
        <v>3.5</v>
      </c>
      <c r="W55" s="1">
        <v>47</v>
      </c>
      <c r="X55" s="1">
        <v>0</v>
      </c>
      <c r="Y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0.5</v>
      </c>
      <c r="AI55" s="1">
        <v>0</v>
      </c>
      <c r="AJ55" s="1">
        <v>0</v>
      </c>
      <c r="AK55" s="1">
        <v>3</v>
      </c>
      <c r="AL55" s="1">
        <v>2.1</v>
      </c>
      <c r="AM55" s="1">
        <v>23.2</v>
      </c>
      <c r="AN55" s="1">
        <v>0.1</v>
      </c>
      <c r="AO55" s="1">
        <v>1.5</v>
      </c>
      <c r="AP55" s="1">
        <v>14</v>
      </c>
      <c r="AQ55" s="1">
        <v>14</v>
      </c>
      <c r="AR55" s="1">
        <v>0</v>
      </c>
      <c r="AS55" s="1">
        <v>1</v>
      </c>
      <c r="AT55" s="1">
        <v>2</v>
      </c>
      <c r="AU55" s="1">
        <v>1</v>
      </c>
      <c r="AV55" s="1">
        <v>1</v>
      </c>
      <c r="AW55" s="1">
        <v>100</v>
      </c>
      <c r="AX55" s="1">
        <v>8</v>
      </c>
      <c r="AY55" s="1">
        <v>3</v>
      </c>
      <c r="AZ55" s="1">
        <v>2</v>
      </c>
      <c r="BA55" s="1">
        <v>1.5</v>
      </c>
      <c r="BB55" s="1">
        <v>6.5</v>
      </c>
      <c r="BC55" s="1">
        <v>21</v>
      </c>
      <c r="BD55" s="1">
        <v>15.5</v>
      </c>
      <c r="BE55" s="1">
        <v>6</v>
      </c>
      <c r="BF55" s="1">
        <v>0</v>
      </c>
      <c r="BG55" s="1">
        <v>3</v>
      </c>
      <c r="BH55" s="1">
        <v>3.5</v>
      </c>
      <c r="BI55" s="1">
        <v>2.38</v>
      </c>
      <c r="BJ55" s="1">
        <v>68</v>
      </c>
      <c r="BK55" s="1">
        <v>57.5</v>
      </c>
      <c r="BL55" s="1">
        <v>85</v>
      </c>
      <c r="BM55" s="1">
        <v>18.5</v>
      </c>
      <c r="BN55" s="1">
        <v>12.5</v>
      </c>
      <c r="BO55" s="1">
        <v>68</v>
      </c>
      <c r="BP55" s="1">
        <v>7.5</v>
      </c>
      <c r="BQ55" s="1">
        <v>3.5</v>
      </c>
      <c r="BR55" s="1">
        <v>47</v>
      </c>
      <c r="BS55" s="1">
        <v>0.5</v>
      </c>
      <c r="BT55" s="1">
        <v>0</v>
      </c>
      <c r="BU55" s="1">
        <v>2</v>
      </c>
      <c r="BV55" s="1">
        <v>0</v>
      </c>
      <c r="BW55" s="1">
        <v>0</v>
      </c>
      <c r="BX55" s="1">
        <v>0</v>
      </c>
      <c r="BY55" s="1">
        <v>78</v>
      </c>
      <c r="BZ55" s="1">
        <v>1</v>
      </c>
      <c r="CA55" s="1">
        <v>7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  <c r="CI55" s="1">
        <v>0</v>
      </c>
      <c r="CJ55" s="1">
        <v>0</v>
      </c>
      <c r="CK55" s="1">
        <f t="shared" si="0"/>
        <v>3.6869897099999998</v>
      </c>
      <c r="CL55" s="1">
        <v>2</v>
      </c>
    </row>
    <row r="56" spans="1:90" x14ac:dyDescent="0.25">
      <c r="A56" s="1" t="s">
        <v>151</v>
      </c>
      <c r="B56" s="1">
        <v>4.3</v>
      </c>
      <c r="C56" s="1">
        <v>2</v>
      </c>
      <c r="D56" s="1">
        <v>90</v>
      </c>
      <c r="E56" s="1">
        <v>0.01</v>
      </c>
      <c r="F56" s="1">
        <v>0</v>
      </c>
      <c r="G56" s="1">
        <v>0</v>
      </c>
      <c r="H56" s="1">
        <v>0</v>
      </c>
      <c r="I56" s="1">
        <v>0.5</v>
      </c>
      <c r="J56" s="1">
        <v>0</v>
      </c>
      <c r="K56" s="1">
        <v>0.5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15</v>
      </c>
      <c r="V56" s="1">
        <v>8</v>
      </c>
      <c r="W56" s="1">
        <v>53</v>
      </c>
      <c r="X56" s="1">
        <v>2.5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2</v>
      </c>
      <c r="AL56" s="1">
        <v>1.85</v>
      </c>
      <c r="AM56" s="1">
        <v>21</v>
      </c>
      <c r="AN56" s="1">
        <v>0</v>
      </c>
      <c r="AO56" s="1">
        <v>2</v>
      </c>
      <c r="AP56" s="1">
        <v>11.5</v>
      </c>
      <c r="AQ56" s="1">
        <v>11.5</v>
      </c>
      <c r="AR56" s="1">
        <v>0</v>
      </c>
      <c r="AS56" s="1">
        <v>1.5</v>
      </c>
      <c r="AT56" s="1">
        <v>2</v>
      </c>
      <c r="AU56" s="1">
        <v>2</v>
      </c>
      <c r="AV56" s="1">
        <v>1</v>
      </c>
      <c r="AW56" s="1">
        <v>50</v>
      </c>
      <c r="AX56" s="1">
        <v>6.5</v>
      </c>
      <c r="AY56" s="1">
        <v>0.5</v>
      </c>
      <c r="AZ56" s="1">
        <v>2.5</v>
      </c>
      <c r="BA56" s="1">
        <v>0.5</v>
      </c>
      <c r="BB56" s="1">
        <v>3.5</v>
      </c>
      <c r="BC56" s="1">
        <v>21</v>
      </c>
      <c r="BD56" s="1">
        <v>15.5</v>
      </c>
      <c r="BE56" s="1">
        <v>6</v>
      </c>
      <c r="BF56" s="1">
        <v>0</v>
      </c>
      <c r="BG56" s="1">
        <v>3</v>
      </c>
      <c r="BH56" s="1">
        <v>3.5</v>
      </c>
      <c r="BI56" s="1">
        <v>2.38</v>
      </c>
      <c r="BJ56" s="1">
        <v>58.5</v>
      </c>
      <c r="BK56" s="1">
        <v>44.5</v>
      </c>
      <c r="BL56" s="1">
        <v>76</v>
      </c>
      <c r="BM56" s="1">
        <v>28.5</v>
      </c>
      <c r="BN56" s="1">
        <v>17.5</v>
      </c>
      <c r="BO56" s="1">
        <v>61</v>
      </c>
      <c r="BP56" s="1">
        <v>15</v>
      </c>
      <c r="BQ56" s="1">
        <v>8</v>
      </c>
      <c r="BR56" s="1">
        <v>53</v>
      </c>
      <c r="BS56" s="1">
        <v>0</v>
      </c>
      <c r="BT56" s="1">
        <v>0</v>
      </c>
      <c r="BU56" s="1">
        <v>2</v>
      </c>
      <c r="BV56" s="1">
        <v>0</v>
      </c>
      <c r="BW56" s="1">
        <v>0</v>
      </c>
      <c r="BX56" s="1">
        <v>2</v>
      </c>
      <c r="BY56" s="1">
        <v>84</v>
      </c>
      <c r="BZ56" s="1">
        <v>0.5</v>
      </c>
      <c r="CA56" s="1">
        <v>11</v>
      </c>
      <c r="CB56" s="1">
        <v>1.5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>
        <v>0</v>
      </c>
      <c r="CJ56" s="1">
        <v>0</v>
      </c>
      <c r="CK56" s="1">
        <f t="shared" si="0"/>
        <v>3.4350543100000004</v>
      </c>
      <c r="CL56" s="1">
        <v>2</v>
      </c>
    </row>
    <row r="57" spans="1:90" x14ac:dyDescent="0.25">
      <c r="A57" s="1" t="s">
        <v>161</v>
      </c>
      <c r="B57" s="1">
        <v>4.2</v>
      </c>
      <c r="C57" s="1">
        <v>2</v>
      </c>
      <c r="D57" s="1">
        <v>67.5</v>
      </c>
      <c r="E57" s="1">
        <v>0.08</v>
      </c>
      <c r="F57" s="1">
        <v>0</v>
      </c>
      <c r="G57" s="1">
        <v>0</v>
      </c>
      <c r="H57" s="1">
        <v>0</v>
      </c>
      <c r="I57" s="1">
        <v>0.5</v>
      </c>
      <c r="J57" s="1">
        <v>0</v>
      </c>
      <c r="K57" s="1">
        <v>0</v>
      </c>
      <c r="L57" s="1">
        <v>0.5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15</v>
      </c>
      <c r="V57" s="1">
        <v>12.5</v>
      </c>
      <c r="W57" s="1">
        <v>83</v>
      </c>
      <c r="X57" s="1">
        <v>3</v>
      </c>
      <c r="Y57" s="1">
        <v>0</v>
      </c>
      <c r="Z57" s="1">
        <v>0</v>
      </c>
      <c r="AA57" s="1">
        <v>0</v>
      </c>
      <c r="AB57" s="1">
        <v>0</v>
      </c>
      <c r="AC57" s="1">
        <v>1</v>
      </c>
      <c r="AD57" s="1">
        <v>0</v>
      </c>
      <c r="AE57" s="1">
        <v>0.04</v>
      </c>
      <c r="AF57" s="1">
        <v>0</v>
      </c>
      <c r="AG57" s="1">
        <v>0</v>
      </c>
      <c r="AH57" s="1">
        <v>0.5</v>
      </c>
      <c r="AI57" s="1">
        <v>0</v>
      </c>
      <c r="AJ57" s="1">
        <v>0.5</v>
      </c>
      <c r="AK57" s="1">
        <v>1.5</v>
      </c>
      <c r="AL57" s="1">
        <v>13.05</v>
      </c>
      <c r="AM57" s="1">
        <v>9.8000000000000007</v>
      </c>
      <c r="AN57" s="1">
        <v>0.1</v>
      </c>
      <c r="AO57" s="1">
        <v>2.2000000000000002</v>
      </c>
      <c r="AP57" s="1">
        <v>10.5</v>
      </c>
      <c r="AQ57" s="1">
        <v>16.5</v>
      </c>
      <c r="AR57" s="1">
        <v>0.5</v>
      </c>
      <c r="AS57" s="1">
        <v>3.5</v>
      </c>
      <c r="AT57" s="1">
        <v>0.5</v>
      </c>
      <c r="AU57" s="1">
        <v>2.5</v>
      </c>
      <c r="AV57" s="1">
        <v>2</v>
      </c>
      <c r="AW57" s="1">
        <v>80</v>
      </c>
      <c r="AX57" s="1">
        <v>5</v>
      </c>
      <c r="AY57" s="1">
        <v>0.5</v>
      </c>
      <c r="AZ57" s="1">
        <v>0.5</v>
      </c>
      <c r="BA57" s="1">
        <v>2</v>
      </c>
      <c r="BB57" s="1">
        <v>3</v>
      </c>
      <c r="BC57" s="1">
        <v>10.5</v>
      </c>
      <c r="BD57" s="1">
        <v>6.5</v>
      </c>
      <c r="BE57" s="1">
        <v>3</v>
      </c>
      <c r="BF57" s="1">
        <v>0.5</v>
      </c>
      <c r="BG57" s="1">
        <v>0.5</v>
      </c>
      <c r="BH57" s="1">
        <v>1.5</v>
      </c>
      <c r="BI57" s="1">
        <v>1.18</v>
      </c>
      <c r="BJ57" s="1">
        <v>39.5</v>
      </c>
      <c r="BK57" s="1">
        <v>34</v>
      </c>
      <c r="BL57" s="1">
        <v>86</v>
      </c>
      <c r="BM57" s="1">
        <v>24.5</v>
      </c>
      <c r="BN57" s="1">
        <v>17.5</v>
      </c>
      <c r="BO57" s="1">
        <v>71</v>
      </c>
      <c r="BP57" s="1">
        <v>15</v>
      </c>
      <c r="BQ57" s="1">
        <v>12.5</v>
      </c>
      <c r="BR57" s="1">
        <v>83</v>
      </c>
      <c r="BS57" s="1">
        <v>0</v>
      </c>
      <c r="BT57" s="1">
        <v>0</v>
      </c>
      <c r="BU57" s="1">
        <v>1</v>
      </c>
      <c r="BV57" s="1">
        <v>1</v>
      </c>
      <c r="BW57" s="1">
        <v>0</v>
      </c>
      <c r="BX57" s="1">
        <v>2</v>
      </c>
      <c r="BY57" s="1">
        <v>64.5</v>
      </c>
      <c r="BZ57" s="1">
        <v>0.5</v>
      </c>
      <c r="CA57" s="1">
        <v>7.5</v>
      </c>
      <c r="CB57" s="1">
        <v>3.5</v>
      </c>
      <c r="CC57" s="1">
        <v>0</v>
      </c>
      <c r="CD57" s="1">
        <v>0</v>
      </c>
      <c r="CE57" s="1">
        <v>0</v>
      </c>
      <c r="CF57" s="1">
        <v>0</v>
      </c>
      <c r="CG57" s="1">
        <v>0</v>
      </c>
      <c r="CH57" s="1">
        <v>0</v>
      </c>
      <c r="CI57" s="1">
        <v>0</v>
      </c>
      <c r="CJ57" s="1">
        <v>0</v>
      </c>
      <c r="CK57" s="1">
        <f t="shared" si="0"/>
        <v>3.7759520800000006</v>
      </c>
      <c r="CL57" s="1">
        <v>1</v>
      </c>
    </row>
    <row r="58" spans="1:90" x14ac:dyDescent="0.25">
      <c r="A58" s="1" t="s">
        <v>80</v>
      </c>
      <c r="B58" s="1">
        <v>4.9000000000000004</v>
      </c>
      <c r="C58" s="1">
        <v>2</v>
      </c>
      <c r="D58" s="1">
        <v>90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5.5</v>
      </c>
      <c r="V58" s="1">
        <v>2</v>
      </c>
      <c r="W58" s="1">
        <v>36</v>
      </c>
      <c r="X58" s="1">
        <v>0.5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0.5</v>
      </c>
      <c r="AI58" s="1">
        <v>0</v>
      </c>
      <c r="AJ58" s="1">
        <v>0</v>
      </c>
      <c r="AK58" s="1">
        <v>0</v>
      </c>
      <c r="AL58" s="1">
        <v>0.55000000000000004</v>
      </c>
      <c r="AM58" s="1">
        <v>28.8</v>
      </c>
      <c r="AN58" s="1">
        <v>0</v>
      </c>
      <c r="AO58" s="1">
        <v>1.4</v>
      </c>
      <c r="AP58" s="1">
        <v>13</v>
      </c>
      <c r="AQ58" s="1">
        <v>13</v>
      </c>
      <c r="AR58" s="1">
        <v>0</v>
      </c>
      <c r="AS58" s="1">
        <v>1.5</v>
      </c>
      <c r="AT58" s="1">
        <v>1</v>
      </c>
      <c r="AU58" s="1">
        <v>1.5</v>
      </c>
      <c r="AV58" s="1">
        <v>1</v>
      </c>
      <c r="AW58" s="1">
        <v>67</v>
      </c>
      <c r="AX58" s="1">
        <v>4</v>
      </c>
      <c r="AY58" s="1">
        <v>6.5</v>
      </c>
      <c r="AZ58" s="1">
        <v>2</v>
      </c>
      <c r="BA58" s="1">
        <v>1</v>
      </c>
      <c r="BB58" s="1">
        <v>9.5</v>
      </c>
      <c r="BC58" s="1">
        <v>19.5</v>
      </c>
      <c r="BD58" s="1">
        <v>13</v>
      </c>
      <c r="BE58" s="1">
        <v>6</v>
      </c>
      <c r="BF58" s="1">
        <v>1</v>
      </c>
      <c r="BG58" s="1">
        <v>2</v>
      </c>
      <c r="BH58" s="1">
        <v>2.5</v>
      </c>
      <c r="BI58" s="1">
        <v>2.14</v>
      </c>
      <c r="BJ58" s="1">
        <v>61</v>
      </c>
      <c r="BK58" s="1">
        <v>51</v>
      </c>
      <c r="BL58" s="1">
        <v>84</v>
      </c>
      <c r="BM58" s="1">
        <v>18</v>
      </c>
      <c r="BN58" s="1">
        <v>11</v>
      </c>
      <c r="BO58" s="1">
        <v>61</v>
      </c>
      <c r="BP58" s="1">
        <v>5.5</v>
      </c>
      <c r="BQ58" s="1">
        <v>2</v>
      </c>
      <c r="BR58" s="1">
        <v>36</v>
      </c>
      <c r="BS58" s="1">
        <v>0</v>
      </c>
      <c r="BT58" s="1">
        <v>0</v>
      </c>
      <c r="BU58" s="1">
        <v>2</v>
      </c>
      <c r="BV58" s="1">
        <v>0</v>
      </c>
      <c r="BW58" s="1">
        <v>0</v>
      </c>
      <c r="BX58" s="1">
        <v>1</v>
      </c>
      <c r="BY58" s="1">
        <v>79.5</v>
      </c>
      <c r="BZ58" s="1">
        <v>0</v>
      </c>
      <c r="CA58" s="1">
        <v>5.5</v>
      </c>
      <c r="CB58" s="1">
        <v>0</v>
      </c>
      <c r="CC58" s="1">
        <v>0</v>
      </c>
      <c r="CD58" s="1">
        <v>0</v>
      </c>
      <c r="CE58" s="1">
        <v>0</v>
      </c>
      <c r="CF58" s="1">
        <v>0</v>
      </c>
      <c r="CG58" s="1">
        <v>0</v>
      </c>
      <c r="CH58" s="1">
        <v>0</v>
      </c>
      <c r="CI58" s="1">
        <v>0</v>
      </c>
      <c r="CJ58" s="1">
        <v>0</v>
      </c>
      <c r="CK58" s="1">
        <f t="shared" si="0"/>
        <v>3.6271790999999998</v>
      </c>
      <c r="CL58" s="1">
        <v>1</v>
      </c>
    </row>
    <row r="59" spans="1:90" x14ac:dyDescent="0.25">
      <c r="A59" s="1" t="s">
        <v>83</v>
      </c>
      <c r="B59" s="1">
        <v>4.4000000000000004</v>
      </c>
      <c r="C59" s="1">
        <v>2</v>
      </c>
      <c r="D59" s="1">
        <v>90</v>
      </c>
      <c r="E59" s="1">
        <v>0.02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12</v>
      </c>
      <c r="V59" s="1">
        <v>7</v>
      </c>
      <c r="W59" s="1">
        <v>58</v>
      </c>
      <c r="X59" s="1">
        <v>0</v>
      </c>
      <c r="Y59" s="1">
        <v>0</v>
      </c>
      <c r="AA59" s="1">
        <v>0</v>
      </c>
      <c r="AB59" s="1">
        <v>0</v>
      </c>
      <c r="AC59" s="1">
        <v>1</v>
      </c>
      <c r="AD59" s="1">
        <v>0</v>
      </c>
      <c r="AE59" s="1">
        <v>0.04</v>
      </c>
      <c r="AF59" s="1">
        <v>0</v>
      </c>
      <c r="AG59" s="1">
        <v>0</v>
      </c>
      <c r="AH59" s="1">
        <v>0.5</v>
      </c>
      <c r="AI59" s="1">
        <v>0</v>
      </c>
      <c r="AJ59" s="1">
        <v>0.5</v>
      </c>
      <c r="AK59" s="1">
        <v>1</v>
      </c>
      <c r="AL59" s="1">
        <v>11.8</v>
      </c>
      <c r="AM59" s="1">
        <v>25.3</v>
      </c>
      <c r="AN59" s="1">
        <v>0.1</v>
      </c>
      <c r="AO59" s="1">
        <v>3</v>
      </c>
      <c r="AP59" s="1">
        <v>15</v>
      </c>
      <c r="AQ59" s="1">
        <v>21</v>
      </c>
      <c r="AR59" s="1">
        <v>0</v>
      </c>
      <c r="AS59" s="1">
        <v>3</v>
      </c>
      <c r="AT59" s="1">
        <v>1</v>
      </c>
      <c r="AU59" s="1">
        <v>1</v>
      </c>
      <c r="AV59" s="1">
        <v>0.5</v>
      </c>
      <c r="AW59" s="1">
        <v>50</v>
      </c>
      <c r="AX59" s="1">
        <v>7</v>
      </c>
      <c r="AY59" s="1">
        <v>3.5</v>
      </c>
      <c r="AZ59" s="1">
        <v>1.5</v>
      </c>
      <c r="BA59" s="1">
        <v>2</v>
      </c>
      <c r="BB59" s="1">
        <v>7</v>
      </c>
      <c r="BC59" s="1">
        <v>11.5</v>
      </c>
      <c r="BD59" s="1">
        <v>6</v>
      </c>
      <c r="BE59" s="1">
        <v>4</v>
      </c>
      <c r="BF59" s="1">
        <v>0.5</v>
      </c>
      <c r="BG59" s="1">
        <v>2.5</v>
      </c>
      <c r="BH59" s="1">
        <v>1</v>
      </c>
      <c r="BI59" s="1">
        <v>1.07</v>
      </c>
      <c r="BJ59" s="1">
        <v>64</v>
      </c>
      <c r="BK59" s="1">
        <v>54.5</v>
      </c>
      <c r="BL59" s="1">
        <v>85</v>
      </c>
      <c r="BM59" s="1">
        <v>29.5</v>
      </c>
      <c r="BN59" s="1">
        <v>22.5</v>
      </c>
      <c r="BO59" s="1">
        <v>76</v>
      </c>
      <c r="BP59" s="1">
        <v>12</v>
      </c>
      <c r="BQ59" s="1">
        <v>7</v>
      </c>
      <c r="BR59" s="1">
        <v>58</v>
      </c>
      <c r="BS59" s="1">
        <v>0</v>
      </c>
      <c r="BT59" s="1">
        <v>0</v>
      </c>
      <c r="BU59" s="1">
        <v>2</v>
      </c>
      <c r="BV59" s="1">
        <v>0</v>
      </c>
      <c r="BW59" s="1">
        <v>0</v>
      </c>
      <c r="BX59" s="1">
        <v>0</v>
      </c>
      <c r="BY59" s="1">
        <v>74</v>
      </c>
      <c r="BZ59" s="1">
        <v>0.5</v>
      </c>
      <c r="CA59" s="1">
        <v>8.5</v>
      </c>
      <c r="CB59" s="1">
        <v>0</v>
      </c>
      <c r="CC59" s="1">
        <v>0</v>
      </c>
      <c r="CD59" s="1">
        <v>0</v>
      </c>
      <c r="CE59" s="1">
        <v>0</v>
      </c>
      <c r="CF59" s="1">
        <v>0</v>
      </c>
      <c r="CG59" s="1">
        <v>0</v>
      </c>
      <c r="CH59" s="1">
        <v>0</v>
      </c>
      <c r="CI59" s="1">
        <v>0</v>
      </c>
      <c r="CJ59" s="1">
        <v>0</v>
      </c>
      <c r="CK59" s="1">
        <f t="shared" si="0"/>
        <v>3.0782692199999988</v>
      </c>
      <c r="CL59" s="1">
        <v>1</v>
      </c>
    </row>
    <row r="60" spans="1:90" x14ac:dyDescent="0.25">
      <c r="A60" s="1" t="s">
        <v>85</v>
      </c>
      <c r="B60" s="1">
        <v>4.8</v>
      </c>
      <c r="C60" s="1">
        <v>2</v>
      </c>
      <c r="D60" s="1">
        <v>90</v>
      </c>
      <c r="E60" s="1">
        <v>0.21</v>
      </c>
      <c r="F60" s="1">
        <v>0</v>
      </c>
      <c r="G60" s="1">
        <v>0.5</v>
      </c>
      <c r="H60" s="1">
        <v>0</v>
      </c>
      <c r="I60" s="1">
        <v>1.5</v>
      </c>
      <c r="J60" s="1">
        <v>0.5</v>
      </c>
      <c r="K60" s="1">
        <v>1.5</v>
      </c>
      <c r="L60" s="1">
        <v>0</v>
      </c>
      <c r="M60" s="1">
        <v>1</v>
      </c>
      <c r="N60" s="1">
        <v>0</v>
      </c>
      <c r="O60" s="1">
        <v>0.39</v>
      </c>
      <c r="P60" s="1">
        <v>0.39</v>
      </c>
      <c r="Q60" s="1">
        <v>0</v>
      </c>
      <c r="R60" s="1">
        <v>0</v>
      </c>
      <c r="S60" s="1">
        <v>0</v>
      </c>
      <c r="T60" s="1">
        <v>0</v>
      </c>
      <c r="U60" s="1">
        <v>16</v>
      </c>
      <c r="V60" s="1">
        <v>13</v>
      </c>
      <c r="W60" s="1">
        <v>81</v>
      </c>
      <c r="X60" s="1">
        <v>0.5</v>
      </c>
      <c r="Y60" s="1">
        <v>0</v>
      </c>
      <c r="Z60" s="1">
        <v>0</v>
      </c>
      <c r="AA60" s="1">
        <v>0</v>
      </c>
      <c r="AB60" s="1">
        <v>0</v>
      </c>
      <c r="AC60" s="1">
        <v>0.5</v>
      </c>
      <c r="AD60" s="1">
        <v>0</v>
      </c>
      <c r="AE60" s="1">
        <v>0.06</v>
      </c>
      <c r="AF60" s="1">
        <v>0</v>
      </c>
      <c r="AG60" s="1">
        <v>0</v>
      </c>
      <c r="AH60" s="1">
        <v>0</v>
      </c>
      <c r="AI60" s="1">
        <v>0</v>
      </c>
      <c r="AJ60" s="1">
        <v>0.5</v>
      </c>
      <c r="AK60" s="1">
        <v>22.5</v>
      </c>
      <c r="AL60" s="1">
        <v>8.9499999999999993</v>
      </c>
      <c r="AM60" s="1">
        <v>12.6</v>
      </c>
      <c r="AN60" s="1">
        <v>2.6</v>
      </c>
      <c r="AO60" s="1">
        <v>6.8</v>
      </c>
      <c r="AP60" s="1">
        <v>9.5</v>
      </c>
      <c r="AQ60" s="1">
        <v>15.5</v>
      </c>
      <c r="AR60" s="1">
        <v>0</v>
      </c>
      <c r="AS60" s="1">
        <v>4</v>
      </c>
      <c r="AT60" s="1">
        <v>0.5</v>
      </c>
      <c r="AU60" s="1">
        <v>2</v>
      </c>
      <c r="AV60" s="1">
        <v>2</v>
      </c>
      <c r="AW60" s="1">
        <v>100</v>
      </c>
      <c r="AX60" s="1">
        <v>4</v>
      </c>
      <c r="AY60" s="1">
        <v>3.5</v>
      </c>
      <c r="AZ60" s="1">
        <v>0</v>
      </c>
      <c r="BA60" s="1">
        <v>1</v>
      </c>
      <c r="BB60" s="1">
        <v>4.5</v>
      </c>
      <c r="BC60" s="1">
        <v>8</v>
      </c>
      <c r="BD60" s="1">
        <v>4.5</v>
      </c>
      <c r="BE60" s="1">
        <v>2.5</v>
      </c>
      <c r="BF60" s="1">
        <v>1.5</v>
      </c>
      <c r="BG60" s="1">
        <v>0.5</v>
      </c>
      <c r="BH60" s="1">
        <v>0.5</v>
      </c>
      <c r="BI60" s="1">
        <v>0.64</v>
      </c>
      <c r="BJ60" s="1">
        <v>39</v>
      </c>
      <c r="BK60" s="1">
        <v>32</v>
      </c>
      <c r="BL60" s="1">
        <v>82</v>
      </c>
      <c r="BM60" s="1">
        <v>25</v>
      </c>
      <c r="BN60" s="1">
        <v>19.5</v>
      </c>
      <c r="BO60" s="1">
        <v>78</v>
      </c>
      <c r="BP60" s="1">
        <v>16</v>
      </c>
      <c r="BQ60" s="1">
        <v>13</v>
      </c>
      <c r="BR60" s="1">
        <v>81</v>
      </c>
      <c r="BS60" s="1">
        <v>0</v>
      </c>
      <c r="BT60" s="1">
        <v>0</v>
      </c>
      <c r="BU60" s="1">
        <v>2</v>
      </c>
      <c r="BV60" s="1">
        <v>0</v>
      </c>
      <c r="BW60" s="1">
        <v>0</v>
      </c>
      <c r="BX60" s="1">
        <v>0</v>
      </c>
      <c r="BY60" s="1">
        <v>62</v>
      </c>
      <c r="BZ60" s="1">
        <v>3</v>
      </c>
      <c r="CA60" s="1">
        <v>4</v>
      </c>
      <c r="CB60" s="1">
        <v>1.5</v>
      </c>
      <c r="CC60" s="1">
        <v>0.5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  <c r="CI60" s="1">
        <v>0</v>
      </c>
      <c r="CJ60" s="1">
        <v>0</v>
      </c>
      <c r="CK60" s="1">
        <f t="shared" si="0"/>
        <v>4.6437252500000019</v>
      </c>
      <c r="CL60" s="1">
        <v>1</v>
      </c>
    </row>
    <row r="61" spans="1:90" x14ac:dyDescent="0.25">
      <c r="A61" s="1" t="s">
        <v>88</v>
      </c>
      <c r="B61" s="1">
        <v>4.5</v>
      </c>
      <c r="C61" s="1">
        <v>2</v>
      </c>
      <c r="D61" s="1">
        <v>90</v>
      </c>
      <c r="E61" s="1">
        <v>0.04</v>
      </c>
      <c r="F61" s="1">
        <v>0</v>
      </c>
      <c r="G61" s="1">
        <v>0.1</v>
      </c>
      <c r="H61" s="1">
        <v>0</v>
      </c>
      <c r="I61" s="1">
        <v>0.5</v>
      </c>
      <c r="J61" s="1">
        <v>0</v>
      </c>
      <c r="K61" s="1">
        <v>0.5</v>
      </c>
      <c r="L61" s="1">
        <v>0</v>
      </c>
      <c r="M61" s="1">
        <v>0</v>
      </c>
      <c r="N61" s="1">
        <v>0.5</v>
      </c>
      <c r="O61" s="1">
        <v>0.02</v>
      </c>
      <c r="P61" s="1">
        <v>0.02</v>
      </c>
      <c r="Q61" s="1">
        <v>0</v>
      </c>
      <c r="R61" s="1">
        <v>0</v>
      </c>
      <c r="S61" s="1">
        <v>0</v>
      </c>
      <c r="T61" s="1">
        <v>0</v>
      </c>
      <c r="U61" s="1">
        <v>10.5</v>
      </c>
      <c r="V61" s="1">
        <v>8</v>
      </c>
      <c r="W61" s="1">
        <v>76</v>
      </c>
      <c r="X61" s="1">
        <v>0</v>
      </c>
      <c r="Y61" s="1">
        <v>0</v>
      </c>
      <c r="AA61" s="1">
        <v>0</v>
      </c>
      <c r="AB61" s="1">
        <v>0</v>
      </c>
      <c r="AC61" s="1">
        <v>1</v>
      </c>
      <c r="AD61" s="1">
        <v>0</v>
      </c>
      <c r="AE61" s="1">
        <v>0.06</v>
      </c>
      <c r="AF61" s="1">
        <v>0</v>
      </c>
      <c r="AG61" s="1">
        <v>0</v>
      </c>
      <c r="AH61" s="1">
        <v>0.5</v>
      </c>
      <c r="AI61" s="1">
        <v>0</v>
      </c>
      <c r="AJ61" s="1">
        <v>0.5</v>
      </c>
      <c r="AK61" s="1">
        <v>10</v>
      </c>
      <c r="AL61" s="1">
        <v>11.6</v>
      </c>
      <c r="AM61" s="1">
        <v>30.5</v>
      </c>
      <c r="AN61" s="1">
        <v>0.3</v>
      </c>
      <c r="AO61" s="1">
        <v>3.2</v>
      </c>
      <c r="AP61" s="1">
        <v>15.5</v>
      </c>
      <c r="AQ61" s="1">
        <v>21.5</v>
      </c>
      <c r="AR61" s="1">
        <v>1</v>
      </c>
      <c r="AS61" s="1">
        <v>4</v>
      </c>
      <c r="AT61" s="1">
        <v>1</v>
      </c>
      <c r="AU61" s="1">
        <v>4</v>
      </c>
      <c r="AV61" s="1">
        <v>2</v>
      </c>
      <c r="AW61" s="1">
        <v>50</v>
      </c>
      <c r="AX61" s="1">
        <v>9</v>
      </c>
      <c r="AY61" s="1">
        <v>5.5</v>
      </c>
      <c r="AZ61" s="1">
        <v>1</v>
      </c>
      <c r="BA61" s="1">
        <v>2.5</v>
      </c>
      <c r="BB61" s="1">
        <v>9</v>
      </c>
      <c r="BC61" s="1">
        <v>11.5</v>
      </c>
      <c r="BD61" s="1">
        <v>6</v>
      </c>
      <c r="BE61" s="1">
        <v>4</v>
      </c>
      <c r="BF61" s="1">
        <v>0.5</v>
      </c>
      <c r="BG61" s="1">
        <v>2.5</v>
      </c>
      <c r="BH61" s="1">
        <v>1</v>
      </c>
      <c r="BI61" s="1">
        <v>1.07</v>
      </c>
      <c r="BJ61" s="1">
        <v>69</v>
      </c>
      <c r="BK61" s="1">
        <v>58</v>
      </c>
      <c r="BL61" s="1">
        <v>84</v>
      </c>
      <c r="BM61" s="1">
        <v>34</v>
      </c>
      <c r="BN61" s="1">
        <v>26.5</v>
      </c>
      <c r="BO61" s="1">
        <v>78</v>
      </c>
      <c r="BP61" s="1">
        <v>10.5</v>
      </c>
      <c r="BQ61" s="1">
        <v>8</v>
      </c>
      <c r="BR61" s="1">
        <v>76</v>
      </c>
      <c r="BS61" s="1">
        <v>0</v>
      </c>
      <c r="BT61" s="1">
        <v>0</v>
      </c>
      <c r="BU61" s="1">
        <v>2</v>
      </c>
      <c r="BV61" s="1">
        <v>0</v>
      </c>
      <c r="BW61" s="1">
        <v>0</v>
      </c>
      <c r="BX61" s="1">
        <v>0</v>
      </c>
      <c r="BY61" s="1">
        <v>86</v>
      </c>
      <c r="BZ61" s="1">
        <v>1</v>
      </c>
      <c r="CA61" s="1">
        <v>10</v>
      </c>
      <c r="CB61" s="1">
        <v>0</v>
      </c>
      <c r="CC61" s="1">
        <v>0</v>
      </c>
      <c r="CD61" s="1">
        <v>0</v>
      </c>
      <c r="CE61" s="1">
        <v>0</v>
      </c>
      <c r="CF61" s="1">
        <v>0</v>
      </c>
      <c r="CG61" s="1">
        <v>0</v>
      </c>
      <c r="CH61" s="1">
        <v>0</v>
      </c>
      <c r="CI61" s="1">
        <v>0</v>
      </c>
      <c r="CJ61" s="1">
        <v>0</v>
      </c>
      <c r="CK61" s="1">
        <f t="shared" si="0"/>
        <v>3.4961640599999999</v>
      </c>
      <c r="CL61" s="1">
        <v>1</v>
      </c>
    </row>
    <row r="62" spans="1:90" x14ac:dyDescent="0.25">
      <c r="A62" s="1" t="s">
        <v>91</v>
      </c>
      <c r="B62" s="1">
        <v>4.9000000000000004</v>
      </c>
      <c r="C62" s="1">
        <v>2</v>
      </c>
      <c r="D62" s="1">
        <v>90</v>
      </c>
      <c r="E62" s="1">
        <v>0.09</v>
      </c>
      <c r="F62" s="1">
        <v>0</v>
      </c>
      <c r="G62" s="1">
        <v>0.1</v>
      </c>
      <c r="H62" s="1">
        <v>0</v>
      </c>
      <c r="I62" s="1">
        <v>1</v>
      </c>
      <c r="J62" s="1">
        <v>0</v>
      </c>
      <c r="K62" s="1">
        <v>0</v>
      </c>
      <c r="L62" s="1">
        <v>1</v>
      </c>
      <c r="M62" s="1">
        <v>0</v>
      </c>
      <c r="N62" s="1">
        <v>0</v>
      </c>
      <c r="O62" s="1">
        <v>0.02</v>
      </c>
      <c r="P62" s="1">
        <v>0.02</v>
      </c>
      <c r="Q62" s="1">
        <v>0</v>
      </c>
      <c r="R62" s="1">
        <v>0</v>
      </c>
      <c r="S62" s="1">
        <v>0</v>
      </c>
      <c r="T62" s="1">
        <v>0</v>
      </c>
      <c r="U62" s="1">
        <v>10</v>
      </c>
      <c r="V62" s="1">
        <v>8</v>
      </c>
      <c r="W62" s="1">
        <v>80</v>
      </c>
      <c r="X62" s="1">
        <v>4</v>
      </c>
      <c r="Y62" s="1">
        <v>0.5</v>
      </c>
      <c r="Z62" s="1">
        <v>13</v>
      </c>
      <c r="AA62" s="1">
        <v>3</v>
      </c>
      <c r="AB62" s="1">
        <v>0</v>
      </c>
      <c r="AC62" s="1">
        <v>2</v>
      </c>
      <c r="AD62" s="1">
        <v>0</v>
      </c>
      <c r="AE62" s="1">
        <v>0.08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6.5</v>
      </c>
      <c r="AL62" s="1">
        <v>17.3</v>
      </c>
      <c r="AM62" s="1">
        <v>11</v>
      </c>
      <c r="AN62" s="1">
        <v>0.3</v>
      </c>
      <c r="AO62" s="1">
        <v>1.8</v>
      </c>
      <c r="AP62" s="1">
        <v>15</v>
      </c>
      <c r="AQ62" s="1">
        <v>15</v>
      </c>
      <c r="AR62" s="1">
        <v>0</v>
      </c>
      <c r="AS62" s="1">
        <v>0.5</v>
      </c>
      <c r="AT62" s="1">
        <v>3</v>
      </c>
      <c r="AU62" s="1">
        <v>2</v>
      </c>
      <c r="AV62" s="1">
        <v>2</v>
      </c>
      <c r="AW62" s="1">
        <v>100</v>
      </c>
      <c r="AX62" s="1">
        <v>5</v>
      </c>
      <c r="AY62" s="1">
        <v>3</v>
      </c>
      <c r="AZ62" s="1">
        <v>0</v>
      </c>
      <c r="BA62" s="1">
        <v>0</v>
      </c>
      <c r="BB62" s="1">
        <v>3</v>
      </c>
      <c r="BC62" s="1">
        <v>21.5</v>
      </c>
      <c r="BD62" s="1">
        <v>12</v>
      </c>
      <c r="BE62" s="1">
        <v>6.5</v>
      </c>
      <c r="BF62" s="1">
        <v>0.5</v>
      </c>
      <c r="BG62" s="1">
        <v>2</v>
      </c>
      <c r="BH62" s="1">
        <v>4.5</v>
      </c>
      <c r="BI62" s="1">
        <v>2.82</v>
      </c>
      <c r="BJ62" s="1">
        <v>31.5</v>
      </c>
      <c r="BK62" s="1">
        <v>26.5</v>
      </c>
      <c r="BL62" s="1">
        <v>84</v>
      </c>
      <c r="BM62" s="1">
        <v>22</v>
      </c>
      <c r="BN62" s="1">
        <v>14</v>
      </c>
      <c r="BO62" s="1">
        <v>64</v>
      </c>
      <c r="BP62" s="1">
        <v>10</v>
      </c>
      <c r="BQ62" s="1">
        <v>8</v>
      </c>
      <c r="BR62" s="1">
        <v>80</v>
      </c>
      <c r="BS62" s="1">
        <v>0</v>
      </c>
      <c r="BT62" s="1">
        <v>0</v>
      </c>
      <c r="BU62" s="1">
        <v>2</v>
      </c>
      <c r="BV62" s="1">
        <v>0</v>
      </c>
      <c r="BW62" s="1">
        <v>0</v>
      </c>
      <c r="BX62" s="1">
        <v>0</v>
      </c>
      <c r="BY62" s="1">
        <v>57</v>
      </c>
      <c r="BZ62" s="1">
        <v>1</v>
      </c>
      <c r="CA62" s="1">
        <v>5</v>
      </c>
      <c r="CB62" s="1">
        <v>5</v>
      </c>
      <c r="CC62" s="1">
        <v>0</v>
      </c>
      <c r="CD62" s="1">
        <v>0</v>
      </c>
      <c r="CE62" s="1">
        <v>3</v>
      </c>
      <c r="CF62" s="1">
        <v>0</v>
      </c>
      <c r="CG62" s="1">
        <v>0</v>
      </c>
      <c r="CH62" s="1">
        <v>0</v>
      </c>
      <c r="CI62" s="1">
        <v>0</v>
      </c>
      <c r="CJ62" s="1">
        <v>0</v>
      </c>
      <c r="CK62" s="1">
        <f t="shared" si="0"/>
        <v>4.1495601099999995</v>
      </c>
      <c r="CL62" s="1">
        <v>1</v>
      </c>
    </row>
    <row r="63" spans="1:90" x14ac:dyDescent="0.25">
      <c r="A63" s="1" t="s">
        <v>92</v>
      </c>
      <c r="B63" s="1">
        <v>5.4</v>
      </c>
      <c r="C63" s="1">
        <v>2</v>
      </c>
      <c r="D63" s="1">
        <v>90</v>
      </c>
      <c r="E63" s="1">
        <v>7.0000000000000007E-2</v>
      </c>
      <c r="F63" s="1">
        <v>0</v>
      </c>
      <c r="G63" s="1">
        <v>0.1</v>
      </c>
      <c r="H63" s="1">
        <v>0</v>
      </c>
      <c r="I63" s="1">
        <v>0.5</v>
      </c>
      <c r="J63" s="1">
        <v>0</v>
      </c>
      <c r="K63" s="1">
        <v>0</v>
      </c>
      <c r="L63" s="1">
        <v>0.5</v>
      </c>
      <c r="M63" s="1">
        <v>0</v>
      </c>
      <c r="N63" s="1">
        <v>0</v>
      </c>
      <c r="O63" s="1">
        <v>0.01</v>
      </c>
      <c r="P63" s="1">
        <v>0.01</v>
      </c>
      <c r="Q63" s="1">
        <v>0</v>
      </c>
      <c r="R63" s="1">
        <v>0</v>
      </c>
      <c r="S63" s="1">
        <v>0</v>
      </c>
      <c r="T63" s="1">
        <v>0</v>
      </c>
      <c r="U63" s="1">
        <v>8.5</v>
      </c>
      <c r="V63" s="1">
        <v>6</v>
      </c>
      <c r="W63" s="1">
        <v>71</v>
      </c>
      <c r="X63" s="1">
        <v>3</v>
      </c>
      <c r="Y63" s="1">
        <v>1</v>
      </c>
      <c r="Z63" s="1">
        <v>33</v>
      </c>
      <c r="AA63" s="1">
        <v>0.5</v>
      </c>
      <c r="AB63" s="1">
        <v>0</v>
      </c>
      <c r="AC63" s="1">
        <v>1</v>
      </c>
      <c r="AD63" s="1">
        <v>0</v>
      </c>
      <c r="AE63" s="1">
        <v>0.05</v>
      </c>
      <c r="AF63" s="1">
        <v>0</v>
      </c>
      <c r="AG63" s="1">
        <v>0</v>
      </c>
      <c r="AH63" s="1">
        <v>0</v>
      </c>
      <c r="AI63" s="1">
        <v>0</v>
      </c>
      <c r="AJ63" s="1">
        <v>0.5</v>
      </c>
      <c r="AK63" s="1">
        <v>6</v>
      </c>
      <c r="AL63" s="1">
        <v>16.05</v>
      </c>
      <c r="AM63" s="1">
        <v>20</v>
      </c>
      <c r="AN63" s="1">
        <v>0.2</v>
      </c>
      <c r="AO63" s="1">
        <v>3.3</v>
      </c>
      <c r="AP63" s="1">
        <v>13.5</v>
      </c>
      <c r="AQ63" s="1">
        <v>19.5</v>
      </c>
      <c r="AR63" s="1">
        <v>1.5</v>
      </c>
      <c r="AS63" s="1">
        <v>5</v>
      </c>
      <c r="AT63" s="1">
        <v>1.5</v>
      </c>
      <c r="AU63" s="1">
        <v>3</v>
      </c>
      <c r="AV63" s="1">
        <v>2.5</v>
      </c>
      <c r="AW63" s="1">
        <v>83</v>
      </c>
      <c r="AX63" s="1">
        <v>4.5</v>
      </c>
      <c r="AY63" s="1">
        <v>1.5</v>
      </c>
      <c r="AZ63" s="1">
        <v>1</v>
      </c>
      <c r="BA63" s="1">
        <v>2</v>
      </c>
      <c r="BB63" s="1">
        <v>4.5</v>
      </c>
      <c r="BC63" s="1">
        <v>13.5</v>
      </c>
      <c r="BD63" s="1">
        <v>9</v>
      </c>
      <c r="BE63" s="1">
        <v>3</v>
      </c>
      <c r="BF63" s="1">
        <v>0.5</v>
      </c>
      <c r="BG63" s="1">
        <v>1</v>
      </c>
      <c r="BH63" s="1">
        <v>2</v>
      </c>
      <c r="BI63" s="1">
        <v>1.46</v>
      </c>
      <c r="BJ63" s="1">
        <v>26.5</v>
      </c>
      <c r="BK63" s="1">
        <v>20.5</v>
      </c>
      <c r="BL63" s="1">
        <v>77</v>
      </c>
      <c r="BM63" s="1">
        <v>21</v>
      </c>
      <c r="BN63" s="1">
        <v>15</v>
      </c>
      <c r="BO63" s="1">
        <v>71</v>
      </c>
      <c r="BP63" s="1">
        <v>8.5</v>
      </c>
      <c r="BQ63" s="1">
        <v>6</v>
      </c>
      <c r="BR63" s="1">
        <v>71</v>
      </c>
      <c r="BS63" s="1">
        <v>0</v>
      </c>
      <c r="BT63" s="1">
        <v>0</v>
      </c>
      <c r="BU63" s="1">
        <v>2</v>
      </c>
      <c r="BV63" s="1">
        <v>0</v>
      </c>
      <c r="BW63" s="1">
        <v>0</v>
      </c>
      <c r="BX63" s="1">
        <v>0.5</v>
      </c>
      <c r="BY63" s="1">
        <v>49.5</v>
      </c>
      <c r="BZ63" s="1">
        <v>1</v>
      </c>
      <c r="CA63" s="1">
        <v>4.5</v>
      </c>
      <c r="CB63" s="1">
        <v>3.5</v>
      </c>
      <c r="CC63" s="1">
        <v>0</v>
      </c>
      <c r="CD63" s="1">
        <v>0</v>
      </c>
      <c r="CE63" s="1">
        <v>0.5</v>
      </c>
      <c r="CF63" s="1">
        <v>0</v>
      </c>
      <c r="CG63" s="1">
        <v>0</v>
      </c>
      <c r="CH63" s="1">
        <v>0</v>
      </c>
      <c r="CI63" s="1">
        <v>0</v>
      </c>
      <c r="CJ63" s="1">
        <v>0</v>
      </c>
      <c r="CK63" s="1">
        <f t="shared" si="0"/>
        <v>2.9759011300000004</v>
      </c>
      <c r="CL63" s="1">
        <v>1</v>
      </c>
    </row>
    <row r="64" spans="1:90" x14ac:dyDescent="0.25">
      <c r="A64" s="1" t="s">
        <v>96</v>
      </c>
      <c r="B64" s="1">
        <v>4.9000000000000004</v>
      </c>
      <c r="C64" s="1">
        <v>2</v>
      </c>
      <c r="D64" s="1">
        <v>90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5.5</v>
      </c>
      <c r="V64" s="1">
        <v>4</v>
      </c>
      <c r="W64" s="1">
        <v>73</v>
      </c>
      <c r="X64" s="1">
        <v>0</v>
      </c>
      <c r="Y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0.5</v>
      </c>
      <c r="AK64" s="1">
        <v>1</v>
      </c>
      <c r="AL64" s="1">
        <v>0.65</v>
      </c>
      <c r="AM64" s="1">
        <v>11.5</v>
      </c>
      <c r="AN64" s="1">
        <v>0</v>
      </c>
      <c r="AO64" s="1">
        <v>3.4</v>
      </c>
      <c r="AP64" s="1">
        <v>15</v>
      </c>
      <c r="AQ64" s="1">
        <v>21</v>
      </c>
      <c r="AR64" s="1">
        <v>1.5</v>
      </c>
      <c r="AS64" s="1">
        <v>5</v>
      </c>
      <c r="AT64" s="1">
        <v>1</v>
      </c>
      <c r="AU64" s="1">
        <v>0.5</v>
      </c>
      <c r="AV64" s="1">
        <v>0.5</v>
      </c>
      <c r="AW64" s="1">
        <v>100</v>
      </c>
      <c r="AX64" s="1">
        <v>5</v>
      </c>
      <c r="AY64" s="1">
        <v>2</v>
      </c>
      <c r="AZ64" s="1">
        <v>0</v>
      </c>
      <c r="BA64" s="1">
        <v>1.5</v>
      </c>
      <c r="BB64" s="1">
        <v>3.5</v>
      </c>
      <c r="BC64" s="1">
        <v>10</v>
      </c>
      <c r="BD64" s="1">
        <v>8</v>
      </c>
      <c r="BE64" s="1">
        <v>2.5</v>
      </c>
      <c r="BF64" s="1">
        <v>1</v>
      </c>
      <c r="BG64" s="1">
        <v>3</v>
      </c>
      <c r="BH64" s="1">
        <v>1.5</v>
      </c>
      <c r="BI64" s="1">
        <v>1.05</v>
      </c>
      <c r="BJ64" s="1">
        <v>47</v>
      </c>
      <c r="BK64" s="1">
        <v>42.5</v>
      </c>
      <c r="BL64" s="1">
        <v>90</v>
      </c>
      <c r="BM64" s="1">
        <v>17.5</v>
      </c>
      <c r="BN64" s="1">
        <v>14</v>
      </c>
      <c r="BO64" s="1">
        <v>80</v>
      </c>
      <c r="BP64" s="1">
        <v>5.5</v>
      </c>
      <c r="BQ64" s="1">
        <v>4</v>
      </c>
      <c r="BR64" s="1">
        <v>73</v>
      </c>
      <c r="BS64" s="1">
        <v>0</v>
      </c>
      <c r="BT64" s="1">
        <v>0</v>
      </c>
      <c r="BU64" s="1">
        <v>2</v>
      </c>
      <c r="BV64" s="1">
        <v>0</v>
      </c>
      <c r="BW64" s="1">
        <v>0</v>
      </c>
      <c r="BX64" s="1">
        <v>0.5</v>
      </c>
      <c r="BY64" s="1">
        <v>53</v>
      </c>
      <c r="BZ64" s="1">
        <v>0.5</v>
      </c>
      <c r="CA64" s="1">
        <v>5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0</v>
      </c>
      <c r="CJ64" s="1">
        <v>0</v>
      </c>
      <c r="CK64" s="1">
        <f t="shared" si="0"/>
        <v>3.239072999999999</v>
      </c>
      <c r="CL64" s="1">
        <v>1</v>
      </c>
    </row>
    <row r="65" spans="1:90" x14ac:dyDescent="0.25">
      <c r="A65" s="1" t="s">
        <v>166</v>
      </c>
      <c r="B65" s="1">
        <v>4.3</v>
      </c>
      <c r="C65" s="1">
        <v>2</v>
      </c>
      <c r="D65" s="1">
        <v>64.5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9</v>
      </c>
      <c r="V65" s="1">
        <v>7.5</v>
      </c>
      <c r="W65" s="1">
        <v>83</v>
      </c>
      <c r="X65" s="1">
        <v>1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1</v>
      </c>
      <c r="AL65" s="1">
        <v>1.35</v>
      </c>
      <c r="AM65" s="1">
        <v>15.1</v>
      </c>
      <c r="AN65" s="1">
        <v>0</v>
      </c>
      <c r="AO65" s="1">
        <v>1.4</v>
      </c>
      <c r="AP65" s="1">
        <v>8.5</v>
      </c>
      <c r="AQ65" s="1">
        <v>8.5</v>
      </c>
      <c r="AR65" s="1">
        <v>0</v>
      </c>
      <c r="AS65" s="1">
        <v>1</v>
      </c>
      <c r="AT65" s="1">
        <v>1</v>
      </c>
      <c r="AU65" s="1">
        <v>2.5</v>
      </c>
      <c r="AV65" s="1">
        <v>1</v>
      </c>
      <c r="AW65" s="1">
        <v>40</v>
      </c>
      <c r="AX65" s="1">
        <v>2</v>
      </c>
      <c r="AY65" s="1">
        <v>4</v>
      </c>
      <c r="AZ65" s="1">
        <v>0</v>
      </c>
      <c r="BA65" s="1">
        <v>0.5</v>
      </c>
      <c r="BB65" s="1">
        <v>4.5</v>
      </c>
      <c r="BC65" s="1">
        <v>14.5</v>
      </c>
      <c r="BD65" s="1">
        <v>9</v>
      </c>
      <c r="BE65" s="1">
        <v>6.5</v>
      </c>
      <c r="BF65" s="1">
        <v>1</v>
      </c>
      <c r="BG65" s="1">
        <v>2.5</v>
      </c>
      <c r="BH65" s="1">
        <v>3</v>
      </c>
      <c r="BI65" s="1">
        <v>2.1</v>
      </c>
      <c r="BJ65" s="1">
        <v>24.5</v>
      </c>
      <c r="BK65" s="1">
        <v>19.5</v>
      </c>
      <c r="BL65" s="1">
        <v>80</v>
      </c>
      <c r="BM65" s="1">
        <v>15</v>
      </c>
      <c r="BN65" s="1">
        <v>11</v>
      </c>
      <c r="BO65" s="1">
        <v>73</v>
      </c>
      <c r="BP65" s="1">
        <v>9</v>
      </c>
      <c r="BQ65" s="1">
        <v>7.5</v>
      </c>
      <c r="BR65" s="1">
        <v>83</v>
      </c>
      <c r="BS65" s="1">
        <v>0</v>
      </c>
      <c r="BT65" s="1">
        <v>0</v>
      </c>
      <c r="BU65" s="1">
        <v>1</v>
      </c>
      <c r="BV65" s="1">
        <v>1</v>
      </c>
      <c r="BW65" s="1">
        <v>0</v>
      </c>
      <c r="BX65" s="1">
        <v>1.5</v>
      </c>
      <c r="BY65" s="1">
        <v>43</v>
      </c>
      <c r="BZ65" s="1">
        <v>0</v>
      </c>
      <c r="CA65" s="1">
        <v>6</v>
      </c>
      <c r="CB65" s="1">
        <v>1</v>
      </c>
      <c r="CC65" s="1">
        <v>0</v>
      </c>
      <c r="CD65" s="1">
        <v>0</v>
      </c>
      <c r="CE65" s="1">
        <v>0</v>
      </c>
      <c r="CF65" s="1">
        <v>0</v>
      </c>
      <c r="CG65" s="1">
        <v>0</v>
      </c>
      <c r="CH65" s="1">
        <v>0</v>
      </c>
      <c r="CI65" s="1">
        <v>0</v>
      </c>
      <c r="CJ65" s="1">
        <v>0</v>
      </c>
      <c r="CK65" s="1">
        <f t="shared" si="0"/>
        <v>3.5907092</v>
      </c>
      <c r="CL65" s="1">
        <v>1</v>
      </c>
    </row>
    <row r="66" spans="1:90" x14ac:dyDescent="0.25">
      <c r="A66" s="1" t="s">
        <v>97</v>
      </c>
      <c r="B66" s="1">
        <v>4.5</v>
      </c>
      <c r="C66" s="1">
        <v>2</v>
      </c>
      <c r="D66" s="1">
        <v>90</v>
      </c>
      <c r="E66" s="1">
        <v>0.02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12</v>
      </c>
      <c r="V66" s="1">
        <v>7.5</v>
      </c>
      <c r="W66" s="1">
        <v>63</v>
      </c>
      <c r="X66" s="1">
        <v>2</v>
      </c>
      <c r="Y66" s="1">
        <v>0.5</v>
      </c>
      <c r="Z66" s="1">
        <v>25</v>
      </c>
      <c r="AA66" s="1">
        <v>0</v>
      </c>
      <c r="AB66" s="1">
        <v>0</v>
      </c>
      <c r="AC66" s="1">
        <v>1</v>
      </c>
      <c r="AD66" s="1">
        <v>0</v>
      </c>
      <c r="AE66" s="1">
        <v>0.04</v>
      </c>
      <c r="AF66" s="1">
        <v>0</v>
      </c>
      <c r="AG66" s="1">
        <v>0</v>
      </c>
      <c r="AH66" s="1">
        <v>0</v>
      </c>
      <c r="AI66" s="1">
        <v>0</v>
      </c>
      <c r="AJ66" s="1">
        <v>0.5</v>
      </c>
      <c r="AK66" s="1">
        <v>2</v>
      </c>
      <c r="AL66" s="1">
        <v>13.75</v>
      </c>
      <c r="AM66" s="1">
        <v>19.2</v>
      </c>
      <c r="AN66" s="1">
        <v>0.1</v>
      </c>
      <c r="AO66" s="1">
        <v>4.0999999999999996</v>
      </c>
      <c r="AP66" s="1">
        <v>11.5</v>
      </c>
      <c r="AQ66" s="1">
        <v>17.5</v>
      </c>
      <c r="AR66" s="1">
        <v>0</v>
      </c>
      <c r="AS66" s="1">
        <v>3.5</v>
      </c>
      <c r="AT66" s="1">
        <v>1</v>
      </c>
      <c r="AU66" s="1">
        <v>2.5</v>
      </c>
      <c r="AV66" s="1">
        <v>1</v>
      </c>
      <c r="AW66" s="1">
        <v>40</v>
      </c>
      <c r="AX66" s="1">
        <v>7.5</v>
      </c>
      <c r="AY66" s="1">
        <v>3</v>
      </c>
      <c r="AZ66" s="1">
        <v>0</v>
      </c>
      <c r="BA66" s="1">
        <v>1</v>
      </c>
      <c r="BB66" s="1">
        <v>4</v>
      </c>
      <c r="BC66" s="1">
        <v>8</v>
      </c>
      <c r="BD66" s="1">
        <v>6</v>
      </c>
      <c r="BE66" s="1">
        <v>2.5</v>
      </c>
      <c r="BF66" s="1">
        <v>1</v>
      </c>
      <c r="BG66" s="1">
        <v>1.5</v>
      </c>
      <c r="BH66" s="1">
        <v>1</v>
      </c>
      <c r="BI66" s="1">
        <v>0.88</v>
      </c>
      <c r="BJ66" s="1">
        <v>44.5</v>
      </c>
      <c r="BK66" s="1">
        <v>30.5</v>
      </c>
      <c r="BL66" s="1">
        <v>69</v>
      </c>
      <c r="BM66" s="1">
        <v>26.5</v>
      </c>
      <c r="BN66" s="1">
        <v>16.5</v>
      </c>
      <c r="BO66" s="1">
        <v>62</v>
      </c>
      <c r="BP66" s="1">
        <v>12</v>
      </c>
      <c r="BQ66" s="1">
        <v>7.5</v>
      </c>
      <c r="BR66" s="1">
        <v>63</v>
      </c>
      <c r="BS66" s="1">
        <v>0</v>
      </c>
      <c r="BT66" s="1">
        <v>0</v>
      </c>
      <c r="BU66" s="1">
        <v>2</v>
      </c>
      <c r="BV66" s="1">
        <v>0</v>
      </c>
      <c r="BW66" s="1">
        <v>0</v>
      </c>
      <c r="BX66" s="1">
        <v>2</v>
      </c>
      <c r="BY66" s="1">
        <v>73.5</v>
      </c>
      <c r="BZ66" s="1">
        <v>1</v>
      </c>
      <c r="CA66" s="1">
        <v>8</v>
      </c>
      <c r="CB66" s="1">
        <v>2.5</v>
      </c>
      <c r="CC66" s="1">
        <v>0</v>
      </c>
      <c r="CD66" s="1">
        <v>0</v>
      </c>
      <c r="CE66" s="1">
        <v>0</v>
      </c>
      <c r="CF66" s="1">
        <v>0</v>
      </c>
      <c r="CG66" s="1">
        <v>0</v>
      </c>
      <c r="CH66" s="1">
        <v>0</v>
      </c>
      <c r="CI66" s="1">
        <v>0</v>
      </c>
      <c r="CJ66" s="1">
        <v>0</v>
      </c>
      <c r="CK66" s="1">
        <f t="shared" si="0"/>
        <v>3.754353019999999</v>
      </c>
      <c r="CL66" s="1">
        <v>1</v>
      </c>
    </row>
    <row r="67" spans="1:90" x14ac:dyDescent="0.25">
      <c r="A67" s="1" t="s">
        <v>103</v>
      </c>
      <c r="B67" s="1">
        <v>4.2</v>
      </c>
      <c r="C67" s="1">
        <v>2</v>
      </c>
      <c r="D67" s="1">
        <v>90</v>
      </c>
      <c r="E67" s="1">
        <v>0.1</v>
      </c>
      <c r="F67" s="1">
        <v>1</v>
      </c>
      <c r="G67" s="1">
        <v>0.2</v>
      </c>
      <c r="H67" s="1">
        <v>2</v>
      </c>
      <c r="I67" s="1">
        <v>1</v>
      </c>
      <c r="J67" s="1">
        <v>0</v>
      </c>
      <c r="K67" s="1">
        <v>0.5</v>
      </c>
      <c r="L67" s="1">
        <v>0.5</v>
      </c>
      <c r="M67" s="1">
        <v>0.5</v>
      </c>
      <c r="N67" s="1">
        <v>0</v>
      </c>
      <c r="O67" s="1">
        <v>0.18</v>
      </c>
      <c r="P67" s="1">
        <v>0.18</v>
      </c>
      <c r="Q67" s="1">
        <v>0</v>
      </c>
      <c r="R67" s="1">
        <v>0</v>
      </c>
      <c r="S67" s="1">
        <v>0</v>
      </c>
      <c r="T67" s="1">
        <v>0</v>
      </c>
      <c r="U67" s="1">
        <v>11</v>
      </c>
      <c r="V67" s="1">
        <v>7</v>
      </c>
      <c r="W67" s="1">
        <v>64</v>
      </c>
      <c r="X67" s="1">
        <v>4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0.04</v>
      </c>
      <c r="AF67" s="1">
        <v>1</v>
      </c>
      <c r="AG67" s="1">
        <v>0</v>
      </c>
      <c r="AH67" s="1">
        <v>0.5</v>
      </c>
      <c r="AI67" s="1">
        <v>0</v>
      </c>
      <c r="AJ67" s="1">
        <v>0.5</v>
      </c>
      <c r="AK67" s="1">
        <v>17.5</v>
      </c>
      <c r="AL67" s="1">
        <v>2.95</v>
      </c>
      <c r="AM67" s="1">
        <v>12.2</v>
      </c>
      <c r="AN67" s="1">
        <v>1.2</v>
      </c>
      <c r="AO67" s="1">
        <v>4.8</v>
      </c>
      <c r="AP67" s="1">
        <v>5.5</v>
      </c>
      <c r="AQ67" s="1">
        <v>20.5</v>
      </c>
      <c r="AR67" s="1">
        <v>1</v>
      </c>
      <c r="AS67" s="1">
        <v>7.5</v>
      </c>
      <c r="AT67" s="1">
        <v>0.5</v>
      </c>
      <c r="AU67" s="1">
        <v>4</v>
      </c>
      <c r="AV67" s="1">
        <v>2</v>
      </c>
      <c r="AW67" s="1">
        <v>50</v>
      </c>
      <c r="AX67" s="1">
        <v>6.5</v>
      </c>
      <c r="AY67" s="1">
        <v>2</v>
      </c>
      <c r="AZ67" s="1">
        <v>0</v>
      </c>
      <c r="BA67" s="1">
        <v>1.5</v>
      </c>
      <c r="BB67" s="1">
        <v>3.5</v>
      </c>
      <c r="BC67" s="1">
        <v>8</v>
      </c>
      <c r="BD67" s="1">
        <v>4.5</v>
      </c>
      <c r="BE67" s="1">
        <v>2.5</v>
      </c>
      <c r="BF67" s="1">
        <v>1.5</v>
      </c>
      <c r="BG67" s="1">
        <v>0.5</v>
      </c>
      <c r="BH67" s="1">
        <v>0.5</v>
      </c>
      <c r="BI67" s="1">
        <v>0.64</v>
      </c>
      <c r="BJ67" s="1">
        <v>43.5</v>
      </c>
      <c r="BK67" s="1">
        <v>36.5</v>
      </c>
      <c r="BL67" s="1">
        <v>84</v>
      </c>
      <c r="BM67" s="1">
        <v>29.5</v>
      </c>
      <c r="BN67" s="1">
        <v>20.5</v>
      </c>
      <c r="BO67" s="1">
        <v>69</v>
      </c>
      <c r="BP67" s="1">
        <v>11</v>
      </c>
      <c r="BQ67" s="1">
        <v>7</v>
      </c>
      <c r="BR67" s="1">
        <v>64</v>
      </c>
      <c r="BS67" s="1">
        <v>0</v>
      </c>
      <c r="BT67" s="1">
        <v>0</v>
      </c>
      <c r="BU67" s="1">
        <v>2</v>
      </c>
      <c r="BV67" s="1">
        <v>0</v>
      </c>
      <c r="BW67" s="1">
        <v>0</v>
      </c>
      <c r="BX67" s="1">
        <v>0</v>
      </c>
      <c r="BY67" s="1">
        <v>70</v>
      </c>
      <c r="BZ67" s="1">
        <v>1</v>
      </c>
      <c r="CA67" s="1">
        <v>5</v>
      </c>
      <c r="CB67" s="1">
        <v>4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  <c r="CJ67" s="1">
        <v>0</v>
      </c>
      <c r="CK67" s="1">
        <f t="shared" ref="CK67:CK83" si="1">4.183594+(-0.009034*D67)+(-1.802019*E67)+(1.02112*F67)+(1.762121*G67)+(-3.031996*J67)+(-6.456009*M67)+(24.043236*O67)+(-1.033312*T67)+(0.066494*AA67)+(-0.22258*AB67)+(-0.191123*AC67)+(-1.297444*AI67)+(-0.050047*AK67)+(-0.042478*AM67)+(0.045861*AQ67)+(-0.114879*AS67)+(-0.11276*AT67)+(0.156991*AU67)+(-0.222984*AV67)+(0.03936*AY67)+(0.032499*BE67)+(0.1917*BF67)+(-0.123623*BG67)+(0.065461*BH67)+(0.015142*BK67)+(-0.018628*BL67)+(-0.023796*BN67)+(0.006707*BR67)+(0.619998*BS67)+(0.019132*BY67)+(0.096691*BZ67)+(-0.020132*CA67)+(0.100053*CB67)+(-1.303454*CD67)+(-0.545811*CF67)+(-1.093949*CG67)+(4.460507*CH67)+(7.9751*CJ67)</f>
        <v>5.5570546799999985</v>
      </c>
      <c r="CL67" s="1">
        <v>1</v>
      </c>
    </row>
    <row r="68" spans="1:90" x14ac:dyDescent="0.25">
      <c r="A68" s="1" t="s">
        <v>111</v>
      </c>
      <c r="B68" s="1">
        <v>4.5</v>
      </c>
      <c r="C68" s="1">
        <v>2</v>
      </c>
      <c r="D68" s="1">
        <v>78.5</v>
      </c>
      <c r="E68" s="1">
        <v>0.01</v>
      </c>
      <c r="F68" s="1">
        <v>0</v>
      </c>
      <c r="G68" s="1">
        <v>0</v>
      </c>
      <c r="H68" s="1">
        <v>0</v>
      </c>
      <c r="I68" s="1">
        <v>0.5</v>
      </c>
      <c r="J68" s="1">
        <v>0</v>
      </c>
      <c r="K68" s="1">
        <v>0.5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7.5</v>
      </c>
      <c r="V68" s="1">
        <v>7</v>
      </c>
      <c r="W68" s="1">
        <v>93</v>
      </c>
      <c r="X68" s="1">
        <v>0</v>
      </c>
      <c r="Y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0.5</v>
      </c>
      <c r="AK68" s="1">
        <v>2</v>
      </c>
      <c r="AL68" s="1">
        <v>1.95</v>
      </c>
      <c r="AM68" s="1">
        <v>10.1</v>
      </c>
      <c r="AN68" s="1">
        <v>0</v>
      </c>
      <c r="AO68" s="1">
        <v>4.0999999999999996</v>
      </c>
      <c r="AP68" s="1">
        <v>14.5</v>
      </c>
      <c r="AQ68" s="1">
        <v>20.5</v>
      </c>
      <c r="AR68" s="1">
        <v>0</v>
      </c>
      <c r="AS68" s="1">
        <v>3.5</v>
      </c>
      <c r="AT68" s="1">
        <v>1</v>
      </c>
      <c r="AU68" s="1">
        <v>1</v>
      </c>
      <c r="AV68" s="1">
        <v>1</v>
      </c>
      <c r="AW68" s="1">
        <v>100</v>
      </c>
      <c r="AX68" s="1">
        <v>4.5</v>
      </c>
      <c r="AY68" s="1">
        <v>2</v>
      </c>
      <c r="AZ68" s="1">
        <v>0.5</v>
      </c>
      <c r="BA68" s="1">
        <v>2</v>
      </c>
      <c r="BB68" s="1">
        <v>4.5</v>
      </c>
      <c r="BC68" s="1">
        <v>8</v>
      </c>
      <c r="BD68" s="1">
        <v>6</v>
      </c>
      <c r="BE68" s="1">
        <v>2.5</v>
      </c>
      <c r="BF68" s="1">
        <v>1</v>
      </c>
      <c r="BG68" s="1">
        <v>1.5</v>
      </c>
      <c r="BH68" s="1">
        <v>1</v>
      </c>
      <c r="BI68" s="1">
        <v>0.88</v>
      </c>
      <c r="BJ68" s="1">
        <v>40</v>
      </c>
      <c r="BK68" s="1">
        <v>34.5</v>
      </c>
      <c r="BL68" s="1">
        <v>86</v>
      </c>
      <c r="BM68" s="1">
        <v>19.5</v>
      </c>
      <c r="BN68" s="1">
        <v>15.5</v>
      </c>
      <c r="BO68" s="1">
        <v>79</v>
      </c>
      <c r="BP68" s="1">
        <v>7.5</v>
      </c>
      <c r="BQ68" s="1">
        <v>7</v>
      </c>
      <c r="BR68" s="1">
        <v>93</v>
      </c>
      <c r="BS68" s="1">
        <v>0</v>
      </c>
      <c r="BT68" s="1">
        <v>0</v>
      </c>
      <c r="BU68" s="1">
        <v>2</v>
      </c>
      <c r="BV68" s="1">
        <v>0</v>
      </c>
      <c r="BW68" s="1">
        <v>1</v>
      </c>
      <c r="BX68" s="1">
        <v>1</v>
      </c>
      <c r="BY68" s="1">
        <v>53</v>
      </c>
      <c r="BZ68" s="1">
        <v>0.5</v>
      </c>
      <c r="CA68" s="1">
        <v>4</v>
      </c>
      <c r="CB68" s="1">
        <v>0</v>
      </c>
      <c r="CC68" s="1">
        <v>0</v>
      </c>
      <c r="CD68" s="1">
        <v>0</v>
      </c>
      <c r="CE68" s="1">
        <v>0</v>
      </c>
      <c r="CF68" s="1">
        <v>0</v>
      </c>
      <c r="CG68" s="1">
        <v>0</v>
      </c>
      <c r="CH68" s="1">
        <v>0</v>
      </c>
      <c r="CI68" s="1">
        <v>0</v>
      </c>
      <c r="CJ68" s="1">
        <v>0</v>
      </c>
      <c r="CK68" s="1">
        <f t="shared" si="1"/>
        <v>3.6754155099999997</v>
      </c>
      <c r="CL68" s="1">
        <v>1</v>
      </c>
    </row>
    <row r="69" spans="1:90" x14ac:dyDescent="0.25">
      <c r="A69" s="1" t="s">
        <v>114</v>
      </c>
      <c r="B69" s="1">
        <v>4.5</v>
      </c>
      <c r="C69" s="1">
        <v>2</v>
      </c>
      <c r="D69" s="1">
        <v>90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6</v>
      </c>
      <c r="V69" s="1">
        <v>5</v>
      </c>
      <c r="W69" s="1">
        <v>83</v>
      </c>
      <c r="X69" s="1">
        <v>0</v>
      </c>
      <c r="Y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0.5</v>
      </c>
      <c r="AI69" s="1">
        <v>0</v>
      </c>
      <c r="AJ69" s="1">
        <v>0.5</v>
      </c>
      <c r="AK69" s="1">
        <v>0</v>
      </c>
      <c r="AL69" s="1">
        <v>1.1499999999999999</v>
      </c>
      <c r="AM69" s="1">
        <v>13.7</v>
      </c>
      <c r="AN69" s="1">
        <v>0</v>
      </c>
      <c r="AO69" s="1">
        <v>3.7</v>
      </c>
      <c r="AP69" s="1">
        <v>12</v>
      </c>
      <c r="AQ69" s="1">
        <v>18</v>
      </c>
      <c r="AR69" s="1">
        <v>0</v>
      </c>
      <c r="AS69" s="1">
        <v>3.5</v>
      </c>
      <c r="AT69" s="1">
        <v>0.5</v>
      </c>
      <c r="AU69" s="1">
        <v>2</v>
      </c>
      <c r="AV69" s="1">
        <v>1</v>
      </c>
      <c r="AW69" s="1">
        <v>50</v>
      </c>
      <c r="AX69" s="1">
        <v>6.5</v>
      </c>
      <c r="AY69" s="1">
        <v>2</v>
      </c>
      <c r="AZ69" s="1">
        <v>0.5</v>
      </c>
      <c r="BA69" s="1">
        <v>0</v>
      </c>
      <c r="BB69" s="1">
        <v>2.5</v>
      </c>
      <c r="BC69" s="1">
        <v>8</v>
      </c>
      <c r="BD69" s="1">
        <v>4.5</v>
      </c>
      <c r="BE69" s="1">
        <v>2.5</v>
      </c>
      <c r="BF69" s="1">
        <v>1.5</v>
      </c>
      <c r="BG69" s="1">
        <v>0.5</v>
      </c>
      <c r="BH69" s="1">
        <v>0.5</v>
      </c>
      <c r="BI69" s="1">
        <v>0.64</v>
      </c>
      <c r="BJ69" s="1">
        <v>48.5</v>
      </c>
      <c r="BK69" s="1">
        <v>43.5</v>
      </c>
      <c r="BL69" s="1">
        <v>90</v>
      </c>
      <c r="BM69" s="1">
        <v>18</v>
      </c>
      <c r="BN69" s="1">
        <v>15.5</v>
      </c>
      <c r="BO69" s="1">
        <v>86</v>
      </c>
      <c r="BP69" s="1">
        <v>6</v>
      </c>
      <c r="BQ69" s="1">
        <v>5</v>
      </c>
      <c r="BR69" s="1">
        <v>83</v>
      </c>
      <c r="BS69" s="1">
        <v>0</v>
      </c>
      <c r="BT69" s="1">
        <v>0</v>
      </c>
      <c r="BU69" s="1">
        <v>2</v>
      </c>
      <c r="BV69" s="1">
        <v>0</v>
      </c>
      <c r="BW69" s="1">
        <v>0</v>
      </c>
      <c r="BX69" s="1">
        <v>0</v>
      </c>
      <c r="BY69" s="1">
        <v>56.5</v>
      </c>
      <c r="BZ69" s="1">
        <v>0</v>
      </c>
      <c r="CA69" s="1">
        <v>4.5</v>
      </c>
      <c r="CB69" s="1">
        <v>0</v>
      </c>
      <c r="CC69" s="1">
        <v>0</v>
      </c>
      <c r="CD69" s="1">
        <v>0</v>
      </c>
      <c r="CE69" s="1">
        <v>0</v>
      </c>
      <c r="CF69" s="1">
        <v>0</v>
      </c>
      <c r="CG69" s="1">
        <v>0</v>
      </c>
      <c r="CH69" s="1">
        <v>0</v>
      </c>
      <c r="CI69" s="1">
        <v>0</v>
      </c>
      <c r="CJ69" s="1">
        <v>0</v>
      </c>
      <c r="CK69" s="1">
        <f t="shared" si="1"/>
        <v>3.8254253999999999</v>
      </c>
      <c r="CL69" s="1">
        <v>1</v>
      </c>
    </row>
    <row r="70" spans="1:90" x14ac:dyDescent="0.25">
      <c r="A70" s="1" t="s">
        <v>115</v>
      </c>
      <c r="B70" s="1">
        <v>4.9000000000000004</v>
      </c>
      <c r="C70" s="1">
        <v>2</v>
      </c>
      <c r="D70" s="1">
        <v>90</v>
      </c>
      <c r="E70" s="1">
        <v>0.16</v>
      </c>
      <c r="F70" s="1">
        <v>0.2</v>
      </c>
      <c r="G70" s="1">
        <v>0.3</v>
      </c>
      <c r="H70" s="1">
        <v>1</v>
      </c>
      <c r="I70" s="1">
        <v>0.5</v>
      </c>
      <c r="J70" s="1">
        <v>0.5</v>
      </c>
      <c r="K70" s="1">
        <v>0.5</v>
      </c>
      <c r="L70" s="1">
        <v>0</v>
      </c>
      <c r="M70" s="1">
        <v>0.5</v>
      </c>
      <c r="N70" s="1">
        <v>0.5</v>
      </c>
      <c r="O70" s="1">
        <v>0.22</v>
      </c>
      <c r="P70" s="1">
        <v>0.22</v>
      </c>
      <c r="Q70" s="1">
        <v>0.5</v>
      </c>
      <c r="R70" s="1">
        <v>0.5</v>
      </c>
      <c r="S70" s="1">
        <v>0</v>
      </c>
      <c r="T70" s="1">
        <v>0.5</v>
      </c>
      <c r="U70" s="1">
        <v>4.5</v>
      </c>
      <c r="V70" s="1">
        <v>3</v>
      </c>
      <c r="W70" s="1">
        <v>67</v>
      </c>
      <c r="X70" s="1">
        <v>0</v>
      </c>
      <c r="Y70" s="1">
        <v>0</v>
      </c>
      <c r="AA70" s="1">
        <v>0</v>
      </c>
      <c r="AB70" s="1">
        <v>0</v>
      </c>
      <c r="AC70" s="1">
        <v>1</v>
      </c>
      <c r="AD70" s="1">
        <v>0</v>
      </c>
      <c r="AE70" s="1">
        <v>0.06</v>
      </c>
      <c r="AF70" s="1">
        <v>0</v>
      </c>
      <c r="AG70" s="1">
        <v>0</v>
      </c>
      <c r="AH70" s="1">
        <v>0</v>
      </c>
      <c r="AI70" s="1">
        <v>0</v>
      </c>
      <c r="AJ70" s="1">
        <v>0.5</v>
      </c>
      <c r="AK70" s="1">
        <v>8.5</v>
      </c>
      <c r="AL70" s="1">
        <v>10.3</v>
      </c>
      <c r="AM70" s="1">
        <v>43.1</v>
      </c>
      <c r="AN70" s="1">
        <v>1.5</v>
      </c>
      <c r="AO70" s="1">
        <v>4.7</v>
      </c>
      <c r="AP70" s="1">
        <v>13</v>
      </c>
      <c r="AQ70" s="1">
        <v>25</v>
      </c>
      <c r="AR70" s="1">
        <v>0.5</v>
      </c>
      <c r="AS70" s="1">
        <v>7.5</v>
      </c>
      <c r="AT70" s="1">
        <v>0.5</v>
      </c>
      <c r="AU70" s="1">
        <v>2.5</v>
      </c>
      <c r="AV70" s="1">
        <v>0.5</v>
      </c>
      <c r="AW70" s="1">
        <v>20</v>
      </c>
      <c r="AX70" s="1">
        <v>4</v>
      </c>
      <c r="AY70" s="1">
        <v>3.5</v>
      </c>
      <c r="AZ70" s="1">
        <v>1.5</v>
      </c>
      <c r="BA70" s="1">
        <v>4</v>
      </c>
      <c r="BB70" s="1">
        <v>9</v>
      </c>
      <c r="BC70" s="1">
        <v>12.5</v>
      </c>
      <c r="BD70" s="1">
        <v>6</v>
      </c>
      <c r="BE70" s="1">
        <v>4.5</v>
      </c>
      <c r="BF70" s="1">
        <v>0.5</v>
      </c>
      <c r="BG70" s="1">
        <v>2</v>
      </c>
      <c r="BH70" s="1">
        <v>1.5</v>
      </c>
      <c r="BI70" s="1">
        <v>1.25</v>
      </c>
      <c r="BJ70" s="1">
        <v>35</v>
      </c>
      <c r="BK70" s="1">
        <v>28.5</v>
      </c>
      <c r="BL70" s="1">
        <v>81</v>
      </c>
      <c r="BM70" s="1">
        <v>11</v>
      </c>
      <c r="BN70" s="1">
        <v>8.5</v>
      </c>
      <c r="BO70" s="1">
        <v>77</v>
      </c>
      <c r="BP70" s="1">
        <v>4.5</v>
      </c>
      <c r="BQ70" s="1">
        <v>3</v>
      </c>
      <c r="BR70" s="1">
        <v>67</v>
      </c>
      <c r="BS70" s="1">
        <v>0</v>
      </c>
      <c r="BT70" s="1">
        <v>0</v>
      </c>
      <c r="BU70" s="1">
        <v>2</v>
      </c>
      <c r="BV70" s="1">
        <v>0</v>
      </c>
      <c r="BW70" s="1">
        <v>0</v>
      </c>
      <c r="BX70" s="1">
        <v>0</v>
      </c>
      <c r="BY70" s="1">
        <v>48.5</v>
      </c>
      <c r="BZ70" s="1">
        <v>0.5</v>
      </c>
      <c r="CA70" s="1">
        <v>4</v>
      </c>
      <c r="CB70" s="1">
        <v>0.5</v>
      </c>
      <c r="CC70" s="1">
        <v>0</v>
      </c>
      <c r="CD70" s="1">
        <v>0</v>
      </c>
      <c r="CE70" s="1">
        <v>0</v>
      </c>
      <c r="CF70" s="1">
        <v>0</v>
      </c>
      <c r="CG70" s="1">
        <v>0</v>
      </c>
      <c r="CH70" s="1">
        <v>0</v>
      </c>
      <c r="CI70" s="1">
        <v>0</v>
      </c>
      <c r="CJ70" s="1">
        <v>0</v>
      </c>
      <c r="CK70" s="1">
        <f t="shared" si="1"/>
        <v>2.2524673799999988</v>
      </c>
      <c r="CL70" s="1">
        <v>1</v>
      </c>
    </row>
    <row r="71" spans="1:90" x14ac:dyDescent="0.25">
      <c r="A71" s="1" t="s">
        <v>123</v>
      </c>
      <c r="B71" s="1">
        <v>4.4000000000000004</v>
      </c>
      <c r="C71" s="1">
        <v>2</v>
      </c>
      <c r="D71" s="1">
        <v>90</v>
      </c>
      <c r="E71" s="1">
        <v>0.02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3.5</v>
      </c>
      <c r="V71" s="1">
        <v>1</v>
      </c>
      <c r="W71" s="1">
        <v>29</v>
      </c>
      <c r="X71" s="1">
        <v>0</v>
      </c>
      <c r="Y71" s="1">
        <v>0</v>
      </c>
      <c r="AA71" s="1">
        <v>0</v>
      </c>
      <c r="AB71" s="1">
        <v>0</v>
      </c>
      <c r="AC71" s="1">
        <v>0.5</v>
      </c>
      <c r="AD71" s="1">
        <v>0</v>
      </c>
      <c r="AE71" s="1">
        <v>0.02</v>
      </c>
      <c r="AF71" s="1">
        <v>0</v>
      </c>
      <c r="AG71" s="1">
        <v>0</v>
      </c>
      <c r="AH71" s="1">
        <v>0.5</v>
      </c>
      <c r="AI71" s="1">
        <v>0</v>
      </c>
      <c r="AJ71" s="1">
        <v>0</v>
      </c>
      <c r="AK71" s="1">
        <v>2</v>
      </c>
      <c r="AL71" s="1">
        <v>5.7</v>
      </c>
      <c r="AM71" s="1">
        <v>21.2</v>
      </c>
      <c r="AN71" s="1">
        <v>0.1</v>
      </c>
      <c r="AO71" s="1">
        <v>2</v>
      </c>
      <c r="AP71" s="1">
        <v>12</v>
      </c>
      <c r="AQ71" s="1">
        <v>12</v>
      </c>
      <c r="AR71" s="1">
        <v>0</v>
      </c>
      <c r="AS71" s="1">
        <v>1</v>
      </c>
      <c r="AT71" s="1">
        <v>1.5</v>
      </c>
      <c r="AU71" s="1">
        <v>0.5</v>
      </c>
      <c r="AV71" s="1">
        <v>0.5</v>
      </c>
      <c r="AW71" s="1">
        <v>100</v>
      </c>
      <c r="AX71" s="1">
        <v>2.5</v>
      </c>
      <c r="AY71" s="1">
        <v>5</v>
      </c>
      <c r="AZ71" s="1">
        <v>1.5</v>
      </c>
      <c r="BA71" s="1">
        <v>0.5</v>
      </c>
      <c r="BB71" s="1">
        <v>7</v>
      </c>
      <c r="BC71" s="1">
        <v>19.5</v>
      </c>
      <c r="BD71" s="1">
        <v>14</v>
      </c>
      <c r="BE71" s="1">
        <v>4.5</v>
      </c>
      <c r="BF71" s="1">
        <v>0.5</v>
      </c>
      <c r="BG71" s="1">
        <v>2</v>
      </c>
      <c r="BH71" s="1">
        <v>2</v>
      </c>
      <c r="BI71" s="1">
        <v>1.62</v>
      </c>
      <c r="BJ71" s="1">
        <v>45.5</v>
      </c>
      <c r="BK71" s="1">
        <v>38.5</v>
      </c>
      <c r="BL71" s="1">
        <v>85</v>
      </c>
      <c r="BM71" s="1">
        <v>10.5</v>
      </c>
      <c r="BN71" s="1">
        <v>7.5</v>
      </c>
      <c r="BO71" s="1">
        <v>71</v>
      </c>
      <c r="BP71" s="1">
        <v>3.5</v>
      </c>
      <c r="BQ71" s="1">
        <v>1</v>
      </c>
      <c r="BR71" s="1">
        <v>29</v>
      </c>
      <c r="BS71" s="1">
        <v>0</v>
      </c>
      <c r="BT71" s="1">
        <v>0</v>
      </c>
      <c r="BU71" s="1">
        <v>2</v>
      </c>
      <c r="BV71" s="1">
        <v>0</v>
      </c>
      <c r="BW71" s="1">
        <v>0</v>
      </c>
      <c r="BX71" s="1">
        <v>0</v>
      </c>
      <c r="BY71" s="1">
        <v>56</v>
      </c>
      <c r="BZ71" s="1">
        <v>1</v>
      </c>
      <c r="CA71" s="1">
        <v>2</v>
      </c>
      <c r="CB71" s="1">
        <v>0.5</v>
      </c>
      <c r="CC71" s="1">
        <v>0</v>
      </c>
      <c r="CD71" s="1">
        <v>0</v>
      </c>
      <c r="CE71" s="1">
        <v>0</v>
      </c>
      <c r="CF71" s="1">
        <v>0</v>
      </c>
      <c r="CG71" s="1">
        <v>0</v>
      </c>
      <c r="CH71" s="1">
        <v>0</v>
      </c>
      <c r="CI71" s="1">
        <v>0</v>
      </c>
      <c r="CJ71" s="1">
        <v>0</v>
      </c>
      <c r="CK71" s="1">
        <f t="shared" si="1"/>
        <v>2.9876580199999991</v>
      </c>
      <c r="CL71" s="1">
        <v>1</v>
      </c>
    </row>
    <row r="72" spans="1:90" x14ac:dyDescent="0.25">
      <c r="A72" s="1" t="s">
        <v>124</v>
      </c>
      <c r="B72" s="1">
        <v>4.5</v>
      </c>
      <c r="C72" s="1">
        <v>2</v>
      </c>
      <c r="D72" s="1">
        <v>90</v>
      </c>
      <c r="E72" s="1">
        <v>0.1</v>
      </c>
      <c r="F72" s="1">
        <v>0</v>
      </c>
      <c r="G72" s="1">
        <v>0.2</v>
      </c>
      <c r="H72" s="1">
        <v>0</v>
      </c>
      <c r="I72" s="1">
        <v>1</v>
      </c>
      <c r="J72" s="1">
        <v>0</v>
      </c>
      <c r="K72" s="1">
        <v>1</v>
      </c>
      <c r="L72" s="1">
        <v>0</v>
      </c>
      <c r="M72" s="1">
        <v>0.5</v>
      </c>
      <c r="N72" s="1">
        <v>1</v>
      </c>
      <c r="O72" s="1">
        <v>0.17</v>
      </c>
      <c r="P72" s="1">
        <v>0.17</v>
      </c>
      <c r="Q72" s="1">
        <v>0</v>
      </c>
      <c r="R72" s="1">
        <v>0</v>
      </c>
      <c r="S72" s="1">
        <v>0</v>
      </c>
      <c r="T72" s="1">
        <v>0</v>
      </c>
      <c r="U72" s="1">
        <v>6.5</v>
      </c>
      <c r="V72" s="1">
        <v>3.5</v>
      </c>
      <c r="W72" s="1">
        <v>54</v>
      </c>
      <c r="X72" s="1">
        <v>0</v>
      </c>
      <c r="Y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0.03</v>
      </c>
      <c r="AF72" s="1">
        <v>0</v>
      </c>
      <c r="AG72" s="1">
        <v>0</v>
      </c>
      <c r="AH72" s="1">
        <v>0</v>
      </c>
      <c r="AI72" s="1">
        <v>0</v>
      </c>
      <c r="AJ72" s="1">
        <v>0.5</v>
      </c>
      <c r="AK72" s="1">
        <v>13.5</v>
      </c>
      <c r="AL72" s="1">
        <v>0.7</v>
      </c>
      <c r="AM72" s="1">
        <v>16.7</v>
      </c>
      <c r="AN72" s="1">
        <v>1.1000000000000001</v>
      </c>
      <c r="AO72" s="1">
        <v>5.2</v>
      </c>
      <c r="AP72" s="1">
        <v>14</v>
      </c>
      <c r="AQ72" s="1">
        <v>20</v>
      </c>
      <c r="AR72" s="1">
        <v>0</v>
      </c>
      <c r="AS72" s="1">
        <v>3.5</v>
      </c>
      <c r="AT72" s="1">
        <v>1</v>
      </c>
      <c r="AU72" s="1">
        <v>1</v>
      </c>
      <c r="AV72" s="1">
        <v>1</v>
      </c>
      <c r="AW72" s="1">
        <v>100</v>
      </c>
      <c r="AX72" s="1">
        <v>3.5</v>
      </c>
      <c r="AY72" s="1">
        <v>4.5</v>
      </c>
      <c r="AZ72" s="1">
        <v>0.5</v>
      </c>
      <c r="BA72" s="1">
        <v>0.5</v>
      </c>
      <c r="BB72" s="1">
        <v>5.5</v>
      </c>
      <c r="BC72" s="1">
        <v>8</v>
      </c>
      <c r="BD72" s="1">
        <v>6</v>
      </c>
      <c r="BE72" s="1">
        <v>2.5</v>
      </c>
      <c r="BF72" s="1">
        <v>1</v>
      </c>
      <c r="BG72" s="1">
        <v>1.5</v>
      </c>
      <c r="BH72" s="1">
        <v>1</v>
      </c>
      <c r="BI72" s="1">
        <v>0.88</v>
      </c>
      <c r="BJ72" s="1">
        <v>64</v>
      </c>
      <c r="BK72" s="1">
        <v>56</v>
      </c>
      <c r="BL72" s="1">
        <v>88</v>
      </c>
      <c r="BM72" s="1">
        <v>18</v>
      </c>
      <c r="BN72" s="1">
        <v>13</v>
      </c>
      <c r="BO72" s="1">
        <v>72</v>
      </c>
      <c r="BP72" s="1">
        <v>6.5</v>
      </c>
      <c r="BQ72" s="1">
        <v>3.5</v>
      </c>
      <c r="BR72" s="1">
        <v>54</v>
      </c>
      <c r="BS72" s="1">
        <v>0</v>
      </c>
      <c r="BT72" s="1">
        <v>0</v>
      </c>
      <c r="BU72" s="1">
        <v>2</v>
      </c>
      <c r="BV72" s="1">
        <v>0</v>
      </c>
      <c r="BW72" s="1">
        <v>0</v>
      </c>
      <c r="BX72" s="1">
        <v>0</v>
      </c>
      <c r="BY72" s="1">
        <v>73</v>
      </c>
      <c r="BZ72" s="1">
        <v>1.5</v>
      </c>
      <c r="CA72" s="1">
        <v>5</v>
      </c>
      <c r="CB72" s="1">
        <v>0.5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0</v>
      </c>
      <c r="CJ72" s="1">
        <v>0</v>
      </c>
      <c r="CK72" s="1">
        <f t="shared" si="1"/>
        <v>4.4361263199999996</v>
      </c>
      <c r="CL72" s="1">
        <v>1</v>
      </c>
    </row>
    <row r="73" spans="1:90" x14ac:dyDescent="0.25">
      <c r="A73" s="1" t="s">
        <v>133</v>
      </c>
      <c r="B73" s="1">
        <v>4.5999999999999996</v>
      </c>
      <c r="C73" s="1">
        <v>2</v>
      </c>
      <c r="D73" s="1">
        <v>51</v>
      </c>
      <c r="E73" s="1">
        <v>0.1</v>
      </c>
      <c r="F73" s="1">
        <v>0</v>
      </c>
      <c r="G73" s="1">
        <v>0.1</v>
      </c>
      <c r="H73" s="1">
        <v>0</v>
      </c>
      <c r="I73" s="1">
        <v>0.5</v>
      </c>
      <c r="J73" s="1">
        <v>0.5</v>
      </c>
      <c r="K73" s="1">
        <v>0</v>
      </c>
      <c r="L73" s="1">
        <v>0.5</v>
      </c>
      <c r="M73" s="1">
        <v>0</v>
      </c>
      <c r="N73" s="1">
        <v>0</v>
      </c>
      <c r="O73" s="1">
        <v>7.0000000000000007E-2</v>
      </c>
      <c r="P73" s="1">
        <v>7.0000000000000007E-2</v>
      </c>
      <c r="Q73" s="1">
        <v>0</v>
      </c>
      <c r="R73" s="1">
        <v>0</v>
      </c>
      <c r="S73" s="1">
        <v>0</v>
      </c>
      <c r="T73" s="1">
        <v>0</v>
      </c>
      <c r="U73" s="1">
        <v>4</v>
      </c>
      <c r="V73" s="1">
        <v>2.5</v>
      </c>
      <c r="W73" s="1">
        <v>63</v>
      </c>
      <c r="X73" s="1">
        <v>0</v>
      </c>
      <c r="Y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0.01</v>
      </c>
      <c r="AF73" s="1">
        <v>0</v>
      </c>
      <c r="AG73" s="1">
        <v>0</v>
      </c>
      <c r="AH73" s="1">
        <v>0</v>
      </c>
      <c r="AI73" s="1">
        <v>0</v>
      </c>
      <c r="AJ73" s="1">
        <v>0.5</v>
      </c>
      <c r="AK73" s="1">
        <v>4.5</v>
      </c>
      <c r="AL73" s="1">
        <v>0.55000000000000004</v>
      </c>
      <c r="AM73" s="1">
        <v>14.1</v>
      </c>
      <c r="AN73" s="1">
        <v>0.5</v>
      </c>
      <c r="AO73" s="1">
        <v>3</v>
      </c>
      <c r="AP73" s="1">
        <v>9</v>
      </c>
      <c r="AQ73" s="1">
        <v>15</v>
      </c>
      <c r="AR73" s="1">
        <v>0.5</v>
      </c>
      <c r="AS73" s="1">
        <v>4</v>
      </c>
      <c r="AT73" s="1">
        <v>0</v>
      </c>
      <c r="AU73" s="1">
        <v>0</v>
      </c>
      <c r="AV73" s="1">
        <v>0</v>
      </c>
      <c r="AX73" s="1">
        <v>0.5</v>
      </c>
      <c r="AY73" s="1">
        <v>2</v>
      </c>
      <c r="AZ73" s="1">
        <v>1</v>
      </c>
      <c r="BA73" s="1">
        <v>0</v>
      </c>
      <c r="BB73" s="1">
        <v>3</v>
      </c>
      <c r="BC73" s="1">
        <v>13.5</v>
      </c>
      <c r="BD73" s="1">
        <v>9</v>
      </c>
      <c r="BE73" s="1">
        <v>3</v>
      </c>
      <c r="BF73" s="1">
        <v>0.5</v>
      </c>
      <c r="BG73" s="1">
        <v>1</v>
      </c>
      <c r="BH73" s="1">
        <v>2</v>
      </c>
      <c r="BI73" s="1">
        <v>1.46</v>
      </c>
      <c r="BJ73" s="1">
        <v>31.5</v>
      </c>
      <c r="BK73" s="1">
        <v>28</v>
      </c>
      <c r="BL73" s="1">
        <v>89</v>
      </c>
      <c r="BM73" s="1">
        <v>12</v>
      </c>
      <c r="BN73" s="1">
        <v>9</v>
      </c>
      <c r="BO73" s="1">
        <v>75</v>
      </c>
      <c r="BP73" s="1">
        <v>4</v>
      </c>
      <c r="BQ73" s="1">
        <v>2.5</v>
      </c>
      <c r="BR73" s="1">
        <v>63</v>
      </c>
      <c r="BS73" s="1">
        <v>0</v>
      </c>
      <c r="BT73" s="1">
        <v>0</v>
      </c>
      <c r="BU73" s="1">
        <v>2</v>
      </c>
      <c r="BV73" s="1">
        <v>0</v>
      </c>
      <c r="BW73" s="1">
        <v>1</v>
      </c>
      <c r="BX73" s="1">
        <v>0</v>
      </c>
      <c r="BY73" s="1">
        <v>35</v>
      </c>
      <c r="BZ73" s="1">
        <v>0.5</v>
      </c>
      <c r="CA73" s="1">
        <v>3.5</v>
      </c>
      <c r="CB73" s="1">
        <v>1</v>
      </c>
      <c r="CC73" s="1">
        <v>0</v>
      </c>
      <c r="CD73" s="1">
        <v>0</v>
      </c>
      <c r="CE73" s="1">
        <v>0</v>
      </c>
      <c r="CF73" s="1">
        <v>0</v>
      </c>
      <c r="CG73" s="1">
        <v>0.5</v>
      </c>
      <c r="CH73" s="1">
        <v>0</v>
      </c>
      <c r="CI73" s="1">
        <v>0</v>
      </c>
      <c r="CJ73" s="1">
        <v>0</v>
      </c>
      <c r="CK73" s="1">
        <f t="shared" si="1"/>
        <v>2.7445554200000002</v>
      </c>
      <c r="CL73" s="1">
        <v>1</v>
      </c>
    </row>
    <row r="74" spans="1:90" x14ac:dyDescent="0.25">
      <c r="A74" s="1" t="s">
        <v>137</v>
      </c>
      <c r="B74" s="1">
        <v>5.3</v>
      </c>
      <c r="C74" s="1">
        <v>2</v>
      </c>
      <c r="D74" s="1">
        <v>90</v>
      </c>
      <c r="E74" s="1">
        <v>7.0000000000000007E-2</v>
      </c>
      <c r="F74" s="1">
        <v>0.5</v>
      </c>
      <c r="G74" s="1">
        <v>0.1</v>
      </c>
      <c r="H74" s="1">
        <v>1</v>
      </c>
      <c r="I74" s="1">
        <v>1</v>
      </c>
      <c r="J74" s="1">
        <v>0</v>
      </c>
      <c r="K74" s="1">
        <v>0</v>
      </c>
      <c r="L74" s="1">
        <v>1</v>
      </c>
      <c r="M74" s="1">
        <v>0</v>
      </c>
      <c r="N74" s="1">
        <v>0</v>
      </c>
      <c r="O74" s="1">
        <v>0.01</v>
      </c>
      <c r="P74" s="1">
        <v>0.01</v>
      </c>
      <c r="Q74" s="1">
        <v>0</v>
      </c>
      <c r="R74" s="1">
        <v>0</v>
      </c>
      <c r="S74" s="1">
        <v>0</v>
      </c>
      <c r="T74" s="1">
        <v>0</v>
      </c>
      <c r="U74" s="1">
        <v>18</v>
      </c>
      <c r="V74" s="1">
        <v>11.5</v>
      </c>
      <c r="W74" s="1">
        <v>64</v>
      </c>
      <c r="X74" s="1">
        <v>3</v>
      </c>
      <c r="Y74" s="1">
        <v>0.5</v>
      </c>
      <c r="Z74" s="1">
        <v>17</v>
      </c>
      <c r="AA74" s="1">
        <v>1.5</v>
      </c>
      <c r="AB74" s="1">
        <v>0.5</v>
      </c>
      <c r="AC74" s="1">
        <v>1.5</v>
      </c>
      <c r="AD74" s="1">
        <v>0</v>
      </c>
      <c r="AE74" s="1">
        <v>0.06</v>
      </c>
      <c r="AF74" s="1">
        <v>0.5</v>
      </c>
      <c r="AG74" s="1">
        <v>0</v>
      </c>
      <c r="AH74" s="1">
        <v>0</v>
      </c>
      <c r="AI74" s="1">
        <v>0</v>
      </c>
      <c r="AJ74" s="1">
        <v>0.5</v>
      </c>
      <c r="AK74" s="1">
        <v>5.5</v>
      </c>
      <c r="AL74" s="1">
        <v>20.9</v>
      </c>
      <c r="AM74" s="1">
        <v>15.1</v>
      </c>
      <c r="AN74" s="1">
        <v>0.3</v>
      </c>
      <c r="AO74" s="1">
        <v>3.7</v>
      </c>
      <c r="AP74" s="1">
        <v>16</v>
      </c>
      <c r="AQ74" s="1">
        <v>26.5</v>
      </c>
      <c r="AR74" s="1">
        <v>1.5</v>
      </c>
      <c r="AS74" s="1">
        <v>6.5</v>
      </c>
      <c r="AT74" s="1">
        <v>1</v>
      </c>
      <c r="AU74" s="1">
        <v>1.5</v>
      </c>
      <c r="AV74" s="1">
        <v>1.5</v>
      </c>
      <c r="AW74" s="1">
        <v>100</v>
      </c>
      <c r="AX74" s="1">
        <v>4</v>
      </c>
      <c r="AY74" s="1">
        <v>1.5</v>
      </c>
      <c r="AZ74" s="1">
        <v>0.5</v>
      </c>
      <c r="BA74" s="1">
        <v>1.5</v>
      </c>
      <c r="BB74" s="1">
        <v>3.5</v>
      </c>
      <c r="BC74" s="1">
        <v>10</v>
      </c>
      <c r="BD74" s="1">
        <v>8</v>
      </c>
      <c r="BE74" s="1">
        <v>2.5</v>
      </c>
      <c r="BF74" s="1">
        <v>1</v>
      </c>
      <c r="BG74" s="1">
        <v>3</v>
      </c>
      <c r="BH74" s="1">
        <v>1.5</v>
      </c>
      <c r="BI74" s="1">
        <v>1.05</v>
      </c>
      <c r="BJ74" s="1">
        <v>54</v>
      </c>
      <c r="BK74" s="1">
        <v>44</v>
      </c>
      <c r="BL74" s="1">
        <v>81</v>
      </c>
      <c r="BM74" s="1">
        <v>38</v>
      </c>
      <c r="BN74" s="1">
        <v>26.5</v>
      </c>
      <c r="BO74" s="1">
        <v>70</v>
      </c>
      <c r="BP74" s="1">
        <v>18</v>
      </c>
      <c r="BQ74" s="1">
        <v>11.5</v>
      </c>
      <c r="BR74" s="1">
        <v>64</v>
      </c>
      <c r="BS74" s="1">
        <v>0</v>
      </c>
      <c r="BT74" s="1">
        <v>0</v>
      </c>
      <c r="BU74" s="1">
        <v>2</v>
      </c>
      <c r="BV74" s="1">
        <v>0</v>
      </c>
      <c r="BW74" s="1">
        <v>0</v>
      </c>
      <c r="BX74" s="1">
        <v>0</v>
      </c>
      <c r="BY74" s="1">
        <v>74</v>
      </c>
      <c r="BZ74" s="1">
        <v>1</v>
      </c>
      <c r="CA74" s="1">
        <v>8</v>
      </c>
      <c r="CB74" s="1">
        <v>5.5</v>
      </c>
      <c r="CC74" s="1">
        <v>0</v>
      </c>
      <c r="CD74" s="1">
        <v>0</v>
      </c>
      <c r="CE74" s="1">
        <v>1.5</v>
      </c>
      <c r="CF74" s="1">
        <v>0</v>
      </c>
      <c r="CG74" s="1">
        <v>0.5</v>
      </c>
      <c r="CH74" s="1">
        <v>0</v>
      </c>
      <c r="CI74" s="1">
        <v>0</v>
      </c>
      <c r="CJ74" s="1">
        <v>0</v>
      </c>
      <c r="CK74" s="1">
        <f t="shared" si="1"/>
        <v>3.5836048299999987</v>
      </c>
      <c r="CL74" s="1">
        <v>1</v>
      </c>
    </row>
    <row r="75" spans="1:90" x14ac:dyDescent="0.25">
      <c r="A75" s="1" t="s">
        <v>138</v>
      </c>
      <c r="B75" s="1">
        <v>4.7</v>
      </c>
      <c r="C75" s="1">
        <v>2</v>
      </c>
      <c r="D75" s="1">
        <v>90</v>
      </c>
      <c r="E75" s="1">
        <v>0.02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16</v>
      </c>
      <c r="V75" s="1">
        <v>10.5</v>
      </c>
      <c r="W75" s="1">
        <v>66</v>
      </c>
      <c r="X75" s="1">
        <v>8.5</v>
      </c>
      <c r="Y75" s="1">
        <v>2</v>
      </c>
      <c r="Z75" s="1">
        <v>24</v>
      </c>
      <c r="AA75" s="1">
        <v>0</v>
      </c>
      <c r="AB75" s="1">
        <v>0.5</v>
      </c>
      <c r="AC75" s="1">
        <v>0.5</v>
      </c>
      <c r="AD75" s="1">
        <v>0</v>
      </c>
      <c r="AE75" s="1">
        <v>0.02</v>
      </c>
      <c r="AF75" s="1">
        <v>0</v>
      </c>
      <c r="AG75" s="1">
        <v>0</v>
      </c>
      <c r="AH75" s="1">
        <v>0</v>
      </c>
      <c r="AI75" s="1">
        <v>0</v>
      </c>
      <c r="AJ75" s="1">
        <v>0.5</v>
      </c>
      <c r="AK75" s="1">
        <v>1</v>
      </c>
      <c r="AL75" s="1">
        <v>16.45</v>
      </c>
      <c r="AM75" s="1">
        <v>16.5</v>
      </c>
      <c r="AN75" s="1">
        <v>0.1</v>
      </c>
      <c r="AO75" s="1">
        <v>3.4</v>
      </c>
      <c r="AP75" s="1">
        <v>10</v>
      </c>
      <c r="AQ75" s="1">
        <v>16</v>
      </c>
      <c r="AR75" s="1">
        <v>0</v>
      </c>
      <c r="AS75" s="1">
        <v>3.5</v>
      </c>
      <c r="AT75" s="1">
        <v>1</v>
      </c>
      <c r="AU75" s="1">
        <v>3.5</v>
      </c>
      <c r="AV75" s="1">
        <v>1</v>
      </c>
      <c r="AW75" s="1">
        <v>29</v>
      </c>
      <c r="AX75" s="1">
        <v>5</v>
      </c>
      <c r="AY75" s="1">
        <v>1.5</v>
      </c>
      <c r="AZ75" s="1">
        <v>0</v>
      </c>
      <c r="BA75" s="1">
        <v>2</v>
      </c>
      <c r="BB75" s="1">
        <v>3.5</v>
      </c>
      <c r="BC75" s="1">
        <v>10</v>
      </c>
      <c r="BD75" s="1">
        <v>8</v>
      </c>
      <c r="BE75" s="1">
        <v>2.5</v>
      </c>
      <c r="BF75" s="1">
        <v>1</v>
      </c>
      <c r="BG75" s="1">
        <v>3</v>
      </c>
      <c r="BH75" s="1">
        <v>1.5</v>
      </c>
      <c r="BI75" s="1">
        <v>1.05</v>
      </c>
      <c r="BJ75" s="1">
        <v>40</v>
      </c>
      <c r="BK75" s="1">
        <v>28.5</v>
      </c>
      <c r="BL75" s="1">
        <v>71</v>
      </c>
      <c r="BM75" s="1">
        <v>35.5</v>
      </c>
      <c r="BN75" s="1">
        <v>20.5</v>
      </c>
      <c r="BO75" s="1">
        <v>58</v>
      </c>
      <c r="BP75" s="1">
        <v>16</v>
      </c>
      <c r="BQ75" s="1">
        <v>10.5</v>
      </c>
      <c r="BR75" s="1">
        <v>66</v>
      </c>
      <c r="BS75" s="1">
        <v>0</v>
      </c>
      <c r="BT75" s="1">
        <v>0</v>
      </c>
      <c r="BU75" s="1">
        <v>2</v>
      </c>
      <c r="BV75" s="1">
        <v>0</v>
      </c>
      <c r="BW75" s="1">
        <v>0</v>
      </c>
      <c r="BX75" s="1">
        <v>0.5</v>
      </c>
      <c r="BY75" s="1">
        <v>74</v>
      </c>
      <c r="BZ75" s="1">
        <v>0.5</v>
      </c>
      <c r="CA75" s="1">
        <v>8</v>
      </c>
      <c r="CB75" s="1">
        <v>10.5</v>
      </c>
      <c r="CC75" s="1">
        <v>0</v>
      </c>
      <c r="CD75" s="1">
        <v>0</v>
      </c>
      <c r="CE75" s="1">
        <v>0</v>
      </c>
      <c r="CF75" s="1">
        <v>0.5</v>
      </c>
      <c r="CG75" s="1">
        <v>0</v>
      </c>
      <c r="CH75" s="1">
        <v>0</v>
      </c>
      <c r="CI75" s="1">
        <v>0</v>
      </c>
      <c r="CJ75" s="1">
        <v>0</v>
      </c>
      <c r="CK75" s="1">
        <f t="shared" si="1"/>
        <v>4.1259536199999989</v>
      </c>
      <c r="CL75" s="1">
        <v>1</v>
      </c>
    </row>
    <row r="76" spans="1:90" x14ac:dyDescent="0.25">
      <c r="A76" s="1" t="s">
        <v>170</v>
      </c>
      <c r="B76" s="1">
        <v>5.3</v>
      </c>
      <c r="C76" s="1">
        <v>2</v>
      </c>
      <c r="D76" s="1">
        <v>84.5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4.5</v>
      </c>
      <c r="V76" s="1">
        <v>3</v>
      </c>
      <c r="W76" s="1">
        <v>67</v>
      </c>
      <c r="X76" s="1">
        <v>1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1.5</v>
      </c>
      <c r="AM76" s="1">
        <v>8.8000000000000007</v>
      </c>
      <c r="AN76" s="1">
        <v>0</v>
      </c>
      <c r="AO76" s="1">
        <v>1.9</v>
      </c>
      <c r="AP76" s="1">
        <v>7.5</v>
      </c>
      <c r="AQ76" s="1">
        <v>7.5</v>
      </c>
      <c r="AR76" s="1">
        <v>0</v>
      </c>
      <c r="AS76" s="1">
        <v>2</v>
      </c>
      <c r="AT76" s="1">
        <v>1</v>
      </c>
      <c r="AU76" s="1">
        <v>2.5</v>
      </c>
      <c r="AV76" s="1">
        <v>1</v>
      </c>
      <c r="AW76" s="1">
        <v>40</v>
      </c>
      <c r="AX76" s="1">
        <v>3</v>
      </c>
      <c r="AY76" s="1">
        <v>0.5</v>
      </c>
      <c r="AZ76" s="1">
        <v>0</v>
      </c>
      <c r="BA76" s="1">
        <v>0</v>
      </c>
      <c r="BB76" s="1">
        <v>0.5</v>
      </c>
      <c r="BC76" s="1">
        <v>19.5</v>
      </c>
      <c r="BD76" s="1">
        <v>13</v>
      </c>
      <c r="BE76" s="1">
        <v>6</v>
      </c>
      <c r="BF76" s="1">
        <v>1</v>
      </c>
      <c r="BG76" s="1">
        <v>2</v>
      </c>
      <c r="BH76" s="1">
        <v>2.5</v>
      </c>
      <c r="BI76" s="1">
        <v>2.14</v>
      </c>
      <c r="BJ76" s="1">
        <v>33</v>
      </c>
      <c r="BK76" s="1">
        <v>26.5</v>
      </c>
      <c r="BL76" s="1">
        <v>80</v>
      </c>
      <c r="BM76" s="1">
        <v>16</v>
      </c>
      <c r="BN76" s="1">
        <v>11</v>
      </c>
      <c r="BO76" s="1">
        <v>69</v>
      </c>
      <c r="BP76" s="1">
        <v>4.5</v>
      </c>
      <c r="BQ76" s="1">
        <v>3</v>
      </c>
      <c r="BR76" s="1">
        <v>67</v>
      </c>
      <c r="BS76" s="1">
        <v>0</v>
      </c>
      <c r="BT76" s="1">
        <v>0</v>
      </c>
      <c r="BU76" s="1">
        <v>1</v>
      </c>
      <c r="BV76" s="1">
        <v>1</v>
      </c>
      <c r="BW76" s="1">
        <v>0</v>
      </c>
      <c r="BX76" s="1">
        <v>0</v>
      </c>
      <c r="BY76" s="1">
        <v>46.5</v>
      </c>
      <c r="BZ76" s="1">
        <v>0</v>
      </c>
      <c r="CA76" s="1">
        <v>2</v>
      </c>
      <c r="CB76" s="1">
        <v>2</v>
      </c>
      <c r="CC76" s="1">
        <v>0</v>
      </c>
      <c r="CD76" s="1">
        <v>0</v>
      </c>
      <c r="CE76" s="1">
        <v>0</v>
      </c>
      <c r="CF76" s="1">
        <v>0</v>
      </c>
      <c r="CG76" s="1">
        <v>0</v>
      </c>
      <c r="CH76" s="1">
        <v>0</v>
      </c>
      <c r="CI76" s="1">
        <v>0</v>
      </c>
      <c r="CJ76" s="1">
        <v>0</v>
      </c>
      <c r="CK76" s="1">
        <f t="shared" si="1"/>
        <v>3.6882441000000004</v>
      </c>
      <c r="CL76" s="1">
        <v>1</v>
      </c>
    </row>
    <row r="77" spans="1:90" x14ac:dyDescent="0.25">
      <c r="A77" s="1" t="s">
        <v>152</v>
      </c>
      <c r="B77" s="1">
        <v>4.5</v>
      </c>
      <c r="C77" s="1">
        <v>2</v>
      </c>
      <c r="D77" s="1">
        <v>90</v>
      </c>
      <c r="E77" s="1">
        <v>0.02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5</v>
      </c>
      <c r="V77" s="1">
        <v>3.5</v>
      </c>
      <c r="W77" s="1">
        <v>70</v>
      </c>
      <c r="X77" s="1">
        <v>1</v>
      </c>
      <c r="Y77" s="1">
        <v>0.5</v>
      </c>
      <c r="Z77" s="1">
        <v>50</v>
      </c>
      <c r="AA77" s="1">
        <v>0</v>
      </c>
      <c r="AB77" s="1">
        <v>0</v>
      </c>
      <c r="AC77" s="1">
        <v>0.5</v>
      </c>
      <c r="AD77" s="1">
        <v>0</v>
      </c>
      <c r="AE77" s="1">
        <v>0.02</v>
      </c>
      <c r="AF77" s="1">
        <v>0</v>
      </c>
      <c r="AG77" s="1">
        <v>0</v>
      </c>
      <c r="AH77" s="1">
        <v>0</v>
      </c>
      <c r="AI77" s="1">
        <v>0</v>
      </c>
      <c r="AJ77" s="1">
        <v>0.5</v>
      </c>
      <c r="AK77" s="1">
        <v>3</v>
      </c>
      <c r="AL77" s="1">
        <v>12.75</v>
      </c>
      <c r="AM77" s="1">
        <v>21</v>
      </c>
      <c r="AN77" s="1">
        <v>0.1</v>
      </c>
      <c r="AO77" s="1">
        <v>4.2</v>
      </c>
      <c r="AP77" s="1">
        <v>18.5</v>
      </c>
      <c r="AQ77" s="1">
        <v>24.5</v>
      </c>
      <c r="AR77" s="1">
        <v>0.5</v>
      </c>
      <c r="AS77" s="1">
        <v>4</v>
      </c>
      <c r="AT77" s="1">
        <v>1</v>
      </c>
      <c r="AU77" s="1">
        <v>1.5</v>
      </c>
      <c r="AV77" s="1">
        <v>1.5</v>
      </c>
      <c r="AW77" s="1">
        <v>100</v>
      </c>
      <c r="AX77" s="1">
        <v>6</v>
      </c>
      <c r="AY77" s="1">
        <v>3</v>
      </c>
      <c r="AZ77" s="1">
        <v>1</v>
      </c>
      <c r="BA77" s="1">
        <v>1</v>
      </c>
      <c r="BB77" s="1">
        <v>5</v>
      </c>
      <c r="BC77" s="1">
        <v>8</v>
      </c>
      <c r="BD77" s="1">
        <v>6</v>
      </c>
      <c r="BE77" s="1">
        <v>2.5</v>
      </c>
      <c r="BF77" s="1">
        <v>1</v>
      </c>
      <c r="BG77" s="1">
        <v>1.5</v>
      </c>
      <c r="BH77" s="1">
        <v>1</v>
      </c>
      <c r="BI77" s="1">
        <v>0.88</v>
      </c>
      <c r="BJ77" s="1">
        <v>58.5</v>
      </c>
      <c r="BK77" s="1">
        <v>51</v>
      </c>
      <c r="BL77" s="1">
        <v>87</v>
      </c>
      <c r="BM77" s="1">
        <v>19</v>
      </c>
      <c r="BN77" s="1">
        <v>15</v>
      </c>
      <c r="BO77" s="1">
        <v>79</v>
      </c>
      <c r="BP77" s="1">
        <v>5</v>
      </c>
      <c r="BQ77" s="1">
        <v>3.5</v>
      </c>
      <c r="BR77" s="1">
        <v>70</v>
      </c>
      <c r="BS77" s="1">
        <v>0</v>
      </c>
      <c r="BT77" s="1">
        <v>0</v>
      </c>
      <c r="BU77" s="1">
        <v>2</v>
      </c>
      <c r="BV77" s="1">
        <v>0</v>
      </c>
      <c r="BW77" s="1">
        <v>0</v>
      </c>
      <c r="BX77" s="1">
        <v>0.5</v>
      </c>
      <c r="BY77" s="1">
        <v>71.5</v>
      </c>
      <c r="BZ77" s="1">
        <v>1.5</v>
      </c>
      <c r="CA77" s="1">
        <v>4.5</v>
      </c>
      <c r="CB77" s="1">
        <v>1</v>
      </c>
      <c r="CC77" s="1">
        <v>0</v>
      </c>
      <c r="CD77" s="1">
        <v>0</v>
      </c>
      <c r="CE77" s="1">
        <v>0</v>
      </c>
      <c r="CF77" s="1">
        <v>0</v>
      </c>
      <c r="CG77" s="1">
        <v>0</v>
      </c>
      <c r="CH77" s="1">
        <v>0</v>
      </c>
      <c r="CI77" s="1">
        <v>0</v>
      </c>
      <c r="CJ77" s="1">
        <v>0</v>
      </c>
      <c r="CK77" s="1">
        <f t="shared" si="1"/>
        <v>3.7067256199999998</v>
      </c>
      <c r="CL77" s="1">
        <v>1</v>
      </c>
    </row>
    <row r="78" spans="1:90" x14ac:dyDescent="0.25">
      <c r="A78" s="1" t="s">
        <v>159</v>
      </c>
      <c r="B78" s="1">
        <v>4.3</v>
      </c>
      <c r="C78" s="1">
        <v>2</v>
      </c>
      <c r="D78" s="1">
        <v>90</v>
      </c>
      <c r="E78" s="1">
        <v>0.39</v>
      </c>
      <c r="F78" s="1">
        <v>0</v>
      </c>
      <c r="G78" s="1">
        <v>0.4</v>
      </c>
      <c r="H78" s="1">
        <v>0</v>
      </c>
      <c r="I78" s="1">
        <v>1.5</v>
      </c>
      <c r="J78" s="1">
        <v>0.5</v>
      </c>
      <c r="K78" s="1">
        <v>1</v>
      </c>
      <c r="L78" s="1">
        <v>0.5</v>
      </c>
      <c r="M78" s="1">
        <v>0</v>
      </c>
      <c r="N78" s="1">
        <v>0</v>
      </c>
      <c r="O78" s="1">
        <v>0.1</v>
      </c>
      <c r="P78" s="1">
        <v>0.1</v>
      </c>
      <c r="Q78" s="1">
        <v>0</v>
      </c>
      <c r="R78" s="1">
        <v>0</v>
      </c>
      <c r="S78" s="1">
        <v>0</v>
      </c>
      <c r="T78" s="1">
        <v>0</v>
      </c>
      <c r="U78" s="1">
        <v>10</v>
      </c>
      <c r="V78" s="1">
        <v>4</v>
      </c>
      <c r="W78" s="1">
        <v>40</v>
      </c>
      <c r="X78" s="1">
        <v>2.5</v>
      </c>
      <c r="Y78" s="1">
        <v>2</v>
      </c>
      <c r="Z78" s="1">
        <v>80</v>
      </c>
      <c r="AA78" s="1">
        <v>0</v>
      </c>
      <c r="AB78" s="1">
        <v>0</v>
      </c>
      <c r="AC78" s="1">
        <v>2</v>
      </c>
      <c r="AD78" s="1">
        <v>0.5</v>
      </c>
      <c r="AE78" s="1">
        <v>0.28999999999999998</v>
      </c>
      <c r="AF78" s="1">
        <v>0</v>
      </c>
      <c r="AG78" s="1">
        <v>0</v>
      </c>
      <c r="AH78" s="1">
        <v>0.5</v>
      </c>
      <c r="AI78" s="1">
        <v>0</v>
      </c>
      <c r="AJ78" s="1">
        <v>0</v>
      </c>
      <c r="AK78" s="1">
        <v>16.5</v>
      </c>
      <c r="AL78" s="1">
        <v>31.4</v>
      </c>
      <c r="AM78" s="1">
        <v>27.7</v>
      </c>
      <c r="AN78" s="1">
        <v>1.5</v>
      </c>
      <c r="AO78" s="1">
        <v>3.6</v>
      </c>
      <c r="AP78" s="1">
        <v>18</v>
      </c>
      <c r="AQ78" s="1">
        <v>18</v>
      </c>
      <c r="AR78" s="1">
        <v>1</v>
      </c>
      <c r="AS78" s="1">
        <v>2</v>
      </c>
      <c r="AT78" s="1">
        <v>1.5</v>
      </c>
      <c r="AU78" s="1">
        <v>3.5</v>
      </c>
      <c r="AV78" s="1">
        <v>3</v>
      </c>
      <c r="AW78" s="1">
        <v>86</v>
      </c>
      <c r="AX78" s="1">
        <v>7</v>
      </c>
      <c r="AY78" s="1">
        <v>2</v>
      </c>
      <c r="AZ78" s="1">
        <v>1</v>
      </c>
      <c r="BA78" s="1">
        <v>1.5</v>
      </c>
      <c r="BB78" s="1">
        <v>4.5</v>
      </c>
      <c r="BC78" s="1">
        <v>19.5</v>
      </c>
      <c r="BD78" s="1">
        <v>14</v>
      </c>
      <c r="BE78" s="1">
        <v>4.5</v>
      </c>
      <c r="BF78" s="1">
        <v>0.5</v>
      </c>
      <c r="BG78" s="1">
        <v>2</v>
      </c>
      <c r="BH78" s="1">
        <v>2</v>
      </c>
      <c r="BI78" s="1">
        <v>1.62</v>
      </c>
      <c r="BJ78" s="1">
        <v>33.5</v>
      </c>
      <c r="BK78" s="1">
        <v>23.5</v>
      </c>
      <c r="BL78" s="1">
        <v>70</v>
      </c>
      <c r="BM78" s="1">
        <v>21.5</v>
      </c>
      <c r="BN78" s="1">
        <v>14.5</v>
      </c>
      <c r="BO78" s="1">
        <v>67</v>
      </c>
      <c r="BP78" s="1">
        <v>10</v>
      </c>
      <c r="BQ78" s="1">
        <v>4</v>
      </c>
      <c r="BR78" s="1">
        <v>40</v>
      </c>
      <c r="BS78" s="1">
        <v>0.5</v>
      </c>
      <c r="BT78" s="1">
        <v>0</v>
      </c>
      <c r="BU78" s="1">
        <v>2</v>
      </c>
      <c r="BV78" s="1">
        <v>0</v>
      </c>
      <c r="BW78" s="1">
        <v>0</v>
      </c>
      <c r="BX78" s="1">
        <v>1.5</v>
      </c>
      <c r="BY78" s="1">
        <v>64</v>
      </c>
      <c r="BZ78" s="1">
        <v>2.5</v>
      </c>
      <c r="CA78" s="1">
        <v>4.5</v>
      </c>
      <c r="CB78" s="1">
        <v>4</v>
      </c>
      <c r="CC78" s="1">
        <v>0</v>
      </c>
      <c r="CD78" s="1">
        <v>0</v>
      </c>
      <c r="CE78" s="1">
        <v>0</v>
      </c>
      <c r="CF78" s="1">
        <v>0</v>
      </c>
      <c r="CG78" s="1">
        <v>0</v>
      </c>
      <c r="CH78" s="1">
        <v>0</v>
      </c>
      <c r="CI78" s="1">
        <v>0</v>
      </c>
      <c r="CJ78" s="1">
        <v>0</v>
      </c>
      <c r="CK78" s="1">
        <f t="shared" si="1"/>
        <v>3.4487739899999994</v>
      </c>
      <c r="CL78" s="1">
        <v>1</v>
      </c>
    </row>
    <row r="79" spans="1:90" x14ac:dyDescent="0.25">
      <c r="A79" s="1" t="s">
        <v>160</v>
      </c>
      <c r="B79" s="1">
        <v>3.9</v>
      </c>
      <c r="C79" s="1">
        <v>2</v>
      </c>
      <c r="D79" s="1">
        <v>90</v>
      </c>
      <c r="E79" s="1">
        <v>0.02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7.5</v>
      </c>
      <c r="V79" s="1">
        <v>6</v>
      </c>
      <c r="W79" s="1">
        <v>80</v>
      </c>
      <c r="X79" s="1">
        <v>0.5</v>
      </c>
      <c r="Y79" s="1">
        <v>0</v>
      </c>
      <c r="Z79" s="1">
        <v>0</v>
      </c>
      <c r="AA79" s="1">
        <v>0</v>
      </c>
      <c r="AB79" s="1">
        <v>0</v>
      </c>
      <c r="AC79" s="1">
        <v>0.5</v>
      </c>
      <c r="AD79" s="1">
        <v>0</v>
      </c>
      <c r="AE79" s="1">
        <v>0.02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2</v>
      </c>
      <c r="AL79" s="1">
        <v>7.45</v>
      </c>
      <c r="AM79" s="1">
        <v>19.600000000000001</v>
      </c>
      <c r="AN79" s="1">
        <v>0.1</v>
      </c>
      <c r="AO79" s="1">
        <v>2.6</v>
      </c>
      <c r="AP79" s="1">
        <v>14.5</v>
      </c>
      <c r="AQ79" s="1">
        <v>14.5</v>
      </c>
      <c r="AR79" s="1">
        <v>0</v>
      </c>
      <c r="AS79" s="1">
        <v>1.5</v>
      </c>
      <c r="AT79" s="1">
        <v>1.5</v>
      </c>
      <c r="AU79" s="1">
        <v>4.5</v>
      </c>
      <c r="AV79" s="1">
        <v>3.5</v>
      </c>
      <c r="AW79" s="1">
        <v>78</v>
      </c>
      <c r="AX79" s="1">
        <v>6</v>
      </c>
      <c r="AY79" s="1">
        <v>1.5</v>
      </c>
      <c r="AZ79" s="1">
        <v>1</v>
      </c>
      <c r="BA79" s="1">
        <v>1</v>
      </c>
      <c r="BB79" s="1">
        <v>3.5</v>
      </c>
      <c r="BC79" s="1">
        <v>19.5</v>
      </c>
      <c r="BD79" s="1">
        <v>14</v>
      </c>
      <c r="BE79" s="1">
        <v>4.5</v>
      </c>
      <c r="BF79" s="1">
        <v>0.5</v>
      </c>
      <c r="BG79" s="1">
        <v>2</v>
      </c>
      <c r="BH79" s="1">
        <v>2</v>
      </c>
      <c r="BI79" s="1">
        <v>1.62</v>
      </c>
      <c r="BJ79" s="1">
        <v>34</v>
      </c>
      <c r="BK79" s="1">
        <v>29</v>
      </c>
      <c r="BL79" s="1">
        <v>85</v>
      </c>
      <c r="BM79" s="1">
        <v>13.5</v>
      </c>
      <c r="BN79" s="1">
        <v>10</v>
      </c>
      <c r="BO79" s="1">
        <v>74</v>
      </c>
      <c r="BP79" s="1">
        <v>7.5</v>
      </c>
      <c r="BQ79" s="1">
        <v>6</v>
      </c>
      <c r="BR79" s="1">
        <v>80</v>
      </c>
      <c r="BS79" s="1">
        <v>0</v>
      </c>
      <c r="BT79" s="1">
        <v>0</v>
      </c>
      <c r="BU79" s="1">
        <v>2</v>
      </c>
      <c r="BV79" s="1">
        <v>0</v>
      </c>
      <c r="BW79" s="1">
        <v>0</v>
      </c>
      <c r="BX79" s="1">
        <v>0</v>
      </c>
      <c r="BY79" s="1">
        <v>64</v>
      </c>
      <c r="BZ79" s="1">
        <v>1</v>
      </c>
      <c r="CA79" s="1">
        <v>3.5</v>
      </c>
      <c r="CB79" s="1">
        <v>1</v>
      </c>
      <c r="CC79" s="1">
        <v>0.5</v>
      </c>
      <c r="CD79" s="1">
        <v>0</v>
      </c>
      <c r="CE79" s="1">
        <v>0</v>
      </c>
      <c r="CF79" s="1">
        <v>0</v>
      </c>
      <c r="CG79" s="1">
        <v>0</v>
      </c>
      <c r="CH79" s="1">
        <v>0</v>
      </c>
      <c r="CI79" s="1">
        <v>0</v>
      </c>
      <c r="CJ79" s="1">
        <v>0</v>
      </c>
      <c r="CK79" s="1">
        <f t="shared" si="1"/>
        <v>3.2456903199999996</v>
      </c>
      <c r="CL79" s="1">
        <v>0</v>
      </c>
    </row>
    <row r="80" spans="1:90" x14ac:dyDescent="0.25">
      <c r="A80" s="1" t="s">
        <v>64</v>
      </c>
      <c r="B80" s="1">
        <v>4.5</v>
      </c>
      <c r="C80" s="1">
        <v>2</v>
      </c>
      <c r="D80" s="1">
        <v>90</v>
      </c>
      <c r="E80" s="1">
        <v>0.01</v>
      </c>
      <c r="F80" s="1">
        <v>0</v>
      </c>
      <c r="G80" s="1">
        <v>0</v>
      </c>
      <c r="H80" s="1">
        <v>0</v>
      </c>
      <c r="I80" s="1">
        <v>0.5</v>
      </c>
      <c r="J80" s="1">
        <v>0</v>
      </c>
      <c r="K80" s="1">
        <v>0</v>
      </c>
      <c r="L80" s="1">
        <v>0.5</v>
      </c>
      <c r="M80" s="1">
        <v>0</v>
      </c>
      <c r="N80" s="1">
        <v>0</v>
      </c>
      <c r="O80" s="1">
        <v>0.01</v>
      </c>
      <c r="P80" s="1">
        <v>0.01</v>
      </c>
      <c r="Q80" s="1">
        <v>0</v>
      </c>
      <c r="R80" s="1">
        <v>0</v>
      </c>
      <c r="S80" s="1">
        <v>0</v>
      </c>
      <c r="T80" s="1">
        <v>0</v>
      </c>
      <c r="U80" s="1">
        <v>11.5</v>
      </c>
      <c r="V80" s="1">
        <v>7</v>
      </c>
      <c r="W80" s="1">
        <v>61</v>
      </c>
      <c r="X80" s="1">
        <v>2.5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0.01</v>
      </c>
      <c r="AF80" s="1">
        <v>0</v>
      </c>
      <c r="AG80" s="1">
        <v>0</v>
      </c>
      <c r="AH80" s="1">
        <v>0</v>
      </c>
      <c r="AI80" s="1">
        <v>0</v>
      </c>
      <c r="AJ80" s="1">
        <v>0.5</v>
      </c>
      <c r="AK80" s="1">
        <v>4</v>
      </c>
      <c r="AL80" s="1">
        <v>1.8</v>
      </c>
      <c r="AM80" s="1">
        <v>13</v>
      </c>
      <c r="AN80" s="1">
        <v>0.1</v>
      </c>
      <c r="AO80" s="1">
        <v>4.0999999999999996</v>
      </c>
      <c r="AP80" s="1">
        <v>12.5</v>
      </c>
      <c r="AQ80" s="1">
        <v>18.5</v>
      </c>
      <c r="AR80" s="1">
        <v>0</v>
      </c>
      <c r="AS80" s="1">
        <v>3.5</v>
      </c>
      <c r="AT80" s="1">
        <v>1</v>
      </c>
      <c r="AU80" s="1">
        <v>1</v>
      </c>
      <c r="AV80" s="1">
        <v>0</v>
      </c>
      <c r="AW80" s="1">
        <v>0</v>
      </c>
      <c r="AX80" s="1">
        <v>3</v>
      </c>
      <c r="AY80" s="1">
        <v>3</v>
      </c>
      <c r="AZ80" s="1">
        <v>0</v>
      </c>
      <c r="BA80" s="1">
        <v>1.5</v>
      </c>
      <c r="BB80" s="1">
        <v>4.5</v>
      </c>
      <c r="BC80" s="1">
        <v>8</v>
      </c>
      <c r="BD80" s="1">
        <v>6</v>
      </c>
      <c r="BE80" s="1">
        <v>2.5</v>
      </c>
      <c r="BF80" s="1">
        <v>1</v>
      </c>
      <c r="BG80" s="1">
        <v>1.5</v>
      </c>
      <c r="BH80" s="1">
        <v>1</v>
      </c>
      <c r="BI80" s="1">
        <v>0.88</v>
      </c>
      <c r="BJ80" s="1">
        <v>54.5</v>
      </c>
      <c r="BK80" s="1">
        <v>40</v>
      </c>
      <c r="BL80" s="1">
        <v>73</v>
      </c>
      <c r="BM80" s="1">
        <v>26.5</v>
      </c>
      <c r="BN80" s="1">
        <v>16</v>
      </c>
      <c r="BO80" s="1">
        <v>60</v>
      </c>
      <c r="BP80" s="1">
        <v>11.5</v>
      </c>
      <c r="BQ80" s="1">
        <v>7</v>
      </c>
      <c r="BR80" s="1">
        <v>61</v>
      </c>
      <c r="BS80" s="1">
        <v>0</v>
      </c>
      <c r="BT80" s="1">
        <v>0</v>
      </c>
      <c r="BU80" s="1">
        <v>2</v>
      </c>
      <c r="BV80" s="1">
        <v>0</v>
      </c>
      <c r="BW80" s="1">
        <v>0</v>
      </c>
      <c r="BX80" s="1">
        <v>0.5</v>
      </c>
      <c r="BY80" s="1">
        <v>74</v>
      </c>
      <c r="BZ80" s="1">
        <v>0</v>
      </c>
      <c r="CA80" s="1">
        <v>7.5</v>
      </c>
      <c r="CB80" s="1">
        <v>5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  <c r="CI80" s="1">
        <v>0</v>
      </c>
      <c r="CJ80" s="1">
        <v>0</v>
      </c>
      <c r="CK80" s="1">
        <f t="shared" si="1"/>
        <v>4.641451169999999</v>
      </c>
      <c r="CL80" s="1">
        <v>0</v>
      </c>
    </row>
    <row r="81" spans="1:90" x14ac:dyDescent="0.25">
      <c r="A81" s="1" t="s">
        <v>141</v>
      </c>
      <c r="B81" s="1">
        <v>4.7</v>
      </c>
      <c r="C81" s="1">
        <v>2</v>
      </c>
      <c r="D81" s="1">
        <v>88.5</v>
      </c>
      <c r="E81" s="1">
        <v>0.01</v>
      </c>
      <c r="F81" s="1">
        <v>0</v>
      </c>
      <c r="G81" s="1">
        <v>0</v>
      </c>
      <c r="H81" s="1">
        <v>0</v>
      </c>
      <c r="I81" s="1">
        <v>1</v>
      </c>
      <c r="J81" s="1">
        <v>0</v>
      </c>
      <c r="K81" s="1">
        <v>1</v>
      </c>
      <c r="L81" s="1">
        <v>0</v>
      </c>
      <c r="M81" s="1">
        <v>0</v>
      </c>
      <c r="N81" s="1">
        <v>1</v>
      </c>
      <c r="O81" s="1">
        <v>0.01</v>
      </c>
      <c r="P81" s="1">
        <v>0.01</v>
      </c>
      <c r="Q81" s="1">
        <v>0</v>
      </c>
      <c r="R81" s="1">
        <v>0</v>
      </c>
      <c r="S81" s="1">
        <v>0</v>
      </c>
      <c r="T81" s="1">
        <v>0</v>
      </c>
      <c r="U81" s="1">
        <v>3</v>
      </c>
      <c r="V81" s="1">
        <v>2.5</v>
      </c>
      <c r="W81" s="1">
        <v>83</v>
      </c>
      <c r="X81" s="1">
        <v>0</v>
      </c>
      <c r="Y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0.01</v>
      </c>
      <c r="AF81" s="1">
        <v>0</v>
      </c>
      <c r="AG81" s="1">
        <v>0</v>
      </c>
      <c r="AH81" s="1">
        <v>0</v>
      </c>
      <c r="AI81" s="1">
        <v>0</v>
      </c>
      <c r="AJ81" s="1">
        <v>0.5</v>
      </c>
      <c r="AK81" s="1">
        <v>5</v>
      </c>
      <c r="AL81" s="1">
        <v>0.25</v>
      </c>
      <c r="AM81" s="1">
        <v>8</v>
      </c>
      <c r="AN81" s="1">
        <v>0.1</v>
      </c>
      <c r="AO81" s="1">
        <v>4.3</v>
      </c>
      <c r="AP81" s="1">
        <v>12.5</v>
      </c>
      <c r="AQ81" s="1">
        <v>18.5</v>
      </c>
      <c r="AR81" s="1">
        <v>0</v>
      </c>
      <c r="AS81" s="1">
        <v>4</v>
      </c>
      <c r="AT81" s="1">
        <v>0.5</v>
      </c>
      <c r="AU81" s="1">
        <v>0</v>
      </c>
      <c r="AV81" s="1">
        <v>0</v>
      </c>
      <c r="AX81" s="1">
        <v>3</v>
      </c>
      <c r="AY81" s="1">
        <v>3</v>
      </c>
      <c r="AZ81" s="1">
        <v>0</v>
      </c>
      <c r="BA81" s="1">
        <v>1</v>
      </c>
      <c r="BB81" s="1">
        <v>4</v>
      </c>
      <c r="BC81" s="1">
        <v>8</v>
      </c>
      <c r="BD81" s="1">
        <v>4.5</v>
      </c>
      <c r="BE81" s="1">
        <v>2.5</v>
      </c>
      <c r="BF81" s="1">
        <v>1.5</v>
      </c>
      <c r="BG81" s="1">
        <v>0.5</v>
      </c>
      <c r="BH81" s="1">
        <v>0.5</v>
      </c>
      <c r="BI81" s="1">
        <v>0.64</v>
      </c>
      <c r="BJ81" s="1">
        <v>42.5</v>
      </c>
      <c r="BK81" s="1">
        <v>40</v>
      </c>
      <c r="BL81" s="1">
        <v>94</v>
      </c>
      <c r="BM81" s="1">
        <v>11</v>
      </c>
      <c r="BN81" s="1">
        <v>10</v>
      </c>
      <c r="BO81" s="1">
        <v>91</v>
      </c>
      <c r="BP81" s="1">
        <v>3</v>
      </c>
      <c r="BQ81" s="1">
        <v>2.5</v>
      </c>
      <c r="BR81" s="1">
        <v>83</v>
      </c>
      <c r="BS81" s="1">
        <v>0</v>
      </c>
      <c r="BT81" s="1">
        <v>0</v>
      </c>
      <c r="BU81" s="1">
        <v>2</v>
      </c>
      <c r="BV81" s="1">
        <v>0</v>
      </c>
      <c r="BW81" s="1">
        <v>1</v>
      </c>
      <c r="BX81" s="1">
        <v>0</v>
      </c>
      <c r="BY81" s="1">
        <v>49.5</v>
      </c>
      <c r="BZ81" s="1">
        <v>1.5</v>
      </c>
      <c r="CA81" s="1">
        <v>3</v>
      </c>
      <c r="CB81" s="1">
        <v>0.5</v>
      </c>
      <c r="CC81" s="1">
        <v>0</v>
      </c>
      <c r="CD81" s="1">
        <v>0</v>
      </c>
      <c r="CE81" s="1">
        <v>0</v>
      </c>
      <c r="CF81" s="1">
        <v>0</v>
      </c>
      <c r="CG81" s="1">
        <v>0</v>
      </c>
      <c r="CH81" s="1">
        <v>0</v>
      </c>
      <c r="CI81" s="1">
        <v>0</v>
      </c>
      <c r="CJ81" s="1">
        <v>0</v>
      </c>
      <c r="CK81" s="1">
        <f t="shared" si="1"/>
        <v>4.0618371700000004</v>
      </c>
      <c r="CL81" s="1">
        <v>0</v>
      </c>
    </row>
    <row r="82" spans="1:90" x14ac:dyDescent="0.25">
      <c r="A82" s="1" t="s">
        <v>87</v>
      </c>
      <c r="B82" s="1">
        <v>5</v>
      </c>
      <c r="C82" s="1">
        <v>2</v>
      </c>
      <c r="D82" s="1">
        <v>90</v>
      </c>
      <c r="E82" s="1">
        <v>0.28000000000000003</v>
      </c>
      <c r="F82" s="1">
        <v>0</v>
      </c>
      <c r="G82" s="1">
        <v>0.6</v>
      </c>
      <c r="H82" s="1">
        <v>0</v>
      </c>
      <c r="I82" s="1">
        <v>1.5</v>
      </c>
      <c r="J82" s="1">
        <v>1.5</v>
      </c>
      <c r="K82" s="1">
        <v>1.5</v>
      </c>
      <c r="L82" s="1">
        <v>0</v>
      </c>
      <c r="M82" s="1">
        <v>1</v>
      </c>
      <c r="N82" s="1">
        <v>1</v>
      </c>
      <c r="O82" s="1">
        <v>0.54</v>
      </c>
      <c r="P82" s="1">
        <v>0.54</v>
      </c>
      <c r="Q82" s="1">
        <v>0</v>
      </c>
      <c r="R82" s="1">
        <v>0</v>
      </c>
      <c r="S82" s="1">
        <v>0</v>
      </c>
      <c r="T82" s="1">
        <v>0</v>
      </c>
      <c r="U82" s="1">
        <v>9</v>
      </c>
      <c r="V82" s="1">
        <v>7.5</v>
      </c>
      <c r="W82" s="1">
        <v>83</v>
      </c>
      <c r="X82" s="1">
        <v>0</v>
      </c>
      <c r="Y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0.08</v>
      </c>
      <c r="AF82" s="1">
        <v>0</v>
      </c>
      <c r="AG82" s="1">
        <v>0</v>
      </c>
      <c r="AH82" s="1">
        <v>0.5</v>
      </c>
      <c r="AI82" s="1">
        <v>0</v>
      </c>
      <c r="AJ82" s="1">
        <v>0.5</v>
      </c>
      <c r="AK82" s="1">
        <v>33.5</v>
      </c>
      <c r="AL82" s="1">
        <v>1.05</v>
      </c>
      <c r="AM82" s="1">
        <v>25.8</v>
      </c>
      <c r="AN82" s="1">
        <v>3.5</v>
      </c>
      <c r="AO82" s="1">
        <v>7.2</v>
      </c>
      <c r="AP82" s="1">
        <v>9.5</v>
      </c>
      <c r="AQ82" s="1">
        <v>15.5</v>
      </c>
      <c r="AR82" s="1">
        <v>0</v>
      </c>
      <c r="AS82" s="1">
        <v>3.5</v>
      </c>
      <c r="AT82" s="1">
        <v>0.5</v>
      </c>
      <c r="AU82" s="1">
        <v>1</v>
      </c>
      <c r="AV82" s="1">
        <v>0.5</v>
      </c>
      <c r="AW82" s="1">
        <v>50</v>
      </c>
      <c r="AX82" s="1">
        <v>3.5</v>
      </c>
      <c r="AY82" s="1">
        <v>5.5</v>
      </c>
      <c r="AZ82" s="1">
        <v>0.5</v>
      </c>
      <c r="BA82" s="1">
        <v>1.5</v>
      </c>
      <c r="BB82" s="1">
        <v>7.5</v>
      </c>
      <c r="BC82" s="1">
        <v>8</v>
      </c>
      <c r="BD82" s="1">
        <v>4.5</v>
      </c>
      <c r="BE82" s="1">
        <v>2.5</v>
      </c>
      <c r="BF82" s="1">
        <v>1.5</v>
      </c>
      <c r="BG82" s="1">
        <v>0.5</v>
      </c>
      <c r="BH82" s="1">
        <v>0.5</v>
      </c>
      <c r="BI82" s="1">
        <v>0.64</v>
      </c>
      <c r="BJ82" s="1">
        <v>51.5</v>
      </c>
      <c r="BK82" s="1">
        <v>44.5</v>
      </c>
      <c r="BL82" s="1">
        <v>86</v>
      </c>
      <c r="BM82" s="1">
        <v>22.5</v>
      </c>
      <c r="BN82" s="1">
        <v>18.5</v>
      </c>
      <c r="BO82" s="1">
        <v>82</v>
      </c>
      <c r="BP82" s="1">
        <v>9</v>
      </c>
      <c r="BQ82" s="1">
        <v>7.5</v>
      </c>
      <c r="BR82" s="1">
        <v>83</v>
      </c>
      <c r="BS82" s="1">
        <v>0</v>
      </c>
      <c r="BT82" s="1">
        <v>0</v>
      </c>
      <c r="BU82" s="1">
        <v>2</v>
      </c>
      <c r="BV82" s="1">
        <v>0</v>
      </c>
      <c r="BW82" s="1">
        <v>0</v>
      </c>
      <c r="BX82" s="1">
        <v>0.5</v>
      </c>
      <c r="BY82" s="1">
        <v>67</v>
      </c>
      <c r="BZ82" s="1">
        <v>1.5</v>
      </c>
      <c r="CA82" s="1">
        <v>8.5</v>
      </c>
      <c r="CB82" s="1">
        <v>0</v>
      </c>
      <c r="CC82" s="1">
        <v>0</v>
      </c>
      <c r="CD82" s="1">
        <v>0</v>
      </c>
      <c r="CE82" s="1">
        <v>0</v>
      </c>
      <c r="CF82" s="1">
        <v>0</v>
      </c>
      <c r="CG82" s="1">
        <v>0</v>
      </c>
      <c r="CH82" s="1">
        <v>0</v>
      </c>
      <c r="CI82" s="1">
        <v>0</v>
      </c>
      <c r="CJ82" s="1">
        <v>0</v>
      </c>
      <c r="CK82" s="1">
        <f t="shared" si="1"/>
        <v>4.4281878199999998</v>
      </c>
      <c r="CL82" s="1">
        <v>-1</v>
      </c>
    </row>
    <row r="83" spans="1:90" x14ac:dyDescent="0.25">
      <c r="A83" s="1" t="s">
        <v>132</v>
      </c>
      <c r="B83" s="1">
        <v>5.0999999999999996</v>
      </c>
      <c r="C83" s="1">
        <v>2</v>
      </c>
      <c r="D83" s="1">
        <v>90</v>
      </c>
      <c r="E83" s="1">
        <v>0.06</v>
      </c>
      <c r="F83" s="1">
        <v>0</v>
      </c>
      <c r="G83" s="1">
        <v>0.1</v>
      </c>
      <c r="H83" s="1">
        <v>0</v>
      </c>
      <c r="I83" s="1">
        <v>1</v>
      </c>
      <c r="J83" s="1">
        <v>0</v>
      </c>
      <c r="K83" s="1">
        <v>0</v>
      </c>
      <c r="L83" s="1">
        <v>1</v>
      </c>
      <c r="M83" s="1">
        <v>0</v>
      </c>
      <c r="N83" s="1">
        <v>0</v>
      </c>
      <c r="O83" s="1">
        <v>0.02</v>
      </c>
      <c r="P83" s="1">
        <v>0.02</v>
      </c>
      <c r="Q83" s="1">
        <v>0</v>
      </c>
      <c r="R83" s="1">
        <v>0</v>
      </c>
      <c r="S83" s="1">
        <v>0</v>
      </c>
      <c r="T83" s="1">
        <v>0</v>
      </c>
      <c r="U83" s="1">
        <v>15.5</v>
      </c>
      <c r="V83" s="1">
        <v>12.5</v>
      </c>
      <c r="W83" s="1">
        <v>81</v>
      </c>
      <c r="X83" s="1">
        <v>5.5</v>
      </c>
      <c r="Y83" s="1">
        <v>1.5</v>
      </c>
      <c r="Z83" s="1">
        <v>27</v>
      </c>
      <c r="AA83" s="1">
        <v>4.5</v>
      </c>
      <c r="AB83" s="1">
        <v>0.5</v>
      </c>
      <c r="AC83" s="1">
        <v>2</v>
      </c>
      <c r="AD83" s="1">
        <v>0</v>
      </c>
      <c r="AE83" s="1">
        <v>0.09</v>
      </c>
      <c r="AF83" s="1">
        <v>0</v>
      </c>
      <c r="AG83" s="1">
        <v>0</v>
      </c>
      <c r="AH83" s="1">
        <v>0</v>
      </c>
      <c r="AI83" s="1">
        <v>0</v>
      </c>
      <c r="AJ83" s="1">
        <v>0.5</v>
      </c>
      <c r="AK83" s="1">
        <v>10</v>
      </c>
      <c r="AL83" s="1">
        <v>29.2</v>
      </c>
      <c r="AM83" s="1">
        <v>10.6</v>
      </c>
      <c r="AN83" s="1">
        <v>0.4</v>
      </c>
      <c r="AO83" s="1">
        <v>3.5</v>
      </c>
      <c r="AP83" s="1">
        <v>11.5</v>
      </c>
      <c r="AQ83" s="1">
        <v>17.5</v>
      </c>
      <c r="AR83" s="1">
        <v>0</v>
      </c>
      <c r="AS83" s="1">
        <v>4</v>
      </c>
      <c r="AT83" s="1">
        <v>0.5</v>
      </c>
      <c r="AU83" s="1">
        <v>0</v>
      </c>
      <c r="AV83" s="1">
        <v>0</v>
      </c>
      <c r="AX83" s="1">
        <v>4.5</v>
      </c>
      <c r="AY83" s="1">
        <v>1</v>
      </c>
      <c r="AZ83" s="1">
        <v>0</v>
      </c>
      <c r="BA83" s="1">
        <v>2</v>
      </c>
      <c r="BB83" s="1">
        <v>3</v>
      </c>
      <c r="BC83" s="1">
        <v>12.5</v>
      </c>
      <c r="BD83" s="1">
        <v>6</v>
      </c>
      <c r="BE83" s="1">
        <v>4.5</v>
      </c>
      <c r="BF83" s="1">
        <v>0.5</v>
      </c>
      <c r="BG83" s="1">
        <v>2</v>
      </c>
      <c r="BH83" s="1">
        <v>1.5</v>
      </c>
      <c r="BI83" s="1">
        <v>1.25</v>
      </c>
      <c r="BJ83" s="1">
        <v>39.5</v>
      </c>
      <c r="BK83" s="1">
        <v>30</v>
      </c>
      <c r="BL83" s="1">
        <v>76</v>
      </c>
      <c r="BM83" s="1">
        <v>29</v>
      </c>
      <c r="BN83" s="1">
        <v>19.5</v>
      </c>
      <c r="BO83" s="1">
        <v>67</v>
      </c>
      <c r="BP83" s="1">
        <v>15.5</v>
      </c>
      <c r="BQ83" s="1">
        <v>12.5</v>
      </c>
      <c r="BR83" s="1">
        <v>81</v>
      </c>
      <c r="BS83" s="1">
        <v>0</v>
      </c>
      <c r="BT83" s="1">
        <v>0</v>
      </c>
      <c r="BU83" s="1">
        <v>2</v>
      </c>
      <c r="BV83" s="1">
        <v>0</v>
      </c>
      <c r="BW83" s="1">
        <v>0</v>
      </c>
      <c r="BX83" s="1">
        <v>0.5</v>
      </c>
      <c r="BY83" s="1">
        <v>64</v>
      </c>
      <c r="BZ83" s="1">
        <v>1</v>
      </c>
      <c r="CA83" s="1">
        <v>4.5</v>
      </c>
      <c r="CB83" s="1">
        <v>3.5</v>
      </c>
      <c r="CC83" s="1">
        <v>0</v>
      </c>
      <c r="CD83" s="1">
        <v>0</v>
      </c>
      <c r="CE83" s="1">
        <v>2.5</v>
      </c>
      <c r="CF83" s="1">
        <v>0.5</v>
      </c>
      <c r="CG83" s="1">
        <v>0.5</v>
      </c>
      <c r="CH83" s="1">
        <v>0</v>
      </c>
      <c r="CI83" s="1">
        <v>0</v>
      </c>
      <c r="CJ83" s="1">
        <v>0</v>
      </c>
      <c r="CK83" s="1">
        <f t="shared" si="1"/>
        <v>3.072139879999999</v>
      </c>
      <c r="CL83" s="1">
        <v>-1</v>
      </c>
    </row>
  </sheetData>
  <sortState xmlns:xlrd2="http://schemas.microsoft.com/office/spreadsheetml/2017/richdata2" ref="A2:CL83">
    <sortCondition ref="C12:C83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560F5-2D92-4248-8E02-8D7AA6E61518}">
  <dimension ref="A1:CL88"/>
  <sheetViews>
    <sheetView zoomScale="80" zoomScaleNormal="80" workbookViewId="0">
      <pane xSplit="1" ySplit="1" topLeftCell="BS2" activePane="bottomRight" state="frozen"/>
      <selection pane="topRight" activeCell="B1" sqref="B1"/>
      <selection pane="bottomLeft" activeCell="A2" sqref="A2"/>
      <selection pane="bottomRight" activeCell="CK1" activeCellId="1" sqref="A1:B1048576 CK1:CL1048576"/>
    </sheetView>
  </sheetViews>
  <sheetFormatPr defaultRowHeight="15.75" x14ac:dyDescent="0.25"/>
  <cols>
    <col min="1" max="89" width="9.140625" style="1"/>
    <col min="90" max="90" width="12" style="1" bestFit="1" customWidth="1"/>
    <col min="91" max="16384" width="9.140625" style="1"/>
  </cols>
  <sheetData>
    <row r="1" spans="1:9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10</v>
      </c>
      <c r="S1" s="1" t="s">
        <v>11</v>
      </c>
      <c r="T1" s="1" t="s">
        <v>13</v>
      </c>
      <c r="U1" s="1" t="s">
        <v>17</v>
      </c>
      <c r="V1" s="1" t="s">
        <v>18</v>
      </c>
      <c r="W1" s="1" t="s">
        <v>19</v>
      </c>
      <c r="X1" s="1" t="s">
        <v>17</v>
      </c>
      <c r="Y1" s="1" t="s">
        <v>18</v>
      </c>
      <c r="Z1" s="1" t="s">
        <v>19</v>
      </c>
      <c r="AA1" s="1" t="s">
        <v>20</v>
      </c>
      <c r="AB1" s="1" t="s">
        <v>21</v>
      </c>
      <c r="AC1" s="1" t="s">
        <v>22</v>
      </c>
      <c r="AD1" s="1" t="s">
        <v>23</v>
      </c>
      <c r="AE1" s="1" t="s">
        <v>24</v>
      </c>
      <c r="AF1" s="1" t="s">
        <v>25</v>
      </c>
      <c r="AG1" s="1" t="s">
        <v>26</v>
      </c>
      <c r="AH1" s="1" t="s">
        <v>27</v>
      </c>
      <c r="AI1" s="1" t="s">
        <v>28</v>
      </c>
      <c r="AJ1" s="1" t="s">
        <v>29</v>
      </c>
      <c r="AK1" s="1" t="s">
        <v>30</v>
      </c>
      <c r="AL1" s="1" t="s">
        <v>31</v>
      </c>
      <c r="AM1" s="1" t="s">
        <v>32</v>
      </c>
      <c r="AN1" s="1" t="s">
        <v>33</v>
      </c>
      <c r="AO1" s="1" t="s">
        <v>34</v>
      </c>
      <c r="AP1" s="1" t="s">
        <v>35</v>
      </c>
      <c r="AQ1" s="1" t="s">
        <v>36</v>
      </c>
      <c r="AR1" s="1" t="s">
        <v>37</v>
      </c>
      <c r="AS1" s="1" t="s">
        <v>38</v>
      </c>
      <c r="AT1" s="1" t="s">
        <v>39</v>
      </c>
      <c r="AU1" s="1" t="s">
        <v>17</v>
      </c>
      <c r="AV1" s="1" t="s">
        <v>40</v>
      </c>
      <c r="AW1" s="1" t="s">
        <v>19</v>
      </c>
      <c r="AX1" s="1" t="s">
        <v>41</v>
      </c>
      <c r="AY1" s="1" t="s">
        <v>42</v>
      </c>
      <c r="AZ1" s="1" t="s">
        <v>43</v>
      </c>
      <c r="BA1" s="1" t="s">
        <v>44</v>
      </c>
      <c r="BB1" s="1" t="s">
        <v>45</v>
      </c>
      <c r="BC1" s="1" t="s">
        <v>8</v>
      </c>
      <c r="BD1" s="1" t="s">
        <v>10</v>
      </c>
      <c r="BE1" s="1" t="s">
        <v>9</v>
      </c>
      <c r="BF1" s="1" t="s">
        <v>46</v>
      </c>
      <c r="BG1" s="1" t="s">
        <v>13</v>
      </c>
      <c r="BH1" s="1" t="s">
        <v>12</v>
      </c>
      <c r="BI1" s="1" t="s">
        <v>47</v>
      </c>
      <c r="BJ1" s="1" t="s">
        <v>17</v>
      </c>
      <c r="BK1" s="1" t="s">
        <v>48</v>
      </c>
      <c r="BL1" s="1" t="s">
        <v>19</v>
      </c>
      <c r="BM1" s="1" t="s">
        <v>17</v>
      </c>
      <c r="BN1" s="1" t="s">
        <v>49</v>
      </c>
      <c r="BO1" s="1" t="s">
        <v>19</v>
      </c>
      <c r="BP1" s="1" t="s">
        <v>17</v>
      </c>
      <c r="BQ1" s="1" t="s">
        <v>18</v>
      </c>
      <c r="BR1" s="1" t="s">
        <v>19</v>
      </c>
      <c r="BS1" s="1" t="s">
        <v>17</v>
      </c>
      <c r="BT1" s="1" t="s">
        <v>49</v>
      </c>
      <c r="BU1" s="1" t="s">
        <v>50</v>
      </c>
      <c r="BV1" s="1" t="s">
        <v>51</v>
      </c>
      <c r="BW1" s="1" t="s">
        <v>52</v>
      </c>
      <c r="BX1" s="1" t="s">
        <v>53</v>
      </c>
      <c r="BY1" s="1" t="s">
        <v>54</v>
      </c>
      <c r="BZ1" s="1" t="s">
        <v>55</v>
      </c>
      <c r="CA1" s="1" t="s">
        <v>56</v>
      </c>
      <c r="CB1" s="1" t="s">
        <v>55</v>
      </c>
      <c r="CC1" s="1" t="s">
        <v>56</v>
      </c>
      <c r="CD1" s="1" t="s">
        <v>55</v>
      </c>
      <c r="CE1" s="1" t="s">
        <v>57</v>
      </c>
      <c r="CF1" s="1" t="s">
        <v>49</v>
      </c>
      <c r="CG1" s="1" t="s">
        <v>17</v>
      </c>
      <c r="CH1" s="1" t="s">
        <v>58</v>
      </c>
      <c r="CI1" s="1" t="s">
        <v>17</v>
      </c>
      <c r="CJ1" s="1" t="s">
        <v>58</v>
      </c>
      <c r="CK1" s="1" t="s">
        <v>209</v>
      </c>
      <c r="CL1" s="1" t="s">
        <v>208</v>
      </c>
    </row>
    <row r="2" spans="1:90" x14ac:dyDescent="0.25">
      <c r="A2" s="1" t="s">
        <v>109</v>
      </c>
      <c r="B2" s="1">
        <v>5.7</v>
      </c>
      <c r="C2" s="1">
        <v>1</v>
      </c>
      <c r="D2" s="1">
        <v>90</v>
      </c>
      <c r="E2" s="1">
        <v>0.03</v>
      </c>
      <c r="F2" s="1">
        <v>0</v>
      </c>
      <c r="G2" s="1">
        <v>0.1</v>
      </c>
      <c r="H2" s="1">
        <v>0</v>
      </c>
      <c r="I2" s="1">
        <v>1</v>
      </c>
      <c r="J2" s="1">
        <v>0</v>
      </c>
      <c r="K2" s="1">
        <v>1</v>
      </c>
      <c r="L2" s="1">
        <v>0</v>
      </c>
      <c r="M2" s="1">
        <v>0</v>
      </c>
      <c r="N2" s="1">
        <v>0</v>
      </c>
      <c r="O2" s="1">
        <v>0.02</v>
      </c>
      <c r="P2" s="1">
        <v>0.02</v>
      </c>
      <c r="Q2" s="1">
        <v>0</v>
      </c>
      <c r="R2" s="1">
        <v>0</v>
      </c>
      <c r="S2" s="1">
        <v>0</v>
      </c>
      <c r="T2" s="1">
        <v>0</v>
      </c>
      <c r="U2" s="1">
        <v>21</v>
      </c>
      <c r="V2" s="1">
        <v>19</v>
      </c>
      <c r="W2" s="1">
        <v>90</v>
      </c>
      <c r="X2" s="1">
        <v>1</v>
      </c>
      <c r="Y2" s="1">
        <v>1</v>
      </c>
      <c r="Z2" s="1">
        <v>100</v>
      </c>
      <c r="AA2" s="1">
        <v>0</v>
      </c>
      <c r="AB2" s="1">
        <v>0</v>
      </c>
      <c r="AC2" s="1">
        <v>1</v>
      </c>
      <c r="AD2" s="1">
        <v>0</v>
      </c>
      <c r="AE2" s="1">
        <v>0.05</v>
      </c>
      <c r="AF2" s="1">
        <v>0</v>
      </c>
      <c r="AG2" s="1">
        <v>0</v>
      </c>
      <c r="AH2" s="1">
        <v>1</v>
      </c>
      <c r="AI2" s="1">
        <v>0</v>
      </c>
      <c r="AJ2" s="1">
        <v>1</v>
      </c>
      <c r="AK2" s="1">
        <v>8</v>
      </c>
      <c r="AL2" s="1">
        <v>19.8</v>
      </c>
      <c r="AM2" s="1">
        <v>19.2</v>
      </c>
      <c r="AN2" s="1">
        <v>0.3</v>
      </c>
      <c r="AO2" s="1">
        <v>3.5</v>
      </c>
      <c r="AP2" s="1">
        <v>13</v>
      </c>
      <c r="AQ2" s="1">
        <v>25</v>
      </c>
      <c r="AR2" s="1">
        <v>0</v>
      </c>
      <c r="AS2" s="1">
        <v>5</v>
      </c>
      <c r="AT2" s="1">
        <v>0</v>
      </c>
      <c r="AU2" s="1">
        <v>0</v>
      </c>
      <c r="AV2" s="1">
        <v>0</v>
      </c>
      <c r="AX2" s="1">
        <v>8</v>
      </c>
      <c r="AY2" s="1">
        <v>4</v>
      </c>
      <c r="AZ2" s="1">
        <v>0</v>
      </c>
      <c r="BA2" s="1">
        <v>0</v>
      </c>
      <c r="BB2" s="1">
        <v>4</v>
      </c>
      <c r="BC2" s="1">
        <v>6</v>
      </c>
      <c r="BD2" s="1">
        <v>6</v>
      </c>
      <c r="BE2" s="1">
        <v>1</v>
      </c>
      <c r="BF2" s="1">
        <v>0</v>
      </c>
      <c r="BG2" s="1">
        <v>3</v>
      </c>
      <c r="BH2" s="1">
        <v>1</v>
      </c>
      <c r="BI2" s="1">
        <v>0.59</v>
      </c>
      <c r="BJ2" s="1">
        <v>110</v>
      </c>
      <c r="BK2" s="1">
        <v>104</v>
      </c>
      <c r="BL2" s="1">
        <v>95</v>
      </c>
      <c r="BM2" s="1">
        <v>51</v>
      </c>
      <c r="BN2" s="1">
        <v>48</v>
      </c>
      <c r="BO2" s="1">
        <v>94</v>
      </c>
      <c r="BP2" s="1">
        <v>21</v>
      </c>
      <c r="BQ2" s="1">
        <v>19</v>
      </c>
      <c r="BR2" s="1">
        <v>90</v>
      </c>
      <c r="BS2" s="1">
        <v>0</v>
      </c>
      <c r="BT2" s="1">
        <v>0</v>
      </c>
      <c r="BU2" s="1">
        <v>1</v>
      </c>
      <c r="BV2" s="1">
        <v>0</v>
      </c>
      <c r="BW2" s="1">
        <v>0</v>
      </c>
      <c r="BX2" s="1">
        <v>0</v>
      </c>
      <c r="BY2" s="1">
        <v>116</v>
      </c>
      <c r="BZ2" s="1">
        <v>3</v>
      </c>
      <c r="CA2" s="1">
        <v>17</v>
      </c>
      <c r="CB2" s="1">
        <v>2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f>4.183594+(-0.009034*D2)+(-1.802019*E2)+(1.02112*F2)+(1.762121*G2)+(-3.031996*J2)+(-6.456009*M2)+(24.043236*O2)+(-1.033312*T2)+(0.066494*AA2)+(-0.22258*AB2)+(-0.191123*AC2)+(-1.297444*AI2)+(-0.050047*AK2)+(-0.042478*AM2)+(0.045861*AQ2)+(-0.114879*AS2)+(-0.11276*AT2)+(0.156991*AU2)+(-0.222984*AV2)+(0.03936*AY2)+(0.032499*BE2)+(0.1917*BF2)+(-0.123623*BG2)+(0.065461*BH2)+(0.015142*BK2)+(-0.018628*BL2)+(-0.023796*BN2)+(0.006707*BR2)+(0.619998*BS2)+(0.019132*BY2)+(0.096691*BZ2)+(-0.020132*CA2)+(0.100053*CB2)+(-1.303454*CD2)+(-0.545811*CF2)+(-1.093949*CG2)+(4.460507*CH2)+(7.9751*CJ2)</f>
        <v>4.6569116499999987</v>
      </c>
      <c r="CL2" s="1">
        <v>5</v>
      </c>
    </row>
    <row r="3" spans="1:90" x14ac:dyDescent="0.25">
      <c r="A3" s="1" t="s">
        <v>165</v>
      </c>
      <c r="B3" s="1">
        <v>7.1</v>
      </c>
      <c r="C3" s="1">
        <v>1</v>
      </c>
      <c r="D3" s="1">
        <v>90</v>
      </c>
      <c r="E3" s="1">
        <v>0.05</v>
      </c>
      <c r="F3" s="1">
        <v>0</v>
      </c>
      <c r="G3" s="1">
        <v>0.2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0.01</v>
      </c>
      <c r="P3" s="1">
        <v>0.01</v>
      </c>
      <c r="Q3" s="1">
        <v>0</v>
      </c>
      <c r="R3" s="1">
        <v>0</v>
      </c>
      <c r="S3" s="1">
        <v>0</v>
      </c>
      <c r="T3" s="1">
        <v>0</v>
      </c>
      <c r="U3" s="1">
        <v>14</v>
      </c>
      <c r="V3" s="1">
        <v>10</v>
      </c>
      <c r="W3" s="1">
        <v>71</v>
      </c>
      <c r="X3" s="1">
        <v>7</v>
      </c>
      <c r="Y3" s="1">
        <v>1</v>
      </c>
      <c r="Z3" s="1">
        <v>14</v>
      </c>
      <c r="AA3" s="1">
        <v>3</v>
      </c>
      <c r="AB3" s="1">
        <v>0</v>
      </c>
      <c r="AC3" s="1">
        <v>4</v>
      </c>
      <c r="AD3" s="1">
        <v>0</v>
      </c>
      <c r="AE3" s="1">
        <v>0.15</v>
      </c>
      <c r="AF3" s="1">
        <v>0</v>
      </c>
      <c r="AG3" s="1">
        <v>0</v>
      </c>
      <c r="AH3" s="1">
        <v>0</v>
      </c>
      <c r="AI3" s="1">
        <v>0</v>
      </c>
      <c r="AJ3" s="1">
        <v>1</v>
      </c>
      <c r="AK3" s="1">
        <v>6</v>
      </c>
      <c r="AL3" s="1">
        <v>46.8</v>
      </c>
      <c r="AM3" s="1">
        <v>16.8</v>
      </c>
      <c r="AN3" s="1">
        <v>0.5</v>
      </c>
      <c r="AO3" s="1">
        <v>4.3</v>
      </c>
      <c r="AP3" s="1">
        <v>18</v>
      </c>
      <c r="AQ3" s="1">
        <v>30</v>
      </c>
      <c r="AR3" s="1">
        <v>1</v>
      </c>
      <c r="AS3" s="1">
        <v>7</v>
      </c>
      <c r="AT3" s="1">
        <v>0</v>
      </c>
      <c r="AU3" s="1">
        <v>1</v>
      </c>
      <c r="AV3" s="1">
        <v>1</v>
      </c>
      <c r="AW3" s="1">
        <v>100</v>
      </c>
      <c r="AX3" s="1">
        <v>9</v>
      </c>
      <c r="AY3" s="1">
        <v>2</v>
      </c>
      <c r="AZ3" s="1">
        <v>0</v>
      </c>
      <c r="BA3" s="1">
        <v>0</v>
      </c>
      <c r="BB3" s="1">
        <v>2</v>
      </c>
      <c r="BC3" s="1">
        <v>9</v>
      </c>
      <c r="BD3" s="1">
        <v>8</v>
      </c>
      <c r="BE3" s="1">
        <v>4</v>
      </c>
      <c r="BF3" s="1">
        <v>1</v>
      </c>
      <c r="BG3" s="1">
        <v>3</v>
      </c>
      <c r="BH3" s="1">
        <v>0</v>
      </c>
      <c r="BI3" s="1">
        <v>0.83</v>
      </c>
      <c r="BJ3" s="1">
        <v>51</v>
      </c>
      <c r="BK3" s="1">
        <v>42</v>
      </c>
      <c r="BL3" s="1">
        <v>82</v>
      </c>
      <c r="BM3" s="1">
        <v>33</v>
      </c>
      <c r="BN3" s="1">
        <v>21</v>
      </c>
      <c r="BO3" s="1">
        <v>64</v>
      </c>
      <c r="BP3" s="1">
        <v>14</v>
      </c>
      <c r="BQ3" s="1">
        <v>10</v>
      </c>
      <c r="BR3" s="1">
        <v>71</v>
      </c>
      <c r="BS3" s="1">
        <v>0</v>
      </c>
      <c r="BT3" s="1">
        <v>0</v>
      </c>
      <c r="BU3" s="1">
        <v>1</v>
      </c>
      <c r="BV3" s="1">
        <v>0</v>
      </c>
      <c r="BW3" s="1">
        <v>0</v>
      </c>
      <c r="BX3" s="1">
        <v>0</v>
      </c>
      <c r="BY3" s="1">
        <v>77</v>
      </c>
      <c r="BZ3" s="1">
        <v>2</v>
      </c>
      <c r="CA3" s="1">
        <v>9</v>
      </c>
      <c r="CB3" s="1">
        <v>6</v>
      </c>
      <c r="CC3" s="1">
        <v>0</v>
      </c>
      <c r="CD3" s="1">
        <v>0</v>
      </c>
      <c r="CE3" s="1">
        <v>3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f t="shared" ref="CK3:CK66" si="0">4.183594+(-0.009034*D3)+(-1.802019*E3)+(1.02112*F3)+(1.762121*G3)+(-3.031996*J3)+(-6.456009*M3)+(24.043236*O3)+(-1.033312*T3)+(0.066494*AA3)+(-0.22258*AB3)+(-0.191123*AC3)+(-1.297444*AI3)+(-0.050047*AK3)+(-0.042478*AM3)+(0.045861*AQ3)+(-0.114879*AS3)+(-0.11276*AT3)+(0.156991*AU3)+(-0.222984*AV3)+(0.03936*AY3)+(0.032499*BE3)+(0.1917*BF3)+(-0.123623*BG3)+(0.065461*BH3)+(0.015142*BK3)+(-0.018628*BL3)+(-0.023796*BN3)+(0.006707*BR3)+(0.619998*BS3)+(0.019132*BY3)+(0.096691*BZ3)+(-0.020132*CA3)+(0.100053*CB3)+(-1.303454*CD3)+(-0.545811*CF3)+(-1.093949*CG3)+(4.460507*CH3)+(7.9751*CJ3)</f>
        <v>4.0002232100000006</v>
      </c>
      <c r="CL3" s="1">
        <v>3</v>
      </c>
    </row>
    <row r="4" spans="1:90" x14ac:dyDescent="0.25">
      <c r="A4" s="1" t="s">
        <v>184</v>
      </c>
      <c r="B4" s="1">
        <v>5.4</v>
      </c>
      <c r="C4" s="1">
        <v>1</v>
      </c>
      <c r="D4" s="1">
        <v>90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X4" s="1">
        <v>0</v>
      </c>
      <c r="Y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0.2</v>
      </c>
      <c r="AM4" s="1">
        <v>30.4</v>
      </c>
      <c r="AN4" s="1">
        <v>0</v>
      </c>
      <c r="AO4" s="1">
        <v>1.5</v>
      </c>
      <c r="AP4" s="1">
        <v>16</v>
      </c>
      <c r="AQ4" s="1">
        <v>16</v>
      </c>
      <c r="AR4" s="1">
        <v>0</v>
      </c>
      <c r="AS4" s="1">
        <v>1</v>
      </c>
      <c r="AT4" s="1">
        <v>2</v>
      </c>
      <c r="AU4" s="1">
        <v>1</v>
      </c>
      <c r="AV4" s="1">
        <v>1</v>
      </c>
      <c r="AW4" s="1">
        <v>100</v>
      </c>
      <c r="AX4" s="1">
        <v>3</v>
      </c>
      <c r="AY4" s="1">
        <v>12</v>
      </c>
      <c r="AZ4" s="1">
        <v>1</v>
      </c>
      <c r="BA4" s="1">
        <v>2</v>
      </c>
      <c r="BB4" s="1">
        <v>15</v>
      </c>
      <c r="BC4" s="1">
        <v>17</v>
      </c>
      <c r="BD4" s="1">
        <v>12</v>
      </c>
      <c r="BE4" s="1">
        <v>10</v>
      </c>
      <c r="BF4" s="1">
        <v>0</v>
      </c>
      <c r="BG4" s="1">
        <v>2</v>
      </c>
      <c r="BH4" s="1">
        <v>3</v>
      </c>
      <c r="BI4" s="1">
        <v>2.62</v>
      </c>
      <c r="BJ4" s="1">
        <v>29</v>
      </c>
      <c r="BK4" s="1">
        <v>27</v>
      </c>
      <c r="BL4" s="1">
        <v>93</v>
      </c>
      <c r="BM4" s="1">
        <v>10</v>
      </c>
      <c r="BN4" s="1">
        <v>9</v>
      </c>
      <c r="BO4" s="1">
        <v>90</v>
      </c>
      <c r="BP4" s="1">
        <v>0</v>
      </c>
      <c r="BQ4" s="1">
        <v>0</v>
      </c>
      <c r="BS4" s="1">
        <v>0</v>
      </c>
      <c r="BT4" s="1">
        <v>0</v>
      </c>
      <c r="BU4" s="1">
        <v>1</v>
      </c>
      <c r="BV4" s="1">
        <v>0</v>
      </c>
      <c r="BW4" s="1">
        <v>0</v>
      </c>
      <c r="BX4" s="1">
        <v>0</v>
      </c>
      <c r="BY4" s="1">
        <v>46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f t="shared" si="0"/>
        <v>2.4953718</v>
      </c>
      <c r="CL4" s="1">
        <v>2</v>
      </c>
    </row>
    <row r="5" spans="1:90" x14ac:dyDescent="0.25">
      <c r="A5" s="1" t="s">
        <v>66</v>
      </c>
      <c r="B5" s="1">
        <v>4.8</v>
      </c>
      <c r="C5" s="1">
        <v>1</v>
      </c>
      <c r="D5" s="1">
        <v>90</v>
      </c>
      <c r="E5" s="1">
        <v>0.12</v>
      </c>
      <c r="F5" s="1">
        <v>0</v>
      </c>
      <c r="G5" s="1">
        <v>0.1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10</v>
      </c>
      <c r="V5" s="1">
        <v>9</v>
      </c>
      <c r="W5" s="1">
        <v>90</v>
      </c>
      <c r="X5" s="1">
        <v>1</v>
      </c>
      <c r="Y5" s="1">
        <v>0</v>
      </c>
      <c r="Z5" s="1">
        <v>0</v>
      </c>
      <c r="AA5" s="1">
        <v>0</v>
      </c>
      <c r="AB5" s="1">
        <v>0</v>
      </c>
      <c r="AC5" s="1">
        <v>2</v>
      </c>
      <c r="AD5" s="1">
        <v>0</v>
      </c>
      <c r="AE5" s="1">
        <v>7.0000000000000007E-2</v>
      </c>
      <c r="AF5" s="1">
        <v>0</v>
      </c>
      <c r="AG5" s="1">
        <v>0</v>
      </c>
      <c r="AH5" s="1">
        <v>1</v>
      </c>
      <c r="AI5" s="1">
        <v>0</v>
      </c>
      <c r="AJ5" s="1">
        <v>1</v>
      </c>
      <c r="AK5" s="1">
        <v>2</v>
      </c>
      <c r="AL5" s="1">
        <v>23.1</v>
      </c>
      <c r="AM5" s="1">
        <v>20.2</v>
      </c>
      <c r="AN5" s="1">
        <v>0.2</v>
      </c>
      <c r="AO5" s="1">
        <v>2.5</v>
      </c>
      <c r="AP5" s="1">
        <v>14</v>
      </c>
      <c r="AQ5" s="1">
        <v>26</v>
      </c>
      <c r="AR5" s="1">
        <v>0</v>
      </c>
      <c r="AS5" s="1">
        <v>5</v>
      </c>
      <c r="AT5" s="1">
        <v>0</v>
      </c>
      <c r="AU5" s="1">
        <v>2</v>
      </c>
      <c r="AV5" s="1">
        <v>1</v>
      </c>
      <c r="AW5" s="1">
        <v>50</v>
      </c>
      <c r="AX5" s="1">
        <v>6</v>
      </c>
      <c r="AY5" s="1">
        <v>3</v>
      </c>
      <c r="AZ5" s="1">
        <v>0</v>
      </c>
      <c r="BA5" s="1">
        <v>2</v>
      </c>
      <c r="BB5" s="1">
        <v>5</v>
      </c>
      <c r="BC5" s="1">
        <v>16</v>
      </c>
      <c r="BD5" s="1">
        <v>9</v>
      </c>
      <c r="BE5" s="1">
        <v>1</v>
      </c>
      <c r="BF5" s="1">
        <v>2</v>
      </c>
      <c r="BG5" s="1">
        <v>4</v>
      </c>
      <c r="BH5" s="1">
        <v>2</v>
      </c>
      <c r="BI5" s="1">
        <v>1.05</v>
      </c>
      <c r="BJ5" s="1">
        <v>38</v>
      </c>
      <c r="BK5" s="1">
        <v>32</v>
      </c>
      <c r="BL5" s="1">
        <v>84</v>
      </c>
      <c r="BM5" s="1">
        <v>21</v>
      </c>
      <c r="BN5" s="1">
        <v>18</v>
      </c>
      <c r="BO5" s="1">
        <v>86</v>
      </c>
      <c r="BP5" s="1">
        <v>10</v>
      </c>
      <c r="BQ5" s="1">
        <v>9</v>
      </c>
      <c r="BR5" s="1">
        <v>90</v>
      </c>
      <c r="BS5" s="1">
        <v>0</v>
      </c>
      <c r="BT5" s="1">
        <v>0</v>
      </c>
      <c r="BU5" s="1">
        <v>1</v>
      </c>
      <c r="BV5" s="1">
        <v>0</v>
      </c>
      <c r="BW5" s="1">
        <v>0</v>
      </c>
      <c r="BX5" s="1">
        <v>3</v>
      </c>
      <c r="BY5" s="1">
        <v>64</v>
      </c>
      <c r="BZ5" s="1">
        <v>1</v>
      </c>
      <c r="CA5" s="1">
        <v>2</v>
      </c>
      <c r="CB5" s="1">
        <v>3</v>
      </c>
      <c r="CC5" s="1">
        <v>1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f t="shared" si="0"/>
        <v>3.5456342199999997</v>
      </c>
      <c r="CL5" s="1">
        <v>2</v>
      </c>
    </row>
    <row r="6" spans="1:90" x14ac:dyDescent="0.25">
      <c r="A6" s="1" t="s">
        <v>188</v>
      </c>
      <c r="B6" s="1">
        <v>4.3</v>
      </c>
      <c r="C6" s="1">
        <v>1</v>
      </c>
      <c r="D6" s="1">
        <v>59</v>
      </c>
      <c r="E6" s="1">
        <v>0.15</v>
      </c>
      <c r="F6" s="1">
        <v>0.33</v>
      </c>
      <c r="G6" s="1">
        <v>0.5</v>
      </c>
      <c r="H6" s="1">
        <v>1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9</v>
      </c>
      <c r="V6" s="1">
        <v>7</v>
      </c>
      <c r="W6" s="1">
        <v>78</v>
      </c>
      <c r="X6" s="1">
        <v>5</v>
      </c>
      <c r="Y6" s="1">
        <v>1</v>
      </c>
      <c r="Z6" s="1">
        <v>20</v>
      </c>
      <c r="AA6" s="1">
        <v>0</v>
      </c>
      <c r="AB6" s="1">
        <v>0</v>
      </c>
      <c r="AC6" s="1">
        <v>3</v>
      </c>
      <c r="AD6" s="1">
        <v>1</v>
      </c>
      <c r="AE6" s="1">
        <v>0.48</v>
      </c>
      <c r="AF6" s="1">
        <v>1</v>
      </c>
      <c r="AG6" s="1">
        <v>0</v>
      </c>
      <c r="AH6" s="1">
        <v>0</v>
      </c>
      <c r="AI6" s="1">
        <v>0</v>
      </c>
      <c r="AJ6" s="1">
        <v>0</v>
      </c>
      <c r="AK6" s="1">
        <v>2</v>
      </c>
      <c r="AL6" s="1">
        <v>36.5</v>
      </c>
      <c r="AM6" s="1">
        <v>25.4</v>
      </c>
      <c r="AN6" s="1">
        <v>1.5</v>
      </c>
      <c r="AO6" s="1">
        <v>3.4</v>
      </c>
      <c r="AP6" s="1">
        <v>14</v>
      </c>
      <c r="AQ6" s="1">
        <v>23</v>
      </c>
      <c r="AR6" s="1">
        <v>0</v>
      </c>
      <c r="AS6" s="1">
        <v>4</v>
      </c>
      <c r="AT6" s="1">
        <v>1</v>
      </c>
      <c r="AU6" s="1">
        <v>0</v>
      </c>
      <c r="AV6" s="1">
        <v>0</v>
      </c>
      <c r="AX6" s="1">
        <v>2</v>
      </c>
      <c r="AY6" s="1">
        <v>0</v>
      </c>
      <c r="AZ6" s="1">
        <v>0</v>
      </c>
      <c r="BA6" s="1">
        <v>0</v>
      </c>
      <c r="BB6" s="1">
        <v>0</v>
      </c>
      <c r="BC6" s="1">
        <v>12</v>
      </c>
      <c r="BD6" s="1">
        <v>7</v>
      </c>
      <c r="BE6" s="1">
        <v>5</v>
      </c>
      <c r="BF6" s="1">
        <v>1</v>
      </c>
      <c r="BG6" s="1">
        <v>2</v>
      </c>
      <c r="BH6" s="1">
        <v>1</v>
      </c>
      <c r="BI6" s="1">
        <v>1.25</v>
      </c>
      <c r="BJ6" s="1">
        <v>29</v>
      </c>
      <c r="BK6" s="1">
        <v>25</v>
      </c>
      <c r="BL6" s="1">
        <v>86</v>
      </c>
      <c r="BM6" s="1">
        <v>20</v>
      </c>
      <c r="BN6" s="1">
        <v>14</v>
      </c>
      <c r="BO6" s="1">
        <v>70</v>
      </c>
      <c r="BP6" s="1">
        <v>9</v>
      </c>
      <c r="BQ6" s="1">
        <v>7</v>
      </c>
      <c r="BR6" s="1">
        <v>78</v>
      </c>
      <c r="BS6" s="1">
        <v>0</v>
      </c>
      <c r="BT6" s="1">
        <v>0</v>
      </c>
      <c r="BU6" s="1">
        <v>1</v>
      </c>
      <c r="BV6" s="1">
        <v>0</v>
      </c>
      <c r="BW6" s="1">
        <v>1</v>
      </c>
      <c r="BX6" s="1">
        <v>1</v>
      </c>
      <c r="BY6" s="1">
        <v>42</v>
      </c>
      <c r="BZ6" s="1">
        <v>1</v>
      </c>
      <c r="CA6" s="1">
        <v>4</v>
      </c>
      <c r="CB6" s="1">
        <v>5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f t="shared" si="0"/>
        <v>3.7873640500000008</v>
      </c>
      <c r="CL6" s="1">
        <v>2</v>
      </c>
    </row>
    <row r="7" spans="1:90" x14ac:dyDescent="0.25">
      <c r="A7" s="1" t="s">
        <v>149</v>
      </c>
      <c r="B7" s="1">
        <v>4.4000000000000004</v>
      </c>
      <c r="C7" s="1">
        <v>1</v>
      </c>
      <c r="D7" s="1">
        <v>90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1</v>
      </c>
      <c r="V7" s="1">
        <v>0</v>
      </c>
      <c r="W7" s="1">
        <v>0</v>
      </c>
      <c r="X7" s="1">
        <v>0</v>
      </c>
      <c r="Y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1</v>
      </c>
      <c r="AK7" s="1">
        <v>0</v>
      </c>
      <c r="AL7" s="1">
        <v>0.1</v>
      </c>
      <c r="AM7" s="1">
        <v>35.200000000000003</v>
      </c>
      <c r="AN7" s="1">
        <v>0</v>
      </c>
      <c r="AO7" s="1">
        <v>3.4</v>
      </c>
      <c r="AP7" s="1">
        <v>20</v>
      </c>
      <c r="AQ7" s="1">
        <v>32</v>
      </c>
      <c r="AR7" s="1">
        <v>3</v>
      </c>
      <c r="AS7" s="1">
        <v>9</v>
      </c>
      <c r="AT7" s="1">
        <v>0</v>
      </c>
      <c r="AU7" s="1">
        <v>2</v>
      </c>
      <c r="AV7" s="1">
        <v>1</v>
      </c>
      <c r="AW7" s="1">
        <v>50</v>
      </c>
      <c r="AX7" s="1">
        <v>3</v>
      </c>
      <c r="AY7" s="1">
        <v>5</v>
      </c>
      <c r="AZ7" s="1">
        <v>3</v>
      </c>
      <c r="BA7" s="1">
        <v>4</v>
      </c>
      <c r="BB7" s="1">
        <v>12</v>
      </c>
      <c r="BC7" s="1">
        <v>16</v>
      </c>
      <c r="BD7" s="1">
        <v>9</v>
      </c>
      <c r="BE7" s="1">
        <v>1</v>
      </c>
      <c r="BF7" s="1">
        <v>2</v>
      </c>
      <c r="BG7" s="1">
        <v>4</v>
      </c>
      <c r="BH7" s="1">
        <v>2</v>
      </c>
      <c r="BI7" s="1">
        <v>1.05</v>
      </c>
      <c r="BJ7" s="1">
        <v>32</v>
      </c>
      <c r="BK7" s="1">
        <v>30</v>
      </c>
      <c r="BL7" s="1">
        <v>94</v>
      </c>
      <c r="BM7" s="1">
        <v>5</v>
      </c>
      <c r="BN7" s="1">
        <v>3</v>
      </c>
      <c r="BO7" s="1">
        <v>60</v>
      </c>
      <c r="BP7" s="1">
        <v>1</v>
      </c>
      <c r="BQ7" s="1">
        <v>0</v>
      </c>
      <c r="BR7" s="1">
        <v>0</v>
      </c>
      <c r="BS7" s="1">
        <v>0</v>
      </c>
      <c r="BT7" s="1">
        <v>0</v>
      </c>
      <c r="BU7" s="1">
        <v>1</v>
      </c>
      <c r="BV7" s="1">
        <v>0</v>
      </c>
      <c r="BW7" s="1">
        <v>0</v>
      </c>
      <c r="BX7" s="1">
        <v>1</v>
      </c>
      <c r="BY7" s="1">
        <v>50</v>
      </c>
      <c r="BZ7" s="1">
        <v>0</v>
      </c>
      <c r="CA7" s="1">
        <v>1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f t="shared" si="0"/>
        <v>2.2173844000000011</v>
      </c>
      <c r="CL7" s="1">
        <v>2</v>
      </c>
    </row>
    <row r="8" spans="1:90" x14ac:dyDescent="0.25">
      <c r="A8" s="1" t="s">
        <v>75</v>
      </c>
      <c r="B8" s="1">
        <v>4.3</v>
      </c>
      <c r="C8" s="1">
        <v>1</v>
      </c>
      <c r="D8" s="1">
        <v>12</v>
      </c>
      <c r="E8" s="1">
        <v>0.02</v>
      </c>
      <c r="F8" s="1">
        <v>0</v>
      </c>
      <c r="G8" s="1">
        <v>0</v>
      </c>
      <c r="H8" s="1">
        <v>0</v>
      </c>
      <c r="I8" s="1">
        <v>1</v>
      </c>
      <c r="J8" s="1">
        <v>0</v>
      </c>
      <c r="K8" s="1">
        <v>0</v>
      </c>
      <c r="L8" s="1">
        <v>1</v>
      </c>
      <c r="M8" s="1">
        <v>0</v>
      </c>
      <c r="N8" s="1">
        <v>0</v>
      </c>
      <c r="O8" s="1">
        <v>0.01</v>
      </c>
      <c r="P8" s="1">
        <v>0.01</v>
      </c>
      <c r="Q8" s="1">
        <v>0</v>
      </c>
      <c r="R8" s="1">
        <v>0</v>
      </c>
      <c r="S8" s="1">
        <v>0</v>
      </c>
      <c r="T8" s="1">
        <v>0</v>
      </c>
      <c r="U8" s="1">
        <v>1</v>
      </c>
      <c r="V8" s="1">
        <v>1</v>
      </c>
      <c r="W8" s="1">
        <v>100</v>
      </c>
      <c r="X8" s="1">
        <v>0</v>
      </c>
      <c r="Y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0.01</v>
      </c>
      <c r="AF8" s="1">
        <v>0</v>
      </c>
      <c r="AG8" s="1">
        <v>0</v>
      </c>
      <c r="AH8" s="1">
        <v>1</v>
      </c>
      <c r="AI8" s="1">
        <v>0</v>
      </c>
      <c r="AJ8" s="1">
        <v>0</v>
      </c>
      <c r="AK8" s="1">
        <v>3</v>
      </c>
      <c r="AL8" s="1">
        <v>0.7</v>
      </c>
      <c r="AM8" s="1">
        <v>4.2</v>
      </c>
      <c r="AN8" s="1">
        <v>0.1</v>
      </c>
      <c r="AO8" s="1">
        <v>1.7</v>
      </c>
      <c r="AP8" s="1">
        <v>-2</v>
      </c>
      <c r="AQ8" s="1">
        <v>-2</v>
      </c>
      <c r="AR8" s="1">
        <v>0</v>
      </c>
      <c r="AS8" s="1">
        <v>0</v>
      </c>
      <c r="AT8" s="1">
        <v>0</v>
      </c>
      <c r="AU8" s="1">
        <v>1</v>
      </c>
      <c r="AV8" s="1">
        <v>1</v>
      </c>
      <c r="AW8" s="1">
        <v>100</v>
      </c>
      <c r="AX8" s="1">
        <v>1</v>
      </c>
      <c r="AY8" s="1">
        <v>2</v>
      </c>
      <c r="AZ8" s="1">
        <v>0</v>
      </c>
      <c r="BA8" s="1">
        <v>1</v>
      </c>
      <c r="BB8" s="1">
        <v>3</v>
      </c>
      <c r="BC8" s="1">
        <v>18</v>
      </c>
      <c r="BD8" s="1">
        <v>13</v>
      </c>
      <c r="BE8" s="1">
        <v>3</v>
      </c>
      <c r="BF8" s="1">
        <v>3</v>
      </c>
      <c r="BG8" s="1">
        <v>7</v>
      </c>
      <c r="BH8" s="1">
        <v>0</v>
      </c>
      <c r="BI8" s="1">
        <v>0.75</v>
      </c>
      <c r="BJ8" s="1">
        <v>7</v>
      </c>
      <c r="BK8" s="1">
        <v>5</v>
      </c>
      <c r="BL8" s="1">
        <v>71</v>
      </c>
      <c r="BM8" s="1">
        <v>4</v>
      </c>
      <c r="BN8" s="1">
        <v>4</v>
      </c>
      <c r="BO8" s="1">
        <v>100</v>
      </c>
      <c r="BP8" s="1">
        <v>1</v>
      </c>
      <c r="BQ8" s="1">
        <v>1</v>
      </c>
      <c r="BR8" s="1">
        <v>100</v>
      </c>
      <c r="BS8" s="1">
        <v>0</v>
      </c>
      <c r="BT8" s="1">
        <v>0</v>
      </c>
      <c r="BU8" s="1">
        <v>0</v>
      </c>
      <c r="BV8" s="1">
        <v>1</v>
      </c>
      <c r="BW8" s="1">
        <v>0</v>
      </c>
      <c r="BX8" s="1">
        <v>0</v>
      </c>
      <c r="BY8" s="1">
        <v>17</v>
      </c>
      <c r="BZ8" s="1">
        <v>1</v>
      </c>
      <c r="CA8" s="1">
        <v>1</v>
      </c>
      <c r="CB8" s="1">
        <v>1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f t="shared" si="0"/>
        <v>3.5097643800000013</v>
      </c>
      <c r="CL8" s="1">
        <v>1</v>
      </c>
    </row>
    <row r="9" spans="1:90" x14ac:dyDescent="0.25">
      <c r="A9" s="1" t="s">
        <v>81</v>
      </c>
      <c r="B9" s="1">
        <v>4.5999999999999996</v>
      </c>
      <c r="C9" s="1">
        <v>1</v>
      </c>
      <c r="D9" s="1">
        <v>7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1</v>
      </c>
      <c r="V9" s="1">
        <v>0</v>
      </c>
      <c r="W9" s="1">
        <v>0</v>
      </c>
      <c r="X9" s="1">
        <v>0</v>
      </c>
      <c r="Y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5.8</v>
      </c>
      <c r="AN9" s="1">
        <v>0</v>
      </c>
      <c r="AO9" s="1">
        <v>0.2</v>
      </c>
      <c r="AP9" s="1">
        <v>3</v>
      </c>
      <c r="AQ9" s="1">
        <v>3</v>
      </c>
      <c r="AR9" s="1">
        <v>0</v>
      </c>
      <c r="AS9" s="1">
        <v>1</v>
      </c>
      <c r="AT9" s="1">
        <v>1</v>
      </c>
      <c r="AU9" s="1">
        <v>0</v>
      </c>
      <c r="AV9" s="1">
        <v>0</v>
      </c>
      <c r="AX9" s="1">
        <v>1</v>
      </c>
      <c r="AY9" s="1">
        <v>0</v>
      </c>
      <c r="AZ9" s="1">
        <v>1</v>
      </c>
      <c r="BA9" s="1">
        <v>0</v>
      </c>
      <c r="BB9" s="1">
        <v>1</v>
      </c>
      <c r="BC9" s="1">
        <v>20</v>
      </c>
      <c r="BD9" s="1">
        <v>17</v>
      </c>
      <c r="BE9" s="1">
        <v>10</v>
      </c>
      <c r="BF9" s="1">
        <v>0</v>
      </c>
      <c r="BG9" s="1">
        <v>4</v>
      </c>
      <c r="BH9" s="1">
        <v>3</v>
      </c>
      <c r="BI9" s="1">
        <v>2.87</v>
      </c>
      <c r="BJ9" s="1">
        <v>10</v>
      </c>
      <c r="BK9" s="1">
        <v>8</v>
      </c>
      <c r="BL9" s="1">
        <v>80</v>
      </c>
      <c r="BM9" s="1">
        <v>3</v>
      </c>
      <c r="BN9" s="1">
        <v>1</v>
      </c>
      <c r="BO9" s="1">
        <v>33</v>
      </c>
      <c r="BP9" s="1">
        <v>1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1</v>
      </c>
      <c r="BW9" s="1">
        <v>0</v>
      </c>
      <c r="BX9" s="1">
        <v>0</v>
      </c>
      <c r="BY9" s="1">
        <v>11</v>
      </c>
      <c r="BZ9" s="1">
        <v>0</v>
      </c>
      <c r="CA9" s="1">
        <v>1</v>
      </c>
      <c r="CB9" s="1">
        <v>1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f t="shared" si="0"/>
        <v>2.7082815999999998</v>
      </c>
      <c r="CL9" s="1">
        <v>1</v>
      </c>
    </row>
    <row r="10" spans="1:90" x14ac:dyDescent="0.25">
      <c r="A10" s="1" t="s">
        <v>101</v>
      </c>
      <c r="B10" s="1">
        <v>4.9000000000000004</v>
      </c>
      <c r="C10" s="1">
        <v>1</v>
      </c>
      <c r="D10" s="1">
        <v>90</v>
      </c>
      <c r="E10" s="1">
        <v>0.03</v>
      </c>
      <c r="F10" s="1">
        <v>0</v>
      </c>
      <c r="G10" s="1">
        <v>0.1</v>
      </c>
      <c r="H10" s="1">
        <v>0</v>
      </c>
      <c r="I10" s="1">
        <v>1</v>
      </c>
      <c r="J10" s="1">
        <v>0</v>
      </c>
      <c r="K10" s="1">
        <v>1</v>
      </c>
      <c r="L10" s="1">
        <v>0</v>
      </c>
      <c r="M10" s="1">
        <v>0</v>
      </c>
      <c r="N10" s="1">
        <v>1</v>
      </c>
      <c r="O10" s="1">
        <v>0.04</v>
      </c>
      <c r="P10" s="1">
        <v>0.04</v>
      </c>
      <c r="Q10" s="1">
        <v>0</v>
      </c>
      <c r="R10" s="1">
        <v>0</v>
      </c>
      <c r="S10" s="1">
        <v>0</v>
      </c>
      <c r="T10" s="1">
        <v>0</v>
      </c>
      <c r="U10" s="1">
        <v>9</v>
      </c>
      <c r="V10" s="1">
        <v>8</v>
      </c>
      <c r="W10" s="1">
        <v>89</v>
      </c>
      <c r="X10" s="1">
        <v>0</v>
      </c>
      <c r="Y10" s="1">
        <v>0</v>
      </c>
      <c r="AA10" s="1">
        <v>0</v>
      </c>
      <c r="AB10" s="1">
        <v>0</v>
      </c>
      <c r="AC10" s="1">
        <v>1</v>
      </c>
      <c r="AD10" s="1">
        <v>0</v>
      </c>
      <c r="AE10" s="1">
        <v>0.08</v>
      </c>
      <c r="AF10" s="1">
        <v>0</v>
      </c>
      <c r="AG10" s="1">
        <v>0</v>
      </c>
      <c r="AH10" s="1">
        <v>0</v>
      </c>
      <c r="AI10" s="1">
        <v>0</v>
      </c>
      <c r="AJ10" s="1">
        <v>1</v>
      </c>
      <c r="AK10" s="1">
        <v>20</v>
      </c>
      <c r="AL10" s="1">
        <v>13.4</v>
      </c>
      <c r="AM10" s="1">
        <v>11.6</v>
      </c>
      <c r="AN10" s="1">
        <v>0.5</v>
      </c>
      <c r="AO10" s="1">
        <v>4.2</v>
      </c>
      <c r="AP10" s="1">
        <v>15</v>
      </c>
      <c r="AQ10" s="1">
        <v>27</v>
      </c>
      <c r="AR10" s="1">
        <v>0</v>
      </c>
      <c r="AS10" s="1">
        <v>6</v>
      </c>
      <c r="AT10" s="1">
        <v>0</v>
      </c>
      <c r="AU10" s="1">
        <v>0</v>
      </c>
      <c r="AV10" s="1">
        <v>0</v>
      </c>
      <c r="AX10" s="1">
        <v>5</v>
      </c>
      <c r="AY10" s="1">
        <v>2</v>
      </c>
      <c r="AZ10" s="1">
        <v>0</v>
      </c>
      <c r="BA10" s="1">
        <v>0</v>
      </c>
      <c r="BB10" s="1">
        <v>2</v>
      </c>
      <c r="BC10" s="1">
        <v>9</v>
      </c>
      <c r="BD10" s="1">
        <v>8</v>
      </c>
      <c r="BE10" s="1">
        <v>4</v>
      </c>
      <c r="BF10" s="1">
        <v>1</v>
      </c>
      <c r="BG10" s="1">
        <v>3</v>
      </c>
      <c r="BH10" s="1">
        <v>0</v>
      </c>
      <c r="BI10" s="1">
        <v>0.83</v>
      </c>
      <c r="BJ10" s="1">
        <v>68</v>
      </c>
      <c r="BK10" s="1">
        <v>64</v>
      </c>
      <c r="BL10" s="1">
        <v>94</v>
      </c>
      <c r="BM10" s="1">
        <v>25</v>
      </c>
      <c r="BN10" s="1">
        <v>24</v>
      </c>
      <c r="BO10" s="1">
        <v>96</v>
      </c>
      <c r="BP10" s="1">
        <v>9</v>
      </c>
      <c r="BQ10" s="1">
        <v>8</v>
      </c>
      <c r="BR10" s="1">
        <v>89</v>
      </c>
      <c r="BS10" s="1">
        <v>0</v>
      </c>
      <c r="BT10" s="1">
        <v>0</v>
      </c>
      <c r="BU10" s="1">
        <v>1</v>
      </c>
      <c r="BV10" s="1">
        <v>0</v>
      </c>
      <c r="BW10" s="1">
        <v>0</v>
      </c>
      <c r="BX10" s="1">
        <v>0</v>
      </c>
      <c r="BY10" s="1">
        <v>72</v>
      </c>
      <c r="BZ10" s="1">
        <v>2</v>
      </c>
      <c r="CA10" s="1">
        <v>6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f t="shared" si="0"/>
        <v>4.0420961699999998</v>
      </c>
      <c r="CL10" s="1">
        <v>1</v>
      </c>
    </row>
    <row r="11" spans="1:90" x14ac:dyDescent="0.25">
      <c r="A11" s="1" t="s">
        <v>187</v>
      </c>
      <c r="B11" s="1">
        <v>4.4000000000000004</v>
      </c>
      <c r="C11" s="1">
        <v>1</v>
      </c>
      <c r="D11" s="1">
        <v>90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4</v>
      </c>
      <c r="V11" s="1">
        <v>2</v>
      </c>
      <c r="W11" s="1">
        <v>50</v>
      </c>
      <c r="X11" s="1">
        <v>0</v>
      </c>
      <c r="Y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0.6</v>
      </c>
      <c r="AM11" s="1">
        <v>17.399999999999999</v>
      </c>
      <c r="AN11" s="1">
        <v>0</v>
      </c>
      <c r="AO11" s="1">
        <v>1.2</v>
      </c>
      <c r="AP11" s="1">
        <v>14</v>
      </c>
      <c r="AQ11" s="1">
        <v>14</v>
      </c>
      <c r="AR11" s="1">
        <v>0</v>
      </c>
      <c r="AS11" s="1">
        <v>1</v>
      </c>
      <c r="AT11" s="1">
        <v>3</v>
      </c>
      <c r="AU11" s="1">
        <v>0</v>
      </c>
      <c r="AV11" s="1">
        <v>0</v>
      </c>
      <c r="AX11" s="1">
        <v>8</v>
      </c>
      <c r="AY11" s="1">
        <v>3</v>
      </c>
      <c r="AZ11" s="1">
        <v>1</v>
      </c>
      <c r="BA11" s="1">
        <v>3</v>
      </c>
      <c r="BB11" s="1">
        <v>7</v>
      </c>
      <c r="BC11" s="1">
        <v>12</v>
      </c>
      <c r="BD11" s="1">
        <v>11</v>
      </c>
      <c r="BE11" s="1">
        <v>8</v>
      </c>
      <c r="BF11" s="1">
        <v>0</v>
      </c>
      <c r="BG11" s="1">
        <v>3</v>
      </c>
      <c r="BH11" s="1">
        <v>6</v>
      </c>
      <c r="BI11" s="1">
        <v>3.13</v>
      </c>
      <c r="BJ11" s="1">
        <v>57</v>
      </c>
      <c r="BK11" s="1">
        <v>49</v>
      </c>
      <c r="BL11" s="1">
        <v>86</v>
      </c>
      <c r="BM11" s="1">
        <v>19</v>
      </c>
      <c r="BN11" s="1">
        <v>15</v>
      </c>
      <c r="BO11" s="1">
        <v>79</v>
      </c>
      <c r="BP11" s="1">
        <v>4</v>
      </c>
      <c r="BQ11" s="1">
        <v>2</v>
      </c>
      <c r="BR11" s="1">
        <v>50</v>
      </c>
      <c r="BS11" s="1">
        <v>0</v>
      </c>
      <c r="BT11" s="1">
        <v>0</v>
      </c>
      <c r="BU11" s="1">
        <v>1</v>
      </c>
      <c r="BV11" s="1">
        <v>0</v>
      </c>
      <c r="BW11" s="1">
        <v>0</v>
      </c>
      <c r="BX11" s="1">
        <v>1</v>
      </c>
      <c r="BY11" s="1">
        <v>68</v>
      </c>
      <c r="BZ11" s="1">
        <v>0</v>
      </c>
      <c r="CA11" s="1">
        <v>3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f t="shared" si="0"/>
        <v>3.5792208000000003</v>
      </c>
      <c r="CL11" s="1">
        <v>1</v>
      </c>
    </row>
    <row r="12" spans="1:90" x14ac:dyDescent="0.25">
      <c r="A12" s="1" t="s">
        <v>135</v>
      </c>
      <c r="B12" s="1">
        <v>4.9000000000000004</v>
      </c>
      <c r="C12" s="1">
        <v>1</v>
      </c>
      <c r="D12" s="1">
        <v>90</v>
      </c>
      <c r="E12" s="1">
        <v>0.28999999999999998</v>
      </c>
      <c r="F12" s="1">
        <v>0</v>
      </c>
      <c r="G12" s="1">
        <v>0.2</v>
      </c>
      <c r="H12" s="1">
        <v>0</v>
      </c>
      <c r="I12" s="1">
        <v>1</v>
      </c>
      <c r="J12" s="1">
        <v>1</v>
      </c>
      <c r="K12" s="1">
        <v>1</v>
      </c>
      <c r="L12" s="1">
        <v>0</v>
      </c>
      <c r="M12" s="1">
        <v>0</v>
      </c>
      <c r="N12" s="1">
        <v>1</v>
      </c>
      <c r="O12" s="1">
        <v>0.16</v>
      </c>
      <c r="P12" s="1">
        <v>0.16</v>
      </c>
      <c r="Q12" s="1">
        <v>0</v>
      </c>
      <c r="R12" s="1">
        <v>0</v>
      </c>
      <c r="S12" s="1">
        <v>0</v>
      </c>
      <c r="T12" s="1">
        <v>0</v>
      </c>
      <c r="U12" s="1">
        <v>17</v>
      </c>
      <c r="V12" s="1">
        <v>13</v>
      </c>
      <c r="W12" s="1">
        <v>76</v>
      </c>
      <c r="X12" s="1">
        <v>0</v>
      </c>
      <c r="Y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0.04</v>
      </c>
      <c r="AF12" s="1">
        <v>0</v>
      </c>
      <c r="AG12" s="1">
        <v>0</v>
      </c>
      <c r="AH12" s="1">
        <v>0</v>
      </c>
      <c r="AI12" s="1">
        <v>0</v>
      </c>
      <c r="AJ12" s="1">
        <v>1</v>
      </c>
      <c r="AK12" s="1">
        <v>17</v>
      </c>
      <c r="AL12" s="1">
        <v>1.6</v>
      </c>
      <c r="AM12" s="1">
        <v>29</v>
      </c>
      <c r="AN12" s="1">
        <v>1.1000000000000001</v>
      </c>
      <c r="AO12" s="1">
        <v>5.0999999999999996</v>
      </c>
      <c r="AP12" s="1">
        <v>14</v>
      </c>
      <c r="AQ12" s="1">
        <v>26</v>
      </c>
      <c r="AR12" s="1">
        <v>0</v>
      </c>
      <c r="AS12" s="1">
        <v>6</v>
      </c>
      <c r="AT12" s="1">
        <v>0</v>
      </c>
      <c r="AU12" s="1">
        <v>0</v>
      </c>
      <c r="AV12" s="1">
        <v>0</v>
      </c>
      <c r="AX12" s="1">
        <v>4</v>
      </c>
      <c r="AY12" s="1">
        <v>6</v>
      </c>
      <c r="AZ12" s="1">
        <v>1</v>
      </c>
      <c r="BA12" s="1">
        <v>2</v>
      </c>
      <c r="BB12" s="1">
        <v>9</v>
      </c>
      <c r="BC12" s="1">
        <v>11</v>
      </c>
      <c r="BD12" s="1">
        <v>10</v>
      </c>
      <c r="BE12" s="1">
        <v>3</v>
      </c>
      <c r="BF12" s="1">
        <v>0</v>
      </c>
      <c r="BG12" s="1">
        <v>3</v>
      </c>
      <c r="BH12" s="1">
        <v>0</v>
      </c>
      <c r="BI12" s="1">
        <v>0.7</v>
      </c>
      <c r="BJ12" s="1">
        <v>67</v>
      </c>
      <c r="BK12" s="1">
        <v>56</v>
      </c>
      <c r="BL12" s="1">
        <v>84</v>
      </c>
      <c r="BM12" s="1">
        <v>41</v>
      </c>
      <c r="BN12" s="1">
        <v>31</v>
      </c>
      <c r="BO12" s="1">
        <v>76</v>
      </c>
      <c r="BP12" s="1">
        <v>17</v>
      </c>
      <c r="BQ12" s="1">
        <v>13</v>
      </c>
      <c r="BR12" s="1">
        <v>76</v>
      </c>
      <c r="BS12" s="1">
        <v>0</v>
      </c>
      <c r="BT12" s="1">
        <v>0</v>
      </c>
      <c r="BU12" s="1">
        <v>1</v>
      </c>
      <c r="BV12" s="1">
        <v>0</v>
      </c>
      <c r="BW12" s="1">
        <v>0</v>
      </c>
      <c r="BX12" s="1">
        <v>0</v>
      </c>
      <c r="BY12" s="1">
        <v>79</v>
      </c>
      <c r="BZ12" s="1">
        <v>1</v>
      </c>
      <c r="CA12" s="1">
        <v>16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f t="shared" si="0"/>
        <v>2.7397964500000005</v>
      </c>
      <c r="CL12" s="1">
        <v>1</v>
      </c>
    </row>
    <row r="13" spans="1:90" x14ac:dyDescent="0.25">
      <c r="A13" s="1" t="s">
        <v>143</v>
      </c>
      <c r="B13" s="1">
        <v>4.5999999999999996</v>
      </c>
      <c r="C13" s="1">
        <v>1</v>
      </c>
      <c r="D13" s="1">
        <v>90</v>
      </c>
      <c r="E13" s="1">
        <v>0.02</v>
      </c>
      <c r="F13" s="1">
        <v>0</v>
      </c>
      <c r="G13" s="1">
        <v>0.1</v>
      </c>
      <c r="H13" s="1">
        <v>0</v>
      </c>
      <c r="I13" s="1">
        <v>1</v>
      </c>
      <c r="J13" s="1">
        <v>0</v>
      </c>
      <c r="K13" s="1">
        <v>0</v>
      </c>
      <c r="L13" s="1">
        <v>1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10</v>
      </c>
      <c r="V13" s="1">
        <v>10</v>
      </c>
      <c r="W13" s="1">
        <v>100</v>
      </c>
      <c r="X13" s="1">
        <v>0</v>
      </c>
      <c r="Y13" s="1">
        <v>0</v>
      </c>
      <c r="AA13" s="1">
        <v>0</v>
      </c>
      <c r="AB13" s="1">
        <v>0</v>
      </c>
      <c r="AC13" s="1">
        <v>2</v>
      </c>
      <c r="AD13" s="1">
        <v>0</v>
      </c>
      <c r="AE13" s="1">
        <v>7.0000000000000007E-2</v>
      </c>
      <c r="AF13" s="1">
        <v>0</v>
      </c>
      <c r="AG13" s="1">
        <v>0</v>
      </c>
      <c r="AH13" s="1">
        <v>0</v>
      </c>
      <c r="AI13" s="1">
        <v>0</v>
      </c>
      <c r="AJ13" s="1">
        <v>1</v>
      </c>
      <c r="AK13" s="1">
        <v>1</v>
      </c>
      <c r="AL13" s="1">
        <v>21.6</v>
      </c>
      <c r="AM13" s="1">
        <v>12.2</v>
      </c>
      <c r="AN13" s="1">
        <v>0.2</v>
      </c>
      <c r="AO13" s="1">
        <v>4.3</v>
      </c>
      <c r="AP13" s="1">
        <v>14</v>
      </c>
      <c r="AQ13" s="1">
        <v>26</v>
      </c>
      <c r="AR13" s="1">
        <v>0</v>
      </c>
      <c r="AS13" s="1">
        <v>6</v>
      </c>
      <c r="AT13" s="1">
        <v>0</v>
      </c>
      <c r="AU13" s="1">
        <v>0</v>
      </c>
      <c r="AV13" s="1">
        <v>0</v>
      </c>
      <c r="AX13" s="1">
        <v>2</v>
      </c>
      <c r="AY13" s="1">
        <v>1</v>
      </c>
      <c r="AZ13" s="1">
        <v>0</v>
      </c>
      <c r="BA13" s="1">
        <v>3</v>
      </c>
      <c r="BB13" s="1">
        <v>4</v>
      </c>
      <c r="BC13" s="1">
        <v>8</v>
      </c>
      <c r="BD13" s="1">
        <v>3</v>
      </c>
      <c r="BE13" s="1">
        <v>2</v>
      </c>
      <c r="BF13" s="1">
        <v>0</v>
      </c>
      <c r="BG13" s="1">
        <v>1</v>
      </c>
      <c r="BH13" s="1">
        <v>1</v>
      </c>
      <c r="BI13" s="1">
        <v>0.68</v>
      </c>
      <c r="BJ13" s="1">
        <v>56</v>
      </c>
      <c r="BK13" s="1">
        <v>49</v>
      </c>
      <c r="BL13" s="1">
        <v>88</v>
      </c>
      <c r="BM13" s="1">
        <v>21</v>
      </c>
      <c r="BN13" s="1">
        <v>17</v>
      </c>
      <c r="BO13" s="1">
        <v>81</v>
      </c>
      <c r="BP13" s="1">
        <v>10</v>
      </c>
      <c r="BQ13" s="1">
        <v>10</v>
      </c>
      <c r="BR13" s="1">
        <v>100</v>
      </c>
      <c r="BS13" s="1">
        <v>0</v>
      </c>
      <c r="BT13" s="1">
        <v>0</v>
      </c>
      <c r="BU13" s="1">
        <v>1</v>
      </c>
      <c r="BV13" s="1">
        <v>0</v>
      </c>
      <c r="BW13" s="1">
        <v>0</v>
      </c>
      <c r="BX13" s="1">
        <v>1</v>
      </c>
      <c r="BY13" s="1">
        <v>66</v>
      </c>
      <c r="BZ13" s="1">
        <v>0</v>
      </c>
      <c r="CA13" s="1">
        <v>6</v>
      </c>
      <c r="CB13" s="1">
        <v>2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f t="shared" si="0"/>
        <v>3.8203771199999998</v>
      </c>
      <c r="CL13" s="1">
        <v>1</v>
      </c>
    </row>
    <row r="14" spans="1:90" x14ac:dyDescent="0.25">
      <c r="A14" s="1" t="s">
        <v>146</v>
      </c>
      <c r="B14" s="1">
        <v>4.3</v>
      </c>
      <c r="C14" s="1">
        <v>1</v>
      </c>
      <c r="D14" s="1">
        <v>90</v>
      </c>
      <c r="E14" s="1">
        <v>0.01</v>
      </c>
      <c r="F14" s="1">
        <v>0</v>
      </c>
      <c r="G14" s="1">
        <v>0</v>
      </c>
      <c r="H14" s="1">
        <v>0</v>
      </c>
      <c r="I14" s="1">
        <v>1</v>
      </c>
      <c r="J14" s="1">
        <v>0</v>
      </c>
      <c r="K14" s="1">
        <v>1</v>
      </c>
      <c r="L14" s="1">
        <v>0</v>
      </c>
      <c r="M14" s="1">
        <v>0</v>
      </c>
      <c r="N14" s="1">
        <v>1</v>
      </c>
      <c r="O14" s="1">
        <v>0.01</v>
      </c>
      <c r="P14" s="1">
        <v>0.01</v>
      </c>
      <c r="Q14" s="1">
        <v>0</v>
      </c>
      <c r="R14" s="1">
        <v>0</v>
      </c>
      <c r="S14" s="1">
        <v>0</v>
      </c>
      <c r="T14" s="1">
        <v>0</v>
      </c>
      <c r="U14" s="1">
        <v>1</v>
      </c>
      <c r="V14" s="1">
        <v>1</v>
      </c>
      <c r="W14" s="1">
        <v>100</v>
      </c>
      <c r="X14" s="1">
        <v>0</v>
      </c>
      <c r="Y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0.01</v>
      </c>
      <c r="AF14" s="1">
        <v>0</v>
      </c>
      <c r="AG14" s="1">
        <v>0</v>
      </c>
      <c r="AH14" s="1">
        <v>1</v>
      </c>
      <c r="AI14" s="1">
        <v>0</v>
      </c>
      <c r="AJ14" s="1">
        <v>0</v>
      </c>
      <c r="AK14" s="1">
        <v>6</v>
      </c>
      <c r="AL14" s="1">
        <v>0.3</v>
      </c>
      <c r="AM14" s="1">
        <v>15.2</v>
      </c>
      <c r="AN14" s="1">
        <v>0.1</v>
      </c>
      <c r="AO14" s="1">
        <v>2</v>
      </c>
      <c r="AP14" s="1">
        <v>10</v>
      </c>
      <c r="AQ14" s="1">
        <v>10</v>
      </c>
      <c r="AR14" s="1">
        <v>0</v>
      </c>
      <c r="AS14" s="1">
        <v>1</v>
      </c>
      <c r="AT14" s="1">
        <v>1</v>
      </c>
      <c r="AU14" s="1">
        <v>0</v>
      </c>
      <c r="AV14" s="1">
        <v>0</v>
      </c>
      <c r="AX14" s="1">
        <v>8</v>
      </c>
      <c r="AY14" s="1">
        <v>5</v>
      </c>
      <c r="AZ14" s="1">
        <v>1</v>
      </c>
      <c r="BA14" s="1">
        <v>2</v>
      </c>
      <c r="BB14" s="1">
        <v>8</v>
      </c>
      <c r="BC14" s="1">
        <v>12</v>
      </c>
      <c r="BD14" s="1">
        <v>7</v>
      </c>
      <c r="BE14" s="1">
        <v>5</v>
      </c>
      <c r="BF14" s="1">
        <v>1</v>
      </c>
      <c r="BG14" s="1">
        <v>2</v>
      </c>
      <c r="BH14" s="1">
        <v>1</v>
      </c>
      <c r="BI14" s="1">
        <v>1.25</v>
      </c>
      <c r="BJ14" s="1">
        <v>45</v>
      </c>
      <c r="BK14" s="1">
        <v>39</v>
      </c>
      <c r="BL14" s="1">
        <v>87</v>
      </c>
      <c r="BM14" s="1">
        <v>7</v>
      </c>
      <c r="BN14" s="1">
        <v>5</v>
      </c>
      <c r="BO14" s="1">
        <v>71</v>
      </c>
      <c r="BP14" s="1">
        <v>1</v>
      </c>
      <c r="BQ14" s="1">
        <v>1</v>
      </c>
      <c r="BR14" s="1">
        <v>100</v>
      </c>
      <c r="BS14" s="1">
        <v>0</v>
      </c>
      <c r="BT14" s="1">
        <v>0</v>
      </c>
      <c r="BU14" s="1">
        <v>1</v>
      </c>
      <c r="BV14" s="1">
        <v>0</v>
      </c>
      <c r="BW14" s="1">
        <v>0</v>
      </c>
      <c r="BX14" s="1">
        <v>0</v>
      </c>
      <c r="BY14" s="1">
        <v>58</v>
      </c>
      <c r="BZ14" s="1">
        <v>2</v>
      </c>
      <c r="CA14" s="1">
        <v>1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f t="shared" si="0"/>
        <v>4.0517075699999987</v>
      </c>
      <c r="CL14" s="1">
        <v>1</v>
      </c>
    </row>
    <row r="15" spans="1:90" x14ac:dyDescent="0.25">
      <c r="A15" s="1" t="s">
        <v>189</v>
      </c>
      <c r="B15" s="1">
        <v>4.4000000000000004</v>
      </c>
      <c r="C15" s="1">
        <v>1</v>
      </c>
      <c r="D15" s="1">
        <v>20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2</v>
      </c>
      <c r="V15" s="1">
        <v>0</v>
      </c>
      <c r="W15" s="1">
        <v>0</v>
      </c>
      <c r="X15" s="1">
        <v>0</v>
      </c>
      <c r="Y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1.2</v>
      </c>
      <c r="AN15" s="1">
        <v>0</v>
      </c>
      <c r="AO15" s="1">
        <v>2.1</v>
      </c>
      <c r="AP15" s="1">
        <v>2</v>
      </c>
      <c r="AQ15" s="1">
        <v>2</v>
      </c>
      <c r="AR15" s="1">
        <v>0</v>
      </c>
      <c r="AS15" s="1">
        <v>1</v>
      </c>
      <c r="AT15" s="1">
        <v>0</v>
      </c>
      <c r="AU15" s="1">
        <v>0</v>
      </c>
      <c r="AV15" s="1">
        <v>0</v>
      </c>
      <c r="AX15" s="1">
        <v>0</v>
      </c>
      <c r="AY15" s="1">
        <v>1</v>
      </c>
      <c r="AZ15" s="1">
        <v>0</v>
      </c>
      <c r="BA15" s="1">
        <v>1</v>
      </c>
      <c r="BB15" s="1">
        <v>2</v>
      </c>
      <c r="BC15" s="1">
        <v>14</v>
      </c>
      <c r="BD15" s="1">
        <v>7</v>
      </c>
      <c r="BE15" s="1">
        <v>3</v>
      </c>
      <c r="BF15" s="1">
        <v>1</v>
      </c>
      <c r="BG15" s="1">
        <v>1</v>
      </c>
      <c r="BH15" s="1">
        <v>1</v>
      </c>
      <c r="BI15" s="1">
        <v>1.06</v>
      </c>
      <c r="BJ15" s="1">
        <v>8</v>
      </c>
      <c r="BK15" s="1">
        <v>1</v>
      </c>
      <c r="BL15" s="1">
        <v>13</v>
      </c>
      <c r="BM15" s="1">
        <v>3</v>
      </c>
      <c r="BN15" s="1">
        <v>0</v>
      </c>
      <c r="BO15" s="1">
        <v>0</v>
      </c>
      <c r="BP15" s="1">
        <v>2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1</v>
      </c>
      <c r="BW15" s="1">
        <v>0</v>
      </c>
      <c r="BX15" s="1">
        <v>0</v>
      </c>
      <c r="BY15" s="1">
        <v>10</v>
      </c>
      <c r="BZ15" s="1">
        <v>0</v>
      </c>
      <c r="CA15" s="1">
        <v>2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f t="shared" si="0"/>
        <v>4.1232124000000008</v>
      </c>
      <c r="CL15" s="1">
        <v>1</v>
      </c>
    </row>
    <row r="16" spans="1:90" x14ac:dyDescent="0.25">
      <c r="A16" s="1" t="s">
        <v>155</v>
      </c>
      <c r="B16" s="1">
        <v>8.5</v>
      </c>
      <c r="C16" s="1">
        <v>1</v>
      </c>
      <c r="D16" s="1">
        <v>90</v>
      </c>
      <c r="E16" s="1">
        <v>0.22</v>
      </c>
      <c r="F16" s="1">
        <v>0.33</v>
      </c>
      <c r="G16" s="1">
        <v>0.8</v>
      </c>
      <c r="H16" s="1">
        <v>1</v>
      </c>
      <c r="I16" s="1">
        <v>3</v>
      </c>
      <c r="J16" s="1">
        <v>1</v>
      </c>
      <c r="K16" s="1">
        <v>1</v>
      </c>
      <c r="L16" s="1">
        <v>2</v>
      </c>
      <c r="M16" s="1">
        <v>0</v>
      </c>
      <c r="N16" s="1">
        <v>0</v>
      </c>
      <c r="O16" s="1">
        <v>0.18</v>
      </c>
      <c r="P16" s="1">
        <v>0.18</v>
      </c>
      <c r="Q16" s="1">
        <v>0</v>
      </c>
      <c r="R16" s="1">
        <v>0</v>
      </c>
      <c r="S16" s="1">
        <v>0</v>
      </c>
      <c r="T16" s="1">
        <v>0</v>
      </c>
      <c r="U16" s="1">
        <v>15</v>
      </c>
      <c r="V16" s="1">
        <v>12</v>
      </c>
      <c r="W16" s="1">
        <v>80</v>
      </c>
      <c r="X16" s="1">
        <v>9</v>
      </c>
      <c r="Y16" s="1">
        <v>2</v>
      </c>
      <c r="Z16" s="1">
        <v>22</v>
      </c>
      <c r="AA16" s="1">
        <v>8</v>
      </c>
      <c r="AB16" s="1">
        <v>1</v>
      </c>
      <c r="AC16" s="1">
        <v>5</v>
      </c>
      <c r="AD16" s="1">
        <v>1</v>
      </c>
      <c r="AE16" s="1">
        <v>0.6</v>
      </c>
      <c r="AF16" s="1">
        <v>1</v>
      </c>
      <c r="AG16" s="1">
        <v>0</v>
      </c>
      <c r="AH16" s="1">
        <v>0</v>
      </c>
      <c r="AI16" s="1">
        <v>0</v>
      </c>
      <c r="AJ16" s="1">
        <v>1</v>
      </c>
      <c r="AK16" s="1">
        <v>28</v>
      </c>
      <c r="AL16" s="1">
        <v>66.3</v>
      </c>
      <c r="AM16" s="1">
        <v>36.4</v>
      </c>
      <c r="AN16" s="1">
        <v>2.9</v>
      </c>
      <c r="AO16" s="1">
        <v>6.8</v>
      </c>
      <c r="AP16" s="1">
        <v>17</v>
      </c>
      <c r="AQ16" s="1">
        <v>38</v>
      </c>
      <c r="AR16" s="1">
        <v>3</v>
      </c>
      <c r="AS16" s="1">
        <v>12</v>
      </c>
      <c r="AT16" s="1">
        <v>0</v>
      </c>
      <c r="AU16" s="1">
        <v>0</v>
      </c>
      <c r="AV16" s="1">
        <v>0</v>
      </c>
      <c r="AX16" s="1">
        <v>8</v>
      </c>
      <c r="AY16" s="1">
        <v>1</v>
      </c>
      <c r="AZ16" s="1">
        <v>0</v>
      </c>
      <c r="BA16" s="1">
        <v>2</v>
      </c>
      <c r="BB16" s="1">
        <v>3</v>
      </c>
      <c r="BC16" s="1">
        <v>9</v>
      </c>
      <c r="BD16" s="1">
        <v>8</v>
      </c>
      <c r="BE16" s="1">
        <v>4</v>
      </c>
      <c r="BF16" s="1">
        <v>1</v>
      </c>
      <c r="BG16" s="1">
        <v>3</v>
      </c>
      <c r="BH16" s="1">
        <v>0</v>
      </c>
      <c r="BI16" s="1">
        <v>0.83</v>
      </c>
      <c r="BJ16" s="1">
        <v>47</v>
      </c>
      <c r="BK16" s="1">
        <v>37</v>
      </c>
      <c r="BL16" s="1">
        <v>79</v>
      </c>
      <c r="BM16" s="1">
        <v>35</v>
      </c>
      <c r="BN16" s="1">
        <v>23</v>
      </c>
      <c r="BO16" s="1">
        <v>66</v>
      </c>
      <c r="BP16" s="1">
        <v>15</v>
      </c>
      <c r="BQ16" s="1">
        <v>12</v>
      </c>
      <c r="BR16" s="1">
        <v>80</v>
      </c>
      <c r="BS16" s="1">
        <v>0</v>
      </c>
      <c r="BT16" s="1">
        <v>0</v>
      </c>
      <c r="BU16" s="1">
        <v>1</v>
      </c>
      <c r="BV16" s="1">
        <v>0</v>
      </c>
      <c r="BW16" s="1">
        <v>0</v>
      </c>
      <c r="BX16" s="1">
        <v>0</v>
      </c>
      <c r="BY16" s="1">
        <v>72</v>
      </c>
      <c r="BZ16" s="1">
        <v>2</v>
      </c>
      <c r="CA16" s="1">
        <v>10</v>
      </c>
      <c r="CB16" s="1">
        <v>12</v>
      </c>
      <c r="CC16" s="1">
        <v>0</v>
      </c>
      <c r="CD16" s="1">
        <v>0</v>
      </c>
      <c r="CE16" s="1">
        <v>7</v>
      </c>
      <c r="CF16" s="1">
        <v>0</v>
      </c>
      <c r="CG16" s="1">
        <v>1</v>
      </c>
      <c r="CH16" s="1">
        <v>0</v>
      </c>
      <c r="CI16" s="1">
        <v>0</v>
      </c>
      <c r="CJ16" s="1">
        <v>0</v>
      </c>
      <c r="CK16" s="1">
        <f t="shared" si="0"/>
        <v>3.3312885000000021</v>
      </c>
      <c r="CL16" s="1">
        <v>1</v>
      </c>
    </row>
    <row r="17" spans="1:90" x14ac:dyDescent="0.25">
      <c r="A17" s="1" t="s">
        <v>185</v>
      </c>
      <c r="B17" s="1">
        <v>4.5</v>
      </c>
      <c r="C17" s="1">
        <v>1</v>
      </c>
      <c r="D17" s="1">
        <v>8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1</v>
      </c>
      <c r="V17" s="1">
        <v>1</v>
      </c>
      <c r="W17" s="1">
        <v>100</v>
      </c>
      <c r="X17" s="1">
        <v>0</v>
      </c>
      <c r="Y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2.4</v>
      </c>
      <c r="AN17" s="1">
        <v>0</v>
      </c>
      <c r="AO17" s="1">
        <v>2.1</v>
      </c>
      <c r="AP17" s="1">
        <v>4</v>
      </c>
      <c r="AQ17" s="1">
        <v>4</v>
      </c>
      <c r="AR17" s="1">
        <v>0</v>
      </c>
      <c r="AS17" s="1">
        <v>1</v>
      </c>
      <c r="AT17" s="1">
        <v>0</v>
      </c>
      <c r="AU17" s="1">
        <v>0</v>
      </c>
      <c r="AV17" s="1">
        <v>0</v>
      </c>
      <c r="AX17" s="1">
        <v>1</v>
      </c>
      <c r="AY17" s="1">
        <v>2</v>
      </c>
      <c r="AZ17" s="1">
        <v>0</v>
      </c>
      <c r="BA17" s="1">
        <v>0</v>
      </c>
      <c r="BB17" s="1">
        <v>2</v>
      </c>
      <c r="BC17" s="1">
        <v>11</v>
      </c>
      <c r="BD17" s="1">
        <v>4</v>
      </c>
      <c r="BE17" s="1">
        <v>0</v>
      </c>
      <c r="BF17" s="1">
        <v>0</v>
      </c>
      <c r="BG17" s="1">
        <v>1</v>
      </c>
      <c r="BH17" s="1">
        <v>3</v>
      </c>
      <c r="BI17" s="1">
        <v>1.04</v>
      </c>
      <c r="BJ17" s="1">
        <v>3</v>
      </c>
      <c r="BK17" s="1">
        <v>2</v>
      </c>
      <c r="BL17" s="1">
        <v>67</v>
      </c>
      <c r="BM17" s="1">
        <v>2</v>
      </c>
      <c r="BN17" s="1">
        <v>1</v>
      </c>
      <c r="BO17" s="1">
        <v>50</v>
      </c>
      <c r="BP17" s="1">
        <v>1</v>
      </c>
      <c r="BQ17" s="1">
        <v>1</v>
      </c>
      <c r="BR17" s="1">
        <v>100</v>
      </c>
      <c r="BS17" s="1">
        <v>0</v>
      </c>
      <c r="BT17" s="1">
        <v>0</v>
      </c>
      <c r="BU17" s="1">
        <v>0</v>
      </c>
      <c r="BV17" s="1">
        <v>1</v>
      </c>
      <c r="BW17" s="1">
        <v>0</v>
      </c>
      <c r="BX17" s="1">
        <v>0</v>
      </c>
      <c r="BY17" s="1">
        <v>6</v>
      </c>
      <c r="BZ17" s="1">
        <v>0</v>
      </c>
      <c r="CA17" s="1">
        <v>1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f t="shared" si="0"/>
        <v>3.7531917999999997</v>
      </c>
      <c r="CL17" s="1">
        <v>0</v>
      </c>
    </row>
    <row r="18" spans="1:90" x14ac:dyDescent="0.25">
      <c r="A18" s="1" t="s">
        <v>78</v>
      </c>
      <c r="B18" s="1">
        <v>4.2</v>
      </c>
      <c r="C18" s="1">
        <v>1</v>
      </c>
      <c r="D18" s="1">
        <v>58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0</v>
      </c>
      <c r="W18" s="1">
        <v>0</v>
      </c>
      <c r="X18" s="1">
        <v>0</v>
      </c>
      <c r="Y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1</v>
      </c>
      <c r="AJ18" s="1">
        <v>0</v>
      </c>
      <c r="AK18" s="1">
        <v>0</v>
      </c>
      <c r="AL18" s="1">
        <v>0</v>
      </c>
      <c r="AM18" s="1">
        <v>3.6</v>
      </c>
      <c r="AN18" s="1">
        <v>0</v>
      </c>
      <c r="AO18" s="1">
        <v>0.5</v>
      </c>
      <c r="AP18" s="1">
        <v>4</v>
      </c>
      <c r="AQ18" s="1">
        <v>-5</v>
      </c>
      <c r="AR18" s="1">
        <v>0</v>
      </c>
      <c r="AS18" s="1">
        <v>-3</v>
      </c>
      <c r="AT18" s="1">
        <v>3</v>
      </c>
      <c r="AU18" s="1">
        <v>0</v>
      </c>
      <c r="AV18" s="1">
        <v>0</v>
      </c>
      <c r="AX18" s="1">
        <v>3</v>
      </c>
      <c r="AY18" s="1">
        <v>5</v>
      </c>
      <c r="AZ18" s="1">
        <v>0</v>
      </c>
      <c r="BA18" s="1">
        <v>1</v>
      </c>
      <c r="BB18" s="1">
        <v>6</v>
      </c>
      <c r="BC18" s="1">
        <v>18</v>
      </c>
      <c r="BD18" s="1">
        <v>12</v>
      </c>
      <c r="BE18" s="1">
        <v>4</v>
      </c>
      <c r="BF18" s="1">
        <v>1</v>
      </c>
      <c r="BG18" s="1">
        <v>1</v>
      </c>
      <c r="BH18" s="1">
        <v>4</v>
      </c>
      <c r="BI18" s="1">
        <v>2.42</v>
      </c>
      <c r="BJ18" s="1">
        <v>23</v>
      </c>
      <c r="BK18" s="1">
        <v>15</v>
      </c>
      <c r="BL18" s="1">
        <v>65</v>
      </c>
      <c r="BM18" s="1">
        <v>8</v>
      </c>
      <c r="BN18" s="1">
        <v>3</v>
      </c>
      <c r="BO18" s="1">
        <v>38</v>
      </c>
      <c r="BP18" s="1">
        <v>1</v>
      </c>
      <c r="BQ18" s="1">
        <v>0</v>
      </c>
      <c r="BR18" s="1">
        <v>0</v>
      </c>
      <c r="BS18" s="1">
        <v>0</v>
      </c>
      <c r="BT18" s="1">
        <v>0</v>
      </c>
      <c r="BU18" s="1">
        <v>1</v>
      </c>
      <c r="BV18" s="1">
        <v>0</v>
      </c>
      <c r="BW18" s="1">
        <v>0</v>
      </c>
      <c r="BX18" s="1">
        <v>0</v>
      </c>
      <c r="BY18" s="1">
        <v>31</v>
      </c>
      <c r="BZ18" s="1">
        <v>0</v>
      </c>
      <c r="CA18" s="1">
        <v>1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f t="shared" si="0"/>
        <v>2.1609082000000002</v>
      </c>
      <c r="CL18" s="1">
        <v>0</v>
      </c>
    </row>
    <row r="19" spans="1:90" x14ac:dyDescent="0.25">
      <c r="A19" s="1" t="s">
        <v>95</v>
      </c>
      <c r="B19" s="1">
        <v>5.2</v>
      </c>
      <c r="C19" s="1">
        <v>1</v>
      </c>
      <c r="D19" s="1">
        <v>90</v>
      </c>
      <c r="E19" s="1">
        <v>0.1</v>
      </c>
      <c r="F19" s="1">
        <v>0</v>
      </c>
      <c r="G19" s="1">
        <v>0.1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0.02</v>
      </c>
      <c r="P19" s="1">
        <v>0.02</v>
      </c>
      <c r="Q19" s="1">
        <v>0</v>
      </c>
      <c r="R19" s="1">
        <v>0</v>
      </c>
      <c r="S19" s="1">
        <v>0</v>
      </c>
      <c r="T19" s="1">
        <v>0</v>
      </c>
      <c r="U19" s="1">
        <v>23</v>
      </c>
      <c r="V19" s="1">
        <v>16</v>
      </c>
      <c r="W19" s="1">
        <v>70</v>
      </c>
      <c r="X19" s="1">
        <v>3</v>
      </c>
      <c r="Y19" s="1">
        <v>0</v>
      </c>
      <c r="Z19" s="1">
        <v>0</v>
      </c>
      <c r="AA19" s="1">
        <v>0</v>
      </c>
      <c r="AB19" s="1">
        <v>0</v>
      </c>
      <c r="AC19" s="1">
        <v>2</v>
      </c>
      <c r="AD19" s="1">
        <v>0</v>
      </c>
      <c r="AE19" s="1">
        <v>0.09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8</v>
      </c>
      <c r="AL19" s="1">
        <v>25.3</v>
      </c>
      <c r="AM19" s="1">
        <v>20.399999999999999</v>
      </c>
      <c r="AN19" s="1">
        <v>0.4</v>
      </c>
      <c r="AO19" s="1">
        <v>2.9</v>
      </c>
      <c r="AP19" s="1">
        <v>12</v>
      </c>
      <c r="AQ19" s="1">
        <v>12</v>
      </c>
      <c r="AR19" s="1">
        <v>0</v>
      </c>
      <c r="AS19" s="1">
        <v>1</v>
      </c>
      <c r="AT19" s="1">
        <v>2</v>
      </c>
      <c r="AU19" s="1">
        <v>4</v>
      </c>
      <c r="AV19" s="1">
        <v>2</v>
      </c>
      <c r="AW19" s="1">
        <v>50</v>
      </c>
      <c r="AX19" s="1">
        <v>7</v>
      </c>
      <c r="AY19" s="1">
        <v>2</v>
      </c>
      <c r="AZ19" s="1">
        <v>0</v>
      </c>
      <c r="BA19" s="1">
        <v>3</v>
      </c>
      <c r="BB19" s="1">
        <v>5</v>
      </c>
      <c r="BC19" s="1">
        <v>12</v>
      </c>
      <c r="BD19" s="1">
        <v>9</v>
      </c>
      <c r="BE19" s="1">
        <v>5</v>
      </c>
      <c r="BF19" s="1">
        <v>2</v>
      </c>
      <c r="BG19" s="1">
        <v>4</v>
      </c>
      <c r="BH19" s="1">
        <v>1</v>
      </c>
      <c r="BI19" s="1">
        <v>1.52</v>
      </c>
      <c r="BJ19" s="1">
        <v>65</v>
      </c>
      <c r="BK19" s="1">
        <v>53</v>
      </c>
      <c r="BL19" s="1">
        <v>82</v>
      </c>
      <c r="BM19" s="1">
        <v>40</v>
      </c>
      <c r="BN19" s="1">
        <v>29</v>
      </c>
      <c r="BO19" s="1">
        <v>73</v>
      </c>
      <c r="BP19" s="1">
        <v>23</v>
      </c>
      <c r="BQ19" s="1">
        <v>16</v>
      </c>
      <c r="BR19" s="1">
        <v>70</v>
      </c>
      <c r="BS19" s="1">
        <v>0</v>
      </c>
      <c r="BT19" s="1">
        <v>0</v>
      </c>
      <c r="BU19" s="1">
        <v>1</v>
      </c>
      <c r="BV19" s="1">
        <v>0</v>
      </c>
      <c r="BW19" s="1">
        <v>0</v>
      </c>
      <c r="BX19" s="1">
        <v>2</v>
      </c>
      <c r="BY19" s="1">
        <v>102</v>
      </c>
      <c r="BZ19" s="1">
        <v>4</v>
      </c>
      <c r="CA19" s="1">
        <v>6</v>
      </c>
      <c r="CB19" s="1">
        <v>10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f t="shared" si="0"/>
        <v>5.0581507199999987</v>
      </c>
      <c r="CL19" s="1">
        <v>0</v>
      </c>
    </row>
    <row r="20" spans="1:90" x14ac:dyDescent="0.25">
      <c r="A20" s="1" t="s">
        <v>148</v>
      </c>
      <c r="B20" s="1">
        <v>7.1</v>
      </c>
      <c r="C20" s="1">
        <v>2</v>
      </c>
      <c r="D20" s="1">
        <v>90</v>
      </c>
      <c r="E20" s="1">
        <v>0.04</v>
      </c>
      <c r="F20" s="1">
        <v>1</v>
      </c>
      <c r="G20" s="1">
        <v>0.1</v>
      </c>
      <c r="H20" s="1">
        <v>1</v>
      </c>
      <c r="I20" s="1">
        <v>2</v>
      </c>
      <c r="J20" s="1">
        <v>0</v>
      </c>
      <c r="K20" s="1">
        <v>0</v>
      </c>
      <c r="L20" s="1">
        <v>2</v>
      </c>
      <c r="M20" s="1">
        <v>0</v>
      </c>
      <c r="N20" s="1">
        <v>0</v>
      </c>
      <c r="O20" s="1">
        <v>0.02</v>
      </c>
      <c r="P20" s="1">
        <v>0.02</v>
      </c>
      <c r="Q20" s="1">
        <v>0</v>
      </c>
      <c r="R20" s="1">
        <v>0</v>
      </c>
      <c r="S20" s="1">
        <v>0</v>
      </c>
      <c r="T20" s="1">
        <v>0</v>
      </c>
      <c r="U20" s="1">
        <v>22</v>
      </c>
      <c r="V20" s="1">
        <v>17</v>
      </c>
      <c r="W20" s="1">
        <v>77</v>
      </c>
      <c r="X20" s="1">
        <v>3.5</v>
      </c>
      <c r="Y20" s="1">
        <v>0.5</v>
      </c>
      <c r="Z20" s="1">
        <v>14</v>
      </c>
      <c r="AA20" s="1">
        <v>0</v>
      </c>
      <c r="AB20" s="1">
        <v>0</v>
      </c>
      <c r="AC20" s="1">
        <v>0.5</v>
      </c>
      <c r="AD20" s="1">
        <v>0</v>
      </c>
      <c r="AE20" s="1">
        <v>0.04</v>
      </c>
      <c r="AF20" s="1">
        <v>0.5</v>
      </c>
      <c r="AG20" s="1">
        <v>0</v>
      </c>
      <c r="AH20" s="1">
        <v>0</v>
      </c>
      <c r="AI20" s="1">
        <v>0</v>
      </c>
      <c r="AJ20" s="1">
        <v>1</v>
      </c>
      <c r="AK20" s="1">
        <v>13.5</v>
      </c>
      <c r="AL20" s="1">
        <v>16.850000000000001</v>
      </c>
      <c r="AM20" s="1">
        <v>17.399999999999999</v>
      </c>
      <c r="AN20" s="1">
        <v>0.3</v>
      </c>
      <c r="AO20" s="1">
        <v>4.5999999999999996</v>
      </c>
      <c r="AP20" s="1">
        <v>15.5</v>
      </c>
      <c r="AQ20" s="1">
        <v>32</v>
      </c>
      <c r="AR20" s="1">
        <v>1.5</v>
      </c>
      <c r="AS20" s="1">
        <v>9</v>
      </c>
      <c r="AT20" s="1">
        <v>0</v>
      </c>
      <c r="AU20" s="1">
        <v>3.5</v>
      </c>
      <c r="AV20" s="1">
        <v>3</v>
      </c>
      <c r="AW20" s="1">
        <v>86</v>
      </c>
      <c r="AX20" s="1">
        <v>6.5</v>
      </c>
      <c r="AY20" s="1">
        <v>1</v>
      </c>
      <c r="AZ20" s="1">
        <v>0</v>
      </c>
      <c r="BA20" s="1">
        <v>2</v>
      </c>
      <c r="BB20" s="1">
        <v>3</v>
      </c>
      <c r="BC20" s="1">
        <v>8</v>
      </c>
      <c r="BD20" s="1">
        <v>6</v>
      </c>
      <c r="BE20" s="1">
        <v>1.5</v>
      </c>
      <c r="BF20" s="1">
        <v>0</v>
      </c>
      <c r="BG20" s="1">
        <v>1.5</v>
      </c>
      <c r="BH20" s="1">
        <v>0.5</v>
      </c>
      <c r="BI20" s="1">
        <v>0.57999999999999996</v>
      </c>
      <c r="BJ20" s="1">
        <v>67</v>
      </c>
      <c r="BK20" s="1">
        <v>56</v>
      </c>
      <c r="BL20" s="1">
        <v>84</v>
      </c>
      <c r="BM20" s="1">
        <v>40.5</v>
      </c>
      <c r="BN20" s="1">
        <v>30.5</v>
      </c>
      <c r="BO20" s="1">
        <v>75</v>
      </c>
      <c r="BP20" s="1">
        <v>22</v>
      </c>
      <c r="BQ20" s="1">
        <v>17</v>
      </c>
      <c r="BR20" s="1">
        <v>77</v>
      </c>
      <c r="BS20" s="1">
        <v>1.5</v>
      </c>
      <c r="BT20" s="1">
        <v>0</v>
      </c>
      <c r="BU20" s="1">
        <v>2</v>
      </c>
      <c r="BV20" s="1">
        <v>0</v>
      </c>
      <c r="BW20" s="1">
        <v>0</v>
      </c>
      <c r="BX20" s="1">
        <v>0.5</v>
      </c>
      <c r="BY20" s="1">
        <v>93</v>
      </c>
      <c r="BZ20" s="1">
        <v>0.5</v>
      </c>
      <c r="CA20" s="1">
        <v>10</v>
      </c>
      <c r="CB20" s="1">
        <v>7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f t="shared" si="0"/>
        <v>6.0464293600000012</v>
      </c>
      <c r="CL20" s="1">
        <v>12</v>
      </c>
    </row>
    <row r="21" spans="1:90" x14ac:dyDescent="0.25">
      <c r="A21" s="1" t="s">
        <v>115</v>
      </c>
      <c r="B21" s="1">
        <v>4.9000000000000004</v>
      </c>
      <c r="C21" s="1">
        <v>2</v>
      </c>
      <c r="D21" s="1">
        <v>90</v>
      </c>
      <c r="E21" s="1">
        <v>0.33</v>
      </c>
      <c r="F21" s="1">
        <v>0.33</v>
      </c>
      <c r="G21" s="1">
        <v>0.4</v>
      </c>
      <c r="H21" s="1">
        <v>1</v>
      </c>
      <c r="I21" s="1">
        <v>1.5</v>
      </c>
      <c r="J21" s="1">
        <v>0.5</v>
      </c>
      <c r="K21" s="1">
        <v>1.5</v>
      </c>
      <c r="L21" s="1">
        <v>0</v>
      </c>
      <c r="M21" s="1">
        <v>1</v>
      </c>
      <c r="N21" s="1">
        <v>1.5</v>
      </c>
      <c r="O21" s="1">
        <v>0.37</v>
      </c>
      <c r="P21" s="1">
        <v>0.37</v>
      </c>
      <c r="Q21" s="1">
        <v>0.5</v>
      </c>
      <c r="R21" s="1">
        <v>0.5</v>
      </c>
      <c r="S21" s="1">
        <v>0</v>
      </c>
      <c r="T21" s="1">
        <v>0.5</v>
      </c>
      <c r="U21" s="1">
        <v>4</v>
      </c>
      <c r="V21" s="1">
        <v>2.5</v>
      </c>
      <c r="W21" s="1">
        <v>63</v>
      </c>
      <c r="X21" s="1">
        <v>0</v>
      </c>
      <c r="Y21" s="1">
        <v>0</v>
      </c>
      <c r="AA21" s="1">
        <v>0</v>
      </c>
      <c r="AB21" s="1">
        <v>0</v>
      </c>
      <c r="AC21" s="1">
        <v>1</v>
      </c>
      <c r="AD21" s="1">
        <v>0</v>
      </c>
      <c r="AE21" s="1">
        <v>0.06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12.5</v>
      </c>
      <c r="AL21" s="1">
        <v>10.15</v>
      </c>
      <c r="AM21" s="1">
        <v>38.299999999999997</v>
      </c>
      <c r="AN21" s="1">
        <v>2.4</v>
      </c>
      <c r="AO21" s="1">
        <v>5.5</v>
      </c>
      <c r="AP21" s="1">
        <v>10.5</v>
      </c>
      <c r="AQ21" s="1">
        <v>16.5</v>
      </c>
      <c r="AR21" s="1">
        <v>0.5</v>
      </c>
      <c r="AS21" s="1">
        <v>5</v>
      </c>
      <c r="AT21" s="1">
        <v>2</v>
      </c>
      <c r="AU21" s="1">
        <v>0.5</v>
      </c>
      <c r="AV21" s="1">
        <v>0</v>
      </c>
      <c r="AW21" s="1">
        <v>0</v>
      </c>
      <c r="AX21" s="1">
        <v>4</v>
      </c>
      <c r="AY21" s="1">
        <v>4</v>
      </c>
      <c r="AZ21" s="1">
        <v>1.5</v>
      </c>
      <c r="BA21" s="1">
        <v>3</v>
      </c>
      <c r="BB21" s="1">
        <v>8.5</v>
      </c>
      <c r="BC21" s="1">
        <v>13</v>
      </c>
      <c r="BD21" s="1">
        <v>7</v>
      </c>
      <c r="BE21" s="1">
        <v>4.5</v>
      </c>
      <c r="BF21" s="1">
        <v>2.5</v>
      </c>
      <c r="BG21" s="1">
        <v>3</v>
      </c>
      <c r="BH21" s="1">
        <v>1.5</v>
      </c>
      <c r="BI21" s="1">
        <v>1.31</v>
      </c>
      <c r="BJ21" s="1">
        <v>37</v>
      </c>
      <c r="BK21" s="1">
        <v>27.5</v>
      </c>
      <c r="BL21" s="1">
        <v>74</v>
      </c>
      <c r="BM21" s="1">
        <v>10</v>
      </c>
      <c r="BN21" s="1">
        <v>6</v>
      </c>
      <c r="BO21" s="1">
        <v>60</v>
      </c>
      <c r="BP21" s="1">
        <v>4</v>
      </c>
      <c r="BQ21" s="1">
        <v>2.5</v>
      </c>
      <c r="BR21" s="1">
        <v>63</v>
      </c>
      <c r="BS21" s="1">
        <v>0</v>
      </c>
      <c r="BT21" s="1">
        <v>0</v>
      </c>
      <c r="BU21" s="1">
        <v>2</v>
      </c>
      <c r="BV21" s="1">
        <v>0</v>
      </c>
      <c r="BW21" s="1">
        <v>0</v>
      </c>
      <c r="BX21" s="1">
        <v>0</v>
      </c>
      <c r="BY21" s="1">
        <v>49</v>
      </c>
      <c r="BZ21" s="1">
        <v>1.5</v>
      </c>
      <c r="CA21" s="1">
        <v>3.5</v>
      </c>
      <c r="CB21" s="1">
        <v>1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f t="shared" si="0"/>
        <v>2.7567406499999993</v>
      </c>
      <c r="CL21" s="1">
        <v>8</v>
      </c>
    </row>
    <row r="22" spans="1:90" x14ac:dyDescent="0.25">
      <c r="A22" s="1" t="s">
        <v>67</v>
      </c>
      <c r="B22" s="1">
        <v>5.4</v>
      </c>
      <c r="C22" s="1">
        <v>2</v>
      </c>
      <c r="D22" s="1">
        <v>90</v>
      </c>
      <c r="E22" s="1">
        <v>0.18</v>
      </c>
      <c r="F22" s="1">
        <v>0</v>
      </c>
      <c r="G22" s="1">
        <v>0.3</v>
      </c>
      <c r="H22" s="1">
        <v>0</v>
      </c>
      <c r="I22" s="1">
        <v>1</v>
      </c>
      <c r="J22" s="1">
        <v>0.5</v>
      </c>
      <c r="K22" s="1">
        <v>1</v>
      </c>
      <c r="L22" s="1">
        <v>0</v>
      </c>
      <c r="M22" s="1">
        <v>0</v>
      </c>
      <c r="N22" s="1">
        <v>0.5</v>
      </c>
      <c r="O22" s="1">
        <v>0.1</v>
      </c>
      <c r="P22" s="1">
        <v>0.1</v>
      </c>
      <c r="Q22" s="1">
        <v>0</v>
      </c>
      <c r="R22" s="1">
        <v>0</v>
      </c>
      <c r="S22" s="1">
        <v>0</v>
      </c>
      <c r="T22" s="1">
        <v>0</v>
      </c>
      <c r="U22" s="1">
        <v>13.5</v>
      </c>
      <c r="V22" s="1">
        <v>12.5</v>
      </c>
      <c r="W22" s="1">
        <v>93</v>
      </c>
      <c r="X22" s="1">
        <v>1.5</v>
      </c>
      <c r="Y22" s="1">
        <v>0.5</v>
      </c>
      <c r="Z22" s="1">
        <v>33</v>
      </c>
      <c r="AA22" s="1">
        <v>0</v>
      </c>
      <c r="AB22" s="1">
        <v>0</v>
      </c>
      <c r="AC22" s="1">
        <v>0.5</v>
      </c>
      <c r="AD22" s="1">
        <v>0.5</v>
      </c>
      <c r="AE22" s="1">
        <v>0.24</v>
      </c>
      <c r="AF22" s="1">
        <v>0</v>
      </c>
      <c r="AG22" s="1">
        <v>0</v>
      </c>
      <c r="AH22" s="1">
        <v>0</v>
      </c>
      <c r="AI22" s="1">
        <v>0</v>
      </c>
      <c r="AJ22" s="1">
        <v>1</v>
      </c>
      <c r="AK22" s="1">
        <v>17.5</v>
      </c>
      <c r="AL22" s="1">
        <v>10</v>
      </c>
      <c r="AM22" s="1">
        <v>20</v>
      </c>
      <c r="AN22" s="1">
        <v>1.3</v>
      </c>
      <c r="AO22" s="1">
        <v>5.7</v>
      </c>
      <c r="AP22" s="1">
        <v>15.5</v>
      </c>
      <c r="AQ22" s="1">
        <v>27.5</v>
      </c>
      <c r="AR22" s="1">
        <v>0</v>
      </c>
      <c r="AS22" s="1">
        <v>6</v>
      </c>
      <c r="AT22" s="1">
        <v>0</v>
      </c>
      <c r="AU22" s="1">
        <v>1</v>
      </c>
      <c r="AV22" s="1">
        <v>0</v>
      </c>
      <c r="AW22" s="1">
        <v>0</v>
      </c>
      <c r="AX22" s="1">
        <v>4.5</v>
      </c>
      <c r="AY22" s="1">
        <v>2</v>
      </c>
      <c r="AZ22" s="1">
        <v>1</v>
      </c>
      <c r="BA22" s="1">
        <v>1</v>
      </c>
      <c r="BB22" s="1">
        <v>4</v>
      </c>
      <c r="BC22" s="1">
        <v>8</v>
      </c>
      <c r="BD22" s="1">
        <v>6</v>
      </c>
      <c r="BE22" s="1">
        <v>1.5</v>
      </c>
      <c r="BF22" s="1">
        <v>0</v>
      </c>
      <c r="BG22" s="1">
        <v>1.5</v>
      </c>
      <c r="BH22" s="1">
        <v>0.5</v>
      </c>
      <c r="BI22" s="1">
        <v>0.57999999999999996</v>
      </c>
      <c r="BJ22" s="1">
        <v>55.5</v>
      </c>
      <c r="BK22" s="1">
        <v>53</v>
      </c>
      <c r="BL22" s="1">
        <v>95</v>
      </c>
      <c r="BM22" s="1">
        <v>28.5</v>
      </c>
      <c r="BN22" s="1">
        <v>25.5</v>
      </c>
      <c r="BO22" s="1">
        <v>89</v>
      </c>
      <c r="BP22" s="1">
        <v>13.5</v>
      </c>
      <c r="BQ22" s="1">
        <v>12.5</v>
      </c>
      <c r="BR22" s="1">
        <v>93</v>
      </c>
      <c r="BS22" s="1">
        <v>0</v>
      </c>
      <c r="BT22" s="1">
        <v>0</v>
      </c>
      <c r="BU22" s="1">
        <v>2</v>
      </c>
      <c r="BV22" s="1">
        <v>0</v>
      </c>
      <c r="BW22" s="1">
        <v>0</v>
      </c>
      <c r="BX22" s="1">
        <v>0</v>
      </c>
      <c r="BY22" s="1">
        <v>78</v>
      </c>
      <c r="BZ22" s="1">
        <v>1</v>
      </c>
      <c r="CA22" s="1">
        <v>11.5</v>
      </c>
      <c r="CB22" s="1">
        <v>1.5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f t="shared" si="0"/>
        <v>3.9032149800000009</v>
      </c>
      <c r="CL22" s="1">
        <v>7</v>
      </c>
    </row>
    <row r="23" spans="1:90" x14ac:dyDescent="0.25">
      <c r="A23" s="1" t="s">
        <v>161</v>
      </c>
      <c r="B23" s="1">
        <v>4.2</v>
      </c>
      <c r="C23" s="1">
        <v>2</v>
      </c>
      <c r="D23" s="1">
        <v>90</v>
      </c>
      <c r="E23" s="1">
        <v>0.02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13</v>
      </c>
      <c r="V23" s="1">
        <v>10</v>
      </c>
      <c r="W23" s="1">
        <v>77</v>
      </c>
      <c r="X23" s="1">
        <v>2.5</v>
      </c>
      <c r="Y23" s="1">
        <v>0</v>
      </c>
      <c r="Z23" s="1">
        <v>0</v>
      </c>
      <c r="AA23" s="1">
        <v>0</v>
      </c>
      <c r="AB23" s="1">
        <v>0</v>
      </c>
      <c r="AC23" s="1">
        <v>0.5</v>
      </c>
      <c r="AD23" s="1">
        <v>0</v>
      </c>
      <c r="AE23" s="1">
        <v>0.02</v>
      </c>
      <c r="AF23" s="1">
        <v>0</v>
      </c>
      <c r="AG23" s="1">
        <v>0</v>
      </c>
      <c r="AH23" s="1">
        <v>1</v>
      </c>
      <c r="AI23" s="1">
        <v>0</v>
      </c>
      <c r="AJ23" s="1">
        <v>0.5</v>
      </c>
      <c r="AK23" s="1">
        <v>0</v>
      </c>
      <c r="AL23" s="1">
        <v>9.25</v>
      </c>
      <c r="AM23" s="1">
        <v>12.8</v>
      </c>
      <c r="AN23" s="1">
        <v>0.1</v>
      </c>
      <c r="AO23" s="1">
        <v>2.5</v>
      </c>
      <c r="AP23" s="1">
        <v>11.5</v>
      </c>
      <c r="AQ23" s="1">
        <v>17.5</v>
      </c>
      <c r="AR23" s="1">
        <v>0.5</v>
      </c>
      <c r="AS23" s="1">
        <v>3.5</v>
      </c>
      <c r="AT23" s="1">
        <v>0.5</v>
      </c>
      <c r="AU23" s="1">
        <v>2.5</v>
      </c>
      <c r="AV23" s="1">
        <v>2</v>
      </c>
      <c r="AW23" s="1">
        <v>80</v>
      </c>
      <c r="AX23" s="1">
        <v>5</v>
      </c>
      <c r="AY23" s="1">
        <v>2</v>
      </c>
      <c r="AZ23" s="1">
        <v>0</v>
      </c>
      <c r="BA23" s="1">
        <v>2.5</v>
      </c>
      <c r="BB23" s="1">
        <v>4.5</v>
      </c>
      <c r="BC23" s="1">
        <v>10.5</v>
      </c>
      <c r="BD23" s="1">
        <v>6</v>
      </c>
      <c r="BE23" s="1">
        <v>2</v>
      </c>
      <c r="BF23" s="1">
        <v>1</v>
      </c>
      <c r="BG23" s="1">
        <v>1</v>
      </c>
      <c r="BH23" s="1">
        <v>1.5</v>
      </c>
      <c r="BI23" s="1">
        <v>0.94</v>
      </c>
      <c r="BJ23" s="1">
        <v>37</v>
      </c>
      <c r="BK23" s="1">
        <v>28.5</v>
      </c>
      <c r="BL23" s="1">
        <v>77</v>
      </c>
      <c r="BM23" s="1">
        <v>25</v>
      </c>
      <c r="BN23" s="1">
        <v>17</v>
      </c>
      <c r="BO23" s="1">
        <v>68</v>
      </c>
      <c r="BP23" s="1">
        <v>13</v>
      </c>
      <c r="BQ23" s="1">
        <v>10</v>
      </c>
      <c r="BR23" s="1">
        <v>77</v>
      </c>
      <c r="BS23" s="1">
        <v>0.5</v>
      </c>
      <c r="BT23" s="1">
        <v>0</v>
      </c>
      <c r="BU23" s="1">
        <v>2</v>
      </c>
      <c r="BV23" s="1">
        <v>0</v>
      </c>
      <c r="BW23" s="1">
        <v>0</v>
      </c>
      <c r="BX23" s="1">
        <v>1.5</v>
      </c>
      <c r="BY23" s="1">
        <v>65</v>
      </c>
      <c r="BZ23" s="1">
        <v>0</v>
      </c>
      <c r="CA23" s="1">
        <v>6.5</v>
      </c>
      <c r="CB23" s="1">
        <v>4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f t="shared" si="0"/>
        <v>4.2278517199999994</v>
      </c>
      <c r="CL23" s="1">
        <v>7</v>
      </c>
    </row>
    <row r="24" spans="1:90" x14ac:dyDescent="0.25">
      <c r="A24" s="1" t="s">
        <v>87</v>
      </c>
      <c r="B24" s="1">
        <v>5</v>
      </c>
      <c r="C24" s="1">
        <v>2</v>
      </c>
      <c r="D24" s="1">
        <v>67.5</v>
      </c>
      <c r="E24" s="1">
        <v>0.13</v>
      </c>
      <c r="F24" s="1">
        <v>0</v>
      </c>
      <c r="G24" s="1">
        <v>0.2</v>
      </c>
      <c r="H24" s="1">
        <v>0</v>
      </c>
      <c r="I24" s="1">
        <v>1</v>
      </c>
      <c r="J24" s="1">
        <v>0.5</v>
      </c>
      <c r="K24" s="1">
        <v>0.5</v>
      </c>
      <c r="L24" s="1">
        <v>0.5</v>
      </c>
      <c r="M24" s="1">
        <v>0.5</v>
      </c>
      <c r="N24" s="1">
        <v>0.5</v>
      </c>
      <c r="O24" s="1">
        <v>0.22</v>
      </c>
      <c r="P24" s="1">
        <v>0.22</v>
      </c>
      <c r="Q24" s="1">
        <v>0</v>
      </c>
      <c r="R24" s="1">
        <v>0</v>
      </c>
      <c r="S24" s="1">
        <v>0</v>
      </c>
      <c r="T24" s="1">
        <v>0</v>
      </c>
      <c r="U24" s="1">
        <v>11</v>
      </c>
      <c r="V24" s="1">
        <v>10.5</v>
      </c>
      <c r="W24" s="1">
        <v>95</v>
      </c>
      <c r="X24" s="1">
        <v>0</v>
      </c>
      <c r="Y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0.02</v>
      </c>
      <c r="AF24" s="1">
        <v>0</v>
      </c>
      <c r="AG24" s="1">
        <v>0</v>
      </c>
      <c r="AH24" s="1">
        <v>0.5</v>
      </c>
      <c r="AI24" s="1">
        <v>0</v>
      </c>
      <c r="AJ24" s="1">
        <v>0.5</v>
      </c>
      <c r="AK24" s="1">
        <v>9</v>
      </c>
      <c r="AL24" s="1">
        <v>1.95</v>
      </c>
      <c r="AM24" s="1">
        <v>13.5</v>
      </c>
      <c r="AN24" s="1">
        <v>1.4</v>
      </c>
      <c r="AO24" s="1">
        <v>3.9</v>
      </c>
      <c r="AP24" s="1">
        <v>7.5</v>
      </c>
      <c r="AQ24" s="1">
        <v>13.5</v>
      </c>
      <c r="AR24" s="1">
        <v>0</v>
      </c>
      <c r="AS24" s="1">
        <v>2.5</v>
      </c>
      <c r="AT24" s="1">
        <v>1</v>
      </c>
      <c r="AU24" s="1">
        <v>0</v>
      </c>
      <c r="AV24" s="1">
        <v>0</v>
      </c>
      <c r="AX24" s="1">
        <v>1</v>
      </c>
      <c r="AY24" s="1">
        <v>3.5</v>
      </c>
      <c r="AZ24" s="1">
        <v>0</v>
      </c>
      <c r="BA24" s="1">
        <v>2</v>
      </c>
      <c r="BB24" s="1">
        <v>5.5</v>
      </c>
      <c r="BC24" s="1">
        <v>7.5</v>
      </c>
      <c r="BD24" s="1">
        <v>4</v>
      </c>
      <c r="BE24" s="1">
        <v>2.5</v>
      </c>
      <c r="BF24" s="1">
        <v>0.5</v>
      </c>
      <c r="BG24" s="1">
        <v>0.5</v>
      </c>
      <c r="BH24" s="1">
        <v>1.5</v>
      </c>
      <c r="BI24" s="1">
        <v>1.06</v>
      </c>
      <c r="BJ24" s="1">
        <v>50</v>
      </c>
      <c r="BK24" s="1">
        <v>45</v>
      </c>
      <c r="BL24" s="1">
        <v>90</v>
      </c>
      <c r="BM24" s="1">
        <v>26.5</v>
      </c>
      <c r="BN24" s="1">
        <v>24</v>
      </c>
      <c r="BO24" s="1">
        <v>91</v>
      </c>
      <c r="BP24" s="1">
        <v>11</v>
      </c>
      <c r="BQ24" s="1">
        <v>10.5</v>
      </c>
      <c r="BR24" s="1">
        <v>95</v>
      </c>
      <c r="BS24" s="1">
        <v>0</v>
      </c>
      <c r="BT24" s="1">
        <v>0</v>
      </c>
      <c r="BU24" s="1">
        <v>2</v>
      </c>
      <c r="BV24" s="1">
        <v>0</v>
      </c>
      <c r="BW24" s="1">
        <v>1</v>
      </c>
      <c r="BX24" s="1">
        <v>0.5</v>
      </c>
      <c r="BY24" s="1">
        <v>60.5</v>
      </c>
      <c r="BZ24" s="1">
        <v>0.5</v>
      </c>
      <c r="CA24" s="1">
        <v>9.5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f t="shared" si="0"/>
        <v>3.8695061500000003</v>
      </c>
      <c r="CL24" s="1">
        <v>7</v>
      </c>
    </row>
    <row r="25" spans="1:90" x14ac:dyDescent="0.25">
      <c r="A25" s="1" t="s">
        <v>93</v>
      </c>
      <c r="B25" s="1">
        <v>4.5</v>
      </c>
      <c r="C25" s="1">
        <v>2</v>
      </c>
      <c r="D25" s="1">
        <v>90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3.5</v>
      </c>
      <c r="V25" s="1">
        <v>1.5</v>
      </c>
      <c r="W25" s="1">
        <v>43</v>
      </c>
      <c r="X25" s="1">
        <v>1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0.5</v>
      </c>
      <c r="AK25" s="1">
        <v>0</v>
      </c>
      <c r="AL25" s="1">
        <v>0.35</v>
      </c>
      <c r="AM25" s="1">
        <v>15</v>
      </c>
      <c r="AN25" s="1">
        <v>0</v>
      </c>
      <c r="AO25" s="1">
        <v>4.0999999999999996</v>
      </c>
      <c r="AP25" s="1">
        <v>15</v>
      </c>
      <c r="AQ25" s="1">
        <v>21</v>
      </c>
      <c r="AR25" s="1">
        <v>1</v>
      </c>
      <c r="AS25" s="1">
        <v>5</v>
      </c>
      <c r="AT25" s="1">
        <v>0.5</v>
      </c>
      <c r="AU25" s="1">
        <v>1</v>
      </c>
      <c r="AV25" s="1">
        <v>1</v>
      </c>
      <c r="AW25" s="1">
        <v>100</v>
      </c>
      <c r="AX25" s="1">
        <v>4</v>
      </c>
      <c r="AY25" s="1">
        <v>4</v>
      </c>
      <c r="AZ25" s="1">
        <v>0</v>
      </c>
      <c r="BA25" s="1">
        <v>2</v>
      </c>
      <c r="BB25" s="1">
        <v>6</v>
      </c>
      <c r="BC25" s="1">
        <v>7.5</v>
      </c>
      <c r="BD25" s="1">
        <v>3.5</v>
      </c>
      <c r="BE25" s="1">
        <v>1</v>
      </c>
      <c r="BF25" s="1">
        <v>0</v>
      </c>
      <c r="BG25" s="1">
        <v>0.5</v>
      </c>
      <c r="BH25" s="1">
        <v>1.5</v>
      </c>
      <c r="BI25" s="1">
        <v>0.72</v>
      </c>
      <c r="BJ25" s="1">
        <v>37.5</v>
      </c>
      <c r="BK25" s="1">
        <v>30</v>
      </c>
      <c r="BL25" s="1">
        <v>80</v>
      </c>
      <c r="BM25" s="1">
        <v>10</v>
      </c>
      <c r="BN25" s="1">
        <v>4.5</v>
      </c>
      <c r="BO25" s="1">
        <v>45</v>
      </c>
      <c r="BP25" s="1">
        <v>3.5</v>
      </c>
      <c r="BQ25" s="1">
        <v>1.5</v>
      </c>
      <c r="BR25" s="1">
        <v>43</v>
      </c>
      <c r="BS25" s="1">
        <v>0</v>
      </c>
      <c r="BT25" s="1">
        <v>0</v>
      </c>
      <c r="BU25" s="1">
        <v>2</v>
      </c>
      <c r="BV25" s="1">
        <v>0</v>
      </c>
      <c r="BW25" s="1">
        <v>0</v>
      </c>
      <c r="BX25" s="1">
        <v>0</v>
      </c>
      <c r="BY25" s="1">
        <v>54.5</v>
      </c>
      <c r="BZ25" s="1">
        <v>0</v>
      </c>
      <c r="CA25" s="1">
        <v>2.5</v>
      </c>
      <c r="CB25" s="1">
        <v>2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f t="shared" si="0"/>
        <v>3.5638049999999994</v>
      </c>
      <c r="CL25" s="1">
        <v>7</v>
      </c>
    </row>
    <row r="26" spans="1:90" x14ac:dyDescent="0.25">
      <c r="A26" s="1" t="s">
        <v>98</v>
      </c>
      <c r="B26" s="1">
        <v>5</v>
      </c>
      <c r="C26" s="1">
        <v>2</v>
      </c>
      <c r="D26" s="1">
        <v>90</v>
      </c>
      <c r="E26" s="1">
        <v>0.24</v>
      </c>
      <c r="F26" s="1">
        <v>0</v>
      </c>
      <c r="G26" s="1">
        <v>0.3</v>
      </c>
      <c r="H26" s="1">
        <v>0</v>
      </c>
      <c r="I26" s="1">
        <v>2</v>
      </c>
      <c r="J26" s="1">
        <v>1</v>
      </c>
      <c r="K26" s="1">
        <v>1.5</v>
      </c>
      <c r="L26" s="1">
        <v>0.5</v>
      </c>
      <c r="M26" s="1">
        <v>0</v>
      </c>
      <c r="N26" s="1">
        <v>0.5</v>
      </c>
      <c r="O26" s="1">
        <v>0.2</v>
      </c>
      <c r="P26" s="1">
        <v>0.2</v>
      </c>
      <c r="Q26" s="1">
        <v>0</v>
      </c>
      <c r="R26" s="1">
        <v>0</v>
      </c>
      <c r="S26" s="1">
        <v>0</v>
      </c>
      <c r="T26" s="1">
        <v>0</v>
      </c>
      <c r="U26" s="1">
        <v>15.5</v>
      </c>
      <c r="V26" s="1">
        <v>7.5</v>
      </c>
      <c r="W26" s="1">
        <v>48</v>
      </c>
      <c r="X26" s="1">
        <v>1</v>
      </c>
      <c r="Y26" s="1">
        <v>0</v>
      </c>
      <c r="Z26" s="1">
        <v>0</v>
      </c>
      <c r="AA26" s="1">
        <v>0</v>
      </c>
      <c r="AB26" s="1">
        <v>0</v>
      </c>
      <c r="AC26" s="1">
        <v>0.5</v>
      </c>
      <c r="AD26" s="1">
        <v>0</v>
      </c>
      <c r="AE26" s="1">
        <v>0.09</v>
      </c>
      <c r="AF26" s="1">
        <v>0</v>
      </c>
      <c r="AG26" s="1">
        <v>0</v>
      </c>
      <c r="AH26" s="1">
        <v>0.5</v>
      </c>
      <c r="AI26" s="1">
        <v>0</v>
      </c>
      <c r="AJ26" s="1">
        <v>0.5</v>
      </c>
      <c r="AK26" s="1">
        <v>35</v>
      </c>
      <c r="AL26" s="1">
        <v>5.95</v>
      </c>
      <c r="AM26" s="1">
        <v>14.5</v>
      </c>
      <c r="AN26" s="1">
        <v>1.5</v>
      </c>
      <c r="AO26" s="1">
        <v>4.3</v>
      </c>
      <c r="AP26" s="1">
        <v>7</v>
      </c>
      <c r="AQ26" s="1">
        <v>13</v>
      </c>
      <c r="AR26" s="1">
        <v>0</v>
      </c>
      <c r="AS26" s="1">
        <v>3</v>
      </c>
      <c r="AT26" s="1">
        <v>1.5</v>
      </c>
      <c r="AU26" s="1">
        <v>0</v>
      </c>
      <c r="AV26" s="1">
        <v>0</v>
      </c>
      <c r="AX26" s="1">
        <v>6</v>
      </c>
      <c r="AY26" s="1">
        <v>2</v>
      </c>
      <c r="AZ26" s="1">
        <v>1.5</v>
      </c>
      <c r="BA26" s="1">
        <v>1</v>
      </c>
      <c r="BB26" s="1">
        <v>4.5</v>
      </c>
      <c r="BC26" s="1">
        <v>11.5</v>
      </c>
      <c r="BD26" s="1">
        <v>7</v>
      </c>
      <c r="BE26" s="1">
        <v>2.5</v>
      </c>
      <c r="BF26" s="1">
        <v>0.5</v>
      </c>
      <c r="BG26" s="1">
        <v>1.5</v>
      </c>
      <c r="BH26" s="1">
        <v>1.5</v>
      </c>
      <c r="BI26" s="1">
        <v>1</v>
      </c>
      <c r="BJ26" s="1">
        <v>52</v>
      </c>
      <c r="BK26" s="1">
        <v>38.5</v>
      </c>
      <c r="BL26" s="1">
        <v>74</v>
      </c>
      <c r="BM26" s="1">
        <v>24.5</v>
      </c>
      <c r="BN26" s="1">
        <v>13.5</v>
      </c>
      <c r="BO26" s="1">
        <v>55</v>
      </c>
      <c r="BP26" s="1">
        <v>15.5</v>
      </c>
      <c r="BQ26" s="1">
        <v>7.5</v>
      </c>
      <c r="BR26" s="1">
        <v>48</v>
      </c>
      <c r="BS26" s="1">
        <v>0</v>
      </c>
      <c r="BT26" s="1">
        <v>0</v>
      </c>
      <c r="BU26" s="1">
        <v>2</v>
      </c>
      <c r="BV26" s="1">
        <v>0</v>
      </c>
      <c r="BW26" s="1">
        <v>0</v>
      </c>
      <c r="BX26" s="1">
        <v>0.5</v>
      </c>
      <c r="BY26" s="1">
        <v>64.5</v>
      </c>
      <c r="BZ26" s="1">
        <v>3.5</v>
      </c>
      <c r="CA26" s="1">
        <v>12.5</v>
      </c>
      <c r="CB26" s="1">
        <v>2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f t="shared" si="0"/>
        <v>3.7572634400000009</v>
      </c>
      <c r="CL26" s="1">
        <v>7</v>
      </c>
    </row>
    <row r="27" spans="1:90" x14ac:dyDescent="0.25">
      <c r="A27" s="1" t="s">
        <v>104</v>
      </c>
      <c r="B27" s="1">
        <v>5.4</v>
      </c>
      <c r="C27" s="1">
        <v>2</v>
      </c>
      <c r="D27" s="1">
        <v>90</v>
      </c>
      <c r="E27" s="1">
        <v>0.04</v>
      </c>
      <c r="F27" s="1">
        <v>0</v>
      </c>
      <c r="G27" s="1">
        <v>0.1</v>
      </c>
      <c r="H27" s="1">
        <v>0</v>
      </c>
      <c r="I27" s="1">
        <v>1</v>
      </c>
      <c r="J27" s="1">
        <v>0.5</v>
      </c>
      <c r="K27" s="1">
        <v>1</v>
      </c>
      <c r="L27" s="1">
        <v>0</v>
      </c>
      <c r="M27" s="1">
        <v>0</v>
      </c>
      <c r="N27" s="1">
        <v>1</v>
      </c>
      <c r="O27" s="1">
        <v>0.09</v>
      </c>
      <c r="P27" s="1">
        <v>0.09</v>
      </c>
      <c r="Q27" s="1">
        <v>0</v>
      </c>
      <c r="R27" s="1">
        <v>0</v>
      </c>
      <c r="S27" s="1">
        <v>0</v>
      </c>
      <c r="T27" s="1">
        <v>0</v>
      </c>
      <c r="U27" s="1">
        <v>8</v>
      </c>
      <c r="V27" s="1">
        <v>7</v>
      </c>
      <c r="W27" s="1">
        <v>88</v>
      </c>
      <c r="X27" s="1">
        <v>0</v>
      </c>
      <c r="Y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0.03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12.5</v>
      </c>
      <c r="AL27" s="1">
        <v>1.95</v>
      </c>
      <c r="AM27" s="1">
        <v>22.9</v>
      </c>
      <c r="AN27" s="1">
        <v>0.6</v>
      </c>
      <c r="AO27" s="1">
        <v>3.6</v>
      </c>
      <c r="AP27" s="1">
        <v>13.5</v>
      </c>
      <c r="AQ27" s="1">
        <v>13.5</v>
      </c>
      <c r="AR27" s="1">
        <v>0</v>
      </c>
      <c r="AS27" s="1">
        <v>2</v>
      </c>
      <c r="AT27" s="1">
        <v>1</v>
      </c>
      <c r="AU27" s="1">
        <v>1</v>
      </c>
      <c r="AV27" s="1">
        <v>0</v>
      </c>
      <c r="AW27" s="1">
        <v>0</v>
      </c>
      <c r="AX27" s="1">
        <v>4.5</v>
      </c>
      <c r="AY27" s="1">
        <v>4.5</v>
      </c>
      <c r="AZ27" s="1">
        <v>1.5</v>
      </c>
      <c r="BA27" s="1">
        <v>0</v>
      </c>
      <c r="BB27" s="1">
        <v>6</v>
      </c>
      <c r="BC27" s="1">
        <v>12.5</v>
      </c>
      <c r="BD27" s="1">
        <v>5.5</v>
      </c>
      <c r="BE27" s="1">
        <v>3.5</v>
      </c>
      <c r="BF27" s="1">
        <v>0.5</v>
      </c>
      <c r="BG27" s="1">
        <v>0.5</v>
      </c>
      <c r="BH27" s="1">
        <v>1.5</v>
      </c>
      <c r="BI27" s="1">
        <v>1.26</v>
      </c>
      <c r="BJ27" s="1">
        <v>57</v>
      </c>
      <c r="BK27" s="1">
        <v>53.5</v>
      </c>
      <c r="BL27" s="1">
        <v>94</v>
      </c>
      <c r="BM27" s="1">
        <v>25</v>
      </c>
      <c r="BN27" s="1">
        <v>22</v>
      </c>
      <c r="BO27" s="1">
        <v>88</v>
      </c>
      <c r="BP27" s="1">
        <v>8</v>
      </c>
      <c r="BQ27" s="1">
        <v>7</v>
      </c>
      <c r="BR27" s="1">
        <v>88</v>
      </c>
      <c r="BS27" s="1">
        <v>0</v>
      </c>
      <c r="BT27" s="1">
        <v>0</v>
      </c>
      <c r="BU27" s="1">
        <v>2</v>
      </c>
      <c r="BV27" s="1">
        <v>0</v>
      </c>
      <c r="BW27" s="1">
        <v>0</v>
      </c>
      <c r="BX27" s="1">
        <v>0.5</v>
      </c>
      <c r="BY27" s="1">
        <v>68</v>
      </c>
      <c r="BZ27" s="1">
        <v>2</v>
      </c>
      <c r="CA27" s="1">
        <v>5.5</v>
      </c>
      <c r="CB27" s="1">
        <v>0.5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f t="shared" si="0"/>
        <v>3.9403453800000001</v>
      </c>
      <c r="CL27" s="1">
        <v>7</v>
      </c>
    </row>
    <row r="28" spans="1:90" x14ac:dyDescent="0.25">
      <c r="A28" s="1" t="s">
        <v>77</v>
      </c>
      <c r="B28" s="1">
        <v>4.7</v>
      </c>
      <c r="C28" s="1">
        <v>2</v>
      </c>
      <c r="D28" s="1">
        <v>75.5</v>
      </c>
      <c r="E28" s="1">
        <v>0.03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15</v>
      </c>
      <c r="V28" s="1">
        <v>10</v>
      </c>
      <c r="W28" s="1">
        <v>67</v>
      </c>
      <c r="X28" s="1">
        <v>6.5</v>
      </c>
      <c r="Y28" s="1">
        <v>1.5</v>
      </c>
      <c r="Z28" s="1">
        <v>23</v>
      </c>
      <c r="AA28" s="1">
        <v>0</v>
      </c>
      <c r="AB28" s="1">
        <v>1</v>
      </c>
      <c r="AC28" s="1">
        <v>1</v>
      </c>
      <c r="AD28" s="1">
        <v>0</v>
      </c>
      <c r="AE28" s="1">
        <v>0.03</v>
      </c>
      <c r="AF28" s="1">
        <v>0</v>
      </c>
      <c r="AG28" s="1">
        <v>0</v>
      </c>
      <c r="AH28" s="1">
        <v>0.5</v>
      </c>
      <c r="AI28" s="1">
        <v>0</v>
      </c>
      <c r="AJ28" s="1">
        <v>0.5</v>
      </c>
      <c r="AK28" s="1">
        <v>0</v>
      </c>
      <c r="AL28" s="1">
        <v>18.8</v>
      </c>
      <c r="AM28" s="1">
        <v>8.3000000000000007</v>
      </c>
      <c r="AN28" s="1">
        <v>0.1</v>
      </c>
      <c r="AO28" s="1">
        <v>2.9</v>
      </c>
      <c r="AP28" s="1">
        <v>6.5</v>
      </c>
      <c r="AQ28" s="1">
        <v>12.5</v>
      </c>
      <c r="AR28" s="1">
        <v>0</v>
      </c>
      <c r="AS28" s="1">
        <v>3</v>
      </c>
      <c r="AT28" s="1">
        <v>1.5</v>
      </c>
      <c r="AU28" s="1">
        <v>1</v>
      </c>
      <c r="AV28" s="1">
        <v>0.5</v>
      </c>
      <c r="AW28" s="1">
        <v>50</v>
      </c>
      <c r="AX28" s="1">
        <v>1.5</v>
      </c>
      <c r="AY28" s="1">
        <v>1</v>
      </c>
      <c r="AZ28" s="1">
        <v>0</v>
      </c>
      <c r="BA28" s="1">
        <v>1</v>
      </c>
      <c r="BB28" s="1">
        <v>2</v>
      </c>
      <c r="BC28" s="1">
        <v>11.5</v>
      </c>
      <c r="BD28" s="1">
        <v>7</v>
      </c>
      <c r="BE28" s="1">
        <v>2.5</v>
      </c>
      <c r="BF28" s="1">
        <v>0.5</v>
      </c>
      <c r="BG28" s="1">
        <v>1.5</v>
      </c>
      <c r="BH28" s="1">
        <v>1.5</v>
      </c>
      <c r="BI28" s="1">
        <v>1</v>
      </c>
      <c r="BJ28" s="1">
        <v>27.5</v>
      </c>
      <c r="BK28" s="1">
        <v>21</v>
      </c>
      <c r="BL28" s="1">
        <v>76</v>
      </c>
      <c r="BM28" s="1">
        <v>27</v>
      </c>
      <c r="BN28" s="1">
        <v>16</v>
      </c>
      <c r="BO28" s="1">
        <v>59</v>
      </c>
      <c r="BP28" s="1">
        <v>15</v>
      </c>
      <c r="BQ28" s="1">
        <v>10</v>
      </c>
      <c r="BR28" s="1">
        <v>67</v>
      </c>
      <c r="BS28" s="1">
        <v>0</v>
      </c>
      <c r="BT28" s="1">
        <v>0</v>
      </c>
      <c r="BU28" s="1">
        <v>2</v>
      </c>
      <c r="BV28" s="1">
        <v>0</v>
      </c>
      <c r="BW28" s="1">
        <v>1</v>
      </c>
      <c r="BX28" s="1">
        <v>0</v>
      </c>
      <c r="BY28" s="1">
        <v>43.5</v>
      </c>
      <c r="BZ28" s="1">
        <v>0</v>
      </c>
      <c r="CA28" s="1">
        <v>8</v>
      </c>
      <c r="CB28" s="1">
        <v>5.5</v>
      </c>
      <c r="CC28" s="1">
        <v>0.5</v>
      </c>
      <c r="CD28" s="1">
        <v>0</v>
      </c>
      <c r="CE28" s="1">
        <v>0</v>
      </c>
      <c r="CF28" s="1">
        <v>0.5</v>
      </c>
      <c r="CG28" s="1">
        <v>0</v>
      </c>
      <c r="CH28" s="1">
        <v>0</v>
      </c>
      <c r="CI28" s="1">
        <v>0</v>
      </c>
      <c r="CJ28" s="1">
        <v>0</v>
      </c>
      <c r="CK28" s="1">
        <f t="shared" si="0"/>
        <v>2.8348540300000007</v>
      </c>
      <c r="CL28" s="1">
        <v>6</v>
      </c>
    </row>
    <row r="29" spans="1:90" x14ac:dyDescent="0.25">
      <c r="A29" s="1" t="s">
        <v>85</v>
      </c>
      <c r="B29" s="1">
        <v>4.8</v>
      </c>
      <c r="C29" s="1">
        <v>2</v>
      </c>
      <c r="D29" s="1">
        <v>86</v>
      </c>
      <c r="E29" s="1">
        <v>0.25</v>
      </c>
      <c r="F29" s="1">
        <v>0</v>
      </c>
      <c r="G29" s="1">
        <v>0.5</v>
      </c>
      <c r="H29" s="1">
        <v>0</v>
      </c>
      <c r="I29" s="1">
        <v>2</v>
      </c>
      <c r="J29" s="1">
        <v>0.5</v>
      </c>
      <c r="K29" s="1">
        <v>2</v>
      </c>
      <c r="L29" s="1">
        <v>0</v>
      </c>
      <c r="M29" s="1">
        <v>1</v>
      </c>
      <c r="N29" s="1">
        <v>0</v>
      </c>
      <c r="O29" s="1">
        <v>0.41</v>
      </c>
      <c r="P29" s="1">
        <v>0.41</v>
      </c>
      <c r="Q29" s="1">
        <v>0</v>
      </c>
      <c r="R29" s="1">
        <v>0</v>
      </c>
      <c r="S29" s="1">
        <v>0</v>
      </c>
      <c r="T29" s="1">
        <v>0</v>
      </c>
      <c r="U29" s="1">
        <v>17.5</v>
      </c>
      <c r="V29" s="1">
        <v>16</v>
      </c>
      <c r="W29" s="1">
        <v>91</v>
      </c>
      <c r="X29" s="1">
        <v>0</v>
      </c>
      <c r="Y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0.06</v>
      </c>
      <c r="AF29" s="1">
        <v>0</v>
      </c>
      <c r="AG29" s="1">
        <v>0</v>
      </c>
      <c r="AH29" s="1">
        <v>0</v>
      </c>
      <c r="AI29" s="1">
        <v>0</v>
      </c>
      <c r="AJ29" s="1">
        <v>0.5</v>
      </c>
      <c r="AK29" s="1">
        <v>31.5</v>
      </c>
      <c r="AL29" s="1">
        <v>5.35</v>
      </c>
      <c r="AM29" s="1">
        <v>10.7</v>
      </c>
      <c r="AN29" s="1">
        <v>2.7</v>
      </c>
      <c r="AO29" s="1">
        <v>6.2</v>
      </c>
      <c r="AP29" s="1">
        <v>10.5</v>
      </c>
      <c r="AQ29" s="1">
        <v>16.5</v>
      </c>
      <c r="AR29" s="1">
        <v>0</v>
      </c>
      <c r="AS29" s="1">
        <v>3.5</v>
      </c>
      <c r="AT29" s="1">
        <v>1</v>
      </c>
      <c r="AU29" s="1">
        <v>2</v>
      </c>
      <c r="AV29" s="1">
        <v>2</v>
      </c>
      <c r="AW29" s="1">
        <v>100</v>
      </c>
      <c r="AX29" s="1">
        <v>4.5</v>
      </c>
      <c r="AY29" s="1">
        <v>2</v>
      </c>
      <c r="AZ29" s="1">
        <v>0</v>
      </c>
      <c r="BA29" s="1">
        <v>1</v>
      </c>
      <c r="BB29" s="1">
        <v>3</v>
      </c>
      <c r="BC29" s="1">
        <v>7.5</v>
      </c>
      <c r="BD29" s="1">
        <v>4</v>
      </c>
      <c r="BE29" s="1">
        <v>2.5</v>
      </c>
      <c r="BF29" s="1">
        <v>0.5</v>
      </c>
      <c r="BG29" s="1">
        <v>0.5</v>
      </c>
      <c r="BH29" s="1">
        <v>1.5</v>
      </c>
      <c r="BI29" s="1">
        <v>1.06</v>
      </c>
      <c r="BJ29" s="1">
        <v>42.5</v>
      </c>
      <c r="BK29" s="1">
        <v>37.5</v>
      </c>
      <c r="BL29" s="1">
        <v>88</v>
      </c>
      <c r="BM29" s="1">
        <v>27.5</v>
      </c>
      <c r="BN29" s="1">
        <v>25</v>
      </c>
      <c r="BO29" s="1">
        <v>91</v>
      </c>
      <c r="BP29" s="1">
        <v>17.5</v>
      </c>
      <c r="BQ29" s="1">
        <v>16</v>
      </c>
      <c r="BR29" s="1">
        <v>91</v>
      </c>
      <c r="BS29" s="1">
        <v>0</v>
      </c>
      <c r="BT29" s="1">
        <v>0</v>
      </c>
      <c r="BU29" s="1">
        <v>2</v>
      </c>
      <c r="BV29" s="1">
        <v>0</v>
      </c>
      <c r="BW29" s="1">
        <v>1</v>
      </c>
      <c r="BX29" s="1">
        <v>1</v>
      </c>
      <c r="BY29" s="1">
        <v>64.5</v>
      </c>
      <c r="BZ29" s="1">
        <v>3.5</v>
      </c>
      <c r="CA29" s="1">
        <v>3.5</v>
      </c>
      <c r="CB29" s="1">
        <v>1.5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f t="shared" si="0"/>
        <v>4.6900799100000015</v>
      </c>
      <c r="CL29" s="1">
        <v>6</v>
      </c>
    </row>
    <row r="30" spans="1:90" x14ac:dyDescent="0.25">
      <c r="A30" s="1" t="s">
        <v>99</v>
      </c>
      <c r="B30" s="1">
        <v>4.9000000000000004</v>
      </c>
      <c r="C30" s="1">
        <v>2</v>
      </c>
      <c r="D30" s="1">
        <v>90</v>
      </c>
      <c r="E30" s="1">
        <v>0.08</v>
      </c>
      <c r="F30" s="1">
        <v>0</v>
      </c>
      <c r="G30" s="1">
        <v>0.1</v>
      </c>
      <c r="H30" s="1">
        <v>0</v>
      </c>
      <c r="I30" s="1">
        <v>0.5</v>
      </c>
      <c r="J30" s="1">
        <v>0.5</v>
      </c>
      <c r="K30" s="1">
        <v>0.5</v>
      </c>
      <c r="L30" s="1">
        <v>0</v>
      </c>
      <c r="M30" s="1">
        <v>0</v>
      </c>
      <c r="N30" s="1">
        <v>0.5</v>
      </c>
      <c r="O30" s="1">
        <v>0.08</v>
      </c>
      <c r="P30" s="1">
        <v>0.08</v>
      </c>
      <c r="Q30" s="1">
        <v>0</v>
      </c>
      <c r="R30" s="1">
        <v>0</v>
      </c>
      <c r="S30" s="1">
        <v>0</v>
      </c>
      <c r="T30" s="1">
        <v>0</v>
      </c>
      <c r="U30" s="1">
        <v>3.5</v>
      </c>
      <c r="V30" s="1">
        <v>2</v>
      </c>
      <c r="W30" s="1">
        <v>57</v>
      </c>
      <c r="X30" s="1">
        <v>0</v>
      </c>
      <c r="Y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0.02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9.5</v>
      </c>
      <c r="AL30" s="1">
        <v>0.3</v>
      </c>
      <c r="AM30" s="1">
        <v>17.5</v>
      </c>
      <c r="AN30" s="1">
        <v>0.6</v>
      </c>
      <c r="AO30" s="1">
        <v>3.5</v>
      </c>
      <c r="AP30" s="1">
        <v>11</v>
      </c>
      <c r="AQ30" s="1">
        <v>11</v>
      </c>
      <c r="AR30" s="1">
        <v>0</v>
      </c>
      <c r="AS30" s="1">
        <v>1.5</v>
      </c>
      <c r="AT30" s="1">
        <v>2</v>
      </c>
      <c r="AU30" s="1">
        <v>1</v>
      </c>
      <c r="AV30" s="1">
        <v>1</v>
      </c>
      <c r="AW30" s="1">
        <v>100</v>
      </c>
      <c r="AX30" s="1">
        <v>2.5</v>
      </c>
      <c r="AY30" s="1">
        <v>4</v>
      </c>
      <c r="AZ30" s="1">
        <v>0.5</v>
      </c>
      <c r="BA30" s="1">
        <v>1</v>
      </c>
      <c r="BB30" s="1">
        <v>5.5</v>
      </c>
      <c r="BC30" s="1">
        <v>13</v>
      </c>
      <c r="BD30" s="1">
        <v>7</v>
      </c>
      <c r="BE30" s="1">
        <v>4.5</v>
      </c>
      <c r="BF30" s="1">
        <v>2.5</v>
      </c>
      <c r="BG30" s="1">
        <v>3</v>
      </c>
      <c r="BH30" s="1">
        <v>1.5</v>
      </c>
      <c r="BI30" s="1">
        <v>1.31</v>
      </c>
      <c r="BJ30" s="1">
        <v>34.5</v>
      </c>
      <c r="BK30" s="1">
        <v>24</v>
      </c>
      <c r="BL30" s="1">
        <v>70</v>
      </c>
      <c r="BM30" s="1">
        <v>11.5</v>
      </c>
      <c r="BN30" s="1">
        <v>5.5</v>
      </c>
      <c r="BO30" s="1">
        <v>48</v>
      </c>
      <c r="BP30" s="1">
        <v>3.5</v>
      </c>
      <c r="BQ30" s="1">
        <v>2</v>
      </c>
      <c r="BR30" s="1">
        <v>57</v>
      </c>
      <c r="BS30" s="1">
        <v>0</v>
      </c>
      <c r="BT30" s="1">
        <v>0</v>
      </c>
      <c r="BU30" s="1">
        <v>2</v>
      </c>
      <c r="BV30" s="1">
        <v>0</v>
      </c>
      <c r="BW30" s="1">
        <v>0</v>
      </c>
      <c r="BX30" s="1">
        <v>0</v>
      </c>
      <c r="BY30" s="1">
        <v>45.5</v>
      </c>
      <c r="BZ30" s="1">
        <v>1</v>
      </c>
      <c r="CA30" s="1">
        <v>3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f t="shared" si="0"/>
        <v>3.3598014600000008</v>
      </c>
      <c r="CL30" s="1">
        <v>6</v>
      </c>
    </row>
    <row r="31" spans="1:90" x14ac:dyDescent="0.25">
      <c r="A31" s="1" t="s">
        <v>103</v>
      </c>
      <c r="B31" s="1">
        <v>4.2</v>
      </c>
      <c r="C31" s="1">
        <v>2</v>
      </c>
      <c r="D31" s="1">
        <v>81</v>
      </c>
      <c r="E31" s="1">
        <v>0.12</v>
      </c>
      <c r="F31" s="1">
        <v>1</v>
      </c>
      <c r="G31" s="1">
        <v>0.2</v>
      </c>
      <c r="H31" s="1">
        <v>2</v>
      </c>
      <c r="I31" s="1">
        <v>2</v>
      </c>
      <c r="J31" s="1">
        <v>0</v>
      </c>
      <c r="K31" s="1">
        <v>0.5</v>
      </c>
      <c r="L31" s="1">
        <v>1.5</v>
      </c>
      <c r="M31" s="1">
        <v>0.5</v>
      </c>
      <c r="N31" s="1">
        <v>0</v>
      </c>
      <c r="O31" s="1">
        <v>0.18</v>
      </c>
      <c r="P31" s="1">
        <v>0.18</v>
      </c>
      <c r="Q31" s="1">
        <v>0</v>
      </c>
      <c r="R31" s="1">
        <v>0</v>
      </c>
      <c r="S31" s="1">
        <v>0</v>
      </c>
      <c r="T31" s="1">
        <v>0</v>
      </c>
      <c r="U31" s="1">
        <v>12</v>
      </c>
      <c r="V31" s="1">
        <v>7.5</v>
      </c>
      <c r="W31" s="1">
        <v>63</v>
      </c>
      <c r="X31" s="1">
        <v>3.5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0.04</v>
      </c>
      <c r="AF31" s="1">
        <v>1</v>
      </c>
      <c r="AG31" s="1">
        <v>0</v>
      </c>
      <c r="AH31" s="1">
        <v>0.5</v>
      </c>
      <c r="AI31" s="1">
        <v>0</v>
      </c>
      <c r="AJ31" s="1">
        <v>0.5</v>
      </c>
      <c r="AK31" s="1">
        <v>19.5</v>
      </c>
      <c r="AL31" s="1">
        <v>3.55</v>
      </c>
      <c r="AM31" s="1">
        <v>3.1</v>
      </c>
      <c r="AN31" s="1">
        <v>1.2</v>
      </c>
      <c r="AO31" s="1">
        <v>4.2</v>
      </c>
      <c r="AP31" s="1">
        <v>3</v>
      </c>
      <c r="AQ31" s="1">
        <v>18</v>
      </c>
      <c r="AR31" s="1">
        <v>1</v>
      </c>
      <c r="AS31" s="1">
        <v>7</v>
      </c>
      <c r="AT31" s="1">
        <v>1</v>
      </c>
      <c r="AU31" s="1">
        <v>3</v>
      </c>
      <c r="AV31" s="1">
        <v>2</v>
      </c>
      <c r="AW31" s="1">
        <v>67</v>
      </c>
      <c r="AX31" s="1">
        <v>5</v>
      </c>
      <c r="AY31" s="1">
        <v>0</v>
      </c>
      <c r="AZ31" s="1">
        <v>0</v>
      </c>
      <c r="BA31" s="1">
        <v>1</v>
      </c>
      <c r="BB31" s="1">
        <v>1</v>
      </c>
      <c r="BC31" s="1">
        <v>7.5</v>
      </c>
      <c r="BD31" s="1">
        <v>4</v>
      </c>
      <c r="BE31" s="1">
        <v>2.5</v>
      </c>
      <c r="BF31" s="1">
        <v>0.5</v>
      </c>
      <c r="BG31" s="1">
        <v>0.5</v>
      </c>
      <c r="BH31" s="1">
        <v>1.5</v>
      </c>
      <c r="BI31" s="1">
        <v>1.06</v>
      </c>
      <c r="BJ31" s="1">
        <v>43</v>
      </c>
      <c r="BK31" s="1">
        <v>35.5</v>
      </c>
      <c r="BL31" s="1">
        <v>83</v>
      </c>
      <c r="BM31" s="1">
        <v>29.5</v>
      </c>
      <c r="BN31" s="1">
        <v>20</v>
      </c>
      <c r="BO31" s="1">
        <v>68</v>
      </c>
      <c r="BP31" s="1">
        <v>12</v>
      </c>
      <c r="BQ31" s="1">
        <v>7.5</v>
      </c>
      <c r="BR31" s="1">
        <v>63</v>
      </c>
      <c r="BS31" s="1">
        <v>0</v>
      </c>
      <c r="BT31" s="1">
        <v>0</v>
      </c>
      <c r="BU31" s="1">
        <v>2</v>
      </c>
      <c r="BV31" s="1">
        <v>0</v>
      </c>
      <c r="BW31" s="1">
        <v>1</v>
      </c>
      <c r="BX31" s="1">
        <v>0</v>
      </c>
      <c r="BY31" s="1">
        <v>68</v>
      </c>
      <c r="BZ31" s="1">
        <v>1.5</v>
      </c>
      <c r="CA31" s="1">
        <v>5.5</v>
      </c>
      <c r="CB31" s="1">
        <v>4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  <c r="CJ31" s="1">
        <v>0</v>
      </c>
      <c r="CK31" s="1">
        <f t="shared" si="0"/>
        <v>5.4219255999999998</v>
      </c>
      <c r="CL31" s="1">
        <v>6</v>
      </c>
    </row>
    <row r="32" spans="1:90" x14ac:dyDescent="0.25">
      <c r="A32" s="1" t="s">
        <v>112</v>
      </c>
      <c r="B32" s="1">
        <v>4.9000000000000004</v>
      </c>
      <c r="C32" s="1">
        <v>2</v>
      </c>
      <c r="D32" s="1">
        <v>90</v>
      </c>
      <c r="E32" s="1">
        <v>0.19</v>
      </c>
      <c r="F32" s="1">
        <v>0</v>
      </c>
      <c r="G32" s="1">
        <v>0.2</v>
      </c>
      <c r="H32" s="1">
        <v>0</v>
      </c>
      <c r="I32" s="1">
        <v>1.5</v>
      </c>
      <c r="J32" s="1">
        <v>1</v>
      </c>
      <c r="K32" s="1">
        <v>1.5</v>
      </c>
      <c r="L32" s="1">
        <v>0</v>
      </c>
      <c r="M32" s="1">
        <v>0</v>
      </c>
      <c r="N32" s="1">
        <v>1</v>
      </c>
      <c r="O32" s="1">
        <v>0.18</v>
      </c>
      <c r="P32" s="1">
        <v>0.18</v>
      </c>
      <c r="Q32" s="1">
        <v>0</v>
      </c>
      <c r="R32" s="1">
        <v>0</v>
      </c>
      <c r="S32" s="1">
        <v>0</v>
      </c>
      <c r="T32" s="1">
        <v>0</v>
      </c>
      <c r="U32" s="1">
        <v>8</v>
      </c>
      <c r="V32" s="1">
        <v>3</v>
      </c>
      <c r="W32" s="1">
        <v>38</v>
      </c>
      <c r="X32" s="1">
        <v>0</v>
      </c>
      <c r="Y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0.06</v>
      </c>
      <c r="AF32" s="1">
        <v>0</v>
      </c>
      <c r="AG32" s="1">
        <v>0</v>
      </c>
      <c r="AH32" s="1">
        <v>0</v>
      </c>
      <c r="AI32" s="1">
        <v>0</v>
      </c>
      <c r="AJ32" s="1">
        <v>0.5</v>
      </c>
      <c r="AK32" s="1">
        <v>24</v>
      </c>
      <c r="AL32" s="1">
        <v>0.7</v>
      </c>
      <c r="AM32" s="1">
        <v>13.8</v>
      </c>
      <c r="AN32" s="1">
        <v>1.2</v>
      </c>
      <c r="AO32" s="1">
        <v>4.5999999999999996</v>
      </c>
      <c r="AP32" s="1">
        <v>8</v>
      </c>
      <c r="AQ32" s="1">
        <v>14</v>
      </c>
      <c r="AR32" s="1">
        <v>0</v>
      </c>
      <c r="AS32" s="1">
        <v>3.5</v>
      </c>
      <c r="AT32" s="1">
        <v>1.5</v>
      </c>
      <c r="AU32" s="1">
        <v>1</v>
      </c>
      <c r="AV32" s="1">
        <v>0.5</v>
      </c>
      <c r="AW32" s="1">
        <v>50</v>
      </c>
      <c r="AX32" s="1">
        <v>3.5</v>
      </c>
      <c r="AY32" s="1">
        <v>3.5</v>
      </c>
      <c r="AZ32" s="1">
        <v>0.5</v>
      </c>
      <c r="BA32" s="1">
        <v>1</v>
      </c>
      <c r="BB32" s="1">
        <v>5</v>
      </c>
      <c r="BC32" s="1">
        <v>11.5</v>
      </c>
      <c r="BD32" s="1">
        <v>7</v>
      </c>
      <c r="BE32" s="1">
        <v>2.5</v>
      </c>
      <c r="BF32" s="1">
        <v>0.5</v>
      </c>
      <c r="BG32" s="1">
        <v>1.5</v>
      </c>
      <c r="BH32" s="1">
        <v>1.5</v>
      </c>
      <c r="BI32" s="1">
        <v>1</v>
      </c>
      <c r="BJ32" s="1">
        <v>33</v>
      </c>
      <c r="BK32" s="1">
        <v>24</v>
      </c>
      <c r="BL32" s="1">
        <v>73</v>
      </c>
      <c r="BM32" s="1">
        <v>15.5</v>
      </c>
      <c r="BN32" s="1">
        <v>9</v>
      </c>
      <c r="BO32" s="1">
        <v>58</v>
      </c>
      <c r="BP32" s="1">
        <v>8</v>
      </c>
      <c r="BQ32" s="1">
        <v>3</v>
      </c>
      <c r="BR32" s="1">
        <v>38</v>
      </c>
      <c r="BS32" s="1">
        <v>0</v>
      </c>
      <c r="BT32" s="1">
        <v>0</v>
      </c>
      <c r="BU32" s="1">
        <v>2</v>
      </c>
      <c r="BV32" s="1">
        <v>0</v>
      </c>
      <c r="BW32" s="1">
        <v>0</v>
      </c>
      <c r="BX32" s="1">
        <v>0</v>
      </c>
      <c r="BY32" s="1">
        <v>47</v>
      </c>
      <c r="BZ32" s="1">
        <v>4</v>
      </c>
      <c r="CA32" s="1">
        <v>6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0</v>
      </c>
      <c r="CK32" s="1">
        <f t="shared" si="0"/>
        <v>3.4424296700000001</v>
      </c>
      <c r="CL32" s="1">
        <v>6</v>
      </c>
    </row>
    <row r="33" spans="1:90" x14ac:dyDescent="0.25">
      <c r="A33" s="1" t="s">
        <v>114</v>
      </c>
      <c r="B33" s="1">
        <v>4.5</v>
      </c>
      <c r="C33" s="1">
        <v>2</v>
      </c>
      <c r="D33" s="1">
        <v>90</v>
      </c>
      <c r="E33" s="1">
        <v>0.01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9.5</v>
      </c>
      <c r="V33" s="1">
        <v>9</v>
      </c>
      <c r="W33" s="1">
        <v>95</v>
      </c>
      <c r="X33" s="1">
        <v>0</v>
      </c>
      <c r="Y33" s="1">
        <v>0</v>
      </c>
      <c r="AA33" s="1">
        <v>0</v>
      </c>
      <c r="AB33" s="1">
        <v>0</v>
      </c>
      <c r="AC33" s="1">
        <v>0.5</v>
      </c>
      <c r="AD33" s="1">
        <v>0</v>
      </c>
      <c r="AE33" s="1">
        <v>0.02</v>
      </c>
      <c r="AF33" s="1">
        <v>0</v>
      </c>
      <c r="AG33" s="1">
        <v>0</v>
      </c>
      <c r="AH33" s="1">
        <v>0.5</v>
      </c>
      <c r="AI33" s="1">
        <v>0</v>
      </c>
      <c r="AJ33" s="1">
        <v>0.5</v>
      </c>
      <c r="AK33" s="1">
        <v>0</v>
      </c>
      <c r="AL33" s="1">
        <v>7.2</v>
      </c>
      <c r="AM33" s="1">
        <v>11.1</v>
      </c>
      <c r="AN33" s="1">
        <v>0.1</v>
      </c>
      <c r="AO33" s="1">
        <v>3.1</v>
      </c>
      <c r="AP33" s="1">
        <v>9.5</v>
      </c>
      <c r="AQ33" s="1">
        <v>15.5</v>
      </c>
      <c r="AR33" s="1">
        <v>0</v>
      </c>
      <c r="AS33" s="1">
        <v>3</v>
      </c>
      <c r="AT33" s="1">
        <v>1</v>
      </c>
      <c r="AU33" s="1">
        <v>1.5</v>
      </c>
      <c r="AV33" s="1">
        <v>0.5</v>
      </c>
      <c r="AW33" s="1">
        <v>33</v>
      </c>
      <c r="AX33" s="1">
        <v>7</v>
      </c>
      <c r="AY33" s="1">
        <v>2</v>
      </c>
      <c r="AZ33" s="1">
        <v>0</v>
      </c>
      <c r="BA33" s="1">
        <v>0.5</v>
      </c>
      <c r="BB33" s="1">
        <v>2.5</v>
      </c>
      <c r="BC33" s="1">
        <v>7.5</v>
      </c>
      <c r="BD33" s="1">
        <v>4</v>
      </c>
      <c r="BE33" s="1">
        <v>2.5</v>
      </c>
      <c r="BF33" s="1">
        <v>0.5</v>
      </c>
      <c r="BG33" s="1">
        <v>0.5</v>
      </c>
      <c r="BH33" s="1">
        <v>1.5</v>
      </c>
      <c r="BI33" s="1">
        <v>1.06</v>
      </c>
      <c r="BJ33" s="1">
        <v>66</v>
      </c>
      <c r="BK33" s="1">
        <v>57.5</v>
      </c>
      <c r="BL33" s="1">
        <v>87</v>
      </c>
      <c r="BM33" s="1">
        <v>29</v>
      </c>
      <c r="BN33" s="1">
        <v>24</v>
      </c>
      <c r="BO33" s="1">
        <v>83</v>
      </c>
      <c r="BP33" s="1">
        <v>9.5</v>
      </c>
      <c r="BQ33" s="1">
        <v>9</v>
      </c>
      <c r="BR33" s="1">
        <v>95</v>
      </c>
      <c r="BS33" s="1">
        <v>0</v>
      </c>
      <c r="BT33" s="1">
        <v>0</v>
      </c>
      <c r="BU33" s="1">
        <v>2</v>
      </c>
      <c r="BV33" s="1">
        <v>0</v>
      </c>
      <c r="BW33" s="1">
        <v>0</v>
      </c>
      <c r="BX33" s="1">
        <v>0</v>
      </c>
      <c r="BY33" s="1">
        <v>72.5</v>
      </c>
      <c r="BZ33" s="1">
        <v>0</v>
      </c>
      <c r="CA33" s="1">
        <v>7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f t="shared" si="0"/>
        <v>4.0173230099999993</v>
      </c>
      <c r="CL33" s="1">
        <v>6</v>
      </c>
    </row>
    <row r="34" spans="1:90" x14ac:dyDescent="0.25">
      <c r="A34" s="1" t="s">
        <v>177</v>
      </c>
      <c r="B34" s="1">
        <v>4.8</v>
      </c>
      <c r="C34" s="1">
        <v>2</v>
      </c>
      <c r="D34" s="1">
        <v>70.5</v>
      </c>
      <c r="E34" s="1">
        <v>0.02</v>
      </c>
      <c r="F34" s="1">
        <v>0</v>
      </c>
      <c r="G34" s="1">
        <v>0</v>
      </c>
      <c r="H34" s="1">
        <v>0</v>
      </c>
      <c r="I34" s="1">
        <v>0.5</v>
      </c>
      <c r="J34" s="1">
        <v>0</v>
      </c>
      <c r="K34" s="1">
        <v>0.5</v>
      </c>
      <c r="L34" s="1">
        <v>0</v>
      </c>
      <c r="M34" s="1">
        <v>0</v>
      </c>
      <c r="N34" s="1">
        <v>0.5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4.5</v>
      </c>
      <c r="V34" s="1">
        <v>3.5</v>
      </c>
      <c r="W34" s="1">
        <v>78</v>
      </c>
      <c r="X34" s="1">
        <v>1</v>
      </c>
      <c r="Y34" s="1">
        <v>0.5</v>
      </c>
      <c r="Z34" s="1">
        <v>50</v>
      </c>
      <c r="AA34" s="1">
        <v>0</v>
      </c>
      <c r="AB34" s="1">
        <v>0</v>
      </c>
      <c r="AC34" s="1">
        <v>0.5</v>
      </c>
      <c r="AD34" s="1">
        <v>0</v>
      </c>
      <c r="AE34" s="1">
        <v>0.02</v>
      </c>
      <c r="AF34" s="1">
        <v>0</v>
      </c>
      <c r="AG34" s="1">
        <v>0</v>
      </c>
      <c r="AH34" s="1">
        <v>0.5</v>
      </c>
      <c r="AI34" s="1">
        <v>0</v>
      </c>
      <c r="AJ34" s="1">
        <v>0</v>
      </c>
      <c r="AK34" s="1">
        <v>3</v>
      </c>
      <c r="AL34" s="1">
        <v>7.65</v>
      </c>
      <c r="AM34" s="1">
        <v>12.9</v>
      </c>
      <c r="AN34" s="1">
        <v>0.1</v>
      </c>
      <c r="AO34" s="1">
        <v>2.5</v>
      </c>
      <c r="AP34" s="1">
        <v>7</v>
      </c>
      <c r="AQ34" s="1">
        <v>7</v>
      </c>
      <c r="AR34" s="1">
        <v>0</v>
      </c>
      <c r="AS34" s="1">
        <v>1</v>
      </c>
      <c r="AT34" s="1">
        <v>2</v>
      </c>
      <c r="AU34" s="1">
        <v>0.5</v>
      </c>
      <c r="AV34" s="1">
        <v>0.5</v>
      </c>
      <c r="AW34" s="1">
        <v>100</v>
      </c>
      <c r="AX34" s="1">
        <v>3</v>
      </c>
      <c r="AY34" s="1">
        <v>3</v>
      </c>
      <c r="AZ34" s="1">
        <v>1</v>
      </c>
      <c r="BA34" s="1">
        <v>0</v>
      </c>
      <c r="BB34" s="1">
        <v>4</v>
      </c>
      <c r="BC34" s="1">
        <v>13</v>
      </c>
      <c r="BD34" s="1">
        <v>7</v>
      </c>
      <c r="BE34" s="1">
        <v>4.5</v>
      </c>
      <c r="BF34" s="1">
        <v>2.5</v>
      </c>
      <c r="BG34" s="1">
        <v>3</v>
      </c>
      <c r="BH34" s="1">
        <v>1.5</v>
      </c>
      <c r="BI34" s="1">
        <v>1.31</v>
      </c>
      <c r="BJ34" s="1">
        <v>21.5</v>
      </c>
      <c r="BK34" s="1">
        <v>15</v>
      </c>
      <c r="BL34" s="1">
        <v>70</v>
      </c>
      <c r="BM34" s="1">
        <v>10</v>
      </c>
      <c r="BN34" s="1">
        <v>7</v>
      </c>
      <c r="BO34" s="1">
        <v>70</v>
      </c>
      <c r="BP34" s="1">
        <v>4.5</v>
      </c>
      <c r="BQ34" s="1">
        <v>3.5</v>
      </c>
      <c r="BR34" s="1">
        <v>78</v>
      </c>
      <c r="BS34" s="1">
        <v>0</v>
      </c>
      <c r="BT34" s="1">
        <v>0</v>
      </c>
      <c r="BU34" s="1">
        <v>2</v>
      </c>
      <c r="BV34" s="1">
        <v>0</v>
      </c>
      <c r="BW34" s="1">
        <v>2</v>
      </c>
      <c r="BX34" s="1">
        <v>0</v>
      </c>
      <c r="BY34" s="1">
        <v>35</v>
      </c>
      <c r="BZ34" s="1">
        <v>1</v>
      </c>
      <c r="CA34" s="1">
        <v>2</v>
      </c>
      <c r="CB34" s="1">
        <v>1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f t="shared" si="0"/>
        <v>3.2413614199999987</v>
      </c>
      <c r="CL34" s="1">
        <v>6</v>
      </c>
    </row>
    <row r="35" spans="1:90" x14ac:dyDescent="0.25">
      <c r="A35" s="1" t="s">
        <v>141</v>
      </c>
      <c r="B35" s="1">
        <v>4.7</v>
      </c>
      <c r="C35" s="1">
        <v>2</v>
      </c>
      <c r="D35" s="1">
        <v>90</v>
      </c>
      <c r="E35" s="1">
        <v>0.01</v>
      </c>
      <c r="F35" s="1">
        <v>0</v>
      </c>
      <c r="G35" s="1">
        <v>0</v>
      </c>
      <c r="H35" s="1">
        <v>0</v>
      </c>
      <c r="I35" s="1">
        <v>0.5</v>
      </c>
      <c r="J35" s="1">
        <v>0</v>
      </c>
      <c r="K35" s="1">
        <v>0.5</v>
      </c>
      <c r="L35" s="1">
        <v>0</v>
      </c>
      <c r="M35" s="1">
        <v>0</v>
      </c>
      <c r="N35" s="1">
        <v>0.5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6.5</v>
      </c>
      <c r="V35" s="1">
        <v>5</v>
      </c>
      <c r="W35" s="1">
        <v>77</v>
      </c>
      <c r="X35" s="1">
        <v>0</v>
      </c>
      <c r="Y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0.5</v>
      </c>
      <c r="AI35" s="1">
        <v>0</v>
      </c>
      <c r="AJ35" s="1">
        <v>0.5</v>
      </c>
      <c r="AK35" s="1">
        <v>2</v>
      </c>
      <c r="AL35" s="1">
        <v>1.1499999999999999</v>
      </c>
      <c r="AM35" s="1">
        <v>12.3</v>
      </c>
      <c r="AN35" s="1">
        <v>0</v>
      </c>
      <c r="AO35" s="1">
        <v>3.1</v>
      </c>
      <c r="AP35" s="1">
        <v>11</v>
      </c>
      <c r="AQ35" s="1">
        <v>17</v>
      </c>
      <c r="AR35" s="1">
        <v>0</v>
      </c>
      <c r="AS35" s="1">
        <v>3</v>
      </c>
      <c r="AT35" s="1">
        <v>1</v>
      </c>
      <c r="AU35" s="1">
        <v>2</v>
      </c>
      <c r="AV35" s="1">
        <v>0.5</v>
      </c>
      <c r="AW35" s="1">
        <v>25</v>
      </c>
      <c r="AX35" s="1">
        <v>4</v>
      </c>
      <c r="AY35" s="1">
        <v>2.5</v>
      </c>
      <c r="AZ35" s="1">
        <v>0</v>
      </c>
      <c r="BA35" s="1">
        <v>0.5</v>
      </c>
      <c r="BB35" s="1">
        <v>3</v>
      </c>
      <c r="BC35" s="1">
        <v>7.5</v>
      </c>
      <c r="BD35" s="1">
        <v>4</v>
      </c>
      <c r="BE35" s="1">
        <v>2.5</v>
      </c>
      <c r="BF35" s="1">
        <v>0.5</v>
      </c>
      <c r="BG35" s="1">
        <v>0.5</v>
      </c>
      <c r="BH35" s="1">
        <v>1.5</v>
      </c>
      <c r="BI35" s="1">
        <v>1.06</v>
      </c>
      <c r="BJ35" s="1">
        <v>56.5</v>
      </c>
      <c r="BK35" s="1">
        <v>53</v>
      </c>
      <c r="BL35" s="1">
        <v>94</v>
      </c>
      <c r="BM35" s="1">
        <v>23.5</v>
      </c>
      <c r="BN35" s="1">
        <v>21</v>
      </c>
      <c r="BO35" s="1">
        <v>89</v>
      </c>
      <c r="BP35" s="1">
        <v>6.5</v>
      </c>
      <c r="BQ35" s="1">
        <v>5</v>
      </c>
      <c r="BR35" s="1">
        <v>77</v>
      </c>
      <c r="BS35" s="1">
        <v>0</v>
      </c>
      <c r="BT35" s="1">
        <v>0</v>
      </c>
      <c r="BU35" s="1">
        <v>2</v>
      </c>
      <c r="BV35" s="1">
        <v>0</v>
      </c>
      <c r="BW35" s="1">
        <v>0</v>
      </c>
      <c r="BX35" s="1">
        <v>0</v>
      </c>
      <c r="BY35" s="1">
        <v>63.5</v>
      </c>
      <c r="BZ35" s="1">
        <v>0.5</v>
      </c>
      <c r="CA35" s="1">
        <v>6.5</v>
      </c>
      <c r="CB35" s="1">
        <v>0.5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>
        <v>0</v>
      </c>
      <c r="CJ35" s="1">
        <v>0</v>
      </c>
      <c r="CK35" s="1">
        <f t="shared" si="0"/>
        <v>3.8171609100000006</v>
      </c>
      <c r="CL35" s="1">
        <v>6</v>
      </c>
    </row>
    <row r="36" spans="1:90" x14ac:dyDescent="0.25">
      <c r="A36" s="1" t="s">
        <v>132</v>
      </c>
      <c r="B36" s="1">
        <v>5.0999999999999996</v>
      </c>
      <c r="C36" s="1">
        <v>2</v>
      </c>
      <c r="D36" s="1">
        <v>90</v>
      </c>
      <c r="E36" s="1">
        <v>0.22</v>
      </c>
      <c r="F36" s="1">
        <v>0</v>
      </c>
      <c r="G36" s="1">
        <v>0.3</v>
      </c>
      <c r="H36" s="1">
        <v>0</v>
      </c>
      <c r="I36" s="1">
        <v>0.5</v>
      </c>
      <c r="J36" s="1">
        <v>0</v>
      </c>
      <c r="K36" s="1">
        <v>0</v>
      </c>
      <c r="L36" s="1">
        <v>0.5</v>
      </c>
      <c r="M36" s="1">
        <v>0</v>
      </c>
      <c r="N36" s="1">
        <v>0</v>
      </c>
      <c r="O36" s="1">
        <v>0.01</v>
      </c>
      <c r="P36" s="1">
        <v>0.01</v>
      </c>
      <c r="Q36" s="1">
        <v>0</v>
      </c>
      <c r="R36" s="1">
        <v>0</v>
      </c>
      <c r="S36" s="1">
        <v>0</v>
      </c>
      <c r="T36" s="1">
        <v>0</v>
      </c>
      <c r="U36" s="1">
        <v>15.5</v>
      </c>
      <c r="V36" s="1">
        <v>11</v>
      </c>
      <c r="W36" s="1">
        <v>71</v>
      </c>
      <c r="X36" s="1">
        <v>4.5</v>
      </c>
      <c r="Y36" s="1">
        <v>1.5</v>
      </c>
      <c r="Z36" s="1">
        <v>33</v>
      </c>
      <c r="AA36" s="1">
        <v>2</v>
      </c>
      <c r="AB36" s="1">
        <v>1</v>
      </c>
      <c r="AC36" s="1">
        <v>2.5</v>
      </c>
      <c r="AD36" s="1">
        <v>0.5</v>
      </c>
      <c r="AE36" s="1">
        <v>0.28000000000000003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6</v>
      </c>
      <c r="AL36" s="1">
        <v>33.549999999999997</v>
      </c>
      <c r="AM36" s="1">
        <v>16.100000000000001</v>
      </c>
      <c r="AN36" s="1">
        <v>0.9</v>
      </c>
      <c r="AO36" s="1">
        <v>3.9</v>
      </c>
      <c r="AP36" s="1">
        <v>12</v>
      </c>
      <c r="AQ36" s="1">
        <v>12</v>
      </c>
      <c r="AR36" s="1">
        <v>0</v>
      </c>
      <c r="AS36" s="1">
        <v>0.5</v>
      </c>
      <c r="AT36" s="1">
        <v>2</v>
      </c>
      <c r="AU36" s="1">
        <v>1.5</v>
      </c>
      <c r="AV36" s="1">
        <v>0.5</v>
      </c>
      <c r="AW36" s="1">
        <v>33</v>
      </c>
      <c r="AX36" s="1">
        <v>6</v>
      </c>
      <c r="AY36" s="1">
        <v>1</v>
      </c>
      <c r="AZ36" s="1">
        <v>0.5</v>
      </c>
      <c r="BA36" s="1">
        <v>2.5</v>
      </c>
      <c r="BB36" s="1">
        <v>4</v>
      </c>
      <c r="BC36" s="1">
        <v>13</v>
      </c>
      <c r="BD36" s="1">
        <v>7</v>
      </c>
      <c r="BE36" s="1">
        <v>4.5</v>
      </c>
      <c r="BF36" s="1">
        <v>2.5</v>
      </c>
      <c r="BG36" s="1">
        <v>3</v>
      </c>
      <c r="BH36" s="1">
        <v>1.5</v>
      </c>
      <c r="BI36" s="1">
        <v>1.31</v>
      </c>
      <c r="BJ36" s="1">
        <v>47</v>
      </c>
      <c r="BK36" s="1">
        <v>33</v>
      </c>
      <c r="BL36" s="1">
        <v>70</v>
      </c>
      <c r="BM36" s="1">
        <v>27.5</v>
      </c>
      <c r="BN36" s="1">
        <v>17.5</v>
      </c>
      <c r="BO36" s="1">
        <v>64</v>
      </c>
      <c r="BP36" s="1">
        <v>15.5</v>
      </c>
      <c r="BQ36" s="1">
        <v>11</v>
      </c>
      <c r="BR36" s="1">
        <v>71</v>
      </c>
      <c r="BS36" s="1">
        <v>0</v>
      </c>
      <c r="BT36" s="1">
        <v>0</v>
      </c>
      <c r="BU36" s="1">
        <v>2</v>
      </c>
      <c r="BV36" s="1">
        <v>0</v>
      </c>
      <c r="BW36" s="1">
        <v>0</v>
      </c>
      <c r="BX36" s="1">
        <v>0.5</v>
      </c>
      <c r="BY36" s="1">
        <v>73</v>
      </c>
      <c r="BZ36" s="1">
        <v>1</v>
      </c>
      <c r="CA36" s="1">
        <v>6.5</v>
      </c>
      <c r="CB36" s="1">
        <v>4</v>
      </c>
      <c r="CC36" s="1">
        <v>0</v>
      </c>
      <c r="CD36" s="1">
        <v>0</v>
      </c>
      <c r="CE36" s="1">
        <v>0.5</v>
      </c>
      <c r="CF36" s="1">
        <v>1</v>
      </c>
      <c r="CG36" s="1">
        <v>0.5</v>
      </c>
      <c r="CH36" s="1">
        <v>0</v>
      </c>
      <c r="CI36" s="1">
        <v>0</v>
      </c>
      <c r="CJ36" s="1">
        <v>0</v>
      </c>
      <c r="CK36" s="1">
        <f t="shared" si="0"/>
        <v>2.9005146799999992</v>
      </c>
      <c r="CL36" s="1">
        <v>5</v>
      </c>
    </row>
    <row r="37" spans="1:90" x14ac:dyDescent="0.25">
      <c r="A37" s="1" t="s">
        <v>134</v>
      </c>
      <c r="B37" s="1">
        <v>6.3</v>
      </c>
      <c r="C37" s="1">
        <v>2</v>
      </c>
      <c r="D37" s="1">
        <v>90</v>
      </c>
      <c r="E37" s="1">
        <v>0.06</v>
      </c>
      <c r="F37" s="1">
        <v>0</v>
      </c>
      <c r="G37" s="1">
        <v>0.1</v>
      </c>
      <c r="H37" s="1">
        <v>0</v>
      </c>
      <c r="I37" s="1">
        <v>0.5</v>
      </c>
      <c r="J37" s="1">
        <v>0</v>
      </c>
      <c r="K37" s="1">
        <v>0.5</v>
      </c>
      <c r="L37" s="1">
        <v>0</v>
      </c>
      <c r="M37" s="1">
        <v>0</v>
      </c>
      <c r="N37" s="1">
        <v>0.5</v>
      </c>
      <c r="O37" s="1">
        <v>0.02</v>
      </c>
      <c r="P37" s="1">
        <v>0.02</v>
      </c>
      <c r="Q37" s="1">
        <v>0</v>
      </c>
      <c r="R37" s="1">
        <v>0</v>
      </c>
      <c r="S37" s="1">
        <v>0</v>
      </c>
      <c r="T37" s="1">
        <v>0</v>
      </c>
      <c r="U37" s="1">
        <v>11.5</v>
      </c>
      <c r="V37" s="1">
        <v>9</v>
      </c>
      <c r="W37" s="1">
        <v>78</v>
      </c>
      <c r="X37" s="1">
        <v>0.5</v>
      </c>
      <c r="Y37" s="1">
        <v>0</v>
      </c>
      <c r="Z37" s="1">
        <v>0</v>
      </c>
      <c r="AA37" s="1">
        <v>0</v>
      </c>
      <c r="AB37" s="1">
        <v>0</v>
      </c>
      <c r="AC37" s="1">
        <v>2.5</v>
      </c>
      <c r="AD37" s="1">
        <v>0</v>
      </c>
      <c r="AE37" s="1">
        <v>0.1</v>
      </c>
      <c r="AF37" s="1">
        <v>0</v>
      </c>
      <c r="AG37" s="1">
        <v>0</v>
      </c>
      <c r="AH37" s="1">
        <v>0</v>
      </c>
      <c r="AI37" s="1">
        <v>0</v>
      </c>
      <c r="AJ37" s="1">
        <v>1</v>
      </c>
      <c r="AK37" s="1">
        <v>6</v>
      </c>
      <c r="AL37" s="1">
        <v>22.4</v>
      </c>
      <c r="AM37" s="1">
        <v>28.4</v>
      </c>
      <c r="AN37" s="1">
        <v>0.4</v>
      </c>
      <c r="AO37" s="1">
        <v>4.8</v>
      </c>
      <c r="AP37" s="1">
        <v>17.5</v>
      </c>
      <c r="AQ37" s="1">
        <v>29.5</v>
      </c>
      <c r="AR37" s="1">
        <v>1.5</v>
      </c>
      <c r="AS37" s="1">
        <v>7.5</v>
      </c>
      <c r="AT37" s="1">
        <v>0</v>
      </c>
      <c r="AU37" s="1">
        <v>0.5</v>
      </c>
      <c r="AV37" s="1">
        <v>0</v>
      </c>
      <c r="AW37" s="1">
        <v>0</v>
      </c>
      <c r="AX37" s="1">
        <v>4.5</v>
      </c>
      <c r="AY37" s="1">
        <v>3</v>
      </c>
      <c r="AZ37" s="1">
        <v>2.5</v>
      </c>
      <c r="BA37" s="1">
        <v>2</v>
      </c>
      <c r="BB37" s="1">
        <v>7.5</v>
      </c>
      <c r="BC37" s="1">
        <v>8</v>
      </c>
      <c r="BD37" s="1">
        <v>6</v>
      </c>
      <c r="BE37" s="1">
        <v>1.5</v>
      </c>
      <c r="BF37" s="1">
        <v>0</v>
      </c>
      <c r="BG37" s="1">
        <v>1.5</v>
      </c>
      <c r="BH37" s="1">
        <v>0.5</v>
      </c>
      <c r="BI37" s="1">
        <v>0.57999999999999996</v>
      </c>
      <c r="BJ37" s="1">
        <v>89</v>
      </c>
      <c r="BK37" s="1">
        <v>82</v>
      </c>
      <c r="BL37" s="1">
        <v>92</v>
      </c>
      <c r="BM37" s="1">
        <v>33.5</v>
      </c>
      <c r="BN37" s="1">
        <v>29</v>
      </c>
      <c r="BO37" s="1">
        <v>87</v>
      </c>
      <c r="BP37" s="1">
        <v>11.5</v>
      </c>
      <c r="BQ37" s="1">
        <v>9</v>
      </c>
      <c r="BR37" s="1">
        <v>78</v>
      </c>
      <c r="BS37" s="1">
        <v>0</v>
      </c>
      <c r="BT37" s="1">
        <v>0</v>
      </c>
      <c r="BU37" s="1">
        <v>2</v>
      </c>
      <c r="BV37" s="1">
        <v>0</v>
      </c>
      <c r="BW37" s="1">
        <v>0</v>
      </c>
      <c r="BX37" s="1">
        <v>0</v>
      </c>
      <c r="BY37" s="1">
        <v>100.5</v>
      </c>
      <c r="BZ37" s="1">
        <v>2.5</v>
      </c>
      <c r="CA37" s="1">
        <v>7</v>
      </c>
      <c r="CB37" s="1">
        <v>1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>
        <v>0</v>
      </c>
      <c r="CJ37" s="1">
        <v>0</v>
      </c>
      <c r="CK37" s="1">
        <f t="shared" si="0"/>
        <v>4.0035044799999993</v>
      </c>
      <c r="CL37" s="1">
        <v>5</v>
      </c>
    </row>
    <row r="38" spans="1:90" x14ac:dyDescent="0.25">
      <c r="A38" s="1" t="s">
        <v>147</v>
      </c>
      <c r="B38" s="1">
        <v>5.0999999999999996</v>
      </c>
      <c r="C38" s="1">
        <v>2</v>
      </c>
      <c r="D38" s="1">
        <v>88</v>
      </c>
      <c r="E38" s="1">
        <v>0.13</v>
      </c>
      <c r="F38" s="1">
        <v>0.33</v>
      </c>
      <c r="G38" s="1">
        <v>0.2</v>
      </c>
      <c r="H38" s="1">
        <v>1</v>
      </c>
      <c r="I38" s="1">
        <v>1.5</v>
      </c>
      <c r="J38" s="1">
        <v>0.5</v>
      </c>
      <c r="K38" s="1">
        <v>1</v>
      </c>
      <c r="L38" s="1">
        <v>0.5</v>
      </c>
      <c r="M38" s="1">
        <v>0</v>
      </c>
      <c r="N38" s="1">
        <v>0</v>
      </c>
      <c r="O38" s="1">
        <v>0.11</v>
      </c>
      <c r="P38" s="1">
        <v>0.11</v>
      </c>
      <c r="Q38" s="1">
        <v>0.5</v>
      </c>
      <c r="R38" s="1">
        <v>0.5</v>
      </c>
      <c r="S38" s="1">
        <v>0</v>
      </c>
      <c r="T38" s="1">
        <v>0</v>
      </c>
      <c r="U38" s="1">
        <v>10</v>
      </c>
      <c r="V38" s="1">
        <v>5</v>
      </c>
      <c r="W38" s="1">
        <v>50</v>
      </c>
      <c r="X38" s="1">
        <v>4</v>
      </c>
      <c r="Y38" s="1">
        <v>1</v>
      </c>
      <c r="Z38" s="1">
        <v>25</v>
      </c>
      <c r="AA38" s="1">
        <v>0</v>
      </c>
      <c r="AB38" s="1">
        <v>0</v>
      </c>
      <c r="AC38" s="1">
        <v>0</v>
      </c>
      <c r="AD38" s="1">
        <v>0</v>
      </c>
      <c r="AE38" s="1">
        <v>0.05</v>
      </c>
      <c r="AF38" s="1">
        <v>0</v>
      </c>
      <c r="AG38" s="1">
        <v>0</v>
      </c>
      <c r="AH38" s="1">
        <v>0</v>
      </c>
      <c r="AI38" s="1">
        <v>0</v>
      </c>
      <c r="AJ38" s="1">
        <v>0.5</v>
      </c>
      <c r="AK38" s="1">
        <v>24</v>
      </c>
      <c r="AL38" s="1">
        <v>6.05</v>
      </c>
      <c r="AM38" s="1">
        <v>26.7</v>
      </c>
      <c r="AN38" s="1">
        <v>0.8</v>
      </c>
      <c r="AO38" s="1">
        <v>4.3</v>
      </c>
      <c r="AP38" s="1">
        <v>11</v>
      </c>
      <c r="AQ38" s="1">
        <v>23</v>
      </c>
      <c r="AR38" s="1">
        <v>1.5</v>
      </c>
      <c r="AS38" s="1">
        <v>8</v>
      </c>
      <c r="AT38" s="1">
        <v>1.5</v>
      </c>
      <c r="AU38" s="1">
        <v>1</v>
      </c>
      <c r="AV38" s="1">
        <v>1</v>
      </c>
      <c r="AW38" s="1">
        <v>100</v>
      </c>
      <c r="AX38" s="1">
        <v>4</v>
      </c>
      <c r="AY38" s="1">
        <v>2.5</v>
      </c>
      <c r="AZ38" s="1">
        <v>0</v>
      </c>
      <c r="BA38" s="1">
        <v>2</v>
      </c>
      <c r="BB38" s="1">
        <v>4.5</v>
      </c>
      <c r="BC38" s="1">
        <v>11.5</v>
      </c>
      <c r="BD38" s="1">
        <v>7</v>
      </c>
      <c r="BE38" s="1">
        <v>2.5</v>
      </c>
      <c r="BF38" s="1">
        <v>0.5</v>
      </c>
      <c r="BG38" s="1">
        <v>1.5</v>
      </c>
      <c r="BH38" s="1">
        <v>1.5</v>
      </c>
      <c r="BI38" s="1">
        <v>1</v>
      </c>
      <c r="BJ38" s="1">
        <v>24</v>
      </c>
      <c r="BK38" s="1">
        <v>15</v>
      </c>
      <c r="BL38" s="1">
        <v>63</v>
      </c>
      <c r="BM38" s="1">
        <v>21</v>
      </c>
      <c r="BN38" s="1">
        <v>10</v>
      </c>
      <c r="BO38" s="1">
        <v>48</v>
      </c>
      <c r="BP38" s="1">
        <v>10</v>
      </c>
      <c r="BQ38" s="1">
        <v>5</v>
      </c>
      <c r="BR38" s="1">
        <v>50</v>
      </c>
      <c r="BS38" s="1">
        <v>0</v>
      </c>
      <c r="BT38" s="1">
        <v>0</v>
      </c>
      <c r="BU38" s="1">
        <v>2</v>
      </c>
      <c r="BV38" s="1">
        <v>0</v>
      </c>
      <c r="BW38" s="1">
        <v>1</v>
      </c>
      <c r="BX38" s="1">
        <v>1</v>
      </c>
      <c r="BY38" s="1">
        <v>48.5</v>
      </c>
      <c r="BZ38" s="1">
        <v>4</v>
      </c>
      <c r="CA38" s="1">
        <v>5.5</v>
      </c>
      <c r="CB38" s="1">
        <v>7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f t="shared" si="0"/>
        <v>3.7813601900000005</v>
      </c>
      <c r="CL38" s="1">
        <v>5</v>
      </c>
    </row>
    <row r="39" spans="1:90" x14ac:dyDescent="0.25">
      <c r="A39" s="1" t="s">
        <v>92</v>
      </c>
      <c r="B39" s="1">
        <v>5.4</v>
      </c>
      <c r="C39" s="1">
        <v>2</v>
      </c>
      <c r="D39" s="1">
        <v>90</v>
      </c>
      <c r="E39" s="1">
        <v>0.05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6.5</v>
      </c>
      <c r="V39" s="1">
        <v>4</v>
      </c>
      <c r="W39" s="1">
        <v>62</v>
      </c>
      <c r="X39" s="1">
        <v>3</v>
      </c>
      <c r="Y39" s="1">
        <v>1.5</v>
      </c>
      <c r="Z39" s="1">
        <v>50</v>
      </c>
      <c r="AA39" s="1">
        <v>0.5</v>
      </c>
      <c r="AB39" s="1">
        <v>0</v>
      </c>
      <c r="AC39" s="1">
        <v>0.5</v>
      </c>
      <c r="AD39" s="1">
        <v>0</v>
      </c>
      <c r="AE39" s="1">
        <v>0.02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2</v>
      </c>
      <c r="AL39" s="1">
        <v>13.25</v>
      </c>
      <c r="AM39" s="1">
        <v>20.5</v>
      </c>
      <c r="AN39" s="1">
        <v>0.1</v>
      </c>
      <c r="AO39" s="1">
        <v>1.6</v>
      </c>
      <c r="AP39" s="1">
        <v>12</v>
      </c>
      <c r="AQ39" s="1">
        <v>12</v>
      </c>
      <c r="AR39" s="1">
        <v>0</v>
      </c>
      <c r="AS39" s="1">
        <v>1</v>
      </c>
      <c r="AT39" s="1">
        <v>3</v>
      </c>
      <c r="AU39" s="1">
        <v>2</v>
      </c>
      <c r="AV39" s="1">
        <v>0.5</v>
      </c>
      <c r="AW39" s="1">
        <v>25</v>
      </c>
      <c r="AX39" s="1">
        <v>5.5</v>
      </c>
      <c r="AY39" s="1">
        <v>2</v>
      </c>
      <c r="AZ39" s="1">
        <v>1</v>
      </c>
      <c r="BA39" s="1">
        <v>1.5</v>
      </c>
      <c r="BB39" s="1">
        <v>4.5</v>
      </c>
      <c r="BC39" s="1">
        <v>19</v>
      </c>
      <c r="BD39" s="1">
        <v>14.5</v>
      </c>
      <c r="BE39" s="1">
        <v>7</v>
      </c>
      <c r="BF39" s="1">
        <v>0.5</v>
      </c>
      <c r="BG39" s="1">
        <v>2.5</v>
      </c>
      <c r="BH39" s="1">
        <v>3.5</v>
      </c>
      <c r="BI39" s="1">
        <v>2.64</v>
      </c>
      <c r="BJ39" s="1">
        <v>36</v>
      </c>
      <c r="BK39" s="1">
        <v>27</v>
      </c>
      <c r="BL39" s="1">
        <v>75</v>
      </c>
      <c r="BM39" s="1">
        <v>25</v>
      </c>
      <c r="BN39" s="1">
        <v>18.5</v>
      </c>
      <c r="BO39" s="1">
        <v>74</v>
      </c>
      <c r="BP39" s="1">
        <v>6.5</v>
      </c>
      <c r="BQ39" s="1">
        <v>4</v>
      </c>
      <c r="BR39" s="1">
        <v>62</v>
      </c>
      <c r="BS39" s="1">
        <v>0</v>
      </c>
      <c r="BT39" s="1">
        <v>0</v>
      </c>
      <c r="BU39" s="1">
        <v>2</v>
      </c>
      <c r="BV39" s="1">
        <v>0</v>
      </c>
      <c r="BW39" s="1">
        <v>0</v>
      </c>
      <c r="BX39" s="1">
        <v>1</v>
      </c>
      <c r="BY39" s="1">
        <v>59.5</v>
      </c>
      <c r="BZ39" s="1">
        <v>1</v>
      </c>
      <c r="CA39" s="1">
        <v>3</v>
      </c>
      <c r="CB39" s="1">
        <v>2.5</v>
      </c>
      <c r="CC39" s="1">
        <v>0</v>
      </c>
      <c r="CD39" s="1">
        <v>0</v>
      </c>
      <c r="CE39" s="1">
        <v>0.5</v>
      </c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K39" s="1">
        <f t="shared" si="0"/>
        <v>3.2811310499999995</v>
      </c>
      <c r="CL39" s="1">
        <v>4</v>
      </c>
    </row>
    <row r="40" spans="1:90" x14ac:dyDescent="0.25">
      <c r="A40" s="1" t="s">
        <v>117</v>
      </c>
      <c r="B40" s="1">
        <v>4.5999999999999996</v>
      </c>
      <c r="C40" s="1">
        <v>2</v>
      </c>
      <c r="D40" s="1">
        <v>86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1.5</v>
      </c>
      <c r="V40" s="1">
        <v>0.5</v>
      </c>
      <c r="W40" s="1">
        <v>33</v>
      </c>
      <c r="X40" s="1">
        <v>0</v>
      </c>
      <c r="Y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0.5</v>
      </c>
      <c r="AI40" s="1">
        <v>0</v>
      </c>
      <c r="AJ40" s="1">
        <v>0.5</v>
      </c>
      <c r="AK40" s="1">
        <v>1</v>
      </c>
      <c r="AL40" s="1">
        <v>0.2</v>
      </c>
      <c r="AM40" s="1">
        <v>16</v>
      </c>
      <c r="AN40" s="1">
        <v>0</v>
      </c>
      <c r="AO40" s="1">
        <v>3.5</v>
      </c>
      <c r="AP40" s="1">
        <v>10.5</v>
      </c>
      <c r="AQ40" s="1">
        <v>16.5</v>
      </c>
      <c r="AR40" s="1">
        <v>0</v>
      </c>
      <c r="AS40" s="1">
        <v>3.5</v>
      </c>
      <c r="AT40" s="1">
        <v>0.5</v>
      </c>
      <c r="AU40" s="1">
        <v>2.5</v>
      </c>
      <c r="AV40" s="1">
        <v>1.5</v>
      </c>
      <c r="AW40" s="1">
        <v>60</v>
      </c>
      <c r="AX40" s="1">
        <v>3</v>
      </c>
      <c r="AY40" s="1">
        <v>5</v>
      </c>
      <c r="AZ40" s="1">
        <v>0.5</v>
      </c>
      <c r="BA40" s="1">
        <v>1.5</v>
      </c>
      <c r="BB40" s="1">
        <v>7</v>
      </c>
      <c r="BC40" s="1">
        <v>7.5</v>
      </c>
      <c r="BD40" s="1">
        <v>3.5</v>
      </c>
      <c r="BE40" s="1">
        <v>1</v>
      </c>
      <c r="BF40" s="1">
        <v>0</v>
      </c>
      <c r="BG40" s="1">
        <v>0.5</v>
      </c>
      <c r="BH40" s="1">
        <v>1.5</v>
      </c>
      <c r="BI40" s="1">
        <v>0.72</v>
      </c>
      <c r="BJ40" s="1">
        <v>33</v>
      </c>
      <c r="BK40" s="1">
        <v>24.5</v>
      </c>
      <c r="BL40" s="1">
        <v>74</v>
      </c>
      <c r="BM40" s="1">
        <v>8</v>
      </c>
      <c r="BN40" s="1">
        <v>3.5</v>
      </c>
      <c r="BO40" s="1">
        <v>44</v>
      </c>
      <c r="BP40" s="1">
        <v>1.5</v>
      </c>
      <c r="BQ40" s="1">
        <v>0.5</v>
      </c>
      <c r="BR40" s="1">
        <v>33</v>
      </c>
      <c r="BS40" s="1">
        <v>0</v>
      </c>
      <c r="BT40" s="1">
        <v>0</v>
      </c>
      <c r="BU40" s="1">
        <v>2</v>
      </c>
      <c r="BV40" s="1">
        <v>0</v>
      </c>
      <c r="BW40" s="1">
        <v>1</v>
      </c>
      <c r="BX40" s="1">
        <v>0</v>
      </c>
      <c r="BY40" s="1">
        <v>44</v>
      </c>
      <c r="BZ40" s="1">
        <v>0.5</v>
      </c>
      <c r="CA40" s="1">
        <v>1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f t="shared" si="0"/>
        <v>3.2994789999999998</v>
      </c>
      <c r="CL40" s="1">
        <v>4</v>
      </c>
    </row>
    <row r="41" spans="1:90" x14ac:dyDescent="0.25">
      <c r="A41" s="1" t="s">
        <v>62</v>
      </c>
      <c r="B41" s="1">
        <v>4.5</v>
      </c>
      <c r="C41" s="1">
        <v>2</v>
      </c>
      <c r="D41" s="1">
        <v>90</v>
      </c>
      <c r="E41" s="1">
        <v>0.03</v>
      </c>
      <c r="F41" s="1">
        <v>0</v>
      </c>
      <c r="G41" s="1">
        <v>0.1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5.5</v>
      </c>
      <c r="V41" s="1">
        <v>4</v>
      </c>
      <c r="W41" s="1">
        <v>73</v>
      </c>
      <c r="X41" s="1">
        <v>0</v>
      </c>
      <c r="Y41" s="1">
        <v>0</v>
      </c>
      <c r="AA41" s="1">
        <v>0</v>
      </c>
      <c r="AB41" s="1">
        <v>0</v>
      </c>
      <c r="AC41" s="1">
        <v>1.5</v>
      </c>
      <c r="AD41" s="1">
        <v>0</v>
      </c>
      <c r="AE41" s="1">
        <v>0.05</v>
      </c>
      <c r="AF41" s="1">
        <v>0</v>
      </c>
      <c r="AG41" s="1">
        <v>0</v>
      </c>
      <c r="AH41" s="1">
        <v>0.5</v>
      </c>
      <c r="AI41" s="1">
        <v>0</v>
      </c>
      <c r="AJ41" s="1">
        <v>1</v>
      </c>
      <c r="AK41" s="1">
        <v>0</v>
      </c>
      <c r="AL41" s="1">
        <v>15.45</v>
      </c>
      <c r="AM41" s="1">
        <v>17.899999999999999</v>
      </c>
      <c r="AN41" s="1">
        <v>0.2</v>
      </c>
      <c r="AO41" s="1">
        <v>4</v>
      </c>
      <c r="AP41" s="1">
        <v>11</v>
      </c>
      <c r="AQ41" s="1">
        <v>23</v>
      </c>
      <c r="AR41" s="1">
        <v>0.5</v>
      </c>
      <c r="AS41" s="1">
        <v>6</v>
      </c>
      <c r="AT41" s="1">
        <v>0</v>
      </c>
      <c r="AU41" s="1">
        <v>1</v>
      </c>
      <c r="AV41" s="1">
        <v>0</v>
      </c>
      <c r="AW41" s="1">
        <v>0</v>
      </c>
      <c r="AX41" s="1">
        <v>1.5</v>
      </c>
      <c r="AY41" s="1">
        <v>4.5</v>
      </c>
      <c r="AZ41" s="1">
        <v>0</v>
      </c>
      <c r="BA41" s="1">
        <v>2</v>
      </c>
      <c r="BB41" s="1">
        <v>6.5</v>
      </c>
      <c r="BC41" s="1">
        <v>14</v>
      </c>
      <c r="BD41" s="1">
        <v>9</v>
      </c>
      <c r="BE41" s="1">
        <v>2</v>
      </c>
      <c r="BF41" s="1">
        <v>2</v>
      </c>
      <c r="BG41" s="1">
        <v>4</v>
      </c>
      <c r="BH41" s="1">
        <v>0</v>
      </c>
      <c r="BI41" s="1">
        <v>0.56999999999999995</v>
      </c>
      <c r="BJ41" s="1">
        <v>50.5</v>
      </c>
      <c r="BK41" s="1">
        <v>40</v>
      </c>
      <c r="BL41" s="1">
        <v>79</v>
      </c>
      <c r="BM41" s="1">
        <v>13</v>
      </c>
      <c r="BN41" s="1">
        <v>8.5</v>
      </c>
      <c r="BO41" s="1">
        <v>65</v>
      </c>
      <c r="BP41" s="1">
        <v>5.5</v>
      </c>
      <c r="BQ41" s="1">
        <v>4</v>
      </c>
      <c r="BR41" s="1">
        <v>73</v>
      </c>
      <c r="BS41" s="1">
        <v>0</v>
      </c>
      <c r="BT41" s="1">
        <v>0</v>
      </c>
      <c r="BU41" s="1">
        <v>2</v>
      </c>
      <c r="BV41" s="1">
        <v>0</v>
      </c>
      <c r="BW41" s="1">
        <v>0</v>
      </c>
      <c r="BX41" s="1">
        <v>0.5</v>
      </c>
      <c r="BY41" s="1">
        <v>62.5</v>
      </c>
      <c r="BZ41" s="1">
        <v>0</v>
      </c>
      <c r="CA41" s="1">
        <v>5.5</v>
      </c>
      <c r="CB41" s="1">
        <v>0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1">
        <v>0</v>
      </c>
      <c r="CI41" s="1">
        <v>0</v>
      </c>
      <c r="CJ41" s="1">
        <v>0</v>
      </c>
      <c r="CK41" s="1">
        <f t="shared" si="0"/>
        <v>3.6056278300000009</v>
      </c>
      <c r="CL41" s="1">
        <v>2</v>
      </c>
    </row>
    <row r="42" spans="1:90" x14ac:dyDescent="0.25">
      <c r="A42" s="1" t="s">
        <v>64</v>
      </c>
      <c r="B42" s="1">
        <v>4.5</v>
      </c>
      <c r="C42" s="1">
        <v>2</v>
      </c>
      <c r="D42" s="1">
        <v>90</v>
      </c>
      <c r="E42" s="1">
        <v>0.17</v>
      </c>
      <c r="F42" s="1">
        <v>0</v>
      </c>
      <c r="G42" s="1">
        <v>0.3</v>
      </c>
      <c r="H42" s="1">
        <v>0</v>
      </c>
      <c r="I42" s="1">
        <v>1.5</v>
      </c>
      <c r="J42" s="1">
        <v>0.5</v>
      </c>
      <c r="K42" s="1">
        <v>0</v>
      </c>
      <c r="L42" s="1">
        <v>1.5</v>
      </c>
      <c r="M42" s="1">
        <v>0</v>
      </c>
      <c r="N42" s="1">
        <v>0</v>
      </c>
      <c r="O42" s="1">
        <v>0.08</v>
      </c>
      <c r="P42" s="1">
        <v>0.08</v>
      </c>
      <c r="Q42" s="1">
        <v>0</v>
      </c>
      <c r="R42" s="1">
        <v>0</v>
      </c>
      <c r="S42" s="1">
        <v>0</v>
      </c>
      <c r="T42" s="1">
        <v>0</v>
      </c>
      <c r="U42" s="1">
        <v>12</v>
      </c>
      <c r="V42" s="1">
        <v>7.5</v>
      </c>
      <c r="W42" s="1">
        <v>63</v>
      </c>
      <c r="X42" s="1">
        <v>4</v>
      </c>
      <c r="Y42" s="1">
        <v>0.5</v>
      </c>
      <c r="Z42" s="1">
        <v>13</v>
      </c>
      <c r="AA42" s="1">
        <v>0</v>
      </c>
      <c r="AB42" s="1">
        <v>0</v>
      </c>
      <c r="AC42" s="1">
        <v>0.5</v>
      </c>
      <c r="AD42" s="1">
        <v>0.5</v>
      </c>
      <c r="AE42" s="1">
        <v>0.22</v>
      </c>
      <c r="AF42" s="1">
        <v>0</v>
      </c>
      <c r="AG42" s="1">
        <v>0</v>
      </c>
      <c r="AH42" s="1">
        <v>0.5</v>
      </c>
      <c r="AI42" s="1">
        <v>0</v>
      </c>
      <c r="AJ42" s="1">
        <v>0.5</v>
      </c>
      <c r="AK42" s="1">
        <v>8</v>
      </c>
      <c r="AL42" s="1">
        <v>4.3499999999999996</v>
      </c>
      <c r="AM42" s="1">
        <v>19.8</v>
      </c>
      <c r="AN42" s="1">
        <v>1.1000000000000001</v>
      </c>
      <c r="AO42" s="1">
        <v>4</v>
      </c>
      <c r="AP42" s="1">
        <v>8</v>
      </c>
      <c r="AQ42" s="1">
        <v>14</v>
      </c>
      <c r="AR42" s="1">
        <v>0</v>
      </c>
      <c r="AS42" s="1">
        <v>3</v>
      </c>
      <c r="AT42" s="1">
        <v>1.5</v>
      </c>
      <c r="AU42" s="1">
        <v>2.5</v>
      </c>
      <c r="AV42" s="1">
        <v>1</v>
      </c>
      <c r="AW42" s="1">
        <v>40</v>
      </c>
      <c r="AX42" s="1">
        <v>3</v>
      </c>
      <c r="AY42" s="1">
        <v>3.5</v>
      </c>
      <c r="AZ42" s="1">
        <v>1</v>
      </c>
      <c r="BA42" s="1">
        <v>0</v>
      </c>
      <c r="BB42" s="1">
        <v>4.5</v>
      </c>
      <c r="BC42" s="1">
        <v>13.5</v>
      </c>
      <c r="BD42" s="1">
        <v>9</v>
      </c>
      <c r="BE42" s="1">
        <v>5.5</v>
      </c>
      <c r="BF42" s="1">
        <v>1</v>
      </c>
      <c r="BG42" s="1">
        <v>2.5</v>
      </c>
      <c r="BH42" s="1">
        <v>2</v>
      </c>
      <c r="BI42" s="1">
        <v>1.66</v>
      </c>
      <c r="BJ42" s="1">
        <v>46</v>
      </c>
      <c r="BK42" s="1">
        <v>34.5</v>
      </c>
      <c r="BL42" s="1">
        <v>75</v>
      </c>
      <c r="BM42" s="1">
        <v>27.5</v>
      </c>
      <c r="BN42" s="1">
        <v>16</v>
      </c>
      <c r="BO42" s="1">
        <v>58</v>
      </c>
      <c r="BP42" s="1">
        <v>12</v>
      </c>
      <c r="BQ42" s="1">
        <v>7.5</v>
      </c>
      <c r="BR42" s="1">
        <v>63</v>
      </c>
      <c r="BS42" s="1">
        <v>0</v>
      </c>
      <c r="BT42" s="1">
        <v>0</v>
      </c>
      <c r="BU42" s="1">
        <v>2</v>
      </c>
      <c r="BV42" s="1">
        <v>0</v>
      </c>
      <c r="BW42" s="1">
        <v>0</v>
      </c>
      <c r="BX42" s="1">
        <v>0</v>
      </c>
      <c r="BY42" s="1">
        <v>67</v>
      </c>
      <c r="BZ42" s="1">
        <v>0</v>
      </c>
      <c r="CA42" s="1">
        <v>6.5</v>
      </c>
      <c r="CB42" s="1">
        <v>5.5</v>
      </c>
      <c r="CC42" s="1">
        <v>0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  <c r="CI42" s="1">
        <v>0</v>
      </c>
      <c r="CJ42" s="1">
        <v>0</v>
      </c>
      <c r="CK42" s="1">
        <f t="shared" si="0"/>
        <v>4.1595070500000002</v>
      </c>
      <c r="CL42" s="1">
        <v>2</v>
      </c>
    </row>
    <row r="43" spans="1:90" x14ac:dyDescent="0.25">
      <c r="A43" s="1" t="s">
        <v>65</v>
      </c>
      <c r="B43" s="1">
        <v>5.0999999999999996</v>
      </c>
      <c r="C43" s="1">
        <v>2</v>
      </c>
      <c r="D43" s="1">
        <v>90</v>
      </c>
      <c r="E43" s="1">
        <v>0.05</v>
      </c>
      <c r="F43" s="1">
        <v>0</v>
      </c>
      <c r="G43" s="1">
        <v>0.1</v>
      </c>
      <c r="H43" s="1">
        <v>0</v>
      </c>
      <c r="I43" s="1">
        <v>0.5</v>
      </c>
      <c r="J43" s="1">
        <v>0.5</v>
      </c>
      <c r="K43" s="1">
        <v>0.5</v>
      </c>
      <c r="L43" s="1">
        <v>0</v>
      </c>
      <c r="M43" s="1">
        <v>0</v>
      </c>
      <c r="N43" s="1">
        <v>0</v>
      </c>
      <c r="O43" s="1">
        <v>0.09</v>
      </c>
      <c r="P43" s="1">
        <v>0.09</v>
      </c>
      <c r="Q43" s="1">
        <v>0</v>
      </c>
      <c r="R43" s="1">
        <v>0</v>
      </c>
      <c r="S43" s="1">
        <v>0</v>
      </c>
      <c r="T43" s="1">
        <v>0</v>
      </c>
      <c r="U43" s="1">
        <v>18</v>
      </c>
      <c r="V43" s="1">
        <v>15</v>
      </c>
      <c r="W43" s="1">
        <v>83</v>
      </c>
      <c r="X43" s="1">
        <v>2</v>
      </c>
      <c r="Y43" s="1">
        <v>0</v>
      </c>
      <c r="Z43" s="1">
        <v>0</v>
      </c>
      <c r="AA43" s="1">
        <v>0</v>
      </c>
      <c r="AB43" s="1">
        <v>0</v>
      </c>
      <c r="AC43" s="1">
        <v>0.5</v>
      </c>
      <c r="AD43" s="1">
        <v>0</v>
      </c>
      <c r="AE43" s="1">
        <v>0.04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12.5</v>
      </c>
      <c r="AL43" s="1">
        <v>10.45</v>
      </c>
      <c r="AM43" s="1">
        <v>21.1</v>
      </c>
      <c r="AN43" s="1">
        <v>0.7</v>
      </c>
      <c r="AO43" s="1">
        <v>3.7</v>
      </c>
      <c r="AP43" s="1">
        <v>18.5</v>
      </c>
      <c r="AQ43" s="1">
        <v>18.5</v>
      </c>
      <c r="AR43" s="1">
        <v>0</v>
      </c>
      <c r="AS43" s="1">
        <v>2</v>
      </c>
      <c r="AT43" s="1">
        <v>1</v>
      </c>
      <c r="AU43" s="1">
        <v>3</v>
      </c>
      <c r="AV43" s="1">
        <v>2.5</v>
      </c>
      <c r="AW43" s="1">
        <v>83</v>
      </c>
      <c r="AX43" s="1">
        <v>4</v>
      </c>
      <c r="AY43" s="1">
        <v>2.5</v>
      </c>
      <c r="AZ43" s="1">
        <v>0.5</v>
      </c>
      <c r="BA43" s="1">
        <v>1</v>
      </c>
      <c r="BB43" s="1">
        <v>4</v>
      </c>
      <c r="BC43" s="1">
        <v>12.5</v>
      </c>
      <c r="BD43" s="1">
        <v>5.5</v>
      </c>
      <c r="BE43" s="1">
        <v>3.5</v>
      </c>
      <c r="BF43" s="1">
        <v>0.5</v>
      </c>
      <c r="BG43" s="1">
        <v>0.5</v>
      </c>
      <c r="BH43" s="1">
        <v>1.5</v>
      </c>
      <c r="BI43" s="1">
        <v>1.26</v>
      </c>
      <c r="BJ43" s="1">
        <v>54.5</v>
      </c>
      <c r="BK43" s="1">
        <v>48.5</v>
      </c>
      <c r="BL43" s="1">
        <v>89</v>
      </c>
      <c r="BM43" s="1">
        <v>35</v>
      </c>
      <c r="BN43" s="1">
        <v>29</v>
      </c>
      <c r="BO43" s="1">
        <v>83</v>
      </c>
      <c r="BP43" s="1">
        <v>18</v>
      </c>
      <c r="BQ43" s="1">
        <v>15</v>
      </c>
      <c r="BR43" s="1">
        <v>83</v>
      </c>
      <c r="BS43" s="1">
        <v>0</v>
      </c>
      <c r="BT43" s="1">
        <v>0</v>
      </c>
      <c r="BU43" s="1">
        <v>2</v>
      </c>
      <c r="BV43" s="1">
        <v>0</v>
      </c>
      <c r="BW43" s="1">
        <v>0</v>
      </c>
      <c r="BX43" s="1">
        <v>2</v>
      </c>
      <c r="BY43" s="1">
        <v>76.5</v>
      </c>
      <c r="BZ43" s="1">
        <v>2.5</v>
      </c>
      <c r="CA43" s="1">
        <v>2</v>
      </c>
      <c r="CB43" s="1">
        <v>2.5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f t="shared" si="0"/>
        <v>4.1091895899999997</v>
      </c>
      <c r="CL43" s="1">
        <v>2</v>
      </c>
    </row>
    <row r="44" spans="1:90" x14ac:dyDescent="0.25">
      <c r="A44" s="1" t="s">
        <v>162</v>
      </c>
      <c r="B44" s="1">
        <v>5.5</v>
      </c>
      <c r="C44" s="1">
        <v>2</v>
      </c>
      <c r="D44" s="1">
        <v>90</v>
      </c>
      <c r="E44" s="1">
        <v>0.06</v>
      </c>
      <c r="F44" s="1">
        <v>0</v>
      </c>
      <c r="G44" s="1">
        <v>0.2</v>
      </c>
      <c r="H44" s="1">
        <v>0</v>
      </c>
      <c r="I44" s="1">
        <v>1</v>
      </c>
      <c r="J44" s="1">
        <v>0</v>
      </c>
      <c r="K44" s="1">
        <v>1</v>
      </c>
      <c r="L44" s="1">
        <v>0</v>
      </c>
      <c r="M44" s="1">
        <v>0.5</v>
      </c>
      <c r="N44" s="1">
        <v>1</v>
      </c>
      <c r="O44" s="1">
        <v>0.15</v>
      </c>
      <c r="P44" s="1">
        <v>0.15</v>
      </c>
      <c r="Q44" s="1">
        <v>0</v>
      </c>
      <c r="R44" s="1">
        <v>0</v>
      </c>
      <c r="S44" s="1">
        <v>0</v>
      </c>
      <c r="T44" s="1">
        <v>0</v>
      </c>
      <c r="U44" s="1">
        <v>14</v>
      </c>
      <c r="V44" s="1">
        <v>12</v>
      </c>
      <c r="W44" s="1">
        <v>86</v>
      </c>
      <c r="X44" s="1">
        <v>0</v>
      </c>
      <c r="Y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0.01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4</v>
      </c>
      <c r="AL44" s="1">
        <v>2.4</v>
      </c>
      <c r="AM44" s="1">
        <v>21.9</v>
      </c>
      <c r="AN44" s="1">
        <v>0.9</v>
      </c>
      <c r="AO44" s="1">
        <v>3.9</v>
      </c>
      <c r="AP44" s="1">
        <v>14.5</v>
      </c>
      <c r="AQ44" s="1">
        <v>14.5</v>
      </c>
      <c r="AR44" s="1">
        <v>0</v>
      </c>
      <c r="AS44" s="1">
        <v>2</v>
      </c>
      <c r="AT44" s="1">
        <v>1</v>
      </c>
      <c r="AU44" s="1">
        <v>2.5</v>
      </c>
      <c r="AV44" s="1">
        <v>1.5</v>
      </c>
      <c r="AW44" s="1">
        <v>60</v>
      </c>
      <c r="AX44" s="1">
        <v>6</v>
      </c>
      <c r="AY44" s="1">
        <v>3.5</v>
      </c>
      <c r="AZ44" s="1">
        <v>0.5</v>
      </c>
      <c r="BA44" s="1">
        <v>0.5</v>
      </c>
      <c r="BB44" s="1">
        <v>4.5</v>
      </c>
      <c r="BC44" s="1">
        <v>12.5</v>
      </c>
      <c r="BD44" s="1">
        <v>5.5</v>
      </c>
      <c r="BE44" s="1">
        <v>3.5</v>
      </c>
      <c r="BF44" s="1">
        <v>0.5</v>
      </c>
      <c r="BG44" s="1">
        <v>0.5</v>
      </c>
      <c r="BH44" s="1">
        <v>1.5</v>
      </c>
      <c r="BI44" s="1">
        <v>1.26</v>
      </c>
      <c r="BJ44" s="1">
        <v>74.5</v>
      </c>
      <c r="BK44" s="1">
        <v>69</v>
      </c>
      <c r="BL44" s="1">
        <v>93</v>
      </c>
      <c r="BM44" s="1">
        <v>33</v>
      </c>
      <c r="BN44" s="1">
        <v>29.5</v>
      </c>
      <c r="BO44" s="1">
        <v>89</v>
      </c>
      <c r="BP44" s="1">
        <v>14</v>
      </c>
      <c r="BQ44" s="1">
        <v>12</v>
      </c>
      <c r="BR44" s="1">
        <v>86</v>
      </c>
      <c r="BS44" s="1">
        <v>0</v>
      </c>
      <c r="BT44" s="1">
        <v>0</v>
      </c>
      <c r="BU44" s="1">
        <v>2</v>
      </c>
      <c r="BV44" s="1">
        <v>0</v>
      </c>
      <c r="BW44" s="1">
        <v>0</v>
      </c>
      <c r="BX44" s="1">
        <v>0.5</v>
      </c>
      <c r="BY44" s="1">
        <v>85.5</v>
      </c>
      <c r="BZ44" s="1">
        <v>1</v>
      </c>
      <c r="CA44" s="1">
        <v>10</v>
      </c>
      <c r="CB44" s="1">
        <v>0.5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f t="shared" si="0"/>
        <v>4.3954637600000002</v>
      </c>
      <c r="CL44" s="1">
        <v>2</v>
      </c>
    </row>
    <row r="45" spans="1:90" x14ac:dyDescent="0.25">
      <c r="A45" s="1" t="s">
        <v>171</v>
      </c>
      <c r="B45" s="1">
        <v>4.7</v>
      </c>
      <c r="C45" s="1">
        <v>2</v>
      </c>
      <c r="D45" s="1">
        <v>76</v>
      </c>
      <c r="E45" s="1">
        <v>0.02</v>
      </c>
      <c r="F45" s="1">
        <v>0</v>
      </c>
      <c r="G45" s="1">
        <v>0</v>
      </c>
      <c r="H45" s="1">
        <v>0</v>
      </c>
      <c r="I45" s="1">
        <v>1</v>
      </c>
      <c r="J45" s="1">
        <v>0</v>
      </c>
      <c r="K45" s="1">
        <v>0.5</v>
      </c>
      <c r="L45" s="1">
        <v>0.5</v>
      </c>
      <c r="M45" s="1">
        <v>0</v>
      </c>
      <c r="N45" s="1">
        <v>0</v>
      </c>
      <c r="O45" s="1">
        <v>0.02</v>
      </c>
      <c r="P45" s="1">
        <v>0.02</v>
      </c>
      <c r="Q45" s="1">
        <v>0</v>
      </c>
      <c r="R45" s="1">
        <v>0</v>
      </c>
      <c r="S45" s="1">
        <v>0</v>
      </c>
      <c r="T45" s="1">
        <v>0</v>
      </c>
      <c r="U45" s="1">
        <v>10</v>
      </c>
      <c r="V45" s="1">
        <v>7</v>
      </c>
      <c r="W45" s="1">
        <v>70</v>
      </c>
      <c r="X45" s="1">
        <v>0.5</v>
      </c>
      <c r="Y45" s="1">
        <v>0.5</v>
      </c>
      <c r="Z45" s="1">
        <v>100</v>
      </c>
      <c r="AA45" s="1">
        <v>0</v>
      </c>
      <c r="AB45" s="1">
        <v>0</v>
      </c>
      <c r="AC45" s="1">
        <v>0</v>
      </c>
      <c r="AD45" s="1">
        <v>0</v>
      </c>
      <c r="AE45" s="1">
        <v>0.02</v>
      </c>
      <c r="AF45" s="1">
        <v>0</v>
      </c>
      <c r="AG45" s="1">
        <v>0</v>
      </c>
      <c r="AH45" s="1">
        <v>0</v>
      </c>
      <c r="AI45" s="1">
        <v>0</v>
      </c>
      <c r="AJ45" s="1">
        <v>1</v>
      </c>
      <c r="AK45" s="1">
        <v>7</v>
      </c>
      <c r="AL45" s="1">
        <v>4.0999999999999996</v>
      </c>
      <c r="AM45" s="1">
        <v>12.4</v>
      </c>
      <c r="AN45" s="1">
        <v>0.1</v>
      </c>
      <c r="AO45" s="1">
        <v>4.5</v>
      </c>
      <c r="AP45" s="1">
        <v>11</v>
      </c>
      <c r="AQ45" s="1">
        <v>23</v>
      </c>
      <c r="AR45" s="1">
        <v>0</v>
      </c>
      <c r="AS45" s="1">
        <v>6</v>
      </c>
      <c r="AT45" s="1">
        <v>0</v>
      </c>
      <c r="AU45" s="1">
        <v>1</v>
      </c>
      <c r="AV45" s="1">
        <v>0.5</v>
      </c>
      <c r="AW45" s="1">
        <v>50</v>
      </c>
      <c r="AX45" s="1">
        <v>5.5</v>
      </c>
      <c r="AY45" s="1">
        <v>3.5</v>
      </c>
      <c r="AZ45" s="1">
        <v>0</v>
      </c>
      <c r="BA45" s="1">
        <v>0.5</v>
      </c>
      <c r="BB45" s="1">
        <v>4</v>
      </c>
      <c r="BC45" s="1">
        <v>14</v>
      </c>
      <c r="BD45" s="1">
        <v>9</v>
      </c>
      <c r="BE45" s="1">
        <v>2</v>
      </c>
      <c r="BF45" s="1">
        <v>2</v>
      </c>
      <c r="BG45" s="1">
        <v>4</v>
      </c>
      <c r="BH45" s="1">
        <v>0</v>
      </c>
      <c r="BI45" s="1">
        <v>0.56999999999999995</v>
      </c>
      <c r="BJ45" s="1">
        <v>41.5</v>
      </c>
      <c r="BK45" s="1">
        <v>30</v>
      </c>
      <c r="BL45" s="1">
        <v>72</v>
      </c>
      <c r="BM45" s="1">
        <v>18.5</v>
      </c>
      <c r="BN45" s="1">
        <v>13.5</v>
      </c>
      <c r="BO45" s="1">
        <v>73</v>
      </c>
      <c r="BP45" s="1">
        <v>10</v>
      </c>
      <c r="BQ45" s="1">
        <v>7</v>
      </c>
      <c r="BR45" s="1">
        <v>70</v>
      </c>
      <c r="BS45" s="1">
        <v>0</v>
      </c>
      <c r="BT45" s="1">
        <v>0</v>
      </c>
      <c r="BU45" s="1">
        <v>2</v>
      </c>
      <c r="BV45" s="1">
        <v>0</v>
      </c>
      <c r="BW45" s="1">
        <v>1</v>
      </c>
      <c r="BX45" s="1">
        <v>0.5</v>
      </c>
      <c r="BY45" s="1">
        <v>64.5</v>
      </c>
      <c r="BZ45" s="1">
        <v>1</v>
      </c>
      <c r="CA45" s="1">
        <v>5.5</v>
      </c>
      <c r="CB45" s="1">
        <v>1</v>
      </c>
      <c r="CC45" s="1">
        <v>0</v>
      </c>
      <c r="CD45" s="1">
        <v>0</v>
      </c>
      <c r="CE45" s="1">
        <v>0</v>
      </c>
      <c r="CF45" s="1">
        <v>0</v>
      </c>
      <c r="CG45" s="1">
        <v>0</v>
      </c>
      <c r="CH45" s="1">
        <v>0</v>
      </c>
      <c r="CI45" s="1">
        <v>0</v>
      </c>
      <c r="CJ45" s="1">
        <v>0</v>
      </c>
      <c r="CK45" s="1">
        <f t="shared" si="0"/>
        <v>4.1487921400000003</v>
      </c>
      <c r="CL45" s="1">
        <v>2</v>
      </c>
    </row>
    <row r="46" spans="1:90" x14ac:dyDescent="0.25">
      <c r="A46" s="1" t="s">
        <v>72</v>
      </c>
      <c r="B46" s="1">
        <v>5.0999999999999996</v>
      </c>
      <c r="C46" s="1">
        <v>2</v>
      </c>
      <c r="D46" s="1">
        <v>84</v>
      </c>
      <c r="E46" s="1">
        <v>0.06</v>
      </c>
      <c r="F46" s="1">
        <v>0</v>
      </c>
      <c r="G46" s="1">
        <v>0.1</v>
      </c>
      <c r="H46" s="1">
        <v>0</v>
      </c>
      <c r="I46" s="1">
        <v>1</v>
      </c>
      <c r="J46" s="1">
        <v>0</v>
      </c>
      <c r="K46" s="1">
        <v>0.5</v>
      </c>
      <c r="L46" s="1">
        <v>0.5</v>
      </c>
      <c r="M46" s="1">
        <v>0</v>
      </c>
      <c r="N46" s="1">
        <v>0</v>
      </c>
      <c r="O46" s="1">
        <v>0.02</v>
      </c>
      <c r="P46" s="1">
        <v>0.02</v>
      </c>
      <c r="Q46" s="1">
        <v>0</v>
      </c>
      <c r="R46" s="1">
        <v>0</v>
      </c>
      <c r="S46" s="1">
        <v>0</v>
      </c>
      <c r="T46" s="1">
        <v>0</v>
      </c>
      <c r="U46" s="1">
        <v>15</v>
      </c>
      <c r="V46" s="1">
        <v>10.5</v>
      </c>
      <c r="W46" s="1">
        <v>70</v>
      </c>
      <c r="X46" s="1">
        <v>4</v>
      </c>
      <c r="Y46" s="1">
        <v>0.5</v>
      </c>
      <c r="Z46" s="1">
        <v>13</v>
      </c>
      <c r="AA46" s="1">
        <v>0</v>
      </c>
      <c r="AB46" s="1">
        <v>0</v>
      </c>
      <c r="AC46" s="1">
        <v>1</v>
      </c>
      <c r="AD46" s="1">
        <v>0</v>
      </c>
      <c r="AE46" s="1">
        <v>0.06</v>
      </c>
      <c r="AF46" s="1">
        <v>0</v>
      </c>
      <c r="AG46" s="1">
        <v>0</v>
      </c>
      <c r="AH46" s="1">
        <v>0</v>
      </c>
      <c r="AI46" s="1">
        <v>0</v>
      </c>
      <c r="AJ46" s="1">
        <v>1</v>
      </c>
      <c r="AK46" s="1">
        <v>11.5</v>
      </c>
      <c r="AL46" s="1">
        <v>15.65</v>
      </c>
      <c r="AM46" s="1">
        <v>9.3000000000000007</v>
      </c>
      <c r="AN46" s="1">
        <v>0.3</v>
      </c>
      <c r="AO46" s="1">
        <v>4.7</v>
      </c>
      <c r="AP46" s="1">
        <v>10</v>
      </c>
      <c r="AQ46" s="1">
        <v>22</v>
      </c>
      <c r="AR46" s="1">
        <v>0.5</v>
      </c>
      <c r="AS46" s="1">
        <v>6.5</v>
      </c>
      <c r="AT46" s="1">
        <v>0</v>
      </c>
      <c r="AU46" s="1">
        <v>0.5</v>
      </c>
      <c r="AV46" s="1">
        <v>0</v>
      </c>
      <c r="AW46" s="1">
        <v>0</v>
      </c>
      <c r="AX46" s="1">
        <v>2.5</v>
      </c>
      <c r="AY46" s="1">
        <v>3</v>
      </c>
      <c r="AZ46" s="1">
        <v>0</v>
      </c>
      <c r="BA46" s="1">
        <v>0</v>
      </c>
      <c r="BB46" s="1">
        <v>3</v>
      </c>
      <c r="BC46" s="1">
        <v>14</v>
      </c>
      <c r="BD46" s="1">
        <v>9</v>
      </c>
      <c r="BE46" s="1">
        <v>2</v>
      </c>
      <c r="BF46" s="1">
        <v>2</v>
      </c>
      <c r="BG46" s="1">
        <v>4</v>
      </c>
      <c r="BH46" s="1">
        <v>0</v>
      </c>
      <c r="BI46" s="1">
        <v>0.56999999999999995</v>
      </c>
      <c r="BJ46" s="1">
        <v>32</v>
      </c>
      <c r="BK46" s="1">
        <v>26</v>
      </c>
      <c r="BL46" s="1">
        <v>81</v>
      </c>
      <c r="BM46" s="1">
        <v>26</v>
      </c>
      <c r="BN46" s="1">
        <v>17</v>
      </c>
      <c r="BO46" s="1">
        <v>65</v>
      </c>
      <c r="BP46" s="1">
        <v>15</v>
      </c>
      <c r="BQ46" s="1">
        <v>10.5</v>
      </c>
      <c r="BR46" s="1">
        <v>70</v>
      </c>
      <c r="BS46" s="1">
        <v>0</v>
      </c>
      <c r="BT46" s="1">
        <v>0</v>
      </c>
      <c r="BU46" s="1">
        <v>2</v>
      </c>
      <c r="BV46" s="1">
        <v>0</v>
      </c>
      <c r="BW46" s="1">
        <v>1</v>
      </c>
      <c r="BX46" s="1">
        <v>0</v>
      </c>
      <c r="BY46" s="1">
        <v>50</v>
      </c>
      <c r="BZ46" s="1">
        <v>1.5</v>
      </c>
      <c r="CA46" s="1">
        <v>5.5</v>
      </c>
      <c r="CB46" s="1">
        <v>5.5</v>
      </c>
      <c r="CC46" s="1">
        <v>0</v>
      </c>
      <c r="CD46" s="1">
        <v>0</v>
      </c>
      <c r="CE46" s="1">
        <v>0</v>
      </c>
      <c r="CF46" s="1">
        <v>0</v>
      </c>
      <c r="CG46" s="1">
        <v>0</v>
      </c>
      <c r="CH46" s="1">
        <v>0</v>
      </c>
      <c r="CI46" s="1">
        <v>0</v>
      </c>
      <c r="CJ46" s="1">
        <v>0</v>
      </c>
      <c r="CK46" s="1">
        <f t="shared" si="0"/>
        <v>3.7156787800000006</v>
      </c>
      <c r="CL46" s="1">
        <v>2</v>
      </c>
    </row>
    <row r="47" spans="1:90" x14ac:dyDescent="0.25">
      <c r="A47" s="1" t="s">
        <v>163</v>
      </c>
      <c r="B47" s="1">
        <v>5.6</v>
      </c>
      <c r="C47" s="1">
        <v>2</v>
      </c>
      <c r="D47" s="1">
        <v>90</v>
      </c>
      <c r="E47" s="1">
        <v>0.13</v>
      </c>
      <c r="F47" s="1">
        <v>0.17</v>
      </c>
      <c r="G47" s="1">
        <v>0.3</v>
      </c>
      <c r="H47" s="1">
        <v>1</v>
      </c>
      <c r="I47" s="1">
        <v>1</v>
      </c>
      <c r="J47" s="1">
        <v>1</v>
      </c>
      <c r="K47" s="1">
        <v>1</v>
      </c>
      <c r="L47" s="1">
        <v>0</v>
      </c>
      <c r="M47" s="1">
        <v>0</v>
      </c>
      <c r="N47" s="1">
        <v>1</v>
      </c>
      <c r="O47" s="1">
        <v>0.18</v>
      </c>
      <c r="P47" s="1">
        <v>0.18</v>
      </c>
      <c r="Q47" s="1">
        <v>0.5</v>
      </c>
      <c r="R47" s="1">
        <v>0.5</v>
      </c>
      <c r="S47" s="1">
        <v>0</v>
      </c>
      <c r="T47" s="1">
        <v>0.5</v>
      </c>
      <c r="U47" s="1">
        <v>5.5</v>
      </c>
      <c r="V47" s="1">
        <v>2.5</v>
      </c>
      <c r="W47" s="1">
        <v>45</v>
      </c>
      <c r="X47" s="1">
        <v>0</v>
      </c>
      <c r="Y47" s="1">
        <v>0</v>
      </c>
      <c r="AA47" s="1">
        <v>0</v>
      </c>
      <c r="AB47" s="1">
        <v>0</v>
      </c>
      <c r="AC47" s="1">
        <v>1</v>
      </c>
      <c r="AD47" s="1">
        <v>0</v>
      </c>
      <c r="AE47" s="1">
        <v>0.1</v>
      </c>
      <c r="AF47" s="1">
        <v>0</v>
      </c>
      <c r="AG47" s="1">
        <v>0</v>
      </c>
      <c r="AH47" s="1">
        <v>0</v>
      </c>
      <c r="AI47" s="1">
        <v>0</v>
      </c>
      <c r="AJ47" s="1">
        <v>1</v>
      </c>
      <c r="AK47" s="1">
        <v>28</v>
      </c>
      <c r="AL47" s="1">
        <v>10.5</v>
      </c>
      <c r="AM47" s="1">
        <v>50.1</v>
      </c>
      <c r="AN47" s="1">
        <v>1.4</v>
      </c>
      <c r="AO47" s="1">
        <v>4.8</v>
      </c>
      <c r="AP47" s="1">
        <v>20</v>
      </c>
      <c r="AQ47" s="1">
        <v>38</v>
      </c>
      <c r="AR47" s="1">
        <v>1.5</v>
      </c>
      <c r="AS47" s="1">
        <v>10.5</v>
      </c>
      <c r="AT47" s="1">
        <v>0</v>
      </c>
      <c r="AU47" s="1">
        <v>1</v>
      </c>
      <c r="AV47" s="1">
        <v>1</v>
      </c>
      <c r="AW47" s="1">
        <v>100</v>
      </c>
      <c r="AX47" s="1">
        <v>5</v>
      </c>
      <c r="AY47" s="1">
        <v>6</v>
      </c>
      <c r="AZ47" s="1">
        <v>2</v>
      </c>
      <c r="BA47" s="1">
        <v>2</v>
      </c>
      <c r="BB47" s="1">
        <v>10</v>
      </c>
      <c r="BC47" s="1">
        <v>13</v>
      </c>
      <c r="BD47" s="1">
        <v>7</v>
      </c>
      <c r="BE47" s="1">
        <v>4</v>
      </c>
      <c r="BF47" s="1">
        <v>1</v>
      </c>
      <c r="BG47" s="1">
        <v>2</v>
      </c>
      <c r="BH47" s="1">
        <v>1</v>
      </c>
      <c r="BI47" s="1">
        <v>1.1499999999999999</v>
      </c>
      <c r="BJ47" s="1">
        <v>65.5</v>
      </c>
      <c r="BK47" s="1">
        <v>56.5</v>
      </c>
      <c r="BL47" s="1">
        <v>86</v>
      </c>
      <c r="BM47" s="1">
        <v>21.5</v>
      </c>
      <c r="BN47" s="1">
        <v>17</v>
      </c>
      <c r="BO47" s="1">
        <v>79</v>
      </c>
      <c r="BP47" s="1">
        <v>5.5</v>
      </c>
      <c r="BQ47" s="1">
        <v>2.5</v>
      </c>
      <c r="BR47" s="1">
        <v>45</v>
      </c>
      <c r="BS47" s="1">
        <v>0</v>
      </c>
      <c r="BT47" s="1">
        <v>0</v>
      </c>
      <c r="BU47" s="1">
        <v>2</v>
      </c>
      <c r="BV47" s="1">
        <v>0</v>
      </c>
      <c r="BW47" s="1">
        <v>0</v>
      </c>
      <c r="BX47" s="1">
        <v>0</v>
      </c>
      <c r="BY47" s="1">
        <v>79.5</v>
      </c>
      <c r="BZ47" s="1">
        <v>2.5</v>
      </c>
      <c r="CA47" s="1">
        <v>5</v>
      </c>
      <c r="CB47" s="1">
        <v>2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0</v>
      </c>
      <c r="CK47" s="1">
        <f t="shared" si="0"/>
        <v>2.7565739099999993</v>
      </c>
      <c r="CL47" s="1">
        <v>2</v>
      </c>
    </row>
    <row r="48" spans="1:90" x14ac:dyDescent="0.25">
      <c r="A48" s="1" t="s">
        <v>88</v>
      </c>
      <c r="B48" s="1">
        <v>4.5</v>
      </c>
      <c r="C48" s="1">
        <v>2</v>
      </c>
      <c r="D48" s="1">
        <v>71.5</v>
      </c>
      <c r="E48" s="1">
        <v>0.02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5</v>
      </c>
      <c r="V48" s="1">
        <v>3</v>
      </c>
      <c r="W48" s="1">
        <v>60</v>
      </c>
      <c r="X48" s="1">
        <v>0</v>
      </c>
      <c r="Y48" s="1">
        <v>0</v>
      </c>
      <c r="AA48" s="1">
        <v>0</v>
      </c>
      <c r="AB48" s="1">
        <v>0</v>
      </c>
      <c r="AC48" s="1">
        <v>0.5</v>
      </c>
      <c r="AD48" s="1">
        <v>0</v>
      </c>
      <c r="AE48" s="1">
        <v>0.02</v>
      </c>
      <c r="AF48" s="1">
        <v>0</v>
      </c>
      <c r="AG48" s="1">
        <v>0</v>
      </c>
      <c r="AH48" s="1">
        <v>0.5</v>
      </c>
      <c r="AI48" s="1">
        <v>0</v>
      </c>
      <c r="AJ48" s="1">
        <v>0.5</v>
      </c>
      <c r="AK48" s="1">
        <v>0</v>
      </c>
      <c r="AL48" s="1">
        <v>5.5</v>
      </c>
      <c r="AM48" s="1">
        <v>22.4</v>
      </c>
      <c r="AN48" s="1">
        <v>0.1</v>
      </c>
      <c r="AO48" s="1">
        <v>2.6</v>
      </c>
      <c r="AP48" s="1">
        <v>8.5</v>
      </c>
      <c r="AQ48" s="1">
        <v>14.5</v>
      </c>
      <c r="AR48" s="1">
        <v>1</v>
      </c>
      <c r="AS48" s="1">
        <v>4</v>
      </c>
      <c r="AT48" s="1">
        <v>0</v>
      </c>
      <c r="AU48" s="1">
        <v>1</v>
      </c>
      <c r="AV48" s="1">
        <v>0.5</v>
      </c>
      <c r="AW48" s="1">
        <v>50</v>
      </c>
      <c r="AX48" s="1">
        <v>4.5</v>
      </c>
      <c r="AY48" s="1">
        <v>5</v>
      </c>
      <c r="AZ48" s="1">
        <v>1.5</v>
      </c>
      <c r="BA48" s="1">
        <v>3</v>
      </c>
      <c r="BB48" s="1">
        <v>9.5</v>
      </c>
      <c r="BC48" s="1">
        <v>14.5</v>
      </c>
      <c r="BD48" s="1">
        <v>7</v>
      </c>
      <c r="BE48" s="1">
        <v>2</v>
      </c>
      <c r="BF48" s="1">
        <v>1.5</v>
      </c>
      <c r="BG48" s="1">
        <v>3</v>
      </c>
      <c r="BH48" s="1">
        <v>1</v>
      </c>
      <c r="BI48" s="1">
        <v>0.86</v>
      </c>
      <c r="BJ48" s="1">
        <v>43</v>
      </c>
      <c r="BK48" s="1">
        <v>37</v>
      </c>
      <c r="BL48" s="1">
        <v>86</v>
      </c>
      <c r="BM48" s="1">
        <v>17</v>
      </c>
      <c r="BN48" s="1">
        <v>11.5</v>
      </c>
      <c r="BO48" s="1">
        <v>68</v>
      </c>
      <c r="BP48" s="1">
        <v>5</v>
      </c>
      <c r="BQ48" s="1">
        <v>3</v>
      </c>
      <c r="BR48" s="1">
        <v>60</v>
      </c>
      <c r="BS48" s="1">
        <v>0</v>
      </c>
      <c r="BT48" s="1">
        <v>0</v>
      </c>
      <c r="BU48" s="1">
        <v>1</v>
      </c>
      <c r="BV48" s="1">
        <v>1</v>
      </c>
      <c r="BW48" s="1">
        <v>0</v>
      </c>
      <c r="BX48" s="1">
        <v>0</v>
      </c>
      <c r="BY48" s="1">
        <v>56</v>
      </c>
      <c r="BZ48" s="1">
        <v>0</v>
      </c>
      <c r="CA48" s="1">
        <v>5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  <c r="CJ48" s="1">
        <v>0</v>
      </c>
      <c r="CK48" s="1">
        <f t="shared" si="0"/>
        <v>3.0072054200000005</v>
      </c>
      <c r="CL48" s="1">
        <v>2</v>
      </c>
    </row>
    <row r="49" spans="1:90" x14ac:dyDescent="0.25">
      <c r="A49" s="1" t="s">
        <v>96</v>
      </c>
      <c r="B49" s="1">
        <v>4.9000000000000004</v>
      </c>
      <c r="C49" s="1">
        <v>2</v>
      </c>
      <c r="D49" s="1">
        <v>90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2.5</v>
      </c>
      <c r="V49" s="1">
        <v>1.5</v>
      </c>
      <c r="W49" s="1">
        <v>60</v>
      </c>
      <c r="X49" s="1">
        <v>0</v>
      </c>
      <c r="Y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0.5</v>
      </c>
      <c r="AK49" s="1">
        <v>0</v>
      </c>
      <c r="AL49" s="1">
        <v>0.4</v>
      </c>
      <c r="AM49" s="1">
        <v>18</v>
      </c>
      <c r="AN49" s="1">
        <v>0</v>
      </c>
      <c r="AO49" s="1">
        <v>2.8</v>
      </c>
      <c r="AP49" s="1">
        <v>16.5</v>
      </c>
      <c r="AQ49" s="1">
        <v>22.5</v>
      </c>
      <c r="AR49" s="1">
        <v>1.5</v>
      </c>
      <c r="AS49" s="1">
        <v>5</v>
      </c>
      <c r="AT49" s="1">
        <v>1</v>
      </c>
      <c r="AU49" s="1">
        <v>0.5</v>
      </c>
      <c r="AV49" s="1">
        <v>0.5</v>
      </c>
      <c r="AW49" s="1">
        <v>100</v>
      </c>
      <c r="AX49" s="1">
        <v>5.5</v>
      </c>
      <c r="AY49" s="1">
        <v>5</v>
      </c>
      <c r="AZ49" s="1">
        <v>0.5</v>
      </c>
      <c r="BA49" s="1">
        <v>0.5</v>
      </c>
      <c r="BB49" s="1">
        <v>6</v>
      </c>
      <c r="BC49" s="1">
        <v>14</v>
      </c>
      <c r="BD49" s="1">
        <v>11</v>
      </c>
      <c r="BE49" s="1">
        <v>6.5</v>
      </c>
      <c r="BF49" s="1">
        <v>0</v>
      </c>
      <c r="BG49" s="1">
        <v>2.5</v>
      </c>
      <c r="BH49" s="1">
        <v>1.5</v>
      </c>
      <c r="BI49" s="1">
        <v>1.66</v>
      </c>
      <c r="BJ49" s="1">
        <v>48</v>
      </c>
      <c r="BK49" s="1">
        <v>43</v>
      </c>
      <c r="BL49" s="1">
        <v>90</v>
      </c>
      <c r="BM49" s="1">
        <v>13.5</v>
      </c>
      <c r="BN49" s="1">
        <v>10</v>
      </c>
      <c r="BO49" s="1">
        <v>74</v>
      </c>
      <c r="BP49" s="1">
        <v>2.5</v>
      </c>
      <c r="BQ49" s="1">
        <v>1.5</v>
      </c>
      <c r="BR49" s="1">
        <v>60</v>
      </c>
      <c r="BS49" s="1">
        <v>0</v>
      </c>
      <c r="BT49" s="1">
        <v>0</v>
      </c>
      <c r="BU49" s="1">
        <v>2</v>
      </c>
      <c r="BV49" s="1">
        <v>0</v>
      </c>
      <c r="BW49" s="1">
        <v>0</v>
      </c>
      <c r="BX49" s="1">
        <v>0</v>
      </c>
      <c r="BY49" s="1">
        <v>55.5</v>
      </c>
      <c r="BZ49" s="1">
        <v>0</v>
      </c>
      <c r="CA49" s="1">
        <v>2.5</v>
      </c>
      <c r="CB49" s="1">
        <v>0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  <c r="CH49" s="1">
        <v>0</v>
      </c>
      <c r="CI49" s="1">
        <v>0</v>
      </c>
      <c r="CJ49" s="1">
        <v>0</v>
      </c>
      <c r="CK49" s="1">
        <f t="shared" si="0"/>
        <v>3.2653704999999991</v>
      </c>
      <c r="CL49" s="1">
        <v>2</v>
      </c>
    </row>
    <row r="50" spans="1:90" x14ac:dyDescent="0.25">
      <c r="A50" s="1" t="s">
        <v>97</v>
      </c>
      <c r="B50" s="1">
        <v>4.5</v>
      </c>
      <c r="C50" s="1">
        <v>2</v>
      </c>
      <c r="D50" s="1">
        <v>90</v>
      </c>
      <c r="E50" s="1">
        <v>0.01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13.5</v>
      </c>
      <c r="V50" s="1">
        <v>10</v>
      </c>
      <c r="W50" s="1">
        <v>74</v>
      </c>
      <c r="X50" s="1">
        <v>1.5</v>
      </c>
      <c r="Y50" s="1">
        <v>0</v>
      </c>
      <c r="Z50" s="1">
        <v>0</v>
      </c>
      <c r="AA50" s="1">
        <v>0</v>
      </c>
      <c r="AB50" s="1">
        <v>0</v>
      </c>
      <c r="AC50" s="1">
        <v>0.5</v>
      </c>
      <c r="AD50" s="1">
        <v>0</v>
      </c>
      <c r="AE50" s="1">
        <v>0.02</v>
      </c>
      <c r="AF50" s="1">
        <v>0</v>
      </c>
      <c r="AG50" s="1">
        <v>0</v>
      </c>
      <c r="AH50" s="1">
        <v>0</v>
      </c>
      <c r="AI50" s="1">
        <v>0</v>
      </c>
      <c r="AJ50" s="1">
        <v>0.5</v>
      </c>
      <c r="AK50" s="1">
        <v>1</v>
      </c>
      <c r="AL50" s="1">
        <v>7.2</v>
      </c>
      <c r="AM50" s="1">
        <v>25.1</v>
      </c>
      <c r="AN50" s="1">
        <v>0.1</v>
      </c>
      <c r="AO50" s="1">
        <v>3.5</v>
      </c>
      <c r="AP50" s="1">
        <v>11</v>
      </c>
      <c r="AQ50" s="1">
        <v>17</v>
      </c>
      <c r="AR50" s="1">
        <v>0</v>
      </c>
      <c r="AS50" s="1">
        <v>3.5</v>
      </c>
      <c r="AT50" s="1">
        <v>1.5</v>
      </c>
      <c r="AU50" s="1">
        <v>6</v>
      </c>
      <c r="AV50" s="1">
        <v>3.5</v>
      </c>
      <c r="AW50" s="1">
        <v>58</v>
      </c>
      <c r="AX50" s="1">
        <v>8</v>
      </c>
      <c r="AY50" s="1">
        <v>4</v>
      </c>
      <c r="AZ50" s="1">
        <v>0</v>
      </c>
      <c r="BA50" s="1">
        <v>2</v>
      </c>
      <c r="BB50" s="1">
        <v>6</v>
      </c>
      <c r="BC50" s="1">
        <v>13.5</v>
      </c>
      <c r="BD50" s="1">
        <v>9</v>
      </c>
      <c r="BE50" s="1">
        <v>5.5</v>
      </c>
      <c r="BF50" s="1">
        <v>1</v>
      </c>
      <c r="BG50" s="1">
        <v>2.5</v>
      </c>
      <c r="BH50" s="1">
        <v>2</v>
      </c>
      <c r="BI50" s="1">
        <v>1.66</v>
      </c>
      <c r="BJ50" s="1">
        <v>49.5</v>
      </c>
      <c r="BK50" s="1">
        <v>32.5</v>
      </c>
      <c r="BL50" s="1">
        <v>66</v>
      </c>
      <c r="BM50" s="1">
        <v>31</v>
      </c>
      <c r="BN50" s="1">
        <v>18.5</v>
      </c>
      <c r="BO50" s="1">
        <v>60</v>
      </c>
      <c r="BP50" s="1">
        <v>13.5</v>
      </c>
      <c r="BQ50" s="1">
        <v>10</v>
      </c>
      <c r="BR50" s="1">
        <v>74</v>
      </c>
      <c r="BS50" s="1">
        <v>0</v>
      </c>
      <c r="BT50" s="1">
        <v>0</v>
      </c>
      <c r="BU50" s="1">
        <v>2</v>
      </c>
      <c r="BV50" s="1">
        <v>0</v>
      </c>
      <c r="BW50" s="1">
        <v>0</v>
      </c>
      <c r="BX50" s="1">
        <v>1.5</v>
      </c>
      <c r="BY50" s="1">
        <v>88</v>
      </c>
      <c r="BZ50" s="1">
        <v>0.5</v>
      </c>
      <c r="CA50" s="1">
        <v>8.5</v>
      </c>
      <c r="CB50" s="1">
        <v>2</v>
      </c>
      <c r="CC50" s="1">
        <v>0</v>
      </c>
      <c r="CD50" s="1">
        <v>0</v>
      </c>
      <c r="CE50" s="1">
        <v>0</v>
      </c>
      <c r="CF50" s="1">
        <v>0</v>
      </c>
      <c r="CG50" s="1">
        <v>0</v>
      </c>
      <c r="CH50" s="1">
        <v>0</v>
      </c>
      <c r="CI50" s="1">
        <v>0</v>
      </c>
      <c r="CJ50" s="1">
        <v>0</v>
      </c>
      <c r="CK50" s="1">
        <f t="shared" si="0"/>
        <v>3.9400835099999996</v>
      </c>
      <c r="CL50" s="1">
        <v>2</v>
      </c>
    </row>
    <row r="51" spans="1:90" x14ac:dyDescent="0.25">
      <c r="A51" s="1" t="s">
        <v>106</v>
      </c>
      <c r="B51" s="1">
        <v>4.3</v>
      </c>
      <c r="C51" s="1">
        <v>2</v>
      </c>
      <c r="D51" s="1">
        <v>88</v>
      </c>
      <c r="E51" s="1">
        <v>0.02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8.5</v>
      </c>
      <c r="V51" s="1">
        <v>4.5</v>
      </c>
      <c r="W51" s="1">
        <v>53</v>
      </c>
      <c r="X51" s="1">
        <v>2</v>
      </c>
      <c r="Y51" s="1">
        <v>0</v>
      </c>
      <c r="Z51" s="1">
        <v>0</v>
      </c>
      <c r="AA51" s="1">
        <v>0</v>
      </c>
      <c r="AB51" s="1">
        <v>0</v>
      </c>
      <c r="AC51" s="1">
        <v>0.5</v>
      </c>
      <c r="AD51" s="1">
        <v>0</v>
      </c>
      <c r="AE51" s="1">
        <v>0.02</v>
      </c>
      <c r="AF51" s="1">
        <v>0</v>
      </c>
      <c r="AG51" s="1">
        <v>0</v>
      </c>
      <c r="AH51" s="1">
        <v>0.5</v>
      </c>
      <c r="AI51" s="1">
        <v>0</v>
      </c>
      <c r="AJ51" s="1">
        <v>1</v>
      </c>
      <c r="AK51" s="1">
        <v>0</v>
      </c>
      <c r="AL51" s="1">
        <v>6.65</v>
      </c>
      <c r="AM51" s="1">
        <v>13.1</v>
      </c>
      <c r="AN51" s="1">
        <v>0.1</v>
      </c>
      <c r="AO51" s="1">
        <v>3.2</v>
      </c>
      <c r="AP51" s="1">
        <v>9.5</v>
      </c>
      <c r="AQ51" s="1">
        <v>21.5</v>
      </c>
      <c r="AR51" s="1">
        <v>0</v>
      </c>
      <c r="AS51" s="1">
        <v>5.5</v>
      </c>
      <c r="AT51" s="1">
        <v>0</v>
      </c>
      <c r="AU51" s="1">
        <v>1.5</v>
      </c>
      <c r="AV51" s="1">
        <v>1</v>
      </c>
      <c r="AW51" s="1">
        <v>67</v>
      </c>
      <c r="AX51" s="1">
        <v>7</v>
      </c>
      <c r="AY51" s="1">
        <v>2</v>
      </c>
      <c r="AZ51" s="1">
        <v>0.5</v>
      </c>
      <c r="BA51" s="1">
        <v>1.5</v>
      </c>
      <c r="BB51" s="1">
        <v>4</v>
      </c>
      <c r="BC51" s="1">
        <v>14.5</v>
      </c>
      <c r="BD51" s="1">
        <v>7</v>
      </c>
      <c r="BE51" s="1">
        <v>2</v>
      </c>
      <c r="BF51" s="1">
        <v>1.5</v>
      </c>
      <c r="BG51" s="1">
        <v>3</v>
      </c>
      <c r="BH51" s="1">
        <v>1</v>
      </c>
      <c r="BI51" s="1">
        <v>0.86</v>
      </c>
      <c r="BJ51" s="1">
        <v>29.5</v>
      </c>
      <c r="BK51" s="1">
        <v>23.5</v>
      </c>
      <c r="BL51" s="1">
        <v>80</v>
      </c>
      <c r="BM51" s="1">
        <v>18</v>
      </c>
      <c r="BN51" s="1">
        <v>11</v>
      </c>
      <c r="BO51" s="1">
        <v>61</v>
      </c>
      <c r="BP51" s="1">
        <v>8.5</v>
      </c>
      <c r="BQ51" s="1">
        <v>4.5</v>
      </c>
      <c r="BR51" s="1">
        <v>53</v>
      </c>
      <c r="BS51" s="1">
        <v>0</v>
      </c>
      <c r="BT51" s="1">
        <v>0</v>
      </c>
      <c r="BU51" s="1">
        <v>2</v>
      </c>
      <c r="BV51" s="1">
        <v>0</v>
      </c>
      <c r="BW51" s="1">
        <v>1</v>
      </c>
      <c r="BX51" s="1">
        <v>2</v>
      </c>
      <c r="BY51" s="1">
        <v>52.5</v>
      </c>
      <c r="BZ51" s="1">
        <v>0</v>
      </c>
      <c r="CA51" s="1">
        <v>4</v>
      </c>
      <c r="CB51" s="1">
        <v>3.5</v>
      </c>
      <c r="CC51" s="1">
        <v>0</v>
      </c>
      <c r="CD51" s="1">
        <v>0</v>
      </c>
      <c r="CE51" s="1">
        <v>0</v>
      </c>
      <c r="CF51" s="1">
        <v>0</v>
      </c>
      <c r="CG51" s="1">
        <v>0</v>
      </c>
      <c r="CH51" s="1">
        <v>0</v>
      </c>
      <c r="CI51" s="1">
        <v>0</v>
      </c>
      <c r="CJ51" s="1">
        <v>0</v>
      </c>
      <c r="CK51" s="1">
        <f t="shared" si="0"/>
        <v>3.42647732</v>
      </c>
      <c r="CL51" s="1">
        <v>2</v>
      </c>
    </row>
    <row r="52" spans="1:90" x14ac:dyDescent="0.25">
      <c r="A52" s="1" t="s">
        <v>124</v>
      </c>
      <c r="B52" s="1">
        <v>4.5</v>
      </c>
      <c r="C52" s="1">
        <v>2</v>
      </c>
      <c r="D52" s="1">
        <v>90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7</v>
      </c>
      <c r="V52" s="1">
        <v>5</v>
      </c>
      <c r="W52" s="1">
        <v>71</v>
      </c>
      <c r="X52" s="1">
        <v>0</v>
      </c>
      <c r="Y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0.5</v>
      </c>
      <c r="AK52" s="1">
        <v>0</v>
      </c>
      <c r="AL52" s="1">
        <v>0.65</v>
      </c>
      <c r="AM52" s="1">
        <v>20.9</v>
      </c>
      <c r="AN52" s="1">
        <v>0</v>
      </c>
      <c r="AO52" s="1">
        <v>3.4</v>
      </c>
      <c r="AP52" s="1">
        <v>14.5</v>
      </c>
      <c r="AQ52" s="1">
        <v>20.5</v>
      </c>
      <c r="AR52" s="1">
        <v>0</v>
      </c>
      <c r="AS52" s="1">
        <v>3.5</v>
      </c>
      <c r="AT52" s="1">
        <v>1.5</v>
      </c>
      <c r="AU52" s="1">
        <v>3</v>
      </c>
      <c r="AV52" s="1">
        <v>1.5</v>
      </c>
      <c r="AW52" s="1">
        <v>50</v>
      </c>
      <c r="AX52" s="1">
        <v>4.5</v>
      </c>
      <c r="AY52" s="1">
        <v>2.5</v>
      </c>
      <c r="AZ52" s="1">
        <v>1</v>
      </c>
      <c r="BA52" s="1">
        <v>0</v>
      </c>
      <c r="BB52" s="1">
        <v>3.5</v>
      </c>
      <c r="BC52" s="1">
        <v>13.5</v>
      </c>
      <c r="BD52" s="1">
        <v>9</v>
      </c>
      <c r="BE52" s="1">
        <v>5.5</v>
      </c>
      <c r="BF52" s="1">
        <v>1</v>
      </c>
      <c r="BG52" s="1">
        <v>2.5</v>
      </c>
      <c r="BH52" s="1">
        <v>2</v>
      </c>
      <c r="BI52" s="1">
        <v>1.66</v>
      </c>
      <c r="BJ52" s="1">
        <v>52</v>
      </c>
      <c r="BK52" s="1">
        <v>45</v>
      </c>
      <c r="BL52" s="1">
        <v>87</v>
      </c>
      <c r="BM52" s="1">
        <v>15</v>
      </c>
      <c r="BN52" s="1">
        <v>11.5</v>
      </c>
      <c r="BO52" s="1">
        <v>77</v>
      </c>
      <c r="BP52" s="1">
        <v>7</v>
      </c>
      <c r="BQ52" s="1">
        <v>5</v>
      </c>
      <c r="BR52" s="1">
        <v>71</v>
      </c>
      <c r="BS52" s="1">
        <v>0</v>
      </c>
      <c r="BT52" s="1">
        <v>0</v>
      </c>
      <c r="BU52" s="1">
        <v>2</v>
      </c>
      <c r="BV52" s="1">
        <v>0</v>
      </c>
      <c r="BW52" s="1">
        <v>0</v>
      </c>
      <c r="BX52" s="1">
        <v>0</v>
      </c>
      <c r="BY52" s="1">
        <v>60.5</v>
      </c>
      <c r="BZ52" s="1">
        <v>0</v>
      </c>
      <c r="CA52" s="1">
        <v>6</v>
      </c>
      <c r="CB52" s="1">
        <v>1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  <c r="CJ52" s="1">
        <v>0</v>
      </c>
      <c r="CK52" s="1">
        <f t="shared" si="0"/>
        <v>3.6789278000000003</v>
      </c>
      <c r="CL52" s="1">
        <v>2</v>
      </c>
    </row>
    <row r="53" spans="1:90" x14ac:dyDescent="0.25">
      <c r="A53" s="1" t="s">
        <v>178</v>
      </c>
      <c r="B53" s="1">
        <v>5.3</v>
      </c>
      <c r="C53" s="1">
        <v>2</v>
      </c>
      <c r="D53" s="1">
        <v>90</v>
      </c>
      <c r="E53" s="1">
        <v>0.01</v>
      </c>
      <c r="F53" s="1">
        <v>0</v>
      </c>
      <c r="G53" s="1">
        <v>0</v>
      </c>
      <c r="H53" s="1">
        <v>0</v>
      </c>
      <c r="I53" s="1">
        <v>1</v>
      </c>
      <c r="J53" s="1">
        <v>0</v>
      </c>
      <c r="K53" s="1">
        <v>1</v>
      </c>
      <c r="L53" s="1">
        <v>0</v>
      </c>
      <c r="M53" s="1">
        <v>0</v>
      </c>
      <c r="N53" s="1">
        <v>1</v>
      </c>
      <c r="O53" s="1">
        <v>0.01</v>
      </c>
      <c r="P53" s="1">
        <v>0.01</v>
      </c>
      <c r="Q53" s="1">
        <v>0</v>
      </c>
      <c r="R53" s="1">
        <v>0</v>
      </c>
      <c r="S53" s="1">
        <v>0</v>
      </c>
      <c r="T53" s="1">
        <v>0</v>
      </c>
      <c r="U53" s="1">
        <v>3.5</v>
      </c>
      <c r="V53" s="1">
        <v>2.5</v>
      </c>
      <c r="W53" s="1">
        <v>71</v>
      </c>
      <c r="X53" s="1">
        <v>0</v>
      </c>
      <c r="Y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0.01</v>
      </c>
      <c r="AF53" s="1">
        <v>0</v>
      </c>
      <c r="AG53" s="1">
        <v>0</v>
      </c>
      <c r="AH53" s="1">
        <v>0</v>
      </c>
      <c r="AI53" s="1">
        <v>0</v>
      </c>
      <c r="AJ53" s="1">
        <v>1</v>
      </c>
      <c r="AK53" s="1">
        <v>4</v>
      </c>
      <c r="AL53" s="1">
        <v>0.55000000000000004</v>
      </c>
      <c r="AM53" s="1">
        <v>26.4</v>
      </c>
      <c r="AN53" s="1">
        <v>0.1</v>
      </c>
      <c r="AO53" s="1">
        <v>4.5</v>
      </c>
      <c r="AP53" s="1">
        <v>15.5</v>
      </c>
      <c r="AQ53" s="1">
        <v>27.5</v>
      </c>
      <c r="AR53" s="1">
        <v>1.5</v>
      </c>
      <c r="AS53" s="1">
        <v>7.5</v>
      </c>
      <c r="AT53" s="1">
        <v>0</v>
      </c>
      <c r="AU53" s="1">
        <v>2.5</v>
      </c>
      <c r="AV53" s="1">
        <v>1.5</v>
      </c>
      <c r="AW53" s="1">
        <v>60</v>
      </c>
      <c r="AX53" s="1">
        <v>3.5</v>
      </c>
      <c r="AY53" s="1">
        <v>6</v>
      </c>
      <c r="AZ53" s="1">
        <v>2.5</v>
      </c>
      <c r="BA53" s="1">
        <v>0</v>
      </c>
      <c r="BB53" s="1">
        <v>8.5</v>
      </c>
      <c r="BC53" s="1">
        <v>14</v>
      </c>
      <c r="BD53" s="1">
        <v>9</v>
      </c>
      <c r="BE53" s="1">
        <v>2</v>
      </c>
      <c r="BF53" s="1">
        <v>2</v>
      </c>
      <c r="BG53" s="1">
        <v>4</v>
      </c>
      <c r="BH53" s="1">
        <v>0</v>
      </c>
      <c r="BI53" s="1">
        <v>0.56999999999999995</v>
      </c>
      <c r="BJ53" s="1">
        <v>51.5</v>
      </c>
      <c r="BK53" s="1">
        <v>45.5</v>
      </c>
      <c r="BL53" s="1">
        <v>88</v>
      </c>
      <c r="BM53" s="1">
        <v>13</v>
      </c>
      <c r="BN53" s="1">
        <v>10.5</v>
      </c>
      <c r="BO53" s="1">
        <v>81</v>
      </c>
      <c r="BP53" s="1">
        <v>3.5</v>
      </c>
      <c r="BQ53" s="1">
        <v>2.5</v>
      </c>
      <c r="BR53" s="1">
        <v>71</v>
      </c>
      <c r="BS53" s="1">
        <v>0</v>
      </c>
      <c r="BT53" s="1">
        <v>0</v>
      </c>
      <c r="BU53" s="1">
        <v>2</v>
      </c>
      <c r="BV53" s="1">
        <v>0</v>
      </c>
      <c r="BW53" s="1">
        <v>0</v>
      </c>
      <c r="BX53" s="1">
        <v>0</v>
      </c>
      <c r="BY53" s="1">
        <v>64.5</v>
      </c>
      <c r="BZ53" s="1">
        <v>1</v>
      </c>
      <c r="CA53" s="1">
        <v>3.5</v>
      </c>
      <c r="CB53" s="1">
        <v>0.5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  <c r="CI53" s="1">
        <v>0</v>
      </c>
      <c r="CJ53" s="1">
        <v>0</v>
      </c>
      <c r="CK53" s="1">
        <f t="shared" si="0"/>
        <v>3.5052969700000003</v>
      </c>
      <c r="CL53" s="1">
        <v>2</v>
      </c>
    </row>
    <row r="54" spans="1:90" x14ac:dyDescent="0.25">
      <c r="A54" s="1" t="s">
        <v>129</v>
      </c>
      <c r="B54" s="1">
        <v>4.8</v>
      </c>
      <c r="C54" s="1">
        <v>2</v>
      </c>
      <c r="D54" s="1">
        <v>90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7.5</v>
      </c>
      <c r="V54" s="1">
        <v>4</v>
      </c>
      <c r="W54" s="1">
        <v>53</v>
      </c>
      <c r="X54" s="1">
        <v>0</v>
      </c>
      <c r="Y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0.5</v>
      </c>
      <c r="AK54" s="1">
        <v>0</v>
      </c>
      <c r="AL54" s="1">
        <v>1.05</v>
      </c>
      <c r="AM54" s="1">
        <v>15.4</v>
      </c>
      <c r="AN54" s="1">
        <v>0</v>
      </c>
      <c r="AO54" s="1">
        <v>3.5</v>
      </c>
      <c r="AP54" s="1">
        <v>14</v>
      </c>
      <c r="AQ54" s="1">
        <v>20</v>
      </c>
      <c r="AR54" s="1">
        <v>1</v>
      </c>
      <c r="AS54" s="1">
        <v>5</v>
      </c>
      <c r="AT54" s="1">
        <v>0.5</v>
      </c>
      <c r="AU54" s="1">
        <v>0</v>
      </c>
      <c r="AV54" s="1">
        <v>0</v>
      </c>
      <c r="AX54" s="1">
        <v>3</v>
      </c>
      <c r="AY54" s="1">
        <v>3.5</v>
      </c>
      <c r="AZ54" s="1">
        <v>1</v>
      </c>
      <c r="BA54" s="1">
        <v>1</v>
      </c>
      <c r="BB54" s="1">
        <v>5.5</v>
      </c>
      <c r="BC54" s="1">
        <v>10.5</v>
      </c>
      <c r="BD54" s="1">
        <v>6</v>
      </c>
      <c r="BE54" s="1">
        <v>2</v>
      </c>
      <c r="BF54" s="1">
        <v>1</v>
      </c>
      <c r="BG54" s="1">
        <v>1</v>
      </c>
      <c r="BH54" s="1">
        <v>1.5</v>
      </c>
      <c r="BI54" s="1">
        <v>0.94</v>
      </c>
      <c r="BJ54" s="1">
        <v>45</v>
      </c>
      <c r="BK54" s="1">
        <v>37</v>
      </c>
      <c r="BL54" s="1">
        <v>82</v>
      </c>
      <c r="BM54" s="1">
        <v>17.5</v>
      </c>
      <c r="BN54" s="1">
        <v>11</v>
      </c>
      <c r="BO54" s="1">
        <v>63</v>
      </c>
      <c r="BP54" s="1">
        <v>7.5</v>
      </c>
      <c r="BQ54" s="1">
        <v>4</v>
      </c>
      <c r="BR54" s="1">
        <v>53</v>
      </c>
      <c r="BS54" s="1">
        <v>0</v>
      </c>
      <c r="BT54" s="1">
        <v>0</v>
      </c>
      <c r="BU54" s="1">
        <v>2</v>
      </c>
      <c r="BV54" s="1">
        <v>0</v>
      </c>
      <c r="BW54" s="1">
        <v>0</v>
      </c>
      <c r="BX54" s="1">
        <v>0.5</v>
      </c>
      <c r="BY54" s="1">
        <v>52</v>
      </c>
      <c r="BZ54" s="1">
        <v>0</v>
      </c>
      <c r="CA54" s="1">
        <v>6.5</v>
      </c>
      <c r="CB54" s="1">
        <v>0.5</v>
      </c>
      <c r="CC54" s="1">
        <v>0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0</v>
      </c>
      <c r="CJ54" s="1">
        <v>0</v>
      </c>
      <c r="CK54" s="1">
        <f t="shared" si="0"/>
        <v>3.4123498000000008</v>
      </c>
      <c r="CL54" s="1">
        <v>2</v>
      </c>
    </row>
    <row r="55" spans="1:90" x14ac:dyDescent="0.25">
      <c r="A55" s="1" t="s">
        <v>130</v>
      </c>
      <c r="B55" s="1">
        <v>4.0999999999999996</v>
      </c>
      <c r="C55" s="1">
        <v>2</v>
      </c>
      <c r="D55" s="1">
        <v>90</v>
      </c>
      <c r="E55" s="1">
        <v>7.0000000000000007E-2</v>
      </c>
      <c r="F55" s="1">
        <v>0.33</v>
      </c>
      <c r="G55" s="1">
        <v>0.1</v>
      </c>
      <c r="H55" s="1">
        <v>1</v>
      </c>
      <c r="I55" s="1">
        <v>1</v>
      </c>
      <c r="J55" s="1">
        <v>0</v>
      </c>
      <c r="K55" s="1">
        <v>1</v>
      </c>
      <c r="L55" s="1">
        <v>0</v>
      </c>
      <c r="M55" s="1">
        <v>0</v>
      </c>
      <c r="N55" s="1">
        <v>1</v>
      </c>
      <c r="O55" s="1">
        <v>0.02</v>
      </c>
      <c r="P55" s="1">
        <v>0.02</v>
      </c>
      <c r="Q55" s="1">
        <v>0</v>
      </c>
      <c r="R55" s="1">
        <v>0</v>
      </c>
      <c r="S55" s="1">
        <v>0</v>
      </c>
      <c r="T55" s="1">
        <v>0</v>
      </c>
      <c r="U55" s="1">
        <v>7.5</v>
      </c>
      <c r="V55" s="1">
        <v>2.5</v>
      </c>
      <c r="W55" s="1">
        <v>33</v>
      </c>
      <c r="X55" s="1">
        <v>0.5</v>
      </c>
      <c r="Y55" s="1">
        <v>0.5</v>
      </c>
      <c r="Z55" s="1">
        <v>100</v>
      </c>
      <c r="AA55" s="1">
        <v>0</v>
      </c>
      <c r="AB55" s="1">
        <v>0</v>
      </c>
      <c r="AC55" s="1">
        <v>0.5</v>
      </c>
      <c r="AD55" s="1">
        <v>0</v>
      </c>
      <c r="AE55" s="1">
        <v>0.04</v>
      </c>
      <c r="AF55" s="1">
        <v>0.5</v>
      </c>
      <c r="AG55" s="1">
        <v>0</v>
      </c>
      <c r="AH55" s="1">
        <v>0.5</v>
      </c>
      <c r="AI55" s="1">
        <v>0</v>
      </c>
      <c r="AJ55" s="1">
        <v>0.5</v>
      </c>
      <c r="AK55" s="1">
        <v>11</v>
      </c>
      <c r="AL55" s="1">
        <v>7.55</v>
      </c>
      <c r="AM55" s="1">
        <v>19.899999999999999</v>
      </c>
      <c r="AN55" s="1">
        <v>0.3</v>
      </c>
      <c r="AO55" s="1">
        <v>3.2</v>
      </c>
      <c r="AP55" s="1">
        <v>11.5</v>
      </c>
      <c r="AQ55" s="1">
        <v>22</v>
      </c>
      <c r="AR55" s="1">
        <v>0</v>
      </c>
      <c r="AS55" s="1">
        <v>5</v>
      </c>
      <c r="AT55" s="1">
        <v>0.5</v>
      </c>
      <c r="AU55" s="1">
        <v>1.5</v>
      </c>
      <c r="AV55" s="1">
        <v>0.5</v>
      </c>
      <c r="AW55" s="1">
        <v>33</v>
      </c>
      <c r="AX55" s="1">
        <v>4</v>
      </c>
      <c r="AY55" s="1">
        <v>5</v>
      </c>
      <c r="AZ55" s="1">
        <v>0.5</v>
      </c>
      <c r="BA55" s="1">
        <v>1.5</v>
      </c>
      <c r="BB55" s="1">
        <v>7</v>
      </c>
      <c r="BC55" s="1">
        <v>10.5</v>
      </c>
      <c r="BD55" s="1">
        <v>6</v>
      </c>
      <c r="BE55" s="1">
        <v>2</v>
      </c>
      <c r="BF55" s="1">
        <v>1</v>
      </c>
      <c r="BG55" s="1">
        <v>1</v>
      </c>
      <c r="BH55" s="1">
        <v>1.5</v>
      </c>
      <c r="BI55" s="1">
        <v>0.94</v>
      </c>
      <c r="BJ55" s="1">
        <v>41</v>
      </c>
      <c r="BK55" s="1">
        <v>31</v>
      </c>
      <c r="BL55" s="1">
        <v>76</v>
      </c>
      <c r="BM55" s="1">
        <v>15.5</v>
      </c>
      <c r="BN55" s="1">
        <v>8.5</v>
      </c>
      <c r="BO55" s="1">
        <v>55</v>
      </c>
      <c r="BP55" s="1">
        <v>7.5</v>
      </c>
      <c r="BQ55" s="1">
        <v>2.5</v>
      </c>
      <c r="BR55" s="1">
        <v>33</v>
      </c>
      <c r="BS55" s="1">
        <v>0</v>
      </c>
      <c r="BT55" s="1">
        <v>0</v>
      </c>
      <c r="BU55" s="1">
        <v>2</v>
      </c>
      <c r="BV55" s="1">
        <v>0</v>
      </c>
      <c r="BW55" s="1">
        <v>0</v>
      </c>
      <c r="BX55" s="1">
        <v>0</v>
      </c>
      <c r="BY55" s="1">
        <v>52</v>
      </c>
      <c r="BZ55" s="1">
        <v>1</v>
      </c>
      <c r="CA55" s="1">
        <v>7</v>
      </c>
      <c r="CB55" s="1">
        <v>0.5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  <c r="CI55" s="1">
        <v>0</v>
      </c>
      <c r="CJ55" s="1">
        <v>0</v>
      </c>
      <c r="CK55" s="1">
        <f t="shared" si="0"/>
        <v>3.7506728900000001</v>
      </c>
      <c r="CL55" s="1">
        <v>2</v>
      </c>
    </row>
    <row r="56" spans="1:90" x14ac:dyDescent="0.25">
      <c r="A56" s="1" t="s">
        <v>137</v>
      </c>
      <c r="B56" s="1">
        <v>5.3</v>
      </c>
      <c r="C56" s="1">
        <v>2</v>
      </c>
      <c r="D56" s="1">
        <v>90</v>
      </c>
      <c r="E56" s="1">
        <v>0.08</v>
      </c>
      <c r="F56" s="1">
        <v>0</v>
      </c>
      <c r="G56" s="1">
        <v>0.1</v>
      </c>
      <c r="H56" s="1">
        <v>0</v>
      </c>
      <c r="I56" s="1">
        <v>1</v>
      </c>
      <c r="J56" s="1">
        <v>0</v>
      </c>
      <c r="K56" s="1">
        <v>0</v>
      </c>
      <c r="L56" s="1">
        <v>1</v>
      </c>
      <c r="M56" s="1">
        <v>0</v>
      </c>
      <c r="N56" s="1">
        <v>0</v>
      </c>
      <c r="O56" s="1">
        <v>0.01</v>
      </c>
      <c r="P56" s="1">
        <v>0.01</v>
      </c>
      <c r="Q56" s="1">
        <v>0</v>
      </c>
      <c r="R56" s="1">
        <v>0</v>
      </c>
      <c r="S56" s="1">
        <v>0</v>
      </c>
      <c r="T56" s="1">
        <v>0</v>
      </c>
      <c r="U56" s="1">
        <v>14.5</v>
      </c>
      <c r="V56" s="1">
        <v>11.5</v>
      </c>
      <c r="W56" s="1">
        <v>79</v>
      </c>
      <c r="X56" s="1">
        <v>3.5</v>
      </c>
      <c r="Y56" s="1">
        <v>0.5</v>
      </c>
      <c r="Z56" s="1">
        <v>14</v>
      </c>
      <c r="AA56" s="1">
        <v>0.5</v>
      </c>
      <c r="AB56" s="1">
        <v>0.5</v>
      </c>
      <c r="AC56" s="1">
        <v>2</v>
      </c>
      <c r="AD56" s="1">
        <v>0</v>
      </c>
      <c r="AE56" s="1">
        <v>0.08</v>
      </c>
      <c r="AF56" s="1">
        <v>0</v>
      </c>
      <c r="AG56" s="1">
        <v>0</v>
      </c>
      <c r="AH56" s="1">
        <v>0</v>
      </c>
      <c r="AI56" s="1">
        <v>0</v>
      </c>
      <c r="AJ56" s="1">
        <v>0.5</v>
      </c>
      <c r="AK56" s="1">
        <v>4.5</v>
      </c>
      <c r="AL56" s="1">
        <v>25.95</v>
      </c>
      <c r="AM56" s="1">
        <v>12.7</v>
      </c>
      <c r="AN56" s="1">
        <v>0.3</v>
      </c>
      <c r="AO56" s="1">
        <v>3.1</v>
      </c>
      <c r="AP56" s="1">
        <v>15</v>
      </c>
      <c r="AQ56" s="1">
        <v>21</v>
      </c>
      <c r="AR56" s="1">
        <v>1</v>
      </c>
      <c r="AS56" s="1">
        <v>4.5</v>
      </c>
      <c r="AT56" s="1">
        <v>1</v>
      </c>
      <c r="AU56" s="1">
        <v>0</v>
      </c>
      <c r="AV56" s="1">
        <v>0</v>
      </c>
      <c r="AX56" s="1">
        <v>4</v>
      </c>
      <c r="AY56" s="1">
        <v>2</v>
      </c>
      <c r="AZ56" s="1">
        <v>0</v>
      </c>
      <c r="BA56" s="1">
        <v>0.5</v>
      </c>
      <c r="BB56" s="1">
        <v>2.5</v>
      </c>
      <c r="BC56" s="1">
        <v>14</v>
      </c>
      <c r="BD56" s="1">
        <v>11</v>
      </c>
      <c r="BE56" s="1">
        <v>6.5</v>
      </c>
      <c r="BF56" s="1">
        <v>0</v>
      </c>
      <c r="BG56" s="1">
        <v>2.5</v>
      </c>
      <c r="BH56" s="1">
        <v>1.5</v>
      </c>
      <c r="BI56" s="1">
        <v>1.66</v>
      </c>
      <c r="BJ56" s="1">
        <v>56</v>
      </c>
      <c r="BK56" s="1">
        <v>50</v>
      </c>
      <c r="BL56" s="1">
        <v>89</v>
      </c>
      <c r="BM56" s="1">
        <v>32</v>
      </c>
      <c r="BN56" s="1">
        <v>25</v>
      </c>
      <c r="BO56" s="1">
        <v>78</v>
      </c>
      <c r="BP56" s="1">
        <v>14.5</v>
      </c>
      <c r="BQ56" s="1">
        <v>11.5</v>
      </c>
      <c r="BR56" s="1">
        <v>79</v>
      </c>
      <c r="BS56" s="1">
        <v>0</v>
      </c>
      <c r="BT56" s="1">
        <v>0</v>
      </c>
      <c r="BU56" s="1">
        <v>2</v>
      </c>
      <c r="BV56" s="1">
        <v>0</v>
      </c>
      <c r="BW56" s="1">
        <v>0</v>
      </c>
      <c r="BX56" s="1">
        <v>0.5</v>
      </c>
      <c r="BY56" s="1">
        <v>70.5</v>
      </c>
      <c r="BZ56" s="1">
        <v>0</v>
      </c>
      <c r="CA56" s="1">
        <v>5.5</v>
      </c>
      <c r="CB56" s="1">
        <v>4.5</v>
      </c>
      <c r="CC56" s="1">
        <v>0</v>
      </c>
      <c r="CD56" s="1">
        <v>0</v>
      </c>
      <c r="CE56" s="1">
        <v>0.5</v>
      </c>
      <c r="CF56" s="1">
        <v>0</v>
      </c>
      <c r="CG56" s="1">
        <v>0.5</v>
      </c>
      <c r="CH56" s="1">
        <v>0</v>
      </c>
      <c r="CI56" s="1">
        <v>0</v>
      </c>
      <c r="CJ56" s="1">
        <v>0</v>
      </c>
      <c r="CK56" s="1">
        <f t="shared" si="0"/>
        <v>3.0060138399999996</v>
      </c>
      <c r="CL56" s="1">
        <v>2</v>
      </c>
    </row>
    <row r="57" spans="1:90" x14ac:dyDescent="0.25">
      <c r="A57" s="1" t="s">
        <v>138</v>
      </c>
      <c r="B57" s="1">
        <v>4.7</v>
      </c>
      <c r="C57" s="1">
        <v>2</v>
      </c>
      <c r="D57" s="1">
        <v>90</v>
      </c>
      <c r="E57" s="1">
        <v>0.02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12.5</v>
      </c>
      <c r="V57" s="1">
        <v>8.5</v>
      </c>
      <c r="W57" s="1">
        <v>68</v>
      </c>
      <c r="X57" s="1">
        <v>5</v>
      </c>
      <c r="Y57" s="1">
        <v>0.5</v>
      </c>
      <c r="Z57" s="1">
        <v>10</v>
      </c>
      <c r="AA57" s="1">
        <v>0</v>
      </c>
      <c r="AB57" s="1">
        <v>0</v>
      </c>
      <c r="AC57" s="1">
        <v>0.5</v>
      </c>
      <c r="AD57" s="1">
        <v>0</v>
      </c>
      <c r="AE57" s="1">
        <v>0.02</v>
      </c>
      <c r="AF57" s="1">
        <v>0</v>
      </c>
      <c r="AG57" s="1">
        <v>0</v>
      </c>
      <c r="AH57" s="1">
        <v>0</v>
      </c>
      <c r="AI57" s="1">
        <v>0</v>
      </c>
      <c r="AJ57" s="1">
        <v>0.5</v>
      </c>
      <c r="AK57" s="1">
        <v>1</v>
      </c>
      <c r="AL57" s="1">
        <v>10.199999999999999</v>
      </c>
      <c r="AM57" s="1">
        <v>11.5</v>
      </c>
      <c r="AN57" s="1">
        <v>0.1</v>
      </c>
      <c r="AO57" s="1">
        <v>2.8</v>
      </c>
      <c r="AP57" s="1">
        <v>10</v>
      </c>
      <c r="AQ57" s="1">
        <v>16</v>
      </c>
      <c r="AR57" s="1">
        <v>0</v>
      </c>
      <c r="AS57" s="1">
        <v>3.5</v>
      </c>
      <c r="AT57" s="1">
        <v>1</v>
      </c>
      <c r="AU57" s="1">
        <v>2</v>
      </c>
      <c r="AV57" s="1">
        <v>0.5</v>
      </c>
      <c r="AW57" s="1">
        <v>25</v>
      </c>
      <c r="AX57" s="1">
        <v>3</v>
      </c>
      <c r="AY57" s="1">
        <v>2</v>
      </c>
      <c r="AZ57" s="1">
        <v>0</v>
      </c>
      <c r="BA57" s="1">
        <v>1</v>
      </c>
      <c r="BB57" s="1">
        <v>3</v>
      </c>
      <c r="BC57" s="1">
        <v>14</v>
      </c>
      <c r="BD57" s="1">
        <v>11</v>
      </c>
      <c r="BE57" s="1">
        <v>6.5</v>
      </c>
      <c r="BF57" s="1">
        <v>0</v>
      </c>
      <c r="BG57" s="1">
        <v>2.5</v>
      </c>
      <c r="BH57" s="1">
        <v>1.5</v>
      </c>
      <c r="BI57" s="1">
        <v>1.66</v>
      </c>
      <c r="BJ57" s="1">
        <v>36.5</v>
      </c>
      <c r="BK57" s="1">
        <v>29.5</v>
      </c>
      <c r="BL57" s="1">
        <v>81</v>
      </c>
      <c r="BM57" s="1">
        <v>27.5</v>
      </c>
      <c r="BN57" s="1">
        <v>17.5</v>
      </c>
      <c r="BO57" s="1">
        <v>64</v>
      </c>
      <c r="BP57" s="1">
        <v>12.5</v>
      </c>
      <c r="BQ57" s="1">
        <v>8.5</v>
      </c>
      <c r="BR57" s="1">
        <v>68</v>
      </c>
      <c r="BS57" s="1">
        <v>0</v>
      </c>
      <c r="BT57" s="1">
        <v>0</v>
      </c>
      <c r="BU57" s="1">
        <v>2</v>
      </c>
      <c r="BV57" s="1">
        <v>0</v>
      </c>
      <c r="BW57" s="1">
        <v>0</v>
      </c>
      <c r="BX57" s="1">
        <v>1</v>
      </c>
      <c r="BY57" s="1">
        <v>62</v>
      </c>
      <c r="BZ57" s="1">
        <v>0.5</v>
      </c>
      <c r="CA57" s="1">
        <v>4.5</v>
      </c>
      <c r="CB57" s="1">
        <v>7.5</v>
      </c>
      <c r="CC57" s="1">
        <v>0</v>
      </c>
      <c r="CD57" s="1">
        <v>0</v>
      </c>
      <c r="CE57" s="1">
        <v>0</v>
      </c>
      <c r="CF57" s="1">
        <v>0</v>
      </c>
      <c r="CG57" s="1">
        <v>0</v>
      </c>
      <c r="CH57" s="1">
        <v>0</v>
      </c>
      <c r="CI57" s="1">
        <v>0</v>
      </c>
      <c r="CJ57" s="1">
        <v>0</v>
      </c>
      <c r="CK57" s="1">
        <f t="shared" si="0"/>
        <v>4.0727151199999989</v>
      </c>
      <c r="CL57" s="1">
        <v>2</v>
      </c>
    </row>
    <row r="58" spans="1:90" x14ac:dyDescent="0.25">
      <c r="A58" s="1" t="s">
        <v>142</v>
      </c>
      <c r="B58" s="1">
        <v>4.4000000000000004</v>
      </c>
      <c r="C58" s="1">
        <v>2</v>
      </c>
      <c r="D58" s="1">
        <v>87</v>
      </c>
      <c r="E58" s="1">
        <v>0.04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0.02</v>
      </c>
      <c r="P58" s="1">
        <v>0.02</v>
      </c>
      <c r="Q58" s="1">
        <v>0</v>
      </c>
      <c r="R58" s="1">
        <v>0</v>
      </c>
      <c r="S58" s="1">
        <v>0</v>
      </c>
      <c r="T58" s="1">
        <v>0</v>
      </c>
      <c r="U58" s="1">
        <v>4.5</v>
      </c>
      <c r="V58" s="1">
        <v>1.5</v>
      </c>
      <c r="W58" s="1">
        <v>33</v>
      </c>
      <c r="X58" s="1">
        <v>0</v>
      </c>
      <c r="Y58" s="1">
        <v>0</v>
      </c>
      <c r="AA58" s="1">
        <v>0</v>
      </c>
      <c r="AB58" s="1">
        <v>0</v>
      </c>
      <c r="AC58" s="1">
        <v>0.5</v>
      </c>
      <c r="AD58" s="1">
        <v>0</v>
      </c>
      <c r="AE58" s="1">
        <v>0.03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6</v>
      </c>
      <c r="AL58" s="1">
        <v>5.6</v>
      </c>
      <c r="AM58" s="1">
        <v>13</v>
      </c>
      <c r="AN58" s="1">
        <v>0.2</v>
      </c>
      <c r="AO58" s="1">
        <v>1.9</v>
      </c>
      <c r="AP58" s="1">
        <v>11</v>
      </c>
      <c r="AQ58" s="1">
        <v>11</v>
      </c>
      <c r="AR58" s="1">
        <v>0</v>
      </c>
      <c r="AS58" s="1">
        <v>1.5</v>
      </c>
      <c r="AT58" s="1">
        <v>2</v>
      </c>
      <c r="AU58" s="1">
        <v>0.5</v>
      </c>
      <c r="AV58" s="1">
        <v>0</v>
      </c>
      <c r="AW58" s="1">
        <v>0</v>
      </c>
      <c r="AX58" s="1">
        <v>1</v>
      </c>
      <c r="AY58" s="1">
        <v>4</v>
      </c>
      <c r="AZ58" s="1">
        <v>0.5</v>
      </c>
      <c r="BA58" s="1">
        <v>2</v>
      </c>
      <c r="BB58" s="1">
        <v>6.5</v>
      </c>
      <c r="BC58" s="1">
        <v>21.5</v>
      </c>
      <c r="BD58" s="1">
        <v>11</v>
      </c>
      <c r="BE58" s="1">
        <v>8</v>
      </c>
      <c r="BF58" s="1">
        <v>0.5</v>
      </c>
      <c r="BG58" s="1">
        <v>1.5</v>
      </c>
      <c r="BH58" s="1">
        <v>3</v>
      </c>
      <c r="BI58" s="1">
        <v>2.35</v>
      </c>
      <c r="BJ58" s="1">
        <v>26.5</v>
      </c>
      <c r="BK58" s="1">
        <v>20</v>
      </c>
      <c r="BL58" s="1">
        <v>75</v>
      </c>
      <c r="BM58" s="1">
        <v>11</v>
      </c>
      <c r="BN58" s="1">
        <v>5.5</v>
      </c>
      <c r="BO58" s="1">
        <v>50</v>
      </c>
      <c r="BP58" s="1">
        <v>4.5</v>
      </c>
      <c r="BQ58" s="1">
        <v>1.5</v>
      </c>
      <c r="BR58" s="1">
        <v>33</v>
      </c>
      <c r="BS58" s="1">
        <v>0</v>
      </c>
      <c r="BT58" s="1">
        <v>0</v>
      </c>
      <c r="BU58" s="1">
        <v>2</v>
      </c>
      <c r="BV58" s="1">
        <v>0</v>
      </c>
      <c r="BW58" s="1">
        <v>1</v>
      </c>
      <c r="BX58" s="1">
        <v>0</v>
      </c>
      <c r="BY58" s="1">
        <v>37</v>
      </c>
      <c r="BZ58" s="1">
        <v>3</v>
      </c>
      <c r="CA58" s="1">
        <v>1.5</v>
      </c>
      <c r="CB58" s="1">
        <v>0.5</v>
      </c>
      <c r="CC58" s="1">
        <v>0</v>
      </c>
      <c r="CD58" s="1">
        <v>0</v>
      </c>
      <c r="CE58" s="1">
        <v>0</v>
      </c>
      <c r="CF58" s="1">
        <v>0</v>
      </c>
      <c r="CG58" s="1">
        <v>0</v>
      </c>
      <c r="CH58" s="1">
        <v>0</v>
      </c>
      <c r="CI58" s="1">
        <v>0</v>
      </c>
      <c r="CJ58" s="1">
        <v>0</v>
      </c>
      <c r="CK58" s="1">
        <f t="shared" si="0"/>
        <v>3.5816994600000007</v>
      </c>
      <c r="CL58" s="1">
        <v>2</v>
      </c>
    </row>
    <row r="59" spans="1:90" x14ac:dyDescent="0.25">
      <c r="A59" s="1" t="s">
        <v>150</v>
      </c>
      <c r="B59" s="1">
        <v>5.7</v>
      </c>
      <c r="C59" s="1">
        <v>2</v>
      </c>
      <c r="D59" s="1">
        <v>58</v>
      </c>
      <c r="E59" s="1">
        <v>0.12</v>
      </c>
      <c r="F59" s="1">
        <v>0.17</v>
      </c>
      <c r="G59" s="1">
        <v>0.3</v>
      </c>
      <c r="H59" s="1">
        <v>1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0.01</v>
      </c>
      <c r="P59" s="1">
        <v>0.01</v>
      </c>
      <c r="Q59" s="1">
        <v>0</v>
      </c>
      <c r="R59" s="1">
        <v>0</v>
      </c>
      <c r="S59" s="1">
        <v>0</v>
      </c>
      <c r="T59" s="1">
        <v>0</v>
      </c>
      <c r="U59" s="1">
        <v>9.5</v>
      </c>
      <c r="V59" s="1">
        <v>7</v>
      </c>
      <c r="W59" s="1">
        <v>74</v>
      </c>
      <c r="X59" s="1">
        <v>0</v>
      </c>
      <c r="Y59" s="1">
        <v>0</v>
      </c>
      <c r="AA59" s="1">
        <v>0</v>
      </c>
      <c r="AB59" s="1">
        <v>0</v>
      </c>
      <c r="AC59" s="1">
        <v>1.5</v>
      </c>
      <c r="AD59" s="1">
        <v>0.5</v>
      </c>
      <c r="AE59" s="1">
        <v>0.24</v>
      </c>
      <c r="AF59" s="1">
        <v>0.5</v>
      </c>
      <c r="AG59" s="1">
        <v>0</v>
      </c>
      <c r="AH59" s="1">
        <v>0</v>
      </c>
      <c r="AI59" s="1">
        <v>0</v>
      </c>
      <c r="AJ59" s="1">
        <v>0.5</v>
      </c>
      <c r="AK59" s="1">
        <v>5</v>
      </c>
      <c r="AL59" s="1">
        <v>17.95</v>
      </c>
      <c r="AM59" s="1">
        <v>18.899999999999999</v>
      </c>
      <c r="AN59" s="1">
        <v>0.8</v>
      </c>
      <c r="AO59" s="1">
        <v>3.5</v>
      </c>
      <c r="AP59" s="1">
        <v>12</v>
      </c>
      <c r="AQ59" s="1">
        <v>22.5</v>
      </c>
      <c r="AR59" s="1">
        <v>0</v>
      </c>
      <c r="AS59" s="1">
        <v>5</v>
      </c>
      <c r="AT59" s="1">
        <v>0</v>
      </c>
      <c r="AU59" s="1">
        <v>1.5</v>
      </c>
      <c r="AV59" s="1">
        <v>1</v>
      </c>
      <c r="AW59" s="1">
        <v>67</v>
      </c>
      <c r="AX59" s="1">
        <v>0.5</v>
      </c>
      <c r="AY59" s="1">
        <v>2</v>
      </c>
      <c r="AZ59" s="1">
        <v>0</v>
      </c>
      <c r="BA59" s="1">
        <v>0.5</v>
      </c>
      <c r="BB59" s="1">
        <v>2.5</v>
      </c>
      <c r="BC59" s="1">
        <v>13</v>
      </c>
      <c r="BD59" s="1">
        <v>7</v>
      </c>
      <c r="BE59" s="1">
        <v>4</v>
      </c>
      <c r="BF59" s="1">
        <v>1</v>
      </c>
      <c r="BG59" s="1">
        <v>2</v>
      </c>
      <c r="BH59" s="1">
        <v>1</v>
      </c>
      <c r="BI59" s="1">
        <v>1.1499999999999999</v>
      </c>
      <c r="BJ59" s="1">
        <v>29</v>
      </c>
      <c r="BK59" s="1">
        <v>23.5</v>
      </c>
      <c r="BL59" s="1">
        <v>81</v>
      </c>
      <c r="BM59" s="1">
        <v>16.5</v>
      </c>
      <c r="BN59" s="1">
        <v>13</v>
      </c>
      <c r="BO59" s="1">
        <v>79</v>
      </c>
      <c r="BP59" s="1">
        <v>9.5</v>
      </c>
      <c r="BQ59" s="1">
        <v>7</v>
      </c>
      <c r="BR59" s="1">
        <v>74</v>
      </c>
      <c r="BS59" s="1">
        <v>0</v>
      </c>
      <c r="BT59" s="1">
        <v>0</v>
      </c>
      <c r="BU59" s="1">
        <v>1</v>
      </c>
      <c r="BV59" s="1">
        <v>1</v>
      </c>
      <c r="BW59" s="1">
        <v>0</v>
      </c>
      <c r="BX59" s="1">
        <v>0.5</v>
      </c>
      <c r="BY59" s="1">
        <v>42</v>
      </c>
      <c r="BZ59" s="1">
        <v>2.5</v>
      </c>
      <c r="CA59" s="1">
        <v>1</v>
      </c>
      <c r="CB59" s="1">
        <v>0</v>
      </c>
      <c r="CC59" s="1">
        <v>0</v>
      </c>
      <c r="CD59" s="1">
        <v>0</v>
      </c>
      <c r="CE59" s="1">
        <v>0</v>
      </c>
      <c r="CF59" s="1">
        <v>0</v>
      </c>
      <c r="CG59" s="1">
        <v>0</v>
      </c>
      <c r="CH59" s="1">
        <v>0</v>
      </c>
      <c r="CI59" s="1">
        <v>0</v>
      </c>
      <c r="CJ59" s="1">
        <v>0</v>
      </c>
      <c r="CK59" s="1">
        <f t="shared" si="0"/>
        <v>3.7939745800000004</v>
      </c>
      <c r="CL59" s="1">
        <v>2</v>
      </c>
    </row>
    <row r="60" spans="1:90" x14ac:dyDescent="0.25">
      <c r="A60" s="1" t="s">
        <v>152</v>
      </c>
      <c r="B60" s="1">
        <v>4.5</v>
      </c>
      <c r="C60" s="1">
        <v>2</v>
      </c>
      <c r="D60" s="1">
        <v>90</v>
      </c>
      <c r="E60" s="1">
        <v>0.01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9.5</v>
      </c>
      <c r="V60" s="1">
        <v>5</v>
      </c>
      <c r="W60" s="1">
        <v>53</v>
      </c>
      <c r="X60" s="1">
        <v>0</v>
      </c>
      <c r="Y60" s="1">
        <v>0</v>
      </c>
      <c r="AA60" s="1">
        <v>0</v>
      </c>
      <c r="AB60" s="1">
        <v>0</v>
      </c>
      <c r="AC60" s="1">
        <v>0.5</v>
      </c>
      <c r="AD60" s="1">
        <v>0</v>
      </c>
      <c r="AE60" s="1">
        <v>0.02</v>
      </c>
      <c r="AF60" s="1">
        <v>0</v>
      </c>
      <c r="AG60" s="1">
        <v>0</v>
      </c>
      <c r="AH60" s="1">
        <v>0</v>
      </c>
      <c r="AI60" s="1">
        <v>0</v>
      </c>
      <c r="AJ60" s="1">
        <v>0.5</v>
      </c>
      <c r="AK60" s="1">
        <v>0</v>
      </c>
      <c r="AL60" s="1">
        <v>0.6</v>
      </c>
      <c r="AM60" s="1">
        <v>17.100000000000001</v>
      </c>
      <c r="AN60" s="1">
        <v>0.1</v>
      </c>
      <c r="AO60" s="1">
        <v>3.5</v>
      </c>
      <c r="AP60" s="1">
        <v>17</v>
      </c>
      <c r="AQ60" s="1">
        <v>23</v>
      </c>
      <c r="AR60" s="1">
        <v>0.5</v>
      </c>
      <c r="AS60" s="1">
        <v>4</v>
      </c>
      <c r="AT60" s="1">
        <v>1.5</v>
      </c>
      <c r="AU60" s="1">
        <v>1.5</v>
      </c>
      <c r="AV60" s="1">
        <v>1.5</v>
      </c>
      <c r="AW60" s="1">
        <v>100</v>
      </c>
      <c r="AX60" s="1">
        <v>5.5</v>
      </c>
      <c r="AY60" s="1">
        <v>2.5</v>
      </c>
      <c r="AZ60" s="1">
        <v>0.5</v>
      </c>
      <c r="BA60" s="1">
        <v>3</v>
      </c>
      <c r="BB60" s="1">
        <v>6</v>
      </c>
      <c r="BC60" s="1">
        <v>13.5</v>
      </c>
      <c r="BD60" s="1">
        <v>9</v>
      </c>
      <c r="BE60" s="1">
        <v>5.5</v>
      </c>
      <c r="BF60" s="1">
        <v>1</v>
      </c>
      <c r="BG60" s="1">
        <v>2.5</v>
      </c>
      <c r="BH60" s="1">
        <v>2</v>
      </c>
      <c r="BI60" s="1">
        <v>1.66</v>
      </c>
      <c r="BJ60" s="1">
        <v>51.5</v>
      </c>
      <c r="BK60" s="1">
        <v>44.5</v>
      </c>
      <c r="BL60" s="1">
        <v>86</v>
      </c>
      <c r="BM60" s="1">
        <v>17</v>
      </c>
      <c r="BN60" s="1">
        <v>12</v>
      </c>
      <c r="BO60" s="1">
        <v>71</v>
      </c>
      <c r="BP60" s="1">
        <v>9.5</v>
      </c>
      <c r="BQ60" s="1">
        <v>5</v>
      </c>
      <c r="BR60" s="1">
        <v>53</v>
      </c>
      <c r="BS60" s="1">
        <v>0</v>
      </c>
      <c r="BT60" s="1">
        <v>0</v>
      </c>
      <c r="BU60" s="1">
        <v>2</v>
      </c>
      <c r="BV60" s="1">
        <v>0</v>
      </c>
      <c r="BW60" s="1">
        <v>0</v>
      </c>
      <c r="BX60" s="1">
        <v>0</v>
      </c>
      <c r="BY60" s="1">
        <v>61.5</v>
      </c>
      <c r="BZ60" s="1">
        <v>0</v>
      </c>
      <c r="CA60" s="1">
        <v>9</v>
      </c>
      <c r="CB60" s="1">
        <v>1</v>
      </c>
      <c r="CC60" s="1">
        <v>0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  <c r="CI60" s="1">
        <v>0</v>
      </c>
      <c r="CJ60" s="1">
        <v>0</v>
      </c>
      <c r="CK60" s="1">
        <f t="shared" si="0"/>
        <v>3.3856580099999998</v>
      </c>
      <c r="CL60" s="1">
        <v>2</v>
      </c>
    </row>
    <row r="61" spans="1:90" x14ac:dyDescent="0.25">
      <c r="A61" s="1" t="s">
        <v>59</v>
      </c>
      <c r="B61" s="1">
        <v>6.7</v>
      </c>
      <c r="C61" s="1">
        <v>2</v>
      </c>
      <c r="D61" s="1">
        <v>90</v>
      </c>
      <c r="E61" s="1">
        <v>0.09</v>
      </c>
      <c r="F61" s="1">
        <v>0.17</v>
      </c>
      <c r="G61" s="1">
        <v>0.3</v>
      </c>
      <c r="H61" s="1">
        <v>1</v>
      </c>
      <c r="I61" s="1">
        <v>1.5</v>
      </c>
      <c r="J61" s="1">
        <v>0</v>
      </c>
      <c r="K61" s="1">
        <v>1.5</v>
      </c>
      <c r="L61" s="1">
        <v>0</v>
      </c>
      <c r="M61" s="1">
        <v>0</v>
      </c>
      <c r="N61" s="1">
        <v>1.5</v>
      </c>
      <c r="O61" s="1">
        <v>0.04</v>
      </c>
      <c r="P61" s="1">
        <v>0.04</v>
      </c>
      <c r="Q61" s="1">
        <v>0</v>
      </c>
      <c r="R61" s="1">
        <v>0</v>
      </c>
      <c r="S61" s="1">
        <v>0</v>
      </c>
      <c r="T61" s="1">
        <v>0</v>
      </c>
      <c r="U61" s="1">
        <v>7</v>
      </c>
      <c r="V61" s="1">
        <v>4.5</v>
      </c>
      <c r="W61" s="1">
        <v>64</v>
      </c>
      <c r="X61" s="1">
        <v>0</v>
      </c>
      <c r="Y61" s="1">
        <v>0</v>
      </c>
      <c r="AA61" s="1">
        <v>0</v>
      </c>
      <c r="AB61" s="1">
        <v>0</v>
      </c>
      <c r="AC61" s="1">
        <v>1</v>
      </c>
      <c r="AD61" s="1">
        <v>0.5</v>
      </c>
      <c r="AE61" s="1">
        <v>0.26</v>
      </c>
      <c r="AF61" s="1">
        <v>0.5</v>
      </c>
      <c r="AG61" s="1">
        <v>0</v>
      </c>
      <c r="AH61" s="1">
        <v>0</v>
      </c>
      <c r="AI61" s="1">
        <v>0</v>
      </c>
      <c r="AJ61" s="1">
        <v>1</v>
      </c>
      <c r="AK61" s="1">
        <v>17</v>
      </c>
      <c r="AL61" s="1">
        <v>12.4</v>
      </c>
      <c r="AM61" s="1">
        <v>25.4</v>
      </c>
      <c r="AN61" s="1">
        <v>1</v>
      </c>
      <c r="AO61" s="1">
        <v>4.5</v>
      </c>
      <c r="AP61" s="1">
        <v>17.5</v>
      </c>
      <c r="AQ61" s="1">
        <v>34</v>
      </c>
      <c r="AR61" s="1">
        <v>1.5</v>
      </c>
      <c r="AS61" s="1">
        <v>9</v>
      </c>
      <c r="AT61" s="1">
        <v>0</v>
      </c>
      <c r="AU61" s="1">
        <v>0</v>
      </c>
      <c r="AV61" s="1">
        <v>0</v>
      </c>
      <c r="AX61" s="1">
        <v>5.5</v>
      </c>
      <c r="AY61" s="1">
        <v>4.5</v>
      </c>
      <c r="AZ61" s="1">
        <v>1</v>
      </c>
      <c r="BA61" s="1">
        <v>0.5</v>
      </c>
      <c r="BB61" s="1">
        <v>6</v>
      </c>
      <c r="BC61" s="1">
        <v>11</v>
      </c>
      <c r="BD61" s="1">
        <v>7</v>
      </c>
      <c r="BE61" s="1">
        <v>3</v>
      </c>
      <c r="BF61" s="1">
        <v>1</v>
      </c>
      <c r="BG61" s="1">
        <v>2.5</v>
      </c>
      <c r="BH61" s="1">
        <v>1</v>
      </c>
      <c r="BI61" s="1">
        <v>0.98</v>
      </c>
      <c r="BJ61" s="1">
        <v>60</v>
      </c>
      <c r="BK61" s="1">
        <v>54.5</v>
      </c>
      <c r="BL61" s="1">
        <v>91</v>
      </c>
      <c r="BM61" s="1">
        <v>21.5</v>
      </c>
      <c r="BN61" s="1">
        <v>17.5</v>
      </c>
      <c r="BO61" s="1">
        <v>81</v>
      </c>
      <c r="BP61" s="1">
        <v>7</v>
      </c>
      <c r="BQ61" s="1">
        <v>4.5</v>
      </c>
      <c r="BR61" s="1">
        <v>64</v>
      </c>
      <c r="BS61" s="1">
        <v>0.5</v>
      </c>
      <c r="BT61" s="1">
        <v>0</v>
      </c>
      <c r="BU61" s="1">
        <v>2</v>
      </c>
      <c r="BV61" s="1">
        <v>0</v>
      </c>
      <c r="BW61" s="1">
        <v>0</v>
      </c>
      <c r="BX61" s="1">
        <v>0.5</v>
      </c>
      <c r="BY61" s="1">
        <v>69.5</v>
      </c>
      <c r="BZ61" s="1">
        <v>3.5</v>
      </c>
      <c r="CA61" s="1">
        <v>5.5</v>
      </c>
      <c r="CB61" s="1">
        <v>0</v>
      </c>
      <c r="CC61" s="1">
        <v>0</v>
      </c>
      <c r="CD61" s="1">
        <v>0</v>
      </c>
      <c r="CE61" s="1">
        <v>0</v>
      </c>
      <c r="CF61" s="1">
        <v>0</v>
      </c>
      <c r="CG61" s="1">
        <v>0</v>
      </c>
      <c r="CH61" s="1">
        <v>0</v>
      </c>
      <c r="CI61" s="1">
        <v>0</v>
      </c>
      <c r="CJ61" s="1">
        <v>0</v>
      </c>
      <c r="CK61" s="1">
        <f t="shared" si="0"/>
        <v>4.5098032300000011</v>
      </c>
      <c r="CL61" s="1">
        <v>1</v>
      </c>
    </row>
    <row r="62" spans="1:90" x14ac:dyDescent="0.25">
      <c r="A62" s="1" t="s">
        <v>71</v>
      </c>
      <c r="B62" s="1">
        <v>4.3</v>
      </c>
      <c r="C62" s="1">
        <v>2</v>
      </c>
      <c r="D62" s="1">
        <v>90</v>
      </c>
      <c r="E62" s="1">
        <v>0.01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7.5</v>
      </c>
      <c r="V62" s="1">
        <v>3</v>
      </c>
      <c r="W62" s="1">
        <v>40</v>
      </c>
      <c r="X62" s="1">
        <v>0</v>
      </c>
      <c r="Y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2</v>
      </c>
      <c r="AL62" s="1">
        <v>0.35</v>
      </c>
      <c r="AM62" s="1">
        <v>18.100000000000001</v>
      </c>
      <c r="AN62" s="1">
        <v>0</v>
      </c>
      <c r="AO62" s="1">
        <v>2.2999999999999998</v>
      </c>
      <c r="AP62" s="1">
        <v>16.5</v>
      </c>
      <c r="AQ62" s="1">
        <v>16.5</v>
      </c>
      <c r="AR62" s="1">
        <v>0</v>
      </c>
      <c r="AS62" s="1">
        <v>1.5</v>
      </c>
      <c r="AT62" s="1">
        <v>1.5</v>
      </c>
      <c r="AU62" s="1">
        <v>1.5</v>
      </c>
      <c r="AV62" s="1">
        <v>1</v>
      </c>
      <c r="AW62" s="1">
        <v>67</v>
      </c>
      <c r="AX62" s="1">
        <v>4</v>
      </c>
      <c r="AY62" s="1">
        <v>5</v>
      </c>
      <c r="AZ62" s="1">
        <v>1</v>
      </c>
      <c r="BA62" s="1">
        <v>0</v>
      </c>
      <c r="BB62" s="1">
        <v>6</v>
      </c>
      <c r="BC62" s="1">
        <v>13</v>
      </c>
      <c r="BD62" s="1">
        <v>8</v>
      </c>
      <c r="BE62" s="1">
        <v>5</v>
      </c>
      <c r="BF62" s="1">
        <v>1</v>
      </c>
      <c r="BG62" s="1">
        <v>3</v>
      </c>
      <c r="BH62" s="1">
        <v>3.5</v>
      </c>
      <c r="BI62" s="1">
        <v>2</v>
      </c>
      <c r="BJ62" s="1">
        <v>49</v>
      </c>
      <c r="BK62" s="1">
        <v>43</v>
      </c>
      <c r="BL62" s="1">
        <v>88</v>
      </c>
      <c r="BM62" s="1">
        <v>18.5</v>
      </c>
      <c r="BN62" s="1">
        <v>13.5</v>
      </c>
      <c r="BO62" s="1">
        <v>73</v>
      </c>
      <c r="BP62" s="1">
        <v>7.5</v>
      </c>
      <c r="BQ62" s="1">
        <v>3</v>
      </c>
      <c r="BR62" s="1">
        <v>40</v>
      </c>
      <c r="BS62" s="1">
        <v>0</v>
      </c>
      <c r="BT62" s="1">
        <v>0</v>
      </c>
      <c r="BU62" s="1">
        <v>2</v>
      </c>
      <c r="BV62" s="1">
        <v>0</v>
      </c>
      <c r="BW62" s="1">
        <v>0</v>
      </c>
      <c r="BX62" s="1">
        <v>0</v>
      </c>
      <c r="BY62" s="1">
        <v>59</v>
      </c>
      <c r="BZ62" s="1">
        <v>1</v>
      </c>
      <c r="CA62" s="1">
        <v>6.5</v>
      </c>
      <c r="CB62" s="1">
        <v>0.5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  <c r="CI62" s="1">
        <v>0</v>
      </c>
      <c r="CJ62" s="1">
        <v>0</v>
      </c>
      <c r="CK62" s="1">
        <f t="shared" si="0"/>
        <v>3.4240815100000002</v>
      </c>
      <c r="CL62" s="1">
        <v>1</v>
      </c>
    </row>
    <row r="63" spans="1:90" x14ac:dyDescent="0.25">
      <c r="A63" s="1" t="s">
        <v>74</v>
      </c>
      <c r="B63" s="1">
        <v>4.4000000000000004</v>
      </c>
      <c r="C63" s="1">
        <v>2</v>
      </c>
      <c r="D63" s="1">
        <v>90</v>
      </c>
      <c r="E63" s="1">
        <v>0.05</v>
      </c>
      <c r="F63" s="1">
        <v>0</v>
      </c>
      <c r="G63" s="1">
        <v>0.1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9</v>
      </c>
      <c r="V63" s="1">
        <v>5.5</v>
      </c>
      <c r="W63" s="1">
        <v>61</v>
      </c>
      <c r="X63" s="1">
        <v>5</v>
      </c>
      <c r="Y63" s="1">
        <v>1</v>
      </c>
      <c r="Z63" s="1">
        <v>20</v>
      </c>
      <c r="AA63" s="1">
        <v>0</v>
      </c>
      <c r="AB63" s="1">
        <v>0</v>
      </c>
      <c r="AC63" s="1">
        <v>2</v>
      </c>
      <c r="AD63" s="1">
        <v>0</v>
      </c>
      <c r="AE63" s="1">
        <v>7.0000000000000007E-2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1</v>
      </c>
      <c r="AL63" s="1">
        <v>26.15</v>
      </c>
      <c r="AM63" s="1">
        <v>14</v>
      </c>
      <c r="AN63" s="1">
        <v>0.2</v>
      </c>
      <c r="AO63" s="1">
        <v>2.9</v>
      </c>
      <c r="AP63" s="1">
        <v>11</v>
      </c>
      <c r="AQ63" s="1">
        <v>11</v>
      </c>
      <c r="AR63" s="1">
        <v>0</v>
      </c>
      <c r="AS63" s="1">
        <v>1.5</v>
      </c>
      <c r="AT63" s="1">
        <v>2</v>
      </c>
      <c r="AU63" s="1">
        <v>1</v>
      </c>
      <c r="AV63" s="1">
        <v>0.5</v>
      </c>
      <c r="AW63" s="1">
        <v>50</v>
      </c>
      <c r="AX63" s="1">
        <v>4.5</v>
      </c>
      <c r="AY63" s="1">
        <v>0.5</v>
      </c>
      <c r="AZ63" s="1">
        <v>0</v>
      </c>
      <c r="BA63" s="1">
        <v>2.5</v>
      </c>
      <c r="BB63" s="1">
        <v>3</v>
      </c>
      <c r="BC63" s="1">
        <v>13.5</v>
      </c>
      <c r="BD63" s="1">
        <v>7</v>
      </c>
      <c r="BE63" s="1">
        <v>4.5</v>
      </c>
      <c r="BF63" s="1">
        <v>0.5</v>
      </c>
      <c r="BG63" s="1">
        <v>3</v>
      </c>
      <c r="BH63" s="1">
        <v>2</v>
      </c>
      <c r="BI63" s="1">
        <v>1.46</v>
      </c>
      <c r="BJ63" s="1">
        <v>36.5</v>
      </c>
      <c r="BK63" s="1">
        <v>25</v>
      </c>
      <c r="BL63" s="1">
        <v>68</v>
      </c>
      <c r="BM63" s="1">
        <v>25.5</v>
      </c>
      <c r="BN63" s="1">
        <v>14</v>
      </c>
      <c r="BO63" s="1">
        <v>55</v>
      </c>
      <c r="BP63" s="1">
        <v>9</v>
      </c>
      <c r="BQ63" s="1">
        <v>5.5</v>
      </c>
      <c r="BR63" s="1">
        <v>61</v>
      </c>
      <c r="BS63" s="1">
        <v>0</v>
      </c>
      <c r="BT63" s="1">
        <v>0</v>
      </c>
      <c r="BU63" s="1">
        <v>2</v>
      </c>
      <c r="BV63" s="1">
        <v>0</v>
      </c>
      <c r="BW63" s="1">
        <v>0</v>
      </c>
      <c r="BX63" s="1">
        <v>0.5</v>
      </c>
      <c r="BY63" s="1">
        <v>69.5</v>
      </c>
      <c r="BZ63" s="1">
        <v>0.5</v>
      </c>
      <c r="CA63" s="1">
        <v>4.5</v>
      </c>
      <c r="CB63" s="1">
        <v>4</v>
      </c>
      <c r="CC63" s="1">
        <v>0</v>
      </c>
      <c r="CD63" s="1">
        <v>0</v>
      </c>
      <c r="CE63" s="1">
        <v>0</v>
      </c>
      <c r="CF63" s="1">
        <v>0</v>
      </c>
      <c r="CG63" s="1">
        <v>0</v>
      </c>
      <c r="CH63" s="1">
        <v>0</v>
      </c>
      <c r="CI63" s="1">
        <v>0</v>
      </c>
      <c r="CJ63" s="1">
        <v>0</v>
      </c>
      <c r="CK63" s="1">
        <f t="shared" si="0"/>
        <v>3.4790866500000011</v>
      </c>
      <c r="CL63" s="1">
        <v>1</v>
      </c>
    </row>
    <row r="64" spans="1:90" x14ac:dyDescent="0.25">
      <c r="A64" s="1" t="s">
        <v>80</v>
      </c>
      <c r="B64" s="1">
        <v>4.9000000000000004</v>
      </c>
      <c r="C64" s="1">
        <v>2</v>
      </c>
      <c r="D64" s="1">
        <v>90</v>
      </c>
      <c r="E64" s="1">
        <v>0.01</v>
      </c>
      <c r="F64" s="1">
        <v>0</v>
      </c>
      <c r="G64" s="1">
        <v>0</v>
      </c>
      <c r="H64" s="1">
        <v>0</v>
      </c>
      <c r="I64" s="1">
        <v>0.5</v>
      </c>
      <c r="J64" s="1">
        <v>0</v>
      </c>
      <c r="K64" s="1">
        <v>0.5</v>
      </c>
      <c r="L64" s="1">
        <v>0</v>
      </c>
      <c r="M64" s="1">
        <v>0</v>
      </c>
      <c r="N64" s="1">
        <v>0.5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6.5</v>
      </c>
      <c r="V64" s="1">
        <v>2.5</v>
      </c>
      <c r="W64" s="1">
        <v>38</v>
      </c>
      <c r="X64" s="1">
        <v>0.5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0.5</v>
      </c>
      <c r="AI64" s="1">
        <v>0</v>
      </c>
      <c r="AJ64" s="1">
        <v>0</v>
      </c>
      <c r="AK64" s="1">
        <v>2</v>
      </c>
      <c r="AL64" s="1">
        <v>0.6</v>
      </c>
      <c r="AM64" s="1">
        <v>24.6</v>
      </c>
      <c r="AN64" s="1">
        <v>0</v>
      </c>
      <c r="AO64" s="1">
        <v>1.5</v>
      </c>
      <c r="AP64" s="1">
        <v>12.5</v>
      </c>
      <c r="AQ64" s="1">
        <v>12.5</v>
      </c>
      <c r="AR64" s="1">
        <v>0</v>
      </c>
      <c r="AS64" s="1">
        <v>1</v>
      </c>
      <c r="AT64" s="1">
        <v>1.5</v>
      </c>
      <c r="AU64" s="1">
        <v>2.5</v>
      </c>
      <c r="AV64" s="1">
        <v>1.5</v>
      </c>
      <c r="AW64" s="1">
        <v>60</v>
      </c>
      <c r="AX64" s="1">
        <v>4.5</v>
      </c>
      <c r="AY64" s="1">
        <v>4.5</v>
      </c>
      <c r="AZ64" s="1">
        <v>1.5</v>
      </c>
      <c r="BA64" s="1">
        <v>0.5</v>
      </c>
      <c r="BB64" s="1">
        <v>6.5</v>
      </c>
      <c r="BC64" s="1">
        <v>18.5</v>
      </c>
      <c r="BD64" s="1">
        <v>15</v>
      </c>
      <c r="BE64" s="1">
        <v>6.5</v>
      </c>
      <c r="BF64" s="1">
        <v>2</v>
      </c>
      <c r="BG64" s="1">
        <v>3.5</v>
      </c>
      <c r="BH64" s="1">
        <v>2</v>
      </c>
      <c r="BI64" s="1">
        <v>2.1</v>
      </c>
      <c r="BJ64" s="1">
        <v>63.5</v>
      </c>
      <c r="BK64" s="1">
        <v>55</v>
      </c>
      <c r="BL64" s="1">
        <v>87</v>
      </c>
      <c r="BM64" s="1">
        <v>21</v>
      </c>
      <c r="BN64" s="1">
        <v>14.5</v>
      </c>
      <c r="BO64" s="1">
        <v>69</v>
      </c>
      <c r="BP64" s="1">
        <v>6.5</v>
      </c>
      <c r="BQ64" s="1">
        <v>2.5</v>
      </c>
      <c r="BR64" s="1">
        <v>38</v>
      </c>
      <c r="BS64" s="1">
        <v>0</v>
      </c>
      <c r="BT64" s="1">
        <v>0</v>
      </c>
      <c r="BU64" s="1">
        <v>2</v>
      </c>
      <c r="BV64" s="1">
        <v>0</v>
      </c>
      <c r="BW64" s="1">
        <v>0</v>
      </c>
      <c r="BX64" s="1">
        <v>0</v>
      </c>
      <c r="BY64" s="1">
        <v>78</v>
      </c>
      <c r="BZ64" s="1">
        <v>0.5</v>
      </c>
      <c r="CA64" s="1">
        <v>6.5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0</v>
      </c>
      <c r="CJ64" s="1">
        <v>0</v>
      </c>
      <c r="CK64" s="1">
        <f t="shared" si="0"/>
        <v>3.55649251</v>
      </c>
      <c r="CL64" s="1">
        <v>1</v>
      </c>
    </row>
    <row r="65" spans="1:90" x14ac:dyDescent="0.25">
      <c r="A65" s="1" t="s">
        <v>89</v>
      </c>
      <c r="B65" s="1">
        <v>6.2</v>
      </c>
      <c r="C65" s="1">
        <v>2</v>
      </c>
      <c r="D65" s="1">
        <v>90</v>
      </c>
      <c r="E65" s="1">
        <v>0.11</v>
      </c>
      <c r="F65" s="1">
        <v>0.17</v>
      </c>
      <c r="G65" s="1">
        <v>0.2</v>
      </c>
      <c r="H65" s="1">
        <v>1</v>
      </c>
      <c r="I65" s="1">
        <v>2</v>
      </c>
      <c r="J65" s="1">
        <v>1</v>
      </c>
      <c r="K65" s="1">
        <v>1.5</v>
      </c>
      <c r="L65" s="1">
        <v>0.5</v>
      </c>
      <c r="M65" s="1">
        <v>0</v>
      </c>
      <c r="N65" s="1">
        <v>0.5</v>
      </c>
      <c r="O65" s="1">
        <v>0.16</v>
      </c>
      <c r="P65" s="1">
        <v>0.16</v>
      </c>
      <c r="Q65" s="1">
        <v>0.5</v>
      </c>
      <c r="R65" s="1">
        <v>0.5</v>
      </c>
      <c r="S65" s="1">
        <v>0</v>
      </c>
      <c r="T65" s="1">
        <v>0</v>
      </c>
      <c r="U65" s="1">
        <v>6.5</v>
      </c>
      <c r="V65" s="1">
        <v>4</v>
      </c>
      <c r="W65" s="1">
        <v>62</v>
      </c>
      <c r="X65" s="1">
        <v>0.5</v>
      </c>
      <c r="Y65" s="1">
        <v>0.5</v>
      </c>
      <c r="Z65" s="1">
        <v>100</v>
      </c>
      <c r="AA65" s="1">
        <v>0</v>
      </c>
      <c r="AB65" s="1">
        <v>0</v>
      </c>
      <c r="AC65" s="1">
        <v>0.5</v>
      </c>
      <c r="AD65" s="1">
        <v>0</v>
      </c>
      <c r="AE65" s="1">
        <v>0.06</v>
      </c>
      <c r="AF65" s="1">
        <v>0</v>
      </c>
      <c r="AG65" s="1">
        <v>0</v>
      </c>
      <c r="AH65" s="1">
        <v>0</v>
      </c>
      <c r="AI65" s="1">
        <v>0</v>
      </c>
      <c r="AJ65" s="1">
        <v>1</v>
      </c>
      <c r="AK65" s="1">
        <v>20</v>
      </c>
      <c r="AL65" s="1">
        <v>8.35</v>
      </c>
      <c r="AM65" s="1">
        <v>30.2</v>
      </c>
      <c r="AN65" s="1">
        <v>1.2</v>
      </c>
      <c r="AO65" s="1">
        <v>4.4000000000000004</v>
      </c>
      <c r="AP65" s="1">
        <v>14</v>
      </c>
      <c r="AQ65" s="1">
        <v>32</v>
      </c>
      <c r="AR65" s="1">
        <v>1</v>
      </c>
      <c r="AS65" s="1">
        <v>10</v>
      </c>
      <c r="AT65" s="1">
        <v>0</v>
      </c>
      <c r="AU65" s="1">
        <v>0</v>
      </c>
      <c r="AV65" s="1">
        <v>0</v>
      </c>
      <c r="AX65" s="1">
        <v>3</v>
      </c>
      <c r="AY65" s="1">
        <v>4</v>
      </c>
      <c r="AZ65" s="1">
        <v>0</v>
      </c>
      <c r="BA65" s="1">
        <v>1</v>
      </c>
      <c r="BB65" s="1">
        <v>5</v>
      </c>
      <c r="BC65" s="1">
        <v>13</v>
      </c>
      <c r="BD65" s="1">
        <v>7</v>
      </c>
      <c r="BE65" s="1">
        <v>4</v>
      </c>
      <c r="BF65" s="1">
        <v>1</v>
      </c>
      <c r="BG65" s="1">
        <v>2</v>
      </c>
      <c r="BH65" s="1">
        <v>1</v>
      </c>
      <c r="BI65" s="1">
        <v>1.1499999999999999</v>
      </c>
      <c r="BJ65" s="1">
        <v>48.5</v>
      </c>
      <c r="BK65" s="1">
        <v>42.5</v>
      </c>
      <c r="BL65" s="1">
        <v>88</v>
      </c>
      <c r="BM65" s="1">
        <v>16</v>
      </c>
      <c r="BN65" s="1">
        <v>13</v>
      </c>
      <c r="BO65" s="1">
        <v>81</v>
      </c>
      <c r="BP65" s="1">
        <v>6.5</v>
      </c>
      <c r="BQ65" s="1">
        <v>4</v>
      </c>
      <c r="BR65" s="1">
        <v>62</v>
      </c>
      <c r="BS65" s="1">
        <v>0</v>
      </c>
      <c r="BT65" s="1">
        <v>0</v>
      </c>
      <c r="BU65" s="1">
        <v>2</v>
      </c>
      <c r="BV65" s="1">
        <v>0</v>
      </c>
      <c r="BW65" s="1">
        <v>0</v>
      </c>
      <c r="BX65" s="1">
        <v>0</v>
      </c>
      <c r="BY65" s="1">
        <v>58.5</v>
      </c>
      <c r="BZ65" s="1">
        <v>1.5</v>
      </c>
      <c r="CA65" s="1">
        <v>4.5</v>
      </c>
      <c r="CB65" s="1">
        <v>2</v>
      </c>
      <c r="CC65" s="1">
        <v>0</v>
      </c>
      <c r="CD65" s="1">
        <v>0</v>
      </c>
      <c r="CE65" s="1">
        <v>0</v>
      </c>
      <c r="CF65" s="1">
        <v>0</v>
      </c>
      <c r="CG65" s="1">
        <v>0</v>
      </c>
      <c r="CH65" s="1">
        <v>0</v>
      </c>
      <c r="CI65" s="1">
        <v>0</v>
      </c>
      <c r="CJ65" s="1">
        <v>0</v>
      </c>
      <c r="CK65" s="1">
        <f t="shared" si="0"/>
        <v>3.2345516700000014</v>
      </c>
      <c r="CL65" s="1">
        <v>1</v>
      </c>
    </row>
    <row r="66" spans="1:90" x14ac:dyDescent="0.25">
      <c r="A66" s="1" t="s">
        <v>172</v>
      </c>
      <c r="B66" s="1">
        <v>4.2</v>
      </c>
      <c r="C66" s="1">
        <v>2</v>
      </c>
      <c r="D66" s="1">
        <v>90</v>
      </c>
      <c r="E66" s="1">
        <v>0.13</v>
      </c>
      <c r="F66" s="1">
        <v>0</v>
      </c>
      <c r="G66" s="1">
        <v>0.2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14</v>
      </c>
      <c r="V66" s="1">
        <v>8</v>
      </c>
      <c r="W66" s="1">
        <v>57</v>
      </c>
      <c r="X66" s="1">
        <v>1.5</v>
      </c>
      <c r="Y66" s="1">
        <v>0</v>
      </c>
      <c r="Z66" s="1">
        <v>0</v>
      </c>
      <c r="AA66" s="1">
        <v>0</v>
      </c>
      <c r="AB66" s="1">
        <v>0.5</v>
      </c>
      <c r="AC66" s="1">
        <v>1</v>
      </c>
      <c r="AD66" s="1">
        <v>0.5</v>
      </c>
      <c r="AE66" s="1">
        <v>0.22</v>
      </c>
      <c r="AF66" s="1">
        <v>0</v>
      </c>
      <c r="AG66" s="1">
        <v>0</v>
      </c>
      <c r="AH66" s="1">
        <v>0.5</v>
      </c>
      <c r="AI66" s="1">
        <v>0</v>
      </c>
      <c r="AJ66" s="1">
        <v>0</v>
      </c>
      <c r="AK66" s="1">
        <v>1</v>
      </c>
      <c r="AL66" s="1">
        <v>16.149999999999999</v>
      </c>
      <c r="AM66" s="1">
        <v>12.9</v>
      </c>
      <c r="AN66" s="1">
        <v>0.7</v>
      </c>
      <c r="AO66" s="1">
        <v>2.2999999999999998</v>
      </c>
      <c r="AP66" s="1">
        <v>9</v>
      </c>
      <c r="AQ66" s="1">
        <v>9</v>
      </c>
      <c r="AR66" s="1">
        <v>0</v>
      </c>
      <c r="AS66" s="1">
        <v>1</v>
      </c>
      <c r="AT66" s="1">
        <v>1.5</v>
      </c>
      <c r="AU66" s="1">
        <v>1.5</v>
      </c>
      <c r="AV66" s="1">
        <v>0.5</v>
      </c>
      <c r="AW66" s="1">
        <v>33</v>
      </c>
      <c r="AX66" s="1">
        <v>4.5</v>
      </c>
      <c r="AY66" s="1">
        <v>0.5</v>
      </c>
      <c r="AZ66" s="1">
        <v>0.5</v>
      </c>
      <c r="BA66" s="1">
        <v>3.5</v>
      </c>
      <c r="BB66" s="1">
        <v>4.5</v>
      </c>
      <c r="BC66" s="1">
        <v>13</v>
      </c>
      <c r="BD66" s="1">
        <v>8</v>
      </c>
      <c r="BE66" s="1">
        <v>5</v>
      </c>
      <c r="BF66" s="1">
        <v>1</v>
      </c>
      <c r="BG66" s="1">
        <v>3</v>
      </c>
      <c r="BH66" s="1">
        <v>3.5</v>
      </c>
      <c r="BI66" s="1">
        <v>2</v>
      </c>
      <c r="BJ66" s="1">
        <v>38.5</v>
      </c>
      <c r="BK66" s="1">
        <v>28</v>
      </c>
      <c r="BL66" s="1">
        <v>73</v>
      </c>
      <c r="BM66" s="1">
        <v>21.5</v>
      </c>
      <c r="BN66" s="1">
        <v>12.5</v>
      </c>
      <c r="BO66" s="1">
        <v>58</v>
      </c>
      <c r="BP66" s="1">
        <v>14</v>
      </c>
      <c r="BQ66" s="1">
        <v>8</v>
      </c>
      <c r="BR66" s="1">
        <v>57</v>
      </c>
      <c r="BS66" s="1">
        <v>1.5</v>
      </c>
      <c r="BT66" s="1">
        <v>0.5</v>
      </c>
      <c r="BU66" s="1">
        <v>2</v>
      </c>
      <c r="BV66" s="1">
        <v>0</v>
      </c>
      <c r="BW66" s="1">
        <v>0</v>
      </c>
      <c r="BX66" s="1">
        <v>1</v>
      </c>
      <c r="BY66" s="1">
        <v>70</v>
      </c>
      <c r="BZ66" s="1">
        <v>0.5</v>
      </c>
      <c r="CA66" s="1">
        <v>12.5</v>
      </c>
      <c r="CB66" s="1">
        <v>5.5</v>
      </c>
      <c r="CC66" s="1">
        <v>0</v>
      </c>
      <c r="CD66" s="1">
        <v>0</v>
      </c>
      <c r="CE66" s="1">
        <v>0</v>
      </c>
      <c r="CF66" s="1">
        <v>0</v>
      </c>
      <c r="CG66" s="1">
        <v>0</v>
      </c>
      <c r="CH66" s="1">
        <v>0</v>
      </c>
      <c r="CI66" s="1">
        <v>0</v>
      </c>
      <c r="CJ66" s="1">
        <v>0</v>
      </c>
      <c r="CK66" s="1">
        <f t="shared" si="0"/>
        <v>4.8383185300000005</v>
      </c>
      <c r="CL66" s="1">
        <v>1</v>
      </c>
    </row>
    <row r="67" spans="1:90" x14ac:dyDescent="0.25">
      <c r="A67" s="1" t="s">
        <v>91</v>
      </c>
      <c r="B67" s="1">
        <v>4.9000000000000004</v>
      </c>
      <c r="C67" s="1">
        <v>2</v>
      </c>
      <c r="D67" s="1">
        <v>90</v>
      </c>
      <c r="E67" s="1">
        <v>0.09</v>
      </c>
      <c r="F67" s="1">
        <v>0</v>
      </c>
      <c r="G67" s="1">
        <v>0.1</v>
      </c>
      <c r="H67" s="1">
        <v>0</v>
      </c>
      <c r="I67" s="1">
        <v>1.5</v>
      </c>
      <c r="J67" s="1">
        <v>0</v>
      </c>
      <c r="K67" s="1">
        <v>0</v>
      </c>
      <c r="L67" s="1">
        <v>1.5</v>
      </c>
      <c r="M67" s="1">
        <v>0</v>
      </c>
      <c r="N67" s="1">
        <v>0</v>
      </c>
      <c r="O67" s="1">
        <v>0.02</v>
      </c>
      <c r="P67" s="1">
        <v>0.02</v>
      </c>
      <c r="Q67" s="1">
        <v>0</v>
      </c>
      <c r="R67" s="1">
        <v>0</v>
      </c>
      <c r="S67" s="1">
        <v>0</v>
      </c>
      <c r="T67" s="1">
        <v>0</v>
      </c>
      <c r="U67" s="1">
        <v>9.5</v>
      </c>
      <c r="V67" s="1">
        <v>7.5</v>
      </c>
      <c r="W67" s="1">
        <v>79</v>
      </c>
      <c r="X67" s="1">
        <v>6</v>
      </c>
      <c r="Y67" s="1">
        <v>1.5</v>
      </c>
      <c r="Z67" s="1">
        <v>25</v>
      </c>
      <c r="AA67" s="1">
        <v>3.5</v>
      </c>
      <c r="AB67" s="1">
        <v>0</v>
      </c>
      <c r="AC67" s="1">
        <v>2</v>
      </c>
      <c r="AD67" s="1">
        <v>0</v>
      </c>
      <c r="AE67" s="1">
        <v>0.09</v>
      </c>
      <c r="AF67" s="1">
        <v>0</v>
      </c>
      <c r="AG67" s="1">
        <v>0</v>
      </c>
      <c r="AH67" s="1">
        <v>0.5</v>
      </c>
      <c r="AI67" s="1">
        <v>0</v>
      </c>
      <c r="AJ67" s="1">
        <v>0</v>
      </c>
      <c r="AK67" s="1">
        <v>8.5</v>
      </c>
      <c r="AL67" s="1">
        <v>28.3</v>
      </c>
      <c r="AM67" s="1">
        <v>13.4</v>
      </c>
      <c r="AN67" s="1">
        <v>0.4</v>
      </c>
      <c r="AO67" s="1">
        <v>1.7</v>
      </c>
      <c r="AP67" s="1">
        <v>15</v>
      </c>
      <c r="AQ67" s="1">
        <v>15</v>
      </c>
      <c r="AR67" s="1">
        <v>0</v>
      </c>
      <c r="AS67" s="1">
        <v>0.5</v>
      </c>
      <c r="AT67" s="1">
        <v>2.5</v>
      </c>
      <c r="AU67" s="1">
        <v>2</v>
      </c>
      <c r="AV67" s="1">
        <v>2</v>
      </c>
      <c r="AW67" s="1">
        <v>100</v>
      </c>
      <c r="AX67" s="1">
        <v>5.5</v>
      </c>
      <c r="AY67" s="1">
        <v>3.5</v>
      </c>
      <c r="AZ67" s="1">
        <v>0</v>
      </c>
      <c r="BA67" s="1">
        <v>0</v>
      </c>
      <c r="BB67" s="1">
        <v>3.5</v>
      </c>
      <c r="BC67" s="1">
        <v>21.5</v>
      </c>
      <c r="BD67" s="1">
        <v>11</v>
      </c>
      <c r="BE67" s="1">
        <v>8</v>
      </c>
      <c r="BF67" s="1">
        <v>0.5</v>
      </c>
      <c r="BG67" s="1">
        <v>1.5</v>
      </c>
      <c r="BH67" s="1">
        <v>3</v>
      </c>
      <c r="BI67" s="1">
        <v>2.35</v>
      </c>
      <c r="BJ67" s="1">
        <v>36.5</v>
      </c>
      <c r="BK67" s="1">
        <v>29.5</v>
      </c>
      <c r="BL67" s="1">
        <v>81</v>
      </c>
      <c r="BM67" s="1">
        <v>26</v>
      </c>
      <c r="BN67" s="1">
        <v>16.5</v>
      </c>
      <c r="BO67" s="1">
        <v>63</v>
      </c>
      <c r="BP67" s="1">
        <v>9.5</v>
      </c>
      <c r="BQ67" s="1">
        <v>7.5</v>
      </c>
      <c r="BR67" s="1">
        <v>79</v>
      </c>
      <c r="BS67" s="1">
        <v>0</v>
      </c>
      <c r="BT67" s="1">
        <v>0</v>
      </c>
      <c r="BU67" s="1">
        <v>2</v>
      </c>
      <c r="BV67" s="1">
        <v>0</v>
      </c>
      <c r="BW67" s="1">
        <v>0</v>
      </c>
      <c r="BX67" s="1">
        <v>0</v>
      </c>
      <c r="BY67" s="1">
        <v>63</v>
      </c>
      <c r="BZ67" s="1">
        <v>0</v>
      </c>
      <c r="CA67" s="1">
        <v>5</v>
      </c>
      <c r="CB67" s="1">
        <v>7.5</v>
      </c>
      <c r="CC67" s="1">
        <v>0</v>
      </c>
      <c r="CD67" s="1">
        <v>0</v>
      </c>
      <c r="CE67" s="1">
        <v>3.5</v>
      </c>
      <c r="CF67" s="1">
        <v>0</v>
      </c>
      <c r="CG67" s="1">
        <v>0</v>
      </c>
      <c r="CH67" s="1">
        <v>0</v>
      </c>
      <c r="CI67" s="1">
        <v>0</v>
      </c>
      <c r="CJ67" s="1">
        <v>0</v>
      </c>
      <c r="CK67" s="1">
        <f t="shared" ref="CK67:CK88" si="1">4.183594+(-0.009034*D67)+(-1.802019*E67)+(1.02112*F67)+(1.762121*G67)+(-3.031996*J67)+(-6.456009*M67)+(24.043236*O67)+(-1.033312*T67)+(0.066494*AA67)+(-0.22258*AB67)+(-0.191123*AC67)+(-1.297444*AI67)+(-0.050047*AK67)+(-0.042478*AM67)+(0.045861*AQ67)+(-0.114879*AS67)+(-0.11276*AT67)+(0.156991*AU67)+(-0.222984*AV67)+(0.03936*AY67)+(0.032499*BE67)+(0.1917*BF67)+(-0.123623*BG67)+(0.065461*BH67)+(0.015142*BK67)+(-0.018628*BL67)+(-0.023796*BN67)+(0.006707*BR67)+(0.619998*BS67)+(0.019132*BY67)+(0.096691*BZ67)+(-0.020132*CA67)+(0.100053*CB67)+(-1.303454*CD67)+(-0.545811*CF67)+(-1.093949*CG67)+(4.460507*CH67)+(7.9751*CJ67)</f>
        <v>4.3725409099999997</v>
      </c>
      <c r="CL67" s="1">
        <v>1</v>
      </c>
    </row>
    <row r="68" spans="1:90" x14ac:dyDescent="0.25">
      <c r="A68" s="1" t="s">
        <v>166</v>
      </c>
      <c r="B68" s="1">
        <v>4.3</v>
      </c>
      <c r="C68" s="1">
        <v>2</v>
      </c>
      <c r="D68" s="1">
        <v>60.5</v>
      </c>
      <c r="E68" s="1">
        <v>0</v>
      </c>
      <c r="F68" s="1">
        <v>0</v>
      </c>
      <c r="G68" s="1">
        <v>0</v>
      </c>
      <c r="H68" s="1">
        <v>0</v>
      </c>
      <c r="I68" s="1">
        <v>0.5</v>
      </c>
      <c r="J68" s="1">
        <v>0</v>
      </c>
      <c r="K68" s="1">
        <v>0</v>
      </c>
      <c r="L68" s="1">
        <v>0.5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11</v>
      </c>
      <c r="V68" s="1">
        <v>9</v>
      </c>
      <c r="W68" s="1">
        <v>82</v>
      </c>
      <c r="X68" s="1">
        <v>1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1.5</v>
      </c>
      <c r="AL68" s="1">
        <v>1.7</v>
      </c>
      <c r="AM68" s="1">
        <v>11</v>
      </c>
      <c r="AN68" s="1">
        <v>0</v>
      </c>
      <c r="AO68" s="1">
        <v>1.6</v>
      </c>
      <c r="AP68" s="1">
        <v>8.5</v>
      </c>
      <c r="AQ68" s="1">
        <v>8.5</v>
      </c>
      <c r="AR68" s="1">
        <v>0</v>
      </c>
      <c r="AS68" s="1">
        <v>1</v>
      </c>
      <c r="AT68" s="1">
        <v>1</v>
      </c>
      <c r="AU68" s="1">
        <v>0.5</v>
      </c>
      <c r="AV68" s="1">
        <v>0</v>
      </c>
      <c r="AW68" s="1">
        <v>0</v>
      </c>
      <c r="AX68" s="1">
        <v>2.5</v>
      </c>
      <c r="AY68" s="1">
        <v>3.5</v>
      </c>
      <c r="AZ68" s="1">
        <v>0</v>
      </c>
      <c r="BA68" s="1">
        <v>1</v>
      </c>
      <c r="BB68" s="1">
        <v>4.5</v>
      </c>
      <c r="BC68" s="1">
        <v>13</v>
      </c>
      <c r="BD68" s="1">
        <v>8</v>
      </c>
      <c r="BE68" s="1">
        <v>5</v>
      </c>
      <c r="BF68" s="1">
        <v>1</v>
      </c>
      <c r="BG68" s="1">
        <v>3</v>
      </c>
      <c r="BH68" s="1">
        <v>3.5</v>
      </c>
      <c r="BI68" s="1">
        <v>2</v>
      </c>
      <c r="BJ68" s="1">
        <v>23.5</v>
      </c>
      <c r="BK68" s="1">
        <v>20</v>
      </c>
      <c r="BL68" s="1">
        <v>85</v>
      </c>
      <c r="BM68" s="1">
        <v>15</v>
      </c>
      <c r="BN68" s="1">
        <v>11</v>
      </c>
      <c r="BO68" s="1">
        <v>73</v>
      </c>
      <c r="BP68" s="1">
        <v>11</v>
      </c>
      <c r="BQ68" s="1">
        <v>9</v>
      </c>
      <c r="BR68" s="1">
        <v>82</v>
      </c>
      <c r="BS68" s="1">
        <v>0</v>
      </c>
      <c r="BT68" s="1">
        <v>0</v>
      </c>
      <c r="BU68" s="1">
        <v>1</v>
      </c>
      <c r="BV68" s="1">
        <v>1</v>
      </c>
      <c r="BW68" s="1">
        <v>0</v>
      </c>
      <c r="BX68" s="1">
        <v>2</v>
      </c>
      <c r="BY68" s="1">
        <v>38.5</v>
      </c>
      <c r="BZ68" s="1">
        <v>0</v>
      </c>
      <c r="CA68" s="1">
        <v>6.5</v>
      </c>
      <c r="CB68" s="1">
        <v>2.5</v>
      </c>
      <c r="CC68" s="1">
        <v>0</v>
      </c>
      <c r="CD68" s="1">
        <v>0</v>
      </c>
      <c r="CE68" s="1">
        <v>0</v>
      </c>
      <c r="CF68" s="1">
        <v>0</v>
      </c>
      <c r="CG68" s="1">
        <v>0</v>
      </c>
      <c r="CH68" s="1">
        <v>0</v>
      </c>
      <c r="CI68" s="1">
        <v>0</v>
      </c>
      <c r="CJ68" s="1">
        <v>0</v>
      </c>
      <c r="CK68" s="1">
        <f t="shared" si="1"/>
        <v>3.5491174999999999</v>
      </c>
      <c r="CL68" s="1">
        <v>1</v>
      </c>
    </row>
    <row r="69" spans="1:90" x14ac:dyDescent="0.25">
      <c r="A69" s="1" t="s">
        <v>100</v>
      </c>
      <c r="B69" s="1">
        <v>4.8</v>
      </c>
      <c r="C69" s="1">
        <v>2</v>
      </c>
      <c r="D69" s="1">
        <v>90</v>
      </c>
      <c r="E69" s="1">
        <v>0.34</v>
      </c>
      <c r="F69" s="1">
        <v>1</v>
      </c>
      <c r="G69" s="1">
        <v>0.5</v>
      </c>
      <c r="H69" s="1">
        <v>1</v>
      </c>
      <c r="I69" s="1">
        <v>2</v>
      </c>
      <c r="J69" s="1">
        <v>0.5</v>
      </c>
      <c r="K69" s="1">
        <v>2</v>
      </c>
      <c r="L69" s="1">
        <v>0</v>
      </c>
      <c r="M69" s="1">
        <v>1</v>
      </c>
      <c r="N69" s="1">
        <v>1.5</v>
      </c>
      <c r="O69" s="1">
        <v>0.39</v>
      </c>
      <c r="P69" s="1">
        <v>0.39</v>
      </c>
      <c r="Q69" s="1">
        <v>0.5</v>
      </c>
      <c r="R69" s="1">
        <v>0.5</v>
      </c>
      <c r="S69" s="1">
        <v>0</v>
      </c>
      <c r="T69" s="1">
        <v>0.5</v>
      </c>
      <c r="U69" s="1">
        <v>13</v>
      </c>
      <c r="V69" s="1">
        <v>4</v>
      </c>
      <c r="W69" s="1">
        <v>31</v>
      </c>
      <c r="X69" s="1">
        <v>0.5</v>
      </c>
      <c r="Y69" s="1">
        <v>0</v>
      </c>
      <c r="Z69" s="1">
        <v>0</v>
      </c>
      <c r="AA69" s="1">
        <v>0</v>
      </c>
      <c r="AB69" s="1">
        <v>0</v>
      </c>
      <c r="AC69" s="1">
        <v>0.5</v>
      </c>
      <c r="AD69" s="1">
        <v>0</v>
      </c>
      <c r="AE69" s="1">
        <v>0.06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20.5</v>
      </c>
      <c r="AL69" s="1">
        <v>5.45</v>
      </c>
      <c r="AM69" s="1">
        <v>27.5</v>
      </c>
      <c r="AN69" s="1">
        <v>2.5</v>
      </c>
      <c r="AO69" s="1">
        <v>5.3</v>
      </c>
      <c r="AP69" s="1">
        <v>9</v>
      </c>
      <c r="AQ69" s="1">
        <v>15</v>
      </c>
      <c r="AR69" s="1">
        <v>0</v>
      </c>
      <c r="AS69" s="1">
        <v>4.5</v>
      </c>
      <c r="AT69" s="1">
        <v>2</v>
      </c>
      <c r="AU69" s="1">
        <v>0</v>
      </c>
      <c r="AV69" s="1">
        <v>0</v>
      </c>
      <c r="AX69" s="1">
        <v>7.5</v>
      </c>
      <c r="AY69" s="1">
        <v>2</v>
      </c>
      <c r="AZ69" s="1">
        <v>0.5</v>
      </c>
      <c r="BA69" s="1">
        <v>3</v>
      </c>
      <c r="BB69" s="1">
        <v>5.5</v>
      </c>
      <c r="BC69" s="1">
        <v>13.5</v>
      </c>
      <c r="BD69" s="1">
        <v>7</v>
      </c>
      <c r="BE69" s="1">
        <v>4.5</v>
      </c>
      <c r="BF69" s="1">
        <v>0.5</v>
      </c>
      <c r="BG69" s="1">
        <v>3</v>
      </c>
      <c r="BH69" s="1">
        <v>2</v>
      </c>
      <c r="BI69" s="1">
        <v>1.46</v>
      </c>
      <c r="BJ69" s="1">
        <v>54</v>
      </c>
      <c r="BK69" s="1">
        <v>38.5</v>
      </c>
      <c r="BL69" s="1">
        <v>71</v>
      </c>
      <c r="BM69" s="1">
        <v>26</v>
      </c>
      <c r="BN69" s="1">
        <v>14.5</v>
      </c>
      <c r="BO69" s="1">
        <v>56</v>
      </c>
      <c r="BP69" s="1">
        <v>13</v>
      </c>
      <c r="BQ69" s="1">
        <v>4</v>
      </c>
      <c r="BR69" s="1">
        <v>31</v>
      </c>
      <c r="BS69" s="1">
        <v>0</v>
      </c>
      <c r="BT69" s="1">
        <v>0</v>
      </c>
      <c r="BU69" s="1">
        <v>2</v>
      </c>
      <c r="BV69" s="1">
        <v>0</v>
      </c>
      <c r="BW69" s="1">
        <v>0</v>
      </c>
      <c r="BX69" s="1">
        <v>0</v>
      </c>
      <c r="BY69" s="1">
        <v>64.5</v>
      </c>
      <c r="BZ69" s="1">
        <v>3.5</v>
      </c>
      <c r="CA69" s="1">
        <v>12.5</v>
      </c>
      <c r="CB69" s="1">
        <v>0.5</v>
      </c>
      <c r="CC69" s="1">
        <v>0</v>
      </c>
      <c r="CD69" s="1">
        <v>0</v>
      </c>
      <c r="CE69" s="1">
        <v>0</v>
      </c>
      <c r="CF69" s="1">
        <v>0</v>
      </c>
      <c r="CG69" s="1">
        <v>0</v>
      </c>
      <c r="CH69" s="1">
        <v>0</v>
      </c>
      <c r="CI69" s="1">
        <v>0</v>
      </c>
      <c r="CJ69" s="1">
        <v>0</v>
      </c>
      <c r="CK69" s="1">
        <f t="shared" si="1"/>
        <v>3.7789280800000022</v>
      </c>
      <c r="CL69" s="1">
        <v>1</v>
      </c>
    </row>
    <row r="70" spans="1:90" x14ac:dyDescent="0.25">
      <c r="A70" s="1" t="s">
        <v>175</v>
      </c>
      <c r="B70" s="1">
        <v>3.9</v>
      </c>
      <c r="C70" s="1">
        <v>2</v>
      </c>
      <c r="D70" s="1">
        <v>79</v>
      </c>
      <c r="E70" s="1">
        <v>0.2</v>
      </c>
      <c r="F70" s="1">
        <v>0.5</v>
      </c>
      <c r="G70" s="1">
        <v>0.2</v>
      </c>
      <c r="H70" s="1">
        <v>1</v>
      </c>
      <c r="I70" s="1">
        <v>0.5</v>
      </c>
      <c r="J70" s="1">
        <v>0.5</v>
      </c>
      <c r="K70" s="1">
        <v>0.5</v>
      </c>
      <c r="L70" s="1">
        <v>0</v>
      </c>
      <c r="M70" s="1">
        <v>0.5</v>
      </c>
      <c r="N70" s="1">
        <v>0</v>
      </c>
      <c r="O70" s="1">
        <v>0.22</v>
      </c>
      <c r="P70" s="1">
        <v>0.22</v>
      </c>
      <c r="Q70" s="1">
        <v>0.5</v>
      </c>
      <c r="R70" s="1">
        <v>0.5</v>
      </c>
      <c r="S70" s="1">
        <v>0</v>
      </c>
      <c r="T70" s="1">
        <v>0</v>
      </c>
      <c r="U70" s="1">
        <v>5</v>
      </c>
      <c r="V70" s="1">
        <v>3</v>
      </c>
      <c r="W70" s="1">
        <v>60</v>
      </c>
      <c r="X70" s="1">
        <v>0.5</v>
      </c>
      <c r="Y70" s="1">
        <v>0.5</v>
      </c>
      <c r="Z70" s="1">
        <v>100</v>
      </c>
      <c r="AA70" s="1">
        <v>0</v>
      </c>
      <c r="AB70" s="1">
        <v>0</v>
      </c>
      <c r="AC70" s="1">
        <v>0</v>
      </c>
      <c r="AD70" s="1">
        <v>0</v>
      </c>
      <c r="AE70" s="1">
        <v>0.02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8.5</v>
      </c>
      <c r="AL70" s="1">
        <v>2.65</v>
      </c>
      <c r="AM70" s="1">
        <v>30.9</v>
      </c>
      <c r="AN70" s="1">
        <v>1.4</v>
      </c>
      <c r="AO70" s="1">
        <v>3.2</v>
      </c>
      <c r="AP70" s="1">
        <v>12</v>
      </c>
      <c r="AQ70" s="1">
        <v>18</v>
      </c>
      <c r="AR70" s="1">
        <v>0</v>
      </c>
      <c r="AS70" s="1">
        <v>4.5</v>
      </c>
      <c r="AT70" s="1">
        <v>1.5</v>
      </c>
      <c r="AU70" s="1">
        <v>3.5</v>
      </c>
      <c r="AV70" s="1">
        <v>2.5</v>
      </c>
      <c r="AW70" s="1">
        <v>71</v>
      </c>
      <c r="AX70" s="1">
        <v>2.5</v>
      </c>
      <c r="AY70" s="1">
        <v>4</v>
      </c>
      <c r="AZ70" s="1">
        <v>0</v>
      </c>
      <c r="BA70" s="1">
        <v>1</v>
      </c>
      <c r="BB70" s="1">
        <v>5</v>
      </c>
      <c r="BC70" s="1">
        <v>21.5</v>
      </c>
      <c r="BD70" s="1">
        <v>11</v>
      </c>
      <c r="BE70" s="1">
        <v>8</v>
      </c>
      <c r="BF70" s="1">
        <v>0.5</v>
      </c>
      <c r="BG70" s="1">
        <v>1.5</v>
      </c>
      <c r="BH70" s="1">
        <v>3</v>
      </c>
      <c r="BI70" s="1">
        <v>2.35</v>
      </c>
      <c r="BJ70" s="1">
        <v>14.5</v>
      </c>
      <c r="BK70" s="1">
        <v>10.5</v>
      </c>
      <c r="BL70" s="1">
        <v>72</v>
      </c>
      <c r="BM70" s="1">
        <v>8.5</v>
      </c>
      <c r="BN70" s="1">
        <v>6.5</v>
      </c>
      <c r="BO70" s="1">
        <v>76</v>
      </c>
      <c r="BP70" s="1">
        <v>5</v>
      </c>
      <c r="BQ70" s="1">
        <v>3</v>
      </c>
      <c r="BR70" s="1">
        <v>60</v>
      </c>
      <c r="BS70" s="1">
        <v>0</v>
      </c>
      <c r="BT70" s="1">
        <v>0</v>
      </c>
      <c r="BU70" s="1">
        <v>2</v>
      </c>
      <c r="BV70" s="1">
        <v>0</v>
      </c>
      <c r="BW70" s="1">
        <v>2</v>
      </c>
      <c r="BX70" s="1">
        <v>0.5</v>
      </c>
      <c r="BY70" s="1">
        <v>33</v>
      </c>
      <c r="BZ70" s="1">
        <v>0.5</v>
      </c>
      <c r="CA70" s="1">
        <v>4.5</v>
      </c>
      <c r="CB70" s="1">
        <v>0.5</v>
      </c>
      <c r="CC70" s="1">
        <v>0</v>
      </c>
      <c r="CD70" s="1">
        <v>0</v>
      </c>
      <c r="CE70" s="1">
        <v>0</v>
      </c>
      <c r="CF70" s="1">
        <v>0</v>
      </c>
      <c r="CG70" s="1">
        <v>0</v>
      </c>
      <c r="CH70" s="1">
        <v>0</v>
      </c>
      <c r="CI70" s="1">
        <v>0</v>
      </c>
      <c r="CJ70" s="1">
        <v>0</v>
      </c>
      <c r="CK70" s="1">
        <f t="shared" si="1"/>
        <v>3.1403246200000003</v>
      </c>
      <c r="CL70" s="1">
        <v>1</v>
      </c>
    </row>
    <row r="71" spans="1:90" x14ac:dyDescent="0.25">
      <c r="A71" s="1" t="s">
        <v>105</v>
      </c>
      <c r="B71" s="1">
        <v>4.4000000000000004</v>
      </c>
      <c r="C71" s="1">
        <v>2</v>
      </c>
      <c r="D71" s="1">
        <v>90</v>
      </c>
      <c r="E71" s="1">
        <v>0.04</v>
      </c>
      <c r="F71" s="1">
        <v>0</v>
      </c>
      <c r="G71" s="1">
        <v>0.1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12.5</v>
      </c>
      <c r="V71" s="1">
        <v>6</v>
      </c>
      <c r="W71" s="1">
        <v>48</v>
      </c>
      <c r="X71" s="1">
        <v>4</v>
      </c>
      <c r="Y71" s="1">
        <v>1</v>
      </c>
      <c r="Z71" s="1">
        <v>25</v>
      </c>
      <c r="AA71" s="1">
        <v>0</v>
      </c>
      <c r="AB71" s="1">
        <v>0</v>
      </c>
      <c r="AC71" s="1">
        <v>1.5</v>
      </c>
      <c r="AD71" s="1">
        <v>0</v>
      </c>
      <c r="AE71" s="1">
        <v>0.05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20.65</v>
      </c>
      <c r="AM71" s="1">
        <v>16.3</v>
      </c>
      <c r="AN71" s="1">
        <v>0.2</v>
      </c>
      <c r="AO71" s="1">
        <v>2.8</v>
      </c>
      <c r="AP71" s="1">
        <v>10</v>
      </c>
      <c r="AQ71" s="1">
        <v>10</v>
      </c>
      <c r="AR71" s="1">
        <v>0</v>
      </c>
      <c r="AS71" s="1">
        <v>1.5</v>
      </c>
      <c r="AT71" s="1">
        <v>2</v>
      </c>
      <c r="AU71" s="1">
        <v>1</v>
      </c>
      <c r="AV71" s="1">
        <v>0</v>
      </c>
      <c r="AW71" s="1">
        <v>0</v>
      </c>
      <c r="AX71" s="1">
        <v>4</v>
      </c>
      <c r="AY71" s="1">
        <v>2.5</v>
      </c>
      <c r="AZ71" s="1">
        <v>0.5</v>
      </c>
      <c r="BA71" s="1">
        <v>2</v>
      </c>
      <c r="BB71" s="1">
        <v>5</v>
      </c>
      <c r="BC71" s="1">
        <v>13.5</v>
      </c>
      <c r="BD71" s="1">
        <v>7</v>
      </c>
      <c r="BE71" s="1">
        <v>4.5</v>
      </c>
      <c r="BF71" s="1">
        <v>0.5</v>
      </c>
      <c r="BG71" s="1">
        <v>3</v>
      </c>
      <c r="BH71" s="1">
        <v>2</v>
      </c>
      <c r="BI71" s="1">
        <v>1.46</v>
      </c>
      <c r="BJ71" s="1">
        <v>31</v>
      </c>
      <c r="BK71" s="1">
        <v>22.5</v>
      </c>
      <c r="BL71" s="1">
        <v>73</v>
      </c>
      <c r="BM71" s="1">
        <v>23</v>
      </c>
      <c r="BN71" s="1">
        <v>12.5</v>
      </c>
      <c r="BO71" s="1">
        <v>54</v>
      </c>
      <c r="BP71" s="1">
        <v>12.5</v>
      </c>
      <c r="BQ71" s="1">
        <v>6</v>
      </c>
      <c r="BR71" s="1">
        <v>48</v>
      </c>
      <c r="BS71" s="1">
        <v>0</v>
      </c>
      <c r="BT71" s="1">
        <v>0</v>
      </c>
      <c r="BU71" s="1">
        <v>2</v>
      </c>
      <c r="BV71" s="1">
        <v>0</v>
      </c>
      <c r="BW71" s="1">
        <v>0</v>
      </c>
      <c r="BX71" s="1">
        <v>0</v>
      </c>
      <c r="BY71" s="1">
        <v>55</v>
      </c>
      <c r="BZ71" s="1">
        <v>0</v>
      </c>
      <c r="CA71" s="1">
        <v>7</v>
      </c>
      <c r="CB71" s="1">
        <v>4</v>
      </c>
      <c r="CC71" s="1">
        <v>0</v>
      </c>
      <c r="CD71" s="1">
        <v>0</v>
      </c>
      <c r="CE71" s="1">
        <v>0</v>
      </c>
      <c r="CF71" s="1">
        <v>0</v>
      </c>
      <c r="CG71" s="1">
        <v>0</v>
      </c>
      <c r="CH71" s="1">
        <v>0</v>
      </c>
      <c r="CI71" s="1">
        <v>0</v>
      </c>
      <c r="CJ71" s="1">
        <v>0</v>
      </c>
      <c r="CK71" s="1">
        <f t="shared" si="1"/>
        <v>3.1307854400000004</v>
      </c>
      <c r="CL71" s="1">
        <v>1</v>
      </c>
    </row>
    <row r="72" spans="1:90" x14ac:dyDescent="0.25">
      <c r="A72" s="1" t="s">
        <v>111</v>
      </c>
      <c r="B72" s="1">
        <v>4.5</v>
      </c>
      <c r="C72" s="1">
        <v>2</v>
      </c>
      <c r="D72" s="1">
        <v>74</v>
      </c>
      <c r="E72" s="1">
        <v>0.01</v>
      </c>
      <c r="F72" s="1">
        <v>0</v>
      </c>
      <c r="G72" s="1">
        <v>0</v>
      </c>
      <c r="H72" s="1">
        <v>0</v>
      </c>
      <c r="I72" s="1">
        <v>0.5</v>
      </c>
      <c r="J72" s="1">
        <v>0</v>
      </c>
      <c r="K72" s="1">
        <v>0.5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6.5</v>
      </c>
      <c r="V72" s="1">
        <v>5.5</v>
      </c>
      <c r="W72" s="1">
        <v>85</v>
      </c>
      <c r="X72" s="1">
        <v>0</v>
      </c>
      <c r="Y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0.5</v>
      </c>
      <c r="AK72" s="1">
        <v>3</v>
      </c>
      <c r="AL72" s="1">
        <v>1.45</v>
      </c>
      <c r="AM72" s="1">
        <v>7.4</v>
      </c>
      <c r="AN72" s="1">
        <v>0.1</v>
      </c>
      <c r="AO72" s="1">
        <v>3.4</v>
      </c>
      <c r="AP72" s="1">
        <v>9</v>
      </c>
      <c r="AQ72" s="1">
        <v>15</v>
      </c>
      <c r="AR72" s="1">
        <v>0</v>
      </c>
      <c r="AS72" s="1">
        <v>3.5</v>
      </c>
      <c r="AT72" s="1">
        <v>1</v>
      </c>
      <c r="AU72" s="1">
        <v>1</v>
      </c>
      <c r="AV72" s="1">
        <v>1</v>
      </c>
      <c r="AW72" s="1">
        <v>100</v>
      </c>
      <c r="AX72" s="1">
        <v>2</v>
      </c>
      <c r="AY72" s="1">
        <v>1</v>
      </c>
      <c r="AZ72" s="1">
        <v>0.5</v>
      </c>
      <c r="BA72" s="1">
        <v>1.5</v>
      </c>
      <c r="BB72" s="1">
        <v>3</v>
      </c>
      <c r="BC72" s="1">
        <v>13.5</v>
      </c>
      <c r="BD72" s="1">
        <v>9</v>
      </c>
      <c r="BE72" s="1">
        <v>5.5</v>
      </c>
      <c r="BF72" s="1">
        <v>1</v>
      </c>
      <c r="BG72" s="1">
        <v>2.5</v>
      </c>
      <c r="BH72" s="1">
        <v>2</v>
      </c>
      <c r="BI72" s="1">
        <v>1.66</v>
      </c>
      <c r="BJ72" s="1">
        <v>24</v>
      </c>
      <c r="BK72" s="1">
        <v>21.5</v>
      </c>
      <c r="BL72" s="1">
        <v>90</v>
      </c>
      <c r="BM72" s="1">
        <v>11</v>
      </c>
      <c r="BN72" s="1">
        <v>9</v>
      </c>
      <c r="BO72" s="1">
        <v>82</v>
      </c>
      <c r="BP72" s="1">
        <v>6.5</v>
      </c>
      <c r="BQ72" s="1">
        <v>5.5</v>
      </c>
      <c r="BR72" s="1">
        <v>85</v>
      </c>
      <c r="BS72" s="1">
        <v>0</v>
      </c>
      <c r="BT72" s="1">
        <v>0</v>
      </c>
      <c r="BU72" s="1">
        <v>2</v>
      </c>
      <c r="BV72" s="1">
        <v>0</v>
      </c>
      <c r="BW72" s="1">
        <v>2</v>
      </c>
      <c r="BX72" s="1">
        <v>1</v>
      </c>
      <c r="BY72" s="1">
        <v>35</v>
      </c>
      <c r="BZ72" s="1">
        <v>1</v>
      </c>
      <c r="CA72" s="1">
        <v>2.5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0</v>
      </c>
      <c r="CJ72" s="1">
        <v>0</v>
      </c>
      <c r="CK72" s="1">
        <f t="shared" si="1"/>
        <v>3.0922791099999993</v>
      </c>
      <c r="CL72" s="1">
        <v>1</v>
      </c>
    </row>
    <row r="73" spans="1:90" x14ac:dyDescent="0.25">
      <c r="A73" s="1" t="s">
        <v>122</v>
      </c>
      <c r="B73" s="1">
        <v>4.5</v>
      </c>
      <c r="C73" s="1">
        <v>2</v>
      </c>
      <c r="D73" s="1">
        <v>82.5</v>
      </c>
      <c r="E73" s="1">
        <v>0.01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8.5</v>
      </c>
      <c r="V73" s="1">
        <v>7.5</v>
      </c>
      <c r="W73" s="1">
        <v>88</v>
      </c>
      <c r="X73" s="1">
        <v>2</v>
      </c>
      <c r="Y73" s="1">
        <v>0</v>
      </c>
      <c r="Z73" s="1">
        <v>0</v>
      </c>
      <c r="AA73" s="1">
        <v>0</v>
      </c>
      <c r="AB73" s="1">
        <v>0</v>
      </c>
      <c r="AC73" s="1">
        <v>0.5</v>
      </c>
      <c r="AD73" s="1">
        <v>0</v>
      </c>
      <c r="AE73" s="1">
        <v>0.02</v>
      </c>
      <c r="AF73" s="1">
        <v>0</v>
      </c>
      <c r="AG73" s="1">
        <v>0</v>
      </c>
      <c r="AH73" s="1">
        <v>0.5</v>
      </c>
      <c r="AI73" s="1">
        <v>0</v>
      </c>
      <c r="AJ73" s="1">
        <v>0.5</v>
      </c>
      <c r="AK73" s="1">
        <v>0</v>
      </c>
      <c r="AL73" s="1">
        <v>6.85</v>
      </c>
      <c r="AM73" s="1">
        <v>5.2</v>
      </c>
      <c r="AN73" s="1">
        <v>0.1</v>
      </c>
      <c r="AO73" s="1">
        <v>3.5</v>
      </c>
      <c r="AP73" s="1">
        <v>5</v>
      </c>
      <c r="AQ73" s="1">
        <v>11</v>
      </c>
      <c r="AR73" s="1">
        <v>0</v>
      </c>
      <c r="AS73" s="1">
        <v>3.5</v>
      </c>
      <c r="AT73" s="1">
        <v>0.5</v>
      </c>
      <c r="AU73" s="1">
        <v>1</v>
      </c>
      <c r="AV73" s="1">
        <v>1</v>
      </c>
      <c r="AW73" s="1">
        <v>100</v>
      </c>
      <c r="AX73" s="1">
        <v>4.5</v>
      </c>
      <c r="AY73" s="1">
        <v>1</v>
      </c>
      <c r="AZ73" s="1">
        <v>0</v>
      </c>
      <c r="BA73" s="1">
        <v>0.5</v>
      </c>
      <c r="BB73" s="1">
        <v>1.5</v>
      </c>
      <c r="BC73" s="1">
        <v>7.5</v>
      </c>
      <c r="BD73" s="1">
        <v>3.5</v>
      </c>
      <c r="BE73" s="1">
        <v>1</v>
      </c>
      <c r="BF73" s="1">
        <v>0</v>
      </c>
      <c r="BG73" s="1">
        <v>0.5</v>
      </c>
      <c r="BH73" s="1">
        <v>1.5</v>
      </c>
      <c r="BI73" s="1">
        <v>0.72</v>
      </c>
      <c r="BJ73" s="1">
        <v>26.5</v>
      </c>
      <c r="BK73" s="1">
        <v>21</v>
      </c>
      <c r="BL73" s="1">
        <v>79</v>
      </c>
      <c r="BM73" s="1">
        <v>17.5</v>
      </c>
      <c r="BN73" s="1">
        <v>12.5</v>
      </c>
      <c r="BO73" s="1">
        <v>71</v>
      </c>
      <c r="BP73" s="1">
        <v>8.5</v>
      </c>
      <c r="BQ73" s="1">
        <v>7.5</v>
      </c>
      <c r="BR73" s="1">
        <v>88</v>
      </c>
      <c r="BS73" s="1">
        <v>0</v>
      </c>
      <c r="BT73" s="1">
        <v>0</v>
      </c>
      <c r="BU73" s="1">
        <v>2</v>
      </c>
      <c r="BV73" s="1">
        <v>0</v>
      </c>
      <c r="BW73" s="1">
        <v>1</v>
      </c>
      <c r="BX73" s="1">
        <v>0</v>
      </c>
      <c r="BY73" s="1">
        <v>44</v>
      </c>
      <c r="BZ73" s="1">
        <v>0</v>
      </c>
      <c r="CA73" s="1">
        <v>4.5</v>
      </c>
      <c r="CB73" s="1">
        <v>2</v>
      </c>
      <c r="CC73" s="1">
        <v>0</v>
      </c>
      <c r="CD73" s="1">
        <v>0</v>
      </c>
      <c r="CE73" s="1">
        <v>0</v>
      </c>
      <c r="CF73" s="1">
        <v>0</v>
      </c>
      <c r="CG73" s="1">
        <v>0</v>
      </c>
      <c r="CH73" s="1">
        <v>0</v>
      </c>
      <c r="CI73" s="1">
        <v>0</v>
      </c>
      <c r="CJ73" s="1">
        <v>0</v>
      </c>
      <c r="CK73" s="1">
        <f t="shared" si="1"/>
        <v>3.2825382100000002</v>
      </c>
      <c r="CL73" s="1">
        <v>1</v>
      </c>
    </row>
    <row r="74" spans="1:90" x14ac:dyDescent="0.25">
      <c r="A74" s="1" t="s">
        <v>123</v>
      </c>
      <c r="B74" s="1">
        <v>4.4000000000000004</v>
      </c>
      <c r="C74" s="1">
        <v>2</v>
      </c>
      <c r="D74" s="1">
        <v>90</v>
      </c>
      <c r="E74" s="1">
        <v>0.04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4</v>
      </c>
      <c r="V74" s="1">
        <v>2.5</v>
      </c>
      <c r="W74" s="1">
        <v>63</v>
      </c>
      <c r="X74" s="1">
        <v>0</v>
      </c>
      <c r="Y74" s="1">
        <v>0</v>
      </c>
      <c r="AA74" s="1">
        <v>0</v>
      </c>
      <c r="AB74" s="1">
        <v>0</v>
      </c>
      <c r="AC74" s="1">
        <v>1</v>
      </c>
      <c r="AD74" s="1">
        <v>0</v>
      </c>
      <c r="AE74" s="1">
        <v>0.04</v>
      </c>
      <c r="AF74" s="1">
        <v>0</v>
      </c>
      <c r="AG74" s="1">
        <v>0</v>
      </c>
      <c r="AH74" s="1">
        <v>0.5</v>
      </c>
      <c r="AI74" s="1">
        <v>0</v>
      </c>
      <c r="AJ74" s="1">
        <v>0</v>
      </c>
      <c r="AK74" s="1">
        <v>1</v>
      </c>
      <c r="AL74" s="1">
        <v>10.75</v>
      </c>
      <c r="AM74" s="1">
        <v>27.5</v>
      </c>
      <c r="AN74" s="1">
        <v>0.1</v>
      </c>
      <c r="AO74" s="1">
        <v>1.2</v>
      </c>
      <c r="AP74" s="1">
        <v>14.5</v>
      </c>
      <c r="AQ74" s="1">
        <v>14.5</v>
      </c>
      <c r="AR74" s="1">
        <v>0</v>
      </c>
      <c r="AS74" s="1">
        <v>1</v>
      </c>
      <c r="AT74" s="1">
        <v>2</v>
      </c>
      <c r="AU74" s="1">
        <v>1.5</v>
      </c>
      <c r="AV74" s="1">
        <v>0.5</v>
      </c>
      <c r="AW74" s="1">
        <v>33</v>
      </c>
      <c r="AX74" s="1">
        <v>3</v>
      </c>
      <c r="AY74" s="1">
        <v>5.5</v>
      </c>
      <c r="AZ74" s="1">
        <v>1.5</v>
      </c>
      <c r="BA74" s="1">
        <v>2.5</v>
      </c>
      <c r="BB74" s="1">
        <v>9.5</v>
      </c>
      <c r="BC74" s="1">
        <v>21</v>
      </c>
      <c r="BD74" s="1">
        <v>16</v>
      </c>
      <c r="BE74" s="1">
        <v>7</v>
      </c>
      <c r="BF74" s="1">
        <v>0.5</v>
      </c>
      <c r="BG74" s="1">
        <v>3.5</v>
      </c>
      <c r="BH74" s="1">
        <v>4</v>
      </c>
      <c r="BI74" s="1">
        <v>2.62</v>
      </c>
      <c r="BJ74" s="1">
        <v>48</v>
      </c>
      <c r="BK74" s="1">
        <v>44.5</v>
      </c>
      <c r="BL74" s="1">
        <v>93</v>
      </c>
      <c r="BM74" s="1">
        <v>13.5</v>
      </c>
      <c r="BN74" s="1">
        <v>12</v>
      </c>
      <c r="BO74" s="1">
        <v>89</v>
      </c>
      <c r="BP74" s="1">
        <v>4</v>
      </c>
      <c r="BQ74" s="1">
        <v>2.5</v>
      </c>
      <c r="BR74" s="1">
        <v>63</v>
      </c>
      <c r="BS74" s="1">
        <v>0</v>
      </c>
      <c r="BT74" s="1">
        <v>0</v>
      </c>
      <c r="BU74" s="1">
        <v>2</v>
      </c>
      <c r="BV74" s="1">
        <v>0</v>
      </c>
      <c r="BW74" s="1">
        <v>0</v>
      </c>
      <c r="BX74" s="1">
        <v>0</v>
      </c>
      <c r="BY74" s="1">
        <v>62.5</v>
      </c>
      <c r="BZ74" s="1">
        <v>0.5</v>
      </c>
      <c r="CA74" s="1">
        <v>3</v>
      </c>
      <c r="CB74" s="1">
        <v>0.5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>
        <v>0</v>
      </c>
      <c r="CJ74" s="1">
        <v>0</v>
      </c>
      <c r="CK74" s="1">
        <f t="shared" si="1"/>
        <v>3.01883474</v>
      </c>
      <c r="CL74" s="1">
        <v>1</v>
      </c>
    </row>
    <row r="75" spans="1:90" x14ac:dyDescent="0.25">
      <c r="A75" s="1" t="s">
        <v>180</v>
      </c>
      <c r="B75" s="1">
        <v>5</v>
      </c>
      <c r="C75" s="1">
        <v>2</v>
      </c>
      <c r="D75" s="1">
        <v>90</v>
      </c>
      <c r="E75" s="1">
        <v>0.04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6</v>
      </c>
      <c r="V75" s="1">
        <v>4</v>
      </c>
      <c r="W75" s="1">
        <v>67</v>
      </c>
      <c r="X75" s="1">
        <v>1</v>
      </c>
      <c r="Y75" s="1">
        <v>0.5</v>
      </c>
      <c r="Z75" s="1">
        <v>50</v>
      </c>
      <c r="AA75" s="1">
        <v>0</v>
      </c>
      <c r="AB75" s="1">
        <v>0</v>
      </c>
      <c r="AC75" s="1">
        <v>0.5</v>
      </c>
      <c r="AD75" s="1">
        <v>0</v>
      </c>
      <c r="AE75" s="1">
        <v>0.02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8.5</v>
      </c>
      <c r="AM75" s="1">
        <v>25.6</v>
      </c>
      <c r="AN75" s="1">
        <v>0.1</v>
      </c>
      <c r="AO75" s="1">
        <v>1.6</v>
      </c>
      <c r="AP75" s="1">
        <v>15.5</v>
      </c>
      <c r="AQ75" s="1">
        <v>15.5</v>
      </c>
      <c r="AR75" s="1">
        <v>0</v>
      </c>
      <c r="AS75" s="1">
        <v>1</v>
      </c>
      <c r="AT75" s="1">
        <v>3</v>
      </c>
      <c r="AU75" s="1">
        <v>4.5</v>
      </c>
      <c r="AV75" s="1">
        <v>3</v>
      </c>
      <c r="AW75" s="1">
        <v>67</v>
      </c>
      <c r="AX75" s="1">
        <v>4</v>
      </c>
      <c r="AY75" s="1">
        <v>6.5</v>
      </c>
      <c r="AZ75" s="1">
        <v>0.5</v>
      </c>
      <c r="BA75" s="1">
        <v>1.5</v>
      </c>
      <c r="BB75" s="1">
        <v>8.5</v>
      </c>
      <c r="BC75" s="1">
        <v>19</v>
      </c>
      <c r="BD75" s="1">
        <v>14.5</v>
      </c>
      <c r="BE75" s="1">
        <v>7</v>
      </c>
      <c r="BF75" s="1">
        <v>0.5</v>
      </c>
      <c r="BG75" s="1">
        <v>2.5</v>
      </c>
      <c r="BH75" s="1">
        <v>3.5</v>
      </c>
      <c r="BI75" s="1">
        <v>2.64</v>
      </c>
      <c r="BJ75" s="1">
        <v>31.5</v>
      </c>
      <c r="BK75" s="1">
        <v>24</v>
      </c>
      <c r="BL75" s="1">
        <v>76</v>
      </c>
      <c r="BM75" s="1">
        <v>16</v>
      </c>
      <c r="BN75" s="1">
        <v>11</v>
      </c>
      <c r="BO75" s="1">
        <v>69</v>
      </c>
      <c r="BP75" s="1">
        <v>6</v>
      </c>
      <c r="BQ75" s="1">
        <v>4</v>
      </c>
      <c r="BR75" s="1">
        <v>67</v>
      </c>
      <c r="BS75" s="1">
        <v>0</v>
      </c>
      <c r="BT75" s="1">
        <v>0</v>
      </c>
      <c r="BU75" s="1">
        <v>2</v>
      </c>
      <c r="BV75" s="1">
        <v>0</v>
      </c>
      <c r="BW75" s="1">
        <v>0</v>
      </c>
      <c r="BX75" s="1">
        <v>0</v>
      </c>
      <c r="BY75" s="1">
        <v>63</v>
      </c>
      <c r="BZ75" s="1">
        <v>0</v>
      </c>
      <c r="CA75" s="1">
        <v>2.5</v>
      </c>
      <c r="CB75" s="1">
        <v>1</v>
      </c>
      <c r="CC75" s="1">
        <v>0.5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0</v>
      </c>
      <c r="CJ75" s="1">
        <v>0</v>
      </c>
      <c r="CK75" s="1">
        <f t="shared" si="1"/>
        <v>3.3002199399999994</v>
      </c>
      <c r="CL75" s="1">
        <v>1</v>
      </c>
    </row>
    <row r="76" spans="1:90" x14ac:dyDescent="0.25">
      <c r="A76" s="1" t="s">
        <v>133</v>
      </c>
      <c r="B76" s="1">
        <v>4.5999999999999996</v>
      </c>
      <c r="C76" s="1">
        <v>2</v>
      </c>
      <c r="D76" s="1">
        <v>51</v>
      </c>
      <c r="E76" s="1">
        <v>0.06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3</v>
      </c>
      <c r="V76" s="1">
        <v>1.5</v>
      </c>
      <c r="W76" s="1">
        <v>50</v>
      </c>
      <c r="X76" s="1">
        <v>0</v>
      </c>
      <c r="Y76" s="1">
        <v>0</v>
      </c>
      <c r="AA76" s="1">
        <v>0</v>
      </c>
      <c r="AB76" s="1">
        <v>0</v>
      </c>
      <c r="AC76" s="1">
        <v>0.5</v>
      </c>
      <c r="AD76" s="1">
        <v>0</v>
      </c>
      <c r="AE76" s="1">
        <v>0.02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2</v>
      </c>
      <c r="AL76" s="1">
        <v>5.2</v>
      </c>
      <c r="AM76" s="1">
        <v>15.3</v>
      </c>
      <c r="AN76" s="1">
        <v>0.1</v>
      </c>
      <c r="AO76" s="1">
        <v>1.1000000000000001</v>
      </c>
      <c r="AP76" s="1">
        <v>11</v>
      </c>
      <c r="AQ76" s="1">
        <v>11</v>
      </c>
      <c r="AR76" s="1">
        <v>0</v>
      </c>
      <c r="AS76" s="1">
        <v>1</v>
      </c>
      <c r="AT76" s="1">
        <v>1.5</v>
      </c>
      <c r="AU76" s="1">
        <v>0</v>
      </c>
      <c r="AV76" s="1">
        <v>0</v>
      </c>
      <c r="AX76" s="1">
        <v>3</v>
      </c>
      <c r="AY76" s="1">
        <v>5</v>
      </c>
      <c r="AZ76" s="1">
        <v>0.5</v>
      </c>
      <c r="BA76" s="1">
        <v>0.5</v>
      </c>
      <c r="BB76" s="1">
        <v>6</v>
      </c>
      <c r="BC76" s="1">
        <v>19</v>
      </c>
      <c r="BD76" s="1">
        <v>14.5</v>
      </c>
      <c r="BE76" s="1">
        <v>7</v>
      </c>
      <c r="BF76" s="1">
        <v>0.5</v>
      </c>
      <c r="BG76" s="1">
        <v>2.5</v>
      </c>
      <c r="BH76" s="1">
        <v>3.5</v>
      </c>
      <c r="BI76" s="1">
        <v>2.64</v>
      </c>
      <c r="BJ76" s="1">
        <v>34.5</v>
      </c>
      <c r="BK76" s="1">
        <v>28.5</v>
      </c>
      <c r="BL76" s="1">
        <v>83</v>
      </c>
      <c r="BM76" s="1">
        <v>11.5</v>
      </c>
      <c r="BN76" s="1">
        <v>6.5</v>
      </c>
      <c r="BO76" s="1">
        <v>57</v>
      </c>
      <c r="BP76" s="1">
        <v>3</v>
      </c>
      <c r="BQ76" s="1">
        <v>1.5</v>
      </c>
      <c r="BR76" s="1">
        <v>50</v>
      </c>
      <c r="BS76" s="1">
        <v>0</v>
      </c>
      <c r="BT76" s="1">
        <v>0</v>
      </c>
      <c r="BU76" s="1">
        <v>2</v>
      </c>
      <c r="BV76" s="1">
        <v>0</v>
      </c>
      <c r="BW76" s="1">
        <v>1</v>
      </c>
      <c r="BX76" s="1">
        <v>0</v>
      </c>
      <c r="BY76" s="1">
        <v>41</v>
      </c>
      <c r="BZ76" s="1">
        <v>1</v>
      </c>
      <c r="CA76" s="1">
        <v>2</v>
      </c>
      <c r="CB76" s="1">
        <v>0.5</v>
      </c>
      <c r="CC76" s="1">
        <v>0</v>
      </c>
      <c r="CD76" s="1">
        <v>0</v>
      </c>
      <c r="CE76" s="1">
        <v>0</v>
      </c>
      <c r="CF76" s="1">
        <v>0</v>
      </c>
      <c r="CG76" s="1">
        <v>0</v>
      </c>
      <c r="CH76" s="1">
        <v>0</v>
      </c>
      <c r="CI76" s="1">
        <v>0</v>
      </c>
      <c r="CJ76" s="1">
        <v>0</v>
      </c>
      <c r="CK76" s="1">
        <f t="shared" si="1"/>
        <v>3.3867854600000005</v>
      </c>
      <c r="CL76" s="1">
        <v>1</v>
      </c>
    </row>
    <row r="77" spans="1:90" x14ac:dyDescent="0.25">
      <c r="A77" s="1" t="s">
        <v>182</v>
      </c>
      <c r="B77" s="1">
        <v>5.0999999999999996</v>
      </c>
      <c r="C77" s="1">
        <v>2</v>
      </c>
      <c r="D77" s="1">
        <v>86</v>
      </c>
      <c r="E77" s="1">
        <v>0.03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20.5</v>
      </c>
      <c r="V77" s="1">
        <v>17</v>
      </c>
      <c r="W77" s="1">
        <v>83</v>
      </c>
      <c r="X77" s="1">
        <v>2</v>
      </c>
      <c r="Y77" s="1">
        <v>0</v>
      </c>
      <c r="Z77" s="1">
        <v>0</v>
      </c>
      <c r="AA77" s="1">
        <v>0.5</v>
      </c>
      <c r="AB77" s="1">
        <v>0</v>
      </c>
      <c r="AC77" s="1">
        <v>1</v>
      </c>
      <c r="AD77" s="1">
        <v>0</v>
      </c>
      <c r="AE77" s="1">
        <v>0.03</v>
      </c>
      <c r="AF77" s="1">
        <v>0</v>
      </c>
      <c r="AG77" s="1">
        <v>0</v>
      </c>
      <c r="AH77" s="1">
        <v>0</v>
      </c>
      <c r="AI77" s="1">
        <v>0</v>
      </c>
      <c r="AJ77" s="1">
        <v>0.5</v>
      </c>
      <c r="AK77" s="1">
        <v>0</v>
      </c>
      <c r="AL77" s="1">
        <v>15.55</v>
      </c>
      <c r="AM77" s="1">
        <v>16.600000000000001</v>
      </c>
      <c r="AN77" s="1">
        <v>0.1</v>
      </c>
      <c r="AO77" s="1">
        <v>3.6</v>
      </c>
      <c r="AP77" s="1">
        <v>15</v>
      </c>
      <c r="AQ77" s="1">
        <v>21</v>
      </c>
      <c r="AR77" s="1">
        <v>0.5</v>
      </c>
      <c r="AS77" s="1">
        <v>4.5</v>
      </c>
      <c r="AT77" s="1">
        <v>0.5</v>
      </c>
      <c r="AU77" s="1">
        <v>2</v>
      </c>
      <c r="AV77" s="1">
        <v>1</v>
      </c>
      <c r="AW77" s="1">
        <v>50</v>
      </c>
      <c r="AX77" s="1">
        <v>6</v>
      </c>
      <c r="AY77" s="1">
        <v>2.5</v>
      </c>
      <c r="AZ77" s="1">
        <v>0.5</v>
      </c>
      <c r="BA77" s="1">
        <v>0.5</v>
      </c>
      <c r="BB77" s="1">
        <v>3.5</v>
      </c>
      <c r="BC77" s="1">
        <v>10.5</v>
      </c>
      <c r="BD77" s="1">
        <v>6</v>
      </c>
      <c r="BE77" s="1">
        <v>2</v>
      </c>
      <c r="BF77" s="1">
        <v>1</v>
      </c>
      <c r="BG77" s="1">
        <v>1</v>
      </c>
      <c r="BH77" s="1">
        <v>1.5</v>
      </c>
      <c r="BI77" s="1">
        <v>0.94</v>
      </c>
      <c r="BJ77" s="1">
        <v>47.5</v>
      </c>
      <c r="BK77" s="1">
        <v>40</v>
      </c>
      <c r="BL77" s="1">
        <v>84</v>
      </c>
      <c r="BM77" s="1">
        <v>33</v>
      </c>
      <c r="BN77" s="1">
        <v>26</v>
      </c>
      <c r="BO77" s="1">
        <v>79</v>
      </c>
      <c r="BP77" s="1">
        <v>20.5</v>
      </c>
      <c r="BQ77" s="1">
        <v>17</v>
      </c>
      <c r="BR77" s="1">
        <v>83</v>
      </c>
      <c r="BS77" s="1">
        <v>1</v>
      </c>
      <c r="BT77" s="1">
        <v>0.5</v>
      </c>
      <c r="BU77" s="1">
        <v>2</v>
      </c>
      <c r="BV77" s="1">
        <v>0</v>
      </c>
      <c r="BW77" s="1">
        <v>1</v>
      </c>
      <c r="BX77" s="1">
        <v>1.5</v>
      </c>
      <c r="BY77" s="1">
        <v>74</v>
      </c>
      <c r="BZ77" s="1">
        <v>0</v>
      </c>
      <c r="CA77" s="1">
        <v>9</v>
      </c>
      <c r="CB77" s="1">
        <v>3.5</v>
      </c>
      <c r="CC77" s="1">
        <v>0</v>
      </c>
      <c r="CD77" s="1">
        <v>0</v>
      </c>
      <c r="CE77" s="1">
        <v>0</v>
      </c>
      <c r="CF77" s="1">
        <v>0</v>
      </c>
      <c r="CG77" s="1">
        <v>0</v>
      </c>
      <c r="CH77" s="1">
        <v>0</v>
      </c>
      <c r="CI77" s="1">
        <v>0</v>
      </c>
      <c r="CJ77" s="1">
        <v>0</v>
      </c>
      <c r="CK77" s="1">
        <f t="shared" si="1"/>
        <v>4.4836851300000005</v>
      </c>
      <c r="CL77" s="1">
        <v>1</v>
      </c>
    </row>
    <row r="78" spans="1:90" x14ac:dyDescent="0.25">
      <c r="A78" s="1" t="s">
        <v>139</v>
      </c>
      <c r="B78" s="1">
        <v>4.4000000000000004</v>
      </c>
      <c r="C78" s="1">
        <v>2</v>
      </c>
      <c r="D78" s="1">
        <v>90</v>
      </c>
      <c r="E78" s="1">
        <v>0.01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6</v>
      </c>
      <c r="V78" s="1">
        <v>4</v>
      </c>
      <c r="W78" s="1">
        <v>67</v>
      </c>
      <c r="X78" s="1">
        <v>0</v>
      </c>
      <c r="Y78" s="1">
        <v>0</v>
      </c>
      <c r="AA78" s="1">
        <v>0</v>
      </c>
      <c r="AB78" s="1">
        <v>0</v>
      </c>
      <c r="AC78" s="1">
        <v>0.5</v>
      </c>
      <c r="AD78" s="1">
        <v>0</v>
      </c>
      <c r="AE78" s="1">
        <v>0.02</v>
      </c>
      <c r="AF78" s="1">
        <v>0</v>
      </c>
      <c r="AG78" s="1">
        <v>0</v>
      </c>
      <c r="AH78" s="1">
        <v>0.5</v>
      </c>
      <c r="AI78" s="1">
        <v>0</v>
      </c>
      <c r="AJ78" s="1">
        <v>0</v>
      </c>
      <c r="AK78" s="1">
        <v>0</v>
      </c>
      <c r="AL78" s="1">
        <v>5.4</v>
      </c>
      <c r="AM78" s="1">
        <v>33</v>
      </c>
      <c r="AN78" s="1">
        <v>0.1</v>
      </c>
      <c r="AO78" s="1">
        <v>1.3</v>
      </c>
      <c r="AP78" s="1">
        <v>16.5</v>
      </c>
      <c r="AQ78" s="1">
        <v>16.5</v>
      </c>
      <c r="AR78" s="1">
        <v>0</v>
      </c>
      <c r="AS78" s="1">
        <v>1</v>
      </c>
      <c r="AT78" s="1">
        <v>2</v>
      </c>
      <c r="AU78" s="1">
        <v>3</v>
      </c>
      <c r="AV78" s="1">
        <v>2</v>
      </c>
      <c r="AW78" s="1">
        <v>67</v>
      </c>
      <c r="AX78" s="1">
        <v>7.5</v>
      </c>
      <c r="AY78" s="1">
        <v>3.5</v>
      </c>
      <c r="AZ78" s="1">
        <v>2.5</v>
      </c>
      <c r="BA78" s="1">
        <v>2</v>
      </c>
      <c r="BB78" s="1">
        <v>8</v>
      </c>
      <c r="BC78" s="1">
        <v>23.5</v>
      </c>
      <c r="BD78" s="1">
        <v>16</v>
      </c>
      <c r="BE78" s="1">
        <v>8</v>
      </c>
      <c r="BF78" s="1">
        <v>0</v>
      </c>
      <c r="BG78" s="1">
        <v>3</v>
      </c>
      <c r="BH78" s="1">
        <v>3</v>
      </c>
      <c r="BI78" s="1">
        <v>2.52</v>
      </c>
      <c r="BJ78" s="1">
        <v>64.5</v>
      </c>
      <c r="BK78" s="1">
        <v>57.5</v>
      </c>
      <c r="BL78" s="1">
        <v>89</v>
      </c>
      <c r="BM78" s="1">
        <v>14.5</v>
      </c>
      <c r="BN78" s="1">
        <v>11</v>
      </c>
      <c r="BO78" s="1">
        <v>76</v>
      </c>
      <c r="BP78" s="1">
        <v>6</v>
      </c>
      <c r="BQ78" s="1">
        <v>4</v>
      </c>
      <c r="BR78" s="1">
        <v>67</v>
      </c>
      <c r="BS78" s="1">
        <v>0</v>
      </c>
      <c r="BT78" s="1">
        <v>0</v>
      </c>
      <c r="BU78" s="1">
        <v>2</v>
      </c>
      <c r="BV78" s="1">
        <v>0</v>
      </c>
      <c r="BW78" s="1">
        <v>0</v>
      </c>
      <c r="BX78" s="1">
        <v>0</v>
      </c>
      <c r="BY78" s="1">
        <v>79.5</v>
      </c>
      <c r="BZ78" s="1">
        <v>0</v>
      </c>
      <c r="CA78" s="1">
        <v>5.5</v>
      </c>
      <c r="CB78" s="1">
        <v>0</v>
      </c>
      <c r="CC78" s="1">
        <v>0</v>
      </c>
      <c r="CD78" s="1">
        <v>0</v>
      </c>
      <c r="CE78" s="1">
        <v>0</v>
      </c>
      <c r="CF78" s="1">
        <v>0</v>
      </c>
      <c r="CG78" s="1">
        <v>0</v>
      </c>
      <c r="CH78" s="1">
        <v>0</v>
      </c>
      <c r="CI78" s="1">
        <v>0</v>
      </c>
      <c r="CJ78" s="1">
        <v>0</v>
      </c>
      <c r="CK78" s="1">
        <f t="shared" si="1"/>
        <v>3.3304108099999992</v>
      </c>
      <c r="CL78" s="1">
        <v>1</v>
      </c>
    </row>
    <row r="79" spans="1:90" x14ac:dyDescent="0.25">
      <c r="A79" s="1" t="s">
        <v>170</v>
      </c>
      <c r="B79" s="1">
        <v>5.3</v>
      </c>
      <c r="C79" s="1">
        <v>2</v>
      </c>
      <c r="D79" s="1">
        <v>56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6.5</v>
      </c>
      <c r="V79" s="1">
        <v>5</v>
      </c>
      <c r="W79" s="1">
        <v>77</v>
      </c>
      <c r="X79" s="1">
        <v>0.5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1.85</v>
      </c>
      <c r="AM79" s="1">
        <v>8</v>
      </c>
      <c r="AN79" s="1">
        <v>0</v>
      </c>
      <c r="AO79" s="1">
        <v>1.4</v>
      </c>
      <c r="AP79" s="1">
        <v>5</v>
      </c>
      <c r="AQ79" s="1">
        <v>5</v>
      </c>
      <c r="AR79" s="1">
        <v>0</v>
      </c>
      <c r="AS79" s="1">
        <v>1.5</v>
      </c>
      <c r="AT79" s="1">
        <v>0.5</v>
      </c>
      <c r="AU79" s="1">
        <v>2</v>
      </c>
      <c r="AV79" s="1">
        <v>0.5</v>
      </c>
      <c r="AW79" s="1">
        <v>25</v>
      </c>
      <c r="AX79" s="1">
        <v>1.5</v>
      </c>
      <c r="AY79" s="1">
        <v>0.5</v>
      </c>
      <c r="AZ79" s="1">
        <v>0</v>
      </c>
      <c r="BA79" s="1">
        <v>0</v>
      </c>
      <c r="BB79" s="1">
        <v>0.5</v>
      </c>
      <c r="BC79" s="1">
        <v>18.5</v>
      </c>
      <c r="BD79" s="1">
        <v>15</v>
      </c>
      <c r="BE79" s="1">
        <v>6.5</v>
      </c>
      <c r="BF79" s="1">
        <v>2</v>
      </c>
      <c r="BG79" s="1">
        <v>3.5</v>
      </c>
      <c r="BH79" s="1">
        <v>2</v>
      </c>
      <c r="BI79" s="1">
        <v>2.1</v>
      </c>
      <c r="BJ79" s="1">
        <v>25</v>
      </c>
      <c r="BK79" s="1">
        <v>21</v>
      </c>
      <c r="BL79" s="1">
        <v>84</v>
      </c>
      <c r="BM79" s="1">
        <v>14.5</v>
      </c>
      <c r="BN79" s="1">
        <v>11.5</v>
      </c>
      <c r="BO79" s="1">
        <v>79</v>
      </c>
      <c r="BP79" s="1">
        <v>6.5</v>
      </c>
      <c r="BQ79" s="1">
        <v>5</v>
      </c>
      <c r="BR79" s="1">
        <v>77</v>
      </c>
      <c r="BS79" s="1">
        <v>0</v>
      </c>
      <c r="BT79" s="1">
        <v>0</v>
      </c>
      <c r="BU79" s="1">
        <v>1</v>
      </c>
      <c r="BV79" s="1">
        <v>1</v>
      </c>
      <c r="BW79" s="1">
        <v>0</v>
      </c>
      <c r="BX79" s="1">
        <v>0.5</v>
      </c>
      <c r="BY79" s="1">
        <v>36</v>
      </c>
      <c r="BZ79" s="1">
        <v>0.5</v>
      </c>
      <c r="CA79" s="1">
        <v>3</v>
      </c>
      <c r="CB79" s="1">
        <v>1</v>
      </c>
      <c r="CC79" s="1">
        <v>0</v>
      </c>
      <c r="CD79" s="1">
        <v>0</v>
      </c>
      <c r="CE79" s="1">
        <v>0</v>
      </c>
      <c r="CF79" s="1">
        <v>0</v>
      </c>
      <c r="CG79" s="1">
        <v>0</v>
      </c>
      <c r="CH79" s="1">
        <v>0</v>
      </c>
      <c r="CI79" s="1">
        <v>0</v>
      </c>
      <c r="CJ79" s="1">
        <v>0</v>
      </c>
      <c r="CK79" s="1">
        <f t="shared" si="1"/>
        <v>3.5762499999999999</v>
      </c>
      <c r="CL79" s="1">
        <v>1</v>
      </c>
    </row>
    <row r="80" spans="1:90" x14ac:dyDescent="0.25">
      <c r="A80" s="1" t="s">
        <v>183</v>
      </c>
      <c r="B80" s="1">
        <v>4.5999999999999996</v>
      </c>
      <c r="C80" s="1">
        <v>2</v>
      </c>
      <c r="D80" s="1">
        <v>79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6</v>
      </c>
      <c r="V80" s="1">
        <v>4.5</v>
      </c>
      <c r="W80" s="1">
        <v>75</v>
      </c>
      <c r="X80" s="1">
        <v>1.5</v>
      </c>
      <c r="Y80" s="1">
        <v>1</v>
      </c>
      <c r="Z80" s="1">
        <v>67</v>
      </c>
      <c r="AA80" s="1">
        <v>2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5.05</v>
      </c>
      <c r="AM80" s="1">
        <v>10</v>
      </c>
      <c r="AN80" s="1">
        <v>0</v>
      </c>
      <c r="AO80" s="1">
        <v>1.9</v>
      </c>
      <c r="AP80" s="1">
        <v>7.5</v>
      </c>
      <c r="AQ80" s="1">
        <v>7.5</v>
      </c>
      <c r="AR80" s="1">
        <v>0</v>
      </c>
      <c r="AS80" s="1">
        <v>1.5</v>
      </c>
      <c r="AT80" s="1">
        <v>1.5</v>
      </c>
      <c r="AU80" s="1">
        <v>2</v>
      </c>
      <c r="AV80" s="1">
        <v>1.5</v>
      </c>
      <c r="AW80" s="1">
        <v>75</v>
      </c>
      <c r="AX80" s="1">
        <v>2</v>
      </c>
      <c r="AY80" s="1">
        <v>1.5</v>
      </c>
      <c r="AZ80" s="1">
        <v>0.5</v>
      </c>
      <c r="BA80" s="1">
        <v>0.5</v>
      </c>
      <c r="BB80" s="1">
        <v>2.5</v>
      </c>
      <c r="BC80" s="1">
        <v>18.5</v>
      </c>
      <c r="BD80" s="1">
        <v>15</v>
      </c>
      <c r="BE80" s="1">
        <v>6.5</v>
      </c>
      <c r="BF80" s="1">
        <v>2</v>
      </c>
      <c r="BG80" s="1">
        <v>3.5</v>
      </c>
      <c r="BH80" s="1">
        <v>2</v>
      </c>
      <c r="BI80" s="1">
        <v>2.1</v>
      </c>
      <c r="BJ80" s="1">
        <v>28</v>
      </c>
      <c r="BK80" s="1">
        <v>22</v>
      </c>
      <c r="BL80" s="1">
        <v>79</v>
      </c>
      <c r="BM80" s="1">
        <v>13.5</v>
      </c>
      <c r="BN80" s="1">
        <v>10</v>
      </c>
      <c r="BO80" s="1">
        <v>74</v>
      </c>
      <c r="BP80" s="1">
        <v>6</v>
      </c>
      <c r="BQ80" s="1">
        <v>4.5</v>
      </c>
      <c r="BR80" s="1">
        <v>75</v>
      </c>
      <c r="BS80" s="1">
        <v>0</v>
      </c>
      <c r="BT80" s="1">
        <v>0</v>
      </c>
      <c r="BU80" s="1">
        <v>2</v>
      </c>
      <c r="BV80" s="1">
        <v>0</v>
      </c>
      <c r="BW80" s="1">
        <v>1</v>
      </c>
      <c r="BX80" s="1">
        <v>0</v>
      </c>
      <c r="BY80" s="1">
        <v>48</v>
      </c>
      <c r="BZ80" s="1">
        <v>0</v>
      </c>
      <c r="CA80" s="1">
        <v>3.5</v>
      </c>
      <c r="CB80" s="1">
        <v>2</v>
      </c>
      <c r="CC80" s="1">
        <v>0</v>
      </c>
      <c r="CD80" s="1">
        <v>0</v>
      </c>
      <c r="CE80" s="1">
        <v>1.5</v>
      </c>
      <c r="CF80" s="1">
        <v>0</v>
      </c>
      <c r="CG80" s="1">
        <v>0</v>
      </c>
      <c r="CH80" s="1">
        <v>0</v>
      </c>
      <c r="CI80" s="1">
        <v>0</v>
      </c>
      <c r="CJ80" s="1">
        <v>0</v>
      </c>
      <c r="CK80" s="1">
        <f t="shared" si="1"/>
        <v>3.6866030000000003</v>
      </c>
      <c r="CL80" s="1">
        <v>1</v>
      </c>
    </row>
    <row r="81" spans="1:90" x14ac:dyDescent="0.25">
      <c r="A81" s="1" t="s">
        <v>154</v>
      </c>
      <c r="B81" s="1">
        <v>5.7</v>
      </c>
      <c r="C81" s="1">
        <v>2</v>
      </c>
      <c r="D81" s="1">
        <v>90</v>
      </c>
      <c r="E81" s="1">
        <v>0.25</v>
      </c>
      <c r="F81" s="1">
        <v>0.17</v>
      </c>
      <c r="G81" s="1">
        <v>0.5</v>
      </c>
      <c r="H81" s="1">
        <v>1</v>
      </c>
      <c r="I81" s="1">
        <v>3</v>
      </c>
      <c r="J81" s="1">
        <v>1</v>
      </c>
      <c r="K81" s="1">
        <v>2.5</v>
      </c>
      <c r="L81" s="1">
        <v>0.5</v>
      </c>
      <c r="M81" s="1">
        <v>0.5</v>
      </c>
      <c r="N81" s="1">
        <v>0</v>
      </c>
      <c r="O81" s="1">
        <v>0.36</v>
      </c>
      <c r="P81" s="1">
        <v>0.36</v>
      </c>
      <c r="Q81" s="1">
        <v>0</v>
      </c>
      <c r="R81" s="1">
        <v>0</v>
      </c>
      <c r="S81" s="1">
        <v>0</v>
      </c>
      <c r="T81" s="1">
        <v>0</v>
      </c>
      <c r="U81" s="1">
        <v>13.5</v>
      </c>
      <c r="V81" s="1">
        <v>11.5</v>
      </c>
      <c r="W81" s="1">
        <v>85</v>
      </c>
      <c r="X81" s="1">
        <v>10</v>
      </c>
      <c r="Y81" s="1">
        <v>3</v>
      </c>
      <c r="Z81" s="1">
        <v>30</v>
      </c>
      <c r="AA81" s="1">
        <v>5</v>
      </c>
      <c r="AB81" s="1">
        <v>0</v>
      </c>
      <c r="AC81" s="1">
        <v>2</v>
      </c>
      <c r="AD81" s="1">
        <v>0</v>
      </c>
      <c r="AE81" s="1">
        <v>0.16</v>
      </c>
      <c r="AF81" s="1">
        <v>0.5</v>
      </c>
      <c r="AG81" s="1">
        <v>0</v>
      </c>
      <c r="AH81" s="1">
        <v>0.5</v>
      </c>
      <c r="AI81" s="1">
        <v>0</v>
      </c>
      <c r="AJ81" s="1">
        <v>1</v>
      </c>
      <c r="AK81" s="1">
        <v>42.5</v>
      </c>
      <c r="AL81" s="1">
        <v>34.299999999999997</v>
      </c>
      <c r="AM81" s="1">
        <v>20.8</v>
      </c>
      <c r="AN81" s="1">
        <v>2.6</v>
      </c>
      <c r="AO81" s="1">
        <v>5.4</v>
      </c>
      <c r="AP81" s="1">
        <v>10</v>
      </c>
      <c r="AQ81" s="1">
        <v>26.5</v>
      </c>
      <c r="AR81" s="1">
        <v>0.5</v>
      </c>
      <c r="AS81" s="1">
        <v>7.5</v>
      </c>
      <c r="AT81" s="1">
        <v>0</v>
      </c>
      <c r="AU81" s="1">
        <v>0</v>
      </c>
      <c r="AV81" s="1">
        <v>0</v>
      </c>
      <c r="AX81" s="1">
        <v>4.5</v>
      </c>
      <c r="AY81" s="1">
        <v>3</v>
      </c>
      <c r="AZ81" s="1">
        <v>0</v>
      </c>
      <c r="BA81" s="1">
        <v>2.5</v>
      </c>
      <c r="BB81" s="1">
        <v>5.5</v>
      </c>
      <c r="BC81" s="1">
        <v>13</v>
      </c>
      <c r="BD81" s="1">
        <v>7</v>
      </c>
      <c r="BE81" s="1">
        <v>4</v>
      </c>
      <c r="BF81" s="1">
        <v>1</v>
      </c>
      <c r="BG81" s="1">
        <v>2</v>
      </c>
      <c r="BH81" s="1">
        <v>1</v>
      </c>
      <c r="BI81" s="1">
        <v>1.1499999999999999</v>
      </c>
      <c r="BJ81" s="1">
        <v>42</v>
      </c>
      <c r="BK81" s="1">
        <v>36.5</v>
      </c>
      <c r="BL81" s="1">
        <v>87</v>
      </c>
      <c r="BM81" s="1">
        <v>36.5</v>
      </c>
      <c r="BN81" s="1">
        <v>27</v>
      </c>
      <c r="BO81" s="1">
        <v>74</v>
      </c>
      <c r="BP81" s="1">
        <v>13.5</v>
      </c>
      <c r="BQ81" s="1">
        <v>11.5</v>
      </c>
      <c r="BR81" s="1">
        <v>85</v>
      </c>
      <c r="BS81" s="1">
        <v>0</v>
      </c>
      <c r="BT81" s="1">
        <v>0</v>
      </c>
      <c r="BU81" s="1">
        <v>2</v>
      </c>
      <c r="BV81" s="1">
        <v>0</v>
      </c>
      <c r="BW81" s="1">
        <v>0</v>
      </c>
      <c r="BX81" s="1">
        <v>0.5</v>
      </c>
      <c r="BY81" s="1">
        <v>78</v>
      </c>
      <c r="BZ81" s="1">
        <v>3</v>
      </c>
      <c r="CA81" s="1">
        <v>5</v>
      </c>
      <c r="CB81" s="1">
        <v>10.5</v>
      </c>
      <c r="CC81" s="1">
        <v>0</v>
      </c>
      <c r="CD81" s="1">
        <v>0</v>
      </c>
      <c r="CE81" s="1">
        <v>4</v>
      </c>
      <c r="CF81" s="1">
        <v>0</v>
      </c>
      <c r="CG81" s="1">
        <v>0</v>
      </c>
      <c r="CH81" s="1">
        <v>0</v>
      </c>
      <c r="CI81" s="1">
        <v>0</v>
      </c>
      <c r="CJ81" s="1">
        <v>0</v>
      </c>
      <c r="CK81" s="1">
        <f t="shared" si="1"/>
        <v>5.5135592099999986</v>
      </c>
      <c r="CL81" s="1">
        <v>1</v>
      </c>
    </row>
    <row r="82" spans="1:90" x14ac:dyDescent="0.25">
      <c r="A82" s="1" t="s">
        <v>157</v>
      </c>
      <c r="B82" s="1">
        <v>4.4000000000000004</v>
      </c>
      <c r="C82" s="1">
        <v>2</v>
      </c>
      <c r="D82" s="1">
        <v>90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5.5</v>
      </c>
      <c r="V82" s="1">
        <v>4</v>
      </c>
      <c r="W82" s="1">
        <v>73</v>
      </c>
      <c r="X82" s="1">
        <v>1.5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0.5</v>
      </c>
      <c r="AI82" s="1">
        <v>0</v>
      </c>
      <c r="AJ82" s="1">
        <v>0.5</v>
      </c>
      <c r="AK82" s="1">
        <v>1</v>
      </c>
      <c r="AL82" s="1">
        <v>0.7</v>
      </c>
      <c r="AM82" s="1">
        <v>13.7</v>
      </c>
      <c r="AN82" s="1">
        <v>0</v>
      </c>
      <c r="AO82" s="1">
        <v>3.5</v>
      </c>
      <c r="AP82" s="1">
        <v>10.5</v>
      </c>
      <c r="AQ82" s="1">
        <v>16.5</v>
      </c>
      <c r="AR82" s="1">
        <v>0.5</v>
      </c>
      <c r="AS82" s="1">
        <v>4</v>
      </c>
      <c r="AT82" s="1">
        <v>0.5</v>
      </c>
      <c r="AU82" s="1">
        <v>0.5</v>
      </c>
      <c r="AV82" s="1">
        <v>0.5</v>
      </c>
      <c r="AW82" s="1">
        <v>100</v>
      </c>
      <c r="AX82" s="1">
        <v>5.5</v>
      </c>
      <c r="AY82" s="1">
        <v>4</v>
      </c>
      <c r="AZ82" s="1">
        <v>0.5</v>
      </c>
      <c r="BA82" s="1">
        <v>1.5</v>
      </c>
      <c r="BB82" s="1">
        <v>6</v>
      </c>
      <c r="BC82" s="1">
        <v>7.5</v>
      </c>
      <c r="BD82" s="1">
        <v>3.5</v>
      </c>
      <c r="BE82" s="1">
        <v>1</v>
      </c>
      <c r="BF82" s="1">
        <v>0</v>
      </c>
      <c r="BG82" s="1">
        <v>0.5</v>
      </c>
      <c r="BH82" s="1">
        <v>1.5</v>
      </c>
      <c r="BI82" s="1">
        <v>0.72</v>
      </c>
      <c r="BJ82" s="1">
        <v>23</v>
      </c>
      <c r="BK82" s="1">
        <v>15</v>
      </c>
      <c r="BL82" s="1">
        <v>65</v>
      </c>
      <c r="BM82" s="1">
        <v>12</v>
      </c>
      <c r="BN82" s="1">
        <v>5.5</v>
      </c>
      <c r="BO82" s="1">
        <v>46</v>
      </c>
      <c r="BP82" s="1">
        <v>5.5</v>
      </c>
      <c r="BQ82" s="1">
        <v>4</v>
      </c>
      <c r="BR82" s="1">
        <v>73</v>
      </c>
      <c r="BS82" s="1">
        <v>0</v>
      </c>
      <c r="BT82" s="1">
        <v>0</v>
      </c>
      <c r="BU82" s="1">
        <v>2</v>
      </c>
      <c r="BV82" s="1">
        <v>0</v>
      </c>
      <c r="BW82" s="1">
        <v>0</v>
      </c>
      <c r="BX82" s="1">
        <v>0.5</v>
      </c>
      <c r="BY82" s="1">
        <v>48</v>
      </c>
      <c r="BZ82" s="1">
        <v>0.5</v>
      </c>
      <c r="CA82" s="1">
        <v>5</v>
      </c>
      <c r="CB82" s="1">
        <v>0.5</v>
      </c>
      <c r="CC82" s="1">
        <v>0</v>
      </c>
      <c r="CD82" s="1">
        <v>0</v>
      </c>
      <c r="CE82" s="1">
        <v>0</v>
      </c>
      <c r="CF82" s="1">
        <v>0</v>
      </c>
      <c r="CG82" s="1">
        <v>0</v>
      </c>
      <c r="CH82" s="1">
        <v>0</v>
      </c>
      <c r="CI82" s="1">
        <v>0</v>
      </c>
      <c r="CJ82" s="1">
        <v>0</v>
      </c>
      <c r="CK82" s="1">
        <f t="shared" si="1"/>
        <v>3.4637623999999994</v>
      </c>
      <c r="CL82" s="1">
        <v>1</v>
      </c>
    </row>
    <row r="83" spans="1:90" x14ac:dyDescent="0.25">
      <c r="A83" s="1" t="s">
        <v>159</v>
      </c>
      <c r="B83" s="1">
        <v>4.3</v>
      </c>
      <c r="C83" s="1">
        <v>2</v>
      </c>
      <c r="D83" s="1">
        <v>90</v>
      </c>
      <c r="E83" s="1">
        <v>0.16</v>
      </c>
      <c r="F83" s="1">
        <v>0</v>
      </c>
      <c r="G83" s="1">
        <v>0.1</v>
      </c>
      <c r="H83" s="1">
        <v>0</v>
      </c>
      <c r="I83" s="1">
        <v>1</v>
      </c>
      <c r="J83" s="1">
        <v>0.5</v>
      </c>
      <c r="K83" s="1">
        <v>0.5</v>
      </c>
      <c r="L83" s="1">
        <v>0.5</v>
      </c>
      <c r="M83" s="1">
        <v>0</v>
      </c>
      <c r="N83" s="1">
        <v>0</v>
      </c>
      <c r="O83" s="1">
        <v>0.08</v>
      </c>
      <c r="P83" s="1">
        <v>0.08</v>
      </c>
      <c r="Q83" s="1">
        <v>0</v>
      </c>
      <c r="R83" s="1">
        <v>0</v>
      </c>
      <c r="S83" s="1">
        <v>0</v>
      </c>
      <c r="T83" s="1">
        <v>0</v>
      </c>
      <c r="U83" s="1">
        <v>7</v>
      </c>
      <c r="V83" s="1">
        <v>4</v>
      </c>
      <c r="W83" s="1">
        <v>57</v>
      </c>
      <c r="X83" s="1">
        <v>2.5</v>
      </c>
      <c r="Y83" s="1">
        <v>1.5</v>
      </c>
      <c r="Z83" s="1">
        <v>60</v>
      </c>
      <c r="AA83" s="1">
        <v>0</v>
      </c>
      <c r="AB83" s="1">
        <v>0</v>
      </c>
      <c r="AC83" s="1">
        <v>1</v>
      </c>
      <c r="AD83" s="1">
        <v>0</v>
      </c>
      <c r="AE83" s="1">
        <v>0.06</v>
      </c>
      <c r="AF83" s="1">
        <v>0</v>
      </c>
      <c r="AG83" s="1">
        <v>0</v>
      </c>
      <c r="AH83" s="1">
        <v>0.5</v>
      </c>
      <c r="AI83" s="1">
        <v>0</v>
      </c>
      <c r="AJ83" s="1">
        <v>0</v>
      </c>
      <c r="AK83" s="1">
        <v>8.5</v>
      </c>
      <c r="AL83" s="1">
        <v>18.2</v>
      </c>
      <c r="AM83" s="1">
        <v>18.8</v>
      </c>
      <c r="AN83" s="1">
        <v>0.6</v>
      </c>
      <c r="AO83" s="1">
        <v>1.7</v>
      </c>
      <c r="AP83" s="1">
        <v>12.5</v>
      </c>
      <c r="AQ83" s="1">
        <v>12.5</v>
      </c>
      <c r="AR83" s="1">
        <v>0</v>
      </c>
      <c r="AS83" s="1">
        <v>1</v>
      </c>
      <c r="AT83" s="1">
        <v>2</v>
      </c>
      <c r="AU83" s="1">
        <v>1.5</v>
      </c>
      <c r="AV83" s="1">
        <v>1</v>
      </c>
      <c r="AW83" s="1">
        <v>67</v>
      </c>
      <c r="AX83" s="1">
        <v>7.5</v>
      </c>
      <c r="AY83" s="1">
        <v>1.5</v>
      </c>
      <c r="AZ83" s="1">
        <v>1</v>
      </c>
      <c r="BA83" s="1">
        <v>1</v>
      </c>
      <c r="BB83" s="1">
        <v>3.5</v>
      </c>
      <c r="BC83" s="1">
        <v>21</v>
      </c>
      <c r="BD83" s="1">
        <v>16</v>
      </c>
      <c r="BE83" s="1">
        <v>7</v>
      </c>
      <c r="BF83" s="1">
        <v>0.5</v>
      </c>
      <c r="BG83" s="1">
        <v>3.5</v>
      </c>
      <c r="BH83" s="1">
        <v>4</v>
      </c>
      <c r="BI83" s="1">
        <v>2.62</v>
      </c>
      <c r="BJ83" s="1">
        <v>32.5</v>
      </c>
      <c r="BK83" s="1">
        <v>25</v>
      </c>
      <c r="BL83" s="1">
        <v>77</v>
      </c>
      <c r="BM83" s="1">
        <v>21</v>
      </c>
      <c r="BN83" s="1">
        <v>15.5</v>
      </c>
      <c r="BO83" s="1">
        <v>74</v>
      </c>
      <c r="BP83" s="1">
        <v>7</v>
      </c>
      <c r="BQ83" s="1">
        <v>4</v>
      </c>
      <c r="BR83" s="1">
        <v>57</v>
      </c>
      <c r="BS83" s="1">
        <v>0</v>
      </c>
      <c r="BT83" s="1">
        <v>0</v>
      </c>
      <c r="BU83" s="1">
        <v>2</v>
      </c>
      <c r="BV83" s="1">
        <v>0</v>
      </c>
      <c r="BW83" s="1">
        <v>0</v>
      </c>
      <c r="BX83" s="1">
        <v>1.5</v>
      </c>
      <c r="BY83" s="1">
        <v>61</v>
      </c>
      <c r="BZ83" s="1">
        <v>2</v>
      </c>
      <c r="CA83" s="1">
        <v>4</v>
      </c>
      <c r="CB83" s="1">
        <v>3</v>
      </c>
      <c r="CC83" s="1">
        <v>0</v>
      </c>
      <c r="CD83" s="1">
        <v>0</v>
      </c>
      <c r="CE83" s="1">
        <v>0</v>
      </c>
      <c r="CF83" s="1">
        <v>0</v>
      </c>
      <c r="CG83" s="1">
        <v>0</v>
      </c>
      <c r="CH83" s="1">
        <v>0</v>
      </c>
      <c r="CI83" s="1">
        <v>0</v>
      </c>
      <c r="CJ83" s="1">
        <v>0</v>
      </c>
      <c r="CK83" s="1">
        <f t="shared" si="1"/>
        <v>3.24540754</v>
      </c>
      <c r="CL83" s="1">
        <v>1</v>
      </c>
    </row>
    <row r="84" spans="1:90" x14ac:dyDescent="0.25">
      <c r="A84" s="1" t="s">
        <v>160</v>
      </c>
      <c r="B84" s="1">
        <v>3.9</v>
      </c>
      <c r="C84" s="1">
        <v>2</v>
      </c>
      <c r="D84" s="1">
        <v>90</v>
      </c>
      <c r="E84" s="1">
        <v>0.06</v>
      </c>
      <c r="F84" s="1">
        <v>0</v>
      </c>
      <c r="G84" s="1">
        <v>0.1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0.02</v>
      </c>
      <c r="P84" s="1">
        <v>0.02</v>
      </c>
      <c r="Q84" s="1">
        <v>0</v>
      </c>
      <c r="R84" s="1">
        <v>0</v>
      </c>
      <c r="S84" s="1">
        <v>0</v>
      </c>
      <c r="T84" s="1">
        <v>0</v>
      </c>
      <c r="U84" s="1">
        <v>8</v>
      </c>
      <c r="V84" s="1">
        <v>4.5</v>
      </c>
      <c r="W84" s="1">
        <v>56</v>
      </c>
      <c r="X84" s="1">
        <v>1</v>
      </c>
      <c r="Y84" s="1">
        <v>0</v>
      </c>
      <c r="Z84" s="1">
        <v>0</v>
      </c>
      <c r="AA84" s="1">
        <v>0</v>
      </c>
      <c r="AB84" s="1">
        <v>0</v>
      </c>
      <c r="AC84" s="1">
        <v>0.5</v>
      </c>
      <c r="AD84" s="1">
        <v>0</v>
      </c>
      <c r="AE84" s="1">
        <v>0.04</v>
      </c>
      <c r="AF84" s="1">
        <v>0</v>
      </c>
      <c r="AG84" s="1">
        <v>0</v>
      </c>
      <c r="AH84" s="1">
        <v>0.5</v>
      </c>
      <c r="AI84" s="1">
        <v>0</v>
      </c>
      <c r="AJ84" s="1">
        <v>0</v>
      </c>
      <c r="AK84" s="1">
        <v>8</v>
      </c>
      <c r="AL84" s="1">
        <v>7.05</v>
      </c>
      <c r="AM84" s="1">
        <v>14.9</v>
      </c>
      <c r="AN84" s="1">
        <v>0.2</v>
      </c>
      <c r="AO84" s="1">
        <v>1.2</v>
      </c>
      <c r="AP84" s="1">
        <v>10.5</v>
      </c>
      <c r="AQ84" s="1">
        <v>10.5</v>
      </c>
      <c r="AR84" s="1">
        <v>0</v>
      </c>
      <c r="AS84" s="1">
        <v>1</v>
      </c>
      <c r="AT84" s="1">
        <v>2</v>
      </c>
      <c r="AU84" s="1">
        <v>3</v>
      </c>
      <c r="AV84" s="1">
        <v>2.5</v>
      </c>
      <c r="AW84" s="1">
        <v>83</v>
      </c>
      <c r="AX84" s="1">
        <v>7</v>
      </c>
      <c r="AY84" s="1">
        <v>1.5</v>
      </c>
      <c r="AZ84" s="1">
        <v>1</v>
      </c>
      <c r="BA84" s="1">
        <v>1</v>
      </c>
      <c r="BB84" s="1">
        <v>3.5</v>
      </c>
      <c r="BC84" s="1">
        <v>21</v>
      </c>
      <c r="BD84" s="1">
        <v>16</v>
      </c>
      <c r="BE84" s="1">
        <v>7</v>
      </c>
      <c r="BF84" s="1">
        <v>0.5</v>
      </c>
      <c r="BG84" s="1">
        <v>3.5</v>
      </c>
      <c r="BH84" s="1">
        <v>4</v>
      </c>
      <c r="BI84" s="1">
        <v>2.62</v>
      </c>
      <c r="BJ84" s="1">
        <v>33.5</v>
      </c>
      <c r="BK84" s="1">
        <v>25</v>
      </c>
      <c r="BL84" s="1">
        <v>75</v>
      </c>
      <c r="BM84" s="1">
        <v>17</v>
      </c>
      <c r="BN84" s="1">
        <v>11</v>
      </c>
      <c r="BO84" s="1">
        <v>65</v>
      </c>
      <c r="BP84" s="1">
        <v>8</v>
      </c>
      <c r="BQ84" s="1">
        <v>4.5</v>
      </c>
      <c r="BR84" s="1">
        <v>56</v>
      </c>
      <c r="BS84" s="1">
        <v>0</v>
      </c>
      <c r="BT84" s="1">
        <v>0</v>
      </c>
      <c r="BU84" s="1">
        <v>2</v>
      </c>
      <c r="BV84" s="1">
        <v>0</v>
      </c>
      <c r="BW84" s="1">
        <v>0</v>
      </c>
      <c r="BX84" s="1">
        <v>0.5</v>
      </c>
      <c r="BY84" s="1">
        <v>59</v>
      </c>
      <c r="BZ84" s="1">
        <v>4</v>
      </c>
      <c r="CA84" s="1">
        <v>3</v>
      </c>
      <c r="CB84" s="1">
        <v>3</v>
      </c>
      <c r="CC84" s="1">
        <v>0</v>
      </c>
      <c r="CD84" s="1">
        <v>0</v>
      </c>
      <c r="CE84" s="1">
        <v>0</v>
      </c>
      <c r="CF84" s="1">
        <v>0</v>
      </c>
      <c r="CG84" s="1">
        <v>0</v>
      </c>
      <c r="CH84" s="1">
        <v>0</v>
      </c>
      <c r="CI84" s="1">
        <v>0</v>
      </c>
      <c r="CJ84" s="1">
        <v>0</v>
      </c>
      <c r="CK84" s="1">
        <f t="shared" si="1"/>
        <v>3.9074319799999997</v>
      </c>
      <c r="CL84" s="1">
        <v>0</v>
      </c>
    </row>
    <row r="85" spans="1:90" x14ac:dyDescent="0.25">
      <c r="A85" s="1" t="s">
        <v>68</v>
      </c>
      <c r="B85" s="1">
        <v>4.7</v>
      </c>
      <c r="C85" s="1">
        <v>2</v>
      </c>
      <c r="D85" s="1">
        <v>75.5</v>
      </c>
      <c r="E85" s="1">
        <v>0.02</v>
      </c>
      <c r="F85" s="1">
        <v>0</v>
      </c>
      <c r="G85" s="1">
        <v>0</v>
      </c>
      <c r="H85" s="1">
        <v>0</v>
      </c>
      <c r="I85" s="1">
        <v>0.5</v>
      </c>
      <c r="J85" s="1">
        <v>0</v>
      </c>
      <c r="K85" s="1">
        <v>0.5</v>
      </c>
      <c r="L85" s="1">
        <v>0</v>
      </c>
      <c r="M85" s="1">
        <v>0</v>
      </c>
      <c r="N85" s="1">
        <v>0.5</v>
      </c>
      <c r="O85" s="1">
        <v>0.01</v>
      </c>
      <c r="P85" s="1">
        <v>0.01</v>
      </c>
      <c r="Q85" s="1">
        <v>0</v>
      </c>
      <c r="R85" s="1">
        <v>0</v>
      </c>
      <c r="S85" s="1">
        <v>0</v>
      </c>
      <c r="T85" s="1">
        <v>0</v>
      </c>
      <c r="U85" s="1">
        <v>6</v>
      </c>
      <c r="V85" s="1">
        <v>5.5</v>
      </c>
      <c r="W85" s="1">
        <v>92</v>
      </c>
      <c r="X85" s="1">
        <v>0</v>
      </c>
      <c r="Y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0.01</v>
      </c>
      <c r="AF85" s="1">
        <v>0</v>
      </c>
      <c r="AG85" s="1">
        <v>0</v>
      </c>
      <c r="AH85" s="1">
        <v>0</v>
      </c>
      <c r="AI85" s="1">
        <v>0</v>
      </c>
      <c r="AJ85" s="1">
        <v>0.5</v>
      </c>
      <c r="AK85" s="1">
        <v>5.5</v>
      </c>
      <c r="AL85" s="1">
        <v>1.3</v>
      </c>
      <c r="AM85" s="1">
        <v>23.5</v>
      </c>
      <c r="AN85" s="1">
        <v>0.1</v>
      </c>
      <c r="AO85" s="1">
        <v>2.1</v>
      </c>
      <c r="AP85" s="1">
        <v>13.5</v>
      </c>
      <c r="AQ85" s="1">
        <v>19.5</v>
      </c>
      <c r="AR85" s="1">
        <v>0</v>
      </c>
      <c r="AS85" s="1">
        <v>3.5</v>
      </c>
      <c r="AT85" s="1">
        <v>1</v>
      </c>
      <c r="AU85" s="1">
        <v>2</v>
      </c>
      <c r="AV85" s="1">
        <v>1.5</v>
      </c>
      <c r="AW85" s="1">
        <v>75</v>
      </c>
      <c r="AX85" s="1">
        <v>3.5</v>
      </c>
      <c r="AY85" s="1">
        <v>4.5</v>
      </c>
      <c r="AZ85" s="1">
        <v>2</v>
      </c>
      <c r="BA85" s="1">
        <v>1</v>
      </c>
      <c r="BB85" s="1">
        <v>7.5</v>
      </c>
      <c r="BC85" s="1">
        <v>18.5</v>
      </c>
      <c r="BD85" s="1">
        <v>15</v>
      </c>
      <c r="BE85" s="1">
        <v>6.5</v>
      </c>
      <c r="BF85" s="1">
        <v>2</v>
      </c>
      <c r="BG85" s="1">
        <v>3.5</v>
      </c>
      <c r="BH85" s="1">
        <v>2</v>
      </c>
      <c r="BI85" s="1">
        <v>2.1</v>
      </c>
      <c r="BJ85" s="1">
        <v>55</v>
      </c>
      <c r="BK85" s="1">
        <v>52.5</v>
      </c>
      <c r="BL85" s="1">
        <v>95</v>
      </c>
      <c r="BM85" s="1">
        <v>16.5</v>
      </c>
      <c r="BN85" s="1">
        <v>15.5</v>
      </c>
      <c r="BO85" s="1">
        <v>94</v>
      </c>
      <c r="BP85" s="1">
        <v>6</v>
      </c>
      <c r="BQ85" s="1">
        <v>5.5</v>
      </c>
      <c r="BR85" s="1">
        <v>92</v>
      </c>
      <c r="BS85" s="1">
        <v>0</v>
      </c>
      <c r="BT85" s="1">
        <v>0</v>
      </c>
      <c r="BU85" s="1">
        <v>2</v>
      </c>
      <c r="BV85" s="1">
        <v>0</v>
      </c>
      <c r="BW85" s="1">
        <v>1</v>
      </c>
      <c r="BX85" s="1">
        <v>0</v>
      </c>
      <c r="BY85" s="1">
        <v>68</v>
      </c>
      <c r="BZ85" s="1">
        <v>1</v>
      </c>
      <c r="CA85" s="1">
        <v>4.5</v>
      </c>
      <c r="CB85" s="1">
        <v>0</v>
      </c>
      <c r="CC85" s="1">
        <v>0</v>
      </c>
      <c r="CD85" s="1">
        <v>0</v>
      </c>
      <c r="CE85" s="1">
        <v>0</v>
      </c>
      <c r="CF85" s="1">
        <v>0</v>
      </c>
      <c r="CG85" s="1">
        <v>0</v>
      </c>
      <c r="CH85" s="1">
        <v>0</v>
      </c>
      <c r="CI85" s="1">
        <v>0</v>
      </c>
      <c r="CJ85" s="1">
        <v>0</v>
      </c>
      <c r="CK85" s="1">
        <f t="shared" si="1"/>
        <v>3.8419654799999994</v>
      </c>
      <c r="CL85" s="1">
        <v>0</v>
      </c>
    </row>
    <row r="86" spans="1:90" x14ac:dyDescent="0.25">
      <c r="A86" s="1" t="s">
        <v>76</v>
      </c>
      <c r="B86" s="1">
        <v>4.9000000000000004</v>
      </c>
      <c r="C86" s="1">
        <v>2</v>
      </c>
      <c r="D86" s="1">
        <v>90</v>
      </c>
      <c r="E86" s="1">
        <v>0.02</v>
      </c>
      <c r="F86" s="1">
        <v>0</v>
      </c>
      <c r="G86" s="1">
        <v>0</v>
      </c>
      <c r="H86" s="1">
        <v>0</v>
      </c>
      <c r="I86" s="1">
        <v>0.5</v>
      </c>
      <c r="J86" s="1">
        <v>0</v>
      </c>
      <c r="K86" s="1">
        <v>0.5</v>
      </c>
      <c r="L86" s="1">
        <v>0</v>
      </c>
      <c r="M86" s="1">
        <v>0</v>
      </c>
      <c r="N86" s="1">
        <v>0.5</v>
      </c>
      <c r="O86" s="1">
        <v>0.01</v>
      </c>
      <c r="P86" s="1">
        <v>0.01</v>
      </c>
      <c r="Q86" s="1">
        <v>0</v>
      </c>
      <c r="R86" s="1">
        <v>0</v>
      </c>
      <c r="S86" s="1">
        <v>0</v>
      </c>
      <c r="T86" s="1">
        <v>0</v>
      </c>
      <c r="U86" s="1">
        <v>13.5</v>
      </c>
      <c r="V86" s="1">
        <v>4</v>
      </c>
      <c r="W86" s="1">
        <v>30</v>
      </c>
      <c r="X86" s="1">
        <v>0</v>
      </c>
      <c r="Y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0.01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4</v>
      </c>
      <c r="AL86" s="1">
        <v>0.55000000000000004</v>
      </c>
      <c r="AM86" s="1">
        <v>16.899999999999999</v>
      </c>
      <c r="AN86" s="1">
        <v>0.1</v>
      </c>
      <c r="AO86" s="1">
        <v>2.8</v>
      </c>
      <c r="AP86" s="1">
        <v>14.5</v>
      </c>
      <c r="AQ86" s="1">
        <v>14.5</v>
      </c>
      <c r="AR86" s="1">
        <v>0</v>
      </c>
      <c r="AS86" s="1">
        <v>1.5</v>
      </c>
      <c r="AT86" s="1">
        <v>2</v>
      </c>
      <c r="AU86" s="1">
        <v>1.5</v>
      </c>
      <c r="AV86" s="1">
        <v>1.5</v>
      </c>
      <c r="AW86" s="1">
        <v>100</v>
      </c>
      <c r="AX86" s="1">
        <v>7</v>
      </c>
      <c r="AY86" s="1">
        <v>4</v>
      </c>
      <c r="AZ86" s="1">
        <v>0.5</v>
      </c>
      <c r="BA86" s="1">
        <v>3</v>
      </c>
      <c r="BB86" s="1">
        <v>7.5</v>
      </c>
      <c r="BC86" s="1">
        <v>13.5</v>
      </c>
      <c r="BD86" s="1">
        <v>7</v>
      </c>
      <c r="BE86" s="1">
        <v>4.5</v>
      </c>
      <c r="BF86" s="1">
        <v>0.5</v>
      </c>
      <c r="BG86" s="1">
        <v>3</v>
      </c>
      <c r="BH86" s="1">
        <v>2</v>
      </c>
      <c r="BI86" s="1">
        <v>1.46</v>
      </c>
      <c r="BJ86" s="1">
        <v>45.5</v>
      </c>
      <c r="BK86" s="1">
        <v>30</v>
      </c>
      <c r="BL86" s="1">
        <v>66</v>
      </c>
      <c r="BM86" s="1">
        <v>23.5</v>
      </c>
      <c r="BN86" s="1">
        <v>11.5</v>
      </c>
      <c r="BO86" s="1">
        <v>49</v>
      </c>
      <c r="BP86" s="1">
        <v>13.5</v>
      </c>
      <c r="BQ86" s="1">
        <v>4</v>
      </c>
      <c r="BR86" s="1">
        <v>30</v>
      </c>
      <c r="BS86" s="1">
        <v>0</v>
      </c>
      <c r="BT86" s="1">
        <v>0</v>
      </c>
      <c r="BU86" s="1">
        <v>2</v>
      </c>
      <c r="BV86" s="1">
        <v>0</v>
      </c>
      <c r="BW86" s="1">
        <v>0</v>
      </c>
      <c r="BX86" s="1">
        <v>0</v>
      </c>
      <c r="BY86" s="1">
        <v>58</v>
      </c>
      <c r="BZ86" s="1">
        <v>1.5</v>
      </c>
      <c r="CA86" s="1">
        <v>9.5</v>
      </c>
      <c r="CB86" s="1">
        <v>2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0</v>
      </c>
      <c r="CI86" s="1">
        <v>0</v>
      </c>
      <c r="CJ86" s="1">
        <v>0</v>
      </c>
      <c r="CK86" s="1">
        <f t="shared" si="1"/>
        <v>3.4005172800000008</v>
      </c>
      <c r="CL86" s="1">
        <v>0</v>
      </c>
    </row>
    <row r="87" spans="1:90" x14ac:dyDescent="0.25">
      <c r="A87" s="1" t="s">
        <v>84</v>
      </c>
      <c r="B87" s="1">
        <v>5</v>
      </c>
      <c r="C87" s="1">
        <v>2</v>
      </c>
      <c r="D87" s="1">
        <v>90</v>
      </c>
      <c r="E87" s="1">
        <v>0.23</v>
      </c>
      <c r="F87" s="1">
        <v>0.17</v>
      </c>
      <c r="G87" s="1">
        <v>0.6</v>
      </c>
      <c r="H87" s="1">
        <v>1</v>
      </c>
      <c r="I87" s="1">
        <v>0.5</v>
      </c>
      <c r="J87" s="1">
        <v>0.5</v>
      </c>
      <c r="K87" s="1">
        <v>0</v>
      </c>
      <c r="L87" s="1">
        <v>0.5</v>
      </c>
      <c r="M87" s="1">
        <v>0</v>
      </c>
      <c r="N87" s="1">
        <v>0</v>
      </c>
      <c r="O87" s="1">
        <v>0.08</v>
      </c>
      <c r="P87" s="1">
        <v>0.08</v>
      </c>
      <c r="Q87" s="1">
        <v>0</v>
      </c>
      <c r="R87" s="1">
        <v>0</v>
      </c>
      <c r="S87" s="1">
        <v>0</v>
      </c>
      <c r="T87" s="1">
        <v>0</v>
      </c>
      <c r="U87" s="1">
        <v>25.5</v>
      </c>
      <c r="V87" s="1">
        <v>24</v>
      </c>
      <c r="W87" s="1">
        <v>94</v>
      </c>
      <c r="X87" s="1">
        <v>13.5</v>
      </c>
      <c r="Y87" s="1">
        <v>4</v>
      </c>
      <c r="Z87" s="1">
        <v>30</v>
      </c>
      <c r="AA87" s="1">
        <v>8</v>
      </c>
      <c r="AB87" s="1">
        <v>0</v>
      </c>
      <c r="AC87" s="1">
        <v>4.5</v>
      </c>
      <c r="AD87" s="1">
        <v>1</v>
      </c>
      <c r="AE87" s="1">
        <v>0.54</v>
      </c>
      <c r="AF87" s="1">
        <v>0.5</v>
      </c>
      <c r="AG87" s="1">
        <v>0</v>
      </c>
      <c r="AH87" s="1">
        <v>0</v>
      </c>
      <c r="AI87" s="1">
        <v>0</v>
      </c>
      <c r="AJ87" s="1">
        <v>0</v>
      </c>
      <c r="AK87" s="1">
        <v>7.5</v>
      </c>
      <c r="AL87" s="1">
        <v>68.650000000000006</v>
      </c>
      <c r="AM87" s="1">
        <v>21.8</v>
      </c>
      <c r="AN87" s="1">
        <v>2.1</v>
      </c>
      <c r="AO87" s="1">
        <v>5.0999999999999996</v>
      </c>
      <c r="AP87" s="1">
        <v>18</v>
      </c>
      <c r="AQ87" s="1">
        <v>22.5</v>
      </c>
      <c r="AR87" s="1">
        <v>0</v>
      </c>
      <c r="AS87" s="1">
        <v>3.5</v>
      </c>
      <c r="AT87" s="1">
        <v>1</v>
      </c>
      <c r="AU87" s="1">
        <v>1.5</v>
      </c>
      <c r="AV87" s="1">
        <v>0.5</v>
      </c>
      <c r="AW87" s="1">
        <v>33</v>
      </c>
      <c r="AX87" s="1">
        <v>2.5</v>
      </c>
      <c r="AY87" s="1">
        <v>0.5</v>
      </c>
      <c r="AZ87" s="1">
        <v>0.5</v>
      </c>
      <c r="BA87" s="1">
        <v>0</v>
      </c>
      <c r="BB87" s="1">
        <v>1</v>
      </c>
      <c r="BC87" s="1">
        <v>12.5</v>
      </c>
      <c r="BD87" s="1">
        <v>5.5</v>
      </c>
      <c r="BE87" s="1">
        <v>3.5</v>
      </c>
      <c r="BF87" s="1">
        <v>0.5</v>
      </c>
      <c r="BG87" s="1">
        <v>0.5</v>
      </c>
      <c r="BH87" s="1">
        <v>1.5</v>
      </c>
      <c r="BI87" s="1">
        <v>1.26</v>
      </c>
      <c r="BJ87" s="1">
        <v>56</v>
      </c>
      <c r="BK87" s="1">
        <v>52.5</v>
      </c>
      <c r="BL87" s="1">
        <v>94</v>
      </c>
      <c r="BM87" s="1">
        <v>57</v>
      </c>
      <c r="BN87" s="1">
        <v>44</v>
      </c>
      <c r="BO87" s="1">
        <v>77</v>
      </c>
      <c r="BP87" s="1">
        <v>25.5</v>
      </c>
      <c r="BQ87" s="1">
        <v>24</v>
      </c>
      <c r="BR87" s="1">
        <v>94</v>
      </c>
      <c r="BS87" s="1">
        <v>0</v>
      </c>
      <c r="BT87" s="1">
        <v>0</v>
      </c>
      <c r="BU87" s="1">
        <v>2</v>
      </c>
      <c r="BV87" s="1">
        <v>0</v>
      </c>
      <c r="BW87" s="1">
        <v>0</v>
      </c>
      <c r="BX87" s="1">
        <v>0.5</v>
      </c>
      <c r="BY87" s="1">
        <v>85</v>
      </c>
      <c r="BZ87" s="1">
        <v>2</v>
      </c>
      <c r="CA87" s="1">
        <v>3</v>
      </c>
      <c r="CB87" s="1">
        <v>10.5</v>
      </c>
      <c r="CC87" s="1">
        <v>0</v>
      </c>
      <c r="CD87" s="1">
        <v>0</v>
      </c>
      <c r="CE87" s="1">
        <v>8</v>
      </c>
      <c r="CF87" s="1">
        <v>0</v>
      </c>
      <c r="CG87" s="1">
        <v>0</v>
      </c>
      <c r="CH87" s="1">
        <v>0</v>
      </c>
      <c r="CI87" s="1">
        <v>0</v>
      </c>
      <c r="CJ87" s="1">
        <v>0</v>
      </c>
      <c r="CK87" s="1">
        <f t="shared" si="1"/>
        <v>5.3087256099999989</v>
      </c>
      <c r="CL87" s="1">
        <v>0</v>
      </c>
    </row>
    <row r="88" spans="1:90" x14ac:dyDescent="0.25">
      <c r="A88" s="1" t="s">
        <v>127</v>
      </c>
      <c r="B88" s="1">
        <v>4.7</v>
      </c>
      <c r="C88" s="1">
        <v>2</v>
      </c>
      <c r="D88" s="1">
        <v>90</v>
      </c>
      <c r="E88" s="1">
        <v>0.19</v>
      </c>
      <c r="F88" s="1">
        <v>0</v>
      </c>
      <c r="G88" s="1">
        <v>0.3</v>
      </c>
      <c r="H88" s="1">
        <v>0</v>
      </c>
      <c r="I88" s="1">
        <v>1.5</v>
      </c>
      <c r="J88" s="1">
        <v>0</v>
      </c>
      <c r="K88" s="1">
        <v>1</v>
      </c>
      <c r="L88" s="1">
        <v>0.5</v>
      </c>
      <c r="M88" s="1">
        <v>0.5</v>
      </c>
      <c r="N88" s="1">
        <v>0</v>
      </c>
      <c r="O88" s="1">
        <v>0.18</v>
      </c>
      <c r="P88" s="1">
        <v>0.18</v>
      </c>
      <c r="Q88" s="1">
        <v>0</v>
      </c>
      <c r="R88" s="1">
        <v>0</v>
      </c>
      <c r="S88" s="1">
        <v>0</v>
      </c>
      <c r="T88" s="1">
        <v>0</v>
      </c>
      <c r="U88" s="1">
        <v>12.5</v>
      </c>
      <c r="V88" s="1">
        <v>9</v>
      </c>
      <c r="W88" s="1">
        <v>72</v>
      </c>
      <c r="X88" s="1">
        <v>2</v>
      </c>
      <c r="Y88" s="1">
        <v>0.5</v>
      </c>
      <c r="Z88" s="1">
        <v>25</v>
      </c>
      <c r="AA88" s="1">
        <v>0</v>
      </c>
      <c r="AB88" s="1">
        <v>0</v>
      </c>
      <c r="AC88" s="1">
        <v>1.5</v>
      </c>
      <c r="AD88" s="1">
        <v>0</v>
      </c>
      <c r="AE88" s="1">
        <v>0.08</v>
      </c>
      <c r="AF88" s="1">
        <v>0</v>
      </c>
      <c r="AG88" s="1">
        <v>0</v>
      </c>
      <c r="AH88" s="1">
        <v>0.5</v>
      </c>
      <c r="AI88" s="1">
        <v>0</v>
      </c>
      <c r="AJ88" s="1">
        <v>0</v>
      </c>
      <c r="AK88" s="1">
        <v>16.5</v>
      </c>
      <c r="AL88" s="1">
        <v>19.8</v>
      </c>
      <c r="AM88" s="1">
        <v>11.8</v>
      </c>
      <c r="AN88" s="1">
        <v>1.3</v>
      </c>
      <c r="AO88" s="1">
        <v>2.5</v>
      </c>
      <c r="AP88" s="1">
        <v>9.5</v>
      </c>
      <c r="AQ88" s="1">
        <v>9.5</v>
      </c>
      <c r="AR88" s="1">
        <v>0</v>
      </c>
      <c r="AS88" s="1">
        <v>1</v>
      </c>
      <c r="AT88" s="1">
        <v>2</v>
      </c>
      <c r="AU88" s="1">
        <v>2.5</v>
      </c>
      <c r="AV88" s="1">
        <v>1</v>
      </c>
      <c r="AW88" s="1">
        <v>40</v>
      </c>
      <c r="AX88" s="1">
        <v>3</v>
      </c>
      <c r="AY88" s="1">
        <v>1</v>
      </c>
      <c r="AZ88" s="1">
        <v>0</v>
      </c>
      <c r="BA88" s="1">
        <v>1</v>
      </c>
      <c r="BB88" s="1">
        <v>2</v>
      </c>
      <c r="BC88" s="1">
        <v>23.5</v>
      </c>
      <c r="BD88" s="1">
        <v>16</v>
      </c>
      <c r="BE88" s="1">
        <v>8</v>
      </c>
      <c r="BF88" s="1">
        <v>0</v>
      </c>
      <c r="BG88" s="1">
        <v>3</v>
      </c>
      <c r="BH88" s="1">
        <v>3</v>
      </c>
      <c r="BI88" s="1">
        <v>2.52</v>
      </c>
      <c r="BJ88" s="1">
        <v>43.5</v>
      </c>
      <c r="BK88" s="1">
        <v>37</v>
      </c>
      <c r="BL88" s="1">
        <v>85</v>
      </c>
      <c r="BM88" s="1">
        <v>28.5</v>
      </c>
      <c r="BN88" s="1">
        <v>22</v>
      </c>
      <c r="BO88" s="1">
        <v>77</v>
      </c>
      <c r="BP88" s="1">
        <v>12.5</v>
      </c>
      <c r="BQ88" s="1">
        <v>9</v>
      </c>
      <c r="BR88" s="1">
        <v>72</v>
      </c>
      <c r="BS88" s="1">
        <v>0</v>
      </c>
      <c r="BT88" s="1">
        <v>0</v>
      </c>
      <c r="BU88" s="1">
        <v>2</v>
      </c>
      <c r="BV88" s="1">
        <v>0</v>
      </c>
      <c r="BW88" s="1">
        <v>0</v>
      </c>
      <c r="BX88" s="1">
        <v>1</v>
      </c>
      <c r="BY88" s="1">
        <v>66.5</v>
      </c>
      <c r="BZ88" s="1">
        <v>3.5</v>
      </c>
      <c r="CA88" s="1">
        <v>4.5</v>
      </c>
      <c r="CB88" s="1">
        <v>1.5</v>
      </c>
      <c r="CC88" s="1">
        <v>0.5</v>
      </c>
      <c r="CD88" s="1">
        <v>0</v>
      </c>
      <c r="CE88" s="1">
        <v>0</v>
      </c>
      <c r="CF88" s="1">
        <v>0</v>
      </c>
      <c r="CG88" s="1">
        <v>0</v>
      </c>
      <c r="CH88" s="1">
        <v>0</v>
      </c>
      <c r="CI88" s="1">
        <v>0</v>
      </c>
      <c r="CJ88" s="1">
        <v>0</v>
      </c>
      <c r="CK88" s="1">
        <f t="shared" si="1"/>
        <v>4.0389522700000011</v>
      </c>
      <c r="CL88" s="1">
        <v>-1</v>
      </c>
    </row>
  </sheetData>
  <sortState xmlns:xlrd2="http://schemas.microsoft.com/office/spreadsheetml/2017/richdata2" ref="A2:CL88">
    <sortCondition ref="C6:C88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02E0D-D029-405E-83F8-ADE28850B0EE}">
  <dimension ref="A1:CL79"/>
  <sheetViews>
    <sheetView zoomScale="80" zoomScaleNormal="80" workbookViewId="0">
      <pane xSplit="1" ySplit="1" topLeftCell="BT2" activePane="bottomRight" state="frozen"/>
      <selection pane="topRight" activeCell="B1" sqref="B1"/>
      <selection pane="bottomLeft" activeCell="A2" sqref="A2"/>
      <selection pane="bottomRight" activeCell="CK1" activeCellId="1" sqref="A1:B1048576 CK1:CL1048576"/>
    </sheetView>
  </sheetViews>
  <sheetFormatPr defaultRowHeight="15.75" x14ac:dyDescent="0.25"/>
  <cols>
    <col min="1" max="89" width="9.140625" style="1"/>
    <col min="90" max="90" width="12" style="1" bestFit="1" customWidth="1"/>
    <col min="91" max="16384" width="9.140625" style="1"/>
  </cols>
  <sheetData>
    <row r="1" spans="1:9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10</v>
      </c>
      <c r="S1" s="1" t="s">
        <v>11</v>
      </c>
      <c r="T1" s="1" t="s">
        <v>13</v>
      </c>
      <c r="U1" s="1" t="s">
        <v>17</v>
      </c>
      <c r="V1" s="1" t="s">
        <v>18</v>
      </c>
      <c r="W1" s="1" t="s">
        <v>19</v>
      </c>
      <c r="X1" s="1" t="s">
        <v>17</v>
      </c>
      <c r="Y1" s="1" t="s">
        <v>18</v>
      </c>
      <c r="Z1" s="1" t="s">
        <v>19</v>
      </c>
      <c r="AA1" s="1" t="s">
        <v>20</v>
      </c>
      <c r="AB1" s="1" t="s">
        <v>21</v>
      </c>
      <c r="AC1" s="1" t="s">
        <v>22</v>
      </c>
      <c r="AD1" s="1" t="s">
        <v>23</v>
      </c>
      <c r="AE1" s="1" t="s">
        <v>24</v>
      </c>
      <c r="AF1" s="1" t="s">
        <v>25</v>
      </c>
      <c r="AG1" s="1" t="s">
        <v>26</v>
      </c>
      <c r="AH1" s="1" t="s">
        <v>27</v>
      </c>
      <c r="AI1" s="1" t="s">
        <v>28</v>
      </c>
      <c r="AJ1" s="1" t="s">
        <v>29</v>
      </c>
      <c r="AK1" s="1" t="s">
        <v>30</v>
      </c>
      <c r="AL1" s="1" t="s">
        <v>31</v>
      </c>
      <c r="AM1" s="1" t="s">
        <v>32</v>
      </c>
      <c r="AN1" s="1" t="s">
        <v>33</v>
      </c>
      <c r="AO1" s="1" t="s">
        <v>34</v>
      </c>
      <c r="AP1" s="1" t="s">
        <v>35</v>
      </c>
      <c r="AQ1" s="1" t="s">
        <v>36</v>
      </c>
      <c r="AR1" s="1" t="s">
        <v>37</v>
      </c>
      <c r="AS1" s="1" t="s">
        <v>38</v>
      </c>
      <c r="AT1" s="1" t="s">
        <v>39</v>
      </c>
      <c r="AU1" s="1" t="s">
        <v>17</v>
      </c>
      <c r="AV1" s="1" t="s">
        <v>40</v>
      </c>
      <c r="AW1" s="1" t="s">
        <v>19</v>
      </c>
      <c r="AX1" s="1" t="s">
        <v>41</v>
      </c>
      <c r="AY1" s="1" t="s">
        <v>42</v>
      </c>
      <c r="AZ1" s="1" t="s">
        <v>43</v>
      </c>
      <c r="BA1" s="1" t="s">
        <v>44</v>
      </c>
      <c r="BB1" s="1" t="s">
        <v>45</v>
      </c>
      <c r="BC1" s="1" t="s">
        <v>8</v>
      </c>
      <c r="BD1" s="1" t="s">
        <v>10</v>
      </c>
      <c r="BE1" s="1" t="s">
        <v>9</v>
      </c>
      <c r="BF1" s="1" t="s">
        <v>46</v>
      </c>
      <c r="BG1" s="1" t="s">
        <v>13</v>
      </c>
      <c r="BH1" s="1" t="s">
        <v>12</v>
      </c>
      <c r="BI1" s="1" t="s">
        <v>47</v>
      </c>
      <c r="BJ1" s="1" t="s">
        <v>17</v>
      </c>
      <c r="BK1" s="1" t="s">
        <v>48</v>
      </c>
      <c r="BL1" s="1" t="s">
        <v>19</v>
      </c>
      <c r="BM1" s="1" t="s">
        <v>17</v>
      </c>
      <c r="BN1" s="1" t="s">
        <v>49</v>
      </c>
      <c r="BO1" s="1" t="s">
        <v>19</v>
      </c>
      <c r="BP1" s="1" t="s">
        <v>17</v>
      </c>
      <c r="BQ1" s="1" t="s">
        <v>18</v>
      </c>
      <c r="BR1" s="1" t="s">
        <v>19</v>
      </c>
      <c r="BS1" s="1" t="s">
        <v>17</v>
      </c>
      <c r="BT1" s="1" t="s">
        <v>49</v>
      </c>
      <c r="BU1" s="1" t="s">
        <v>50</v>
      </c>
      <c r="BV1" s="1" t="s">
        <v>51</v>
      </c>
      <c r="BW1" s="1" t="s">
        <v>52</v>
      </c>
      <c r="BX1" s="1" t="s">
        <v>53</v>
      </c>
      <c r="BY1" s="1" t="s">
        <v>54</v>
      </c>
      <c r="BZ1" s="1" t="s">
        <v>55</v>
      </c>
      <c r="CA1" s="1" t="s">
        <v>56</v>
      </c>
      <c r="CB1" s="1" t="s">
        <v>55</v>
      </c>
      <c r="CC1" s="1" t="s">
        <v>56</v>
      </c>
      <c r="CD1" s="1" t="s">
        <v>55</v>
      </c>
      <c r="CE1" s="1" t="s">
        <v>57</v>
      </c>
      <c r="CF1" s="1" t="s">
        <v>49</v>
      </c>
      <c r="CG1" s="1" t="s">
        <v>17</v>
      </c>
      <c r="CH1" s="1" t="s">
        <v>58</v>
      </c>
      <c r="CI1" s="1" t="s">
        <v>17</v>
      </c>
      <c r="CJ1" s="1" t="s">
        <v>58</v>
      </c>
      <c r="CK1" s="1" t="s">
        <v>209</v>
      </c>
      <c r="CL1" s="1" t="s">
        <v>208</v>
      </c>
    </row>
    <row r="2" spans="1:90" x14ac:dyDescent="0.25">
      <c r="A2" s="1" t="s">
        <v>125</v>
      </c>
      <c r="B2" s="1">
        <v>4.4000000000000004</v>
      </c>
      <c r="C2" s="1">
        <v>1</v>
      </c>
      <c r="D2" s="1">
        <v>90</v>
      </c>
      <c r="E2" s="1">
        <v>0.44</v>
      </c>
      <c r="F2" s="1">
        <v>0</v>
      </c>
      <c r="G2" s="1">
        <v>0.3</v>
      </c>
      <c r="H2" s="1">
        <v>0</v>
      </c>
      <c r="I2" s="1">
        <v>1</v>
      </c>
      <c r="J2" s="1">
        <v>0</v>
      </c>
      <c r="K2" s="1">
        <v>1</v>
      </c>
      <c r="L2" s="1">
        <v>0</v>
      </c>
      <c r="M2" s="1">
        <v>1</v>
      </c>
      <c r="N2" s="1">
        <v>1</v>
      </c>
      <c r="O2" s="1">
        <v>0.3</v>
      </c>
      <c r="P2" s="1">
        <v>0.3</v>
      </c>
      <c r="Q2" s="1">
        <v>0</v>
      </c>
      <c r="R2" s="1">
        <v>0</v>
      </c>
      <c r="S2" s="1">
        <v>0</v>
      </c>
      <c r="T2" s="1">
        <v>0</v>
      </c>
      <c r="U2" s="1">
        <v>10</v>
      </c>
      <c r="V2" s="1">
        <v>8</v>
      </c>
      <c r="W2" s="1">
        <v>80</v>
      </c>
      <c r="X2" s="1">
        <v>0</v>
      </c>
      <c r="Y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0.02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7</v>
      </c>
      <c r="AL2" s="1">
        <v>1.4</v>
      </c>
      <c r="AM2" s="1">
        <v>17.2</v>
      </c>
      <c r="AN2" s="1">
        <v>1.8</v>
      </c>
      <c r="AO2" s="1">
        <v>3.9</v>
      </c>
      <c r="AP2" s="1">
        <v>13</v>
      </c>
      <c r="AQ2" s="1">
        <v>13</v>
      </c>
      <c r="AR2" s="1">
        <v>0</v>
      </c>
      <c r="AS2" s="1">
        <v>1</v>
      </c>
      <c r="AT2" s="1">
        <v>2</v>
      </c>
      <c r="AU2" s="1">
        <v>1</v>
      </c>
      <c r="AV2" s="1">
        <v>1</v>
      </c>
      <c r="AW2" s="1">
        <v>100</v>
      </c>
      <c r="AX2" s="1">
        <v>3</v>
      </c>
      <c r="AY2" s="1">
        <v>1</v>
      </c>
      <c r="AZ2" s="1">
        <v>1</v>
      </c>
      <c r="BA2" s="1">
        <v>3</v>
      </c>
      <c r="BB2" s="1">
        <v>5</v>
      </c>
      <c r="BC2" s="1">
        <v>11</v>
      </c>
      <c r="BD2" s="1">
        <v>7</v>
      </c>
      <c r="BE2" s="1">
        <v>4</v>
      </c>
      <c r="BF2" s="1">
        <v>1</v>
      </c>
      <c r="BG2" s="1">
        <v>1</v>
      </c>
      <c r="BH2" s="1">
        <v>3</v>
      </c>
      <c r="BI2" s="1">
        <v>2.0099999999999998</v>
      </c>
      <c r="BJ2" s="1">
        <v>69</v>
      </c>
      <c r="BK2" s="1">
        <v>62</v>
      </c>
      <c r="BL2" s="1">
        <v>90</v>
      </c>
      <c r="BM2" s="1">
        <v>31</v>
      </c>
      <c r="BN2" s="1">
        <v>25</v>
      </c>
      <c r="BO2" s="1">
        <v>81</v>
      </c>
      <c r="BP2" s="1">
        <v>10</v>
      </c>
      <c r="BQ2" s="1">
        <v>8</v>
      </c>
      <c r="BR2" s="1">
        <v>80</v>
      </c>
      <c r="BS2" s="1">
        <v>0</v>
      </c>
      <c r="BT2" s="1">
        <v>0</v>
      </c>
      <c r="BU2" s="1">
        <v>1</v>
      </c>
      <c r="BV2" s="1">
        <v>0</v>
      </c>
      <c r="BW2" s="1">
        <v>0</v>
      </c>
      <c r="BX2" s="1">
        <v>0</v>
      </c>
      <c r="BY2" s="1">
        <v>78</v>
      </c>
      <c r="BZ2" s="1">
        <v>1</v>
      </c>
      <c r="CA2" s="1">
        <v>10</v>
      </c>
      <c r="CB2" s="1">
        <v>1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f>4.183594+(-0.009034*D2)+(-1.802019*E2)+(1.02112*F2)+(1.762121*G2)+(-3.031996*J2)+(-6.456009*M2)+(24.043236*O2)+(-1.033312*T2)+(0.066494*AA2)+(-0.22258*AB2)+(-0.191123*AC2)+(-1.297444*AI2)+(-0.050047*AK2)+(-0.042478*AM2)+(0.045861*AQ2)+(-0.114879*AS2)+(-0.11276*AT2)+(0.156991*AU2)+(-0.222984*AV2)+(0.03936*AY2)+(0.032499*BE2)+(0.1917*BF2)+(-0.123623*BG2)+(0.065461*BH2)+(0.015142*BK2)+(-0.018628*BL2)+(-0.023796*BN2)+(0.006707*BR2)+(0.619998*BS2)+(0.019132*BY2)+(0.096691*BZ2)+(-0.020132*CA2)+(0.100053*CB2)+(-1.303454*CD2)+(-0.545811*CF2)+(-1.093949*CG2)+(4.460507*CH2)+(7.9751*CJ2)</f>
        <v>4.0975741399999999</v>
      </c>
      <c r="CL2" s="1">
        <v>6</v>
      </c>
    </row>
    <row r="3" spans="1:90" x14ac:dyDescent="0.25">
      <c r="A3" s="1" t="s">
        <v>126</v>
      </c>
      <c r="B3" s="1">
        <v>4.4000000000000004</v>
      </c>
      <c r="C3" s="1">
        <v>1</v>
      </c>
      <c r="D3" s="1">
        <v>4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2</v>
      </c>
      <c r="V3" s="1">
        <v>2</v>
      </c>
      <c r="W3" s="1">
        <v>100</v>
      </c>
      <c r="X3" s="1">
        <v>0</v>
      </c>
      <c r="Y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0.4</v>
      </c>
      <c r="AM3" s="1">
        <v>3.4</v>
      </c>
      <c r="AN3" s="1">
        <v>0</v>
      </c>
      <c r="AO3" s="1">
        <v>0.9</v>
      </c>
      <c r="AP3" s="1">
        <v>4</v>
      </c>
      <c r="AQ3" s="1">
        <v>4</v>
      </c>
      <c r="AR3" s="1">
        <v>0</v>
      </c>
      <c r="AS3" s="1">
        <v>1</v>
      </c>
      <c r="AT3" s="1">
        <v>0</v>
      </c>
      <c r="AU3" s="1">
        <v>0</v>
      </c>
      <c r="AV3" s="1">
        <v>0</v>
      </c>
      <c r="AX3" s="1">
        <v>1</v>
      </c>
      <c r="AY3" s="1">
        <v>1</v>
      </c>
      <c r="AZ3" s="1">
        <v>0</v>
      </c>
      <c r="BA3" s="1">
        <v>0</v>
      </c>
      <c r="BB3" s="1">
        <v>1</v>
      </c>
      <c r="BC3" s="1">
        <v>11</v>
      </c>
      <c r="BD3" s="1">
        <v>7</v>
      </c>
      <c r="BE3" s="1">
        <v>4</v>
      </c>
      <c r="BF3" s="1">
        <v>1</v>
      </c>
      <c r="BG3" s="1">
        <v>1</v>
      </c>
      <c r="BH3" s="1">
        <v>3</v>
      </c>
      <c r="BI3" s="1">
        <v>2.0099999999999998</v>
      </c>
      <c r="BJ3" s="1">
        <v>7</v>
      </c>
      <c r="BK3" s="1">
        <v>5</v>
      </c>
      <c r="BL3" s="1">
        <v>71</v>
      </c>
      <c r="BM3" s="1">
        <v>3</v>
      </c>
      <c r="BN3" s="1">
        <v>3</v>
      </c>
      <c r="BO3" s="1">
        <v>100</v>
      </c>
      <c r="BP3" s="1">
        <v>2</v>
      </c>
      <c r="BQ3" s="1">
        <v>2</v>
      </c>
      <c r="BR3" s="1">
        <v>100</v>
      </c>
      <c r="BS3" s="1">
        <v>0</v>
      </c>
      <c r="BT3" s="1">
        <v>0</v>
      </c>
      <c r="BU3" s="1">
        <v>0</v>
      </c>
      <c r="BV3" s="1">
        <v>1</v>
      </c>
      <c r="BW3" s="1">
        <v>0</v>
      </c>
      <c r="BX3" s="1">
        <v>1</v>
      </c>
      <c r="BY3" s="1">
        <v>10</v>
      </c>
      <c r="BZ3" s="1">
        <v>0</v>
      </c>
      <c r="CA3" s="1">
        <v>1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f t="shared" ref="CK3:CK66" si="0">4.183594+(-0.009034*D3)+(-1.802019*E3)+(1.02112*F3)+(1.762121*G3)+(-3.031996*J3)+(-6.456009*M3)+(24.043236*O3)+(-1.033312*T3)+(0.066494*AA3)+(-0.22258*AB3)+(-0.191123*AC3)+(-1.297444*AI3)+(-0.050047*AK3)+(-0.042478*AM3)+(0.045861*AQ3)+(-0.114879*AS3)+(-0.11276*AT3)+(0.156991*AU3)+(-0.222984*AV3)+(0.03936*AY3)+(0.032499*BE3)+(0.1917*BF3)+(-0.123623*BG3)+(0.065461*BH3)+(0.015142*BK3)+(-0.018628*BL3)+(-0.023796*BN3)+(0.006707*BR3)+(0.619998*BS3)+(0.019132*BY3)+(0.096691*BZ3)+(-0.020132*CA3)+(0.100053*CB3)+(-1.303454*CD3)+(-0.545811*CF3)+(-1.093949*CG3)+(4.460507*CH3)+(7.9751*CJ3)</f>
        <v>4.0290358000000008</v>
      </c>
      <c r="CL3" s="1">
        <v>6</v>
      </c>
    </row>
    <row r="4" spans="1:90" x14ac:dyDescent="0.25">
      <c r="A4" s="1" t="s">
        <v>107</v>
      </c>
      <c r="B4" s="1">
        <v>4.8</v>
      </c>
      <c r="C4" s="1">
        <v>1</v>
      </c>
      <c r="D4" s="1">
        <v>24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1</v>
      </c>
      <c r="V4" s="1">
        <v>1</v>
      </c>
      <c r="W4" s="1">
        <v>100</v>
      </c>
      <c r="X4" s="1">
        <v>0</v>
      </c>
      <c r="Y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0.2</v>
      </c>
      <c r="AM4" s="1">
        <v>7</v>
      </c>
      <c r="AN4" s="1">
        <v>0</v>
      </c>
      <c r="AO4" s="1">
        <v>1.6</v>
      </c>
      <c r="AP4" s="1">
        <v>7</v>
      </c>
      <c r="AQ4" s="1">
        <v>7</v>
      </c>
      <c r="AR4" s="1">
        <v>0</v>
      </c>
      <c r="AS4" s="1">
        <v>1</v>
      </c>
      <c r="AT4" s="1">
        <v>1</v>
      </c>
      <c r="AU4" s="1">
        <v>1</v>
      </c>
      <c r="AV4" s="1">
        <v>1</v>
      </c>
      <c r="AW4" s="1">
        <v>100</v>
      </c>
      <c r="AX4" s="1">
        <v>4</v>
      </c>
      <c r="AY4" s="1">
        <v>1</v>
      </c>
      <c r="AZ4" s="1">
        <v>0</v>
      </c>
      <c r="BA4" s="1">
        <v>1</v>
      </c>
      <c r="BB4" s="1">
        <v>2</v>
      </c>
      <c r="BC4" s="1">
        <v>7</v>
      </c>
      <c r="BD4" s="1">
        <v>4</v>
      </c>
      <c r="BE4" s="1">
        <v>3</v>
      </c>
      <c r="BF4" s="1">
        <v>0</v>
      </c>
      <c r="BG4" s="1">
        <v>2</v>
      </c>
      <c r="BH4" s="1">
        <v>3</v>
      </c>
      <c r="BI4" s="1">
        <v>1.44</v>
      </c>
      <c r="BJ4" s="1">
        <v>13</v>
      </c>
      <c r="BK4" s="1">
        <v>12</v>
      </c>
      <c r="BL4" s="1">
        <v>92</v>
      </c>
      <c r="BM4" s="1">
        <v>5</v>
      </c>
      <c r="BN4" s="1">
        <v>4</v>
      </c>
      <c r="BO4" s="1">
        <v>80</v>
      </c>
      <c r="BP4" s="1">
        <v>1</v>
      </c>
      <c r="BQ4" s="1">
        <v>1</v>
      </c>
      <c r="BR4" s="1">
        <v>100</v>
      </c>
      <c r="BS4" s="1">
        <v>0</v>
      </c>
      <c r="BT4" s="1">
        <v>0</v>
      </c>
      <c r="BU4" s="1">
        <v>0</v>
      </c>
      <c r="BV4" s="1">
        <v>1</v>
      </c>
      <c r="BW4" s="1">
        <v>0</v>
      </c>
      <c r="BX4" s="1">
        <v>0</v>
      </c>
      <c r="BY4" s="1">
        <v>16</v>
      </c>
      <c r="BZ4" s="1">
        <v>0</v>
      </c>
      <c r="CA4" s="1">
        <v>1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f t="shared" si="0"/>
        <v>3.1122450000000002</v>
      </c>
      <c r="CL4" s="1">
        <v>2</v>
      </c>
    </row>
    <row r="5" spans="1:90" x14ac:dyDescent="0.25">
      <c r="A5" s="1" t="s">
        <v>90</v>
      </c>
      <c r="B5" s="1">
        <v>4.8</v>
      </c>
      <c r="C5" s="1">
        <v>1</v>
      </c>
      <c r="D5" s="1">
        <v>83</v>
      </c>
      <c r="E5" s="1">
        <v>0.03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0.01</v>
      </c>
      <c r="P5" s="1">
        <v>0.01</v>
      </c>
      <c r="Q5" s="1">
        <v>0</v>
      </c>
      <c r="R5" s="1">
        <v>0</v>
      </c>
      <c r="S5" s="1">
        <v>0</v>
      </c>
      <c r="T5" s="1">
        <v>0</v>
      </c>
      <c r="U5" s="1">
        <v>3</v>
      </c>
      <c r="V5" s="1">
        <v>2</v>
      </c>
      <c r="W5" s="1">
        <v>67</v>
      </c>
      <c r="X5" s="1">
        <v>0</v>
      </c>
      <c r="Y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0.01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4</v>
      </c>
      <c r="AL5" s="1">
        <v>0.3</v>
      </c>
      <c r="AM5" s="1">
        <v>20.8</v>
      </c>
      <c r="AN5" s="1">
        <v>0.1</v>
      </c>
      <c r="AO5" s="1">
        <v>1.5</v>
      </c>
      <c r="AP5" s="1">
        <v>14</v>
      </c>
      <c r="AQ5" s="1">
        <v>14</v>
      </c>
      <c r="AR5" s="1">
        <v>0</v>
      </c>
      <c r="AS5" s="1">
        <v>1</v>
      </c>
      <c r="AT5" s="1">
        <v>2</v>
      </c>
      <c r="AU5" s="1">
        <v>3</v>
      </c>
      <c r="AV5" s="1">
        <v>2</v>
      </c>
      <c r="AW5" s="1">
        <v>67</v>
      </c>
      <c r="AX5" s="1">
        <v>5</v>
      </c>
      <c r="AY5" s="1">
        <v>0</v>
      </c>
      <c r="AZ5" s="1">
        <v>2</v>
      </c>
      <c r="BA5" s="1">
        <v>2</v>
      </c>
      <c r="BB5" s="1">
        <v>4</v>
      </c>
      <c r="BC5" s="1">
        <v>20</v>
      </c>
      <c r="BD5" s="1">
        <v>17</v>
      </c>
      <c r="BE5" s="1">
        <v>10</v>
      </c>
      <c r="BF5" s="1">
        <v>0</v>
      </c>
      <c r="BG5" s="1">
        <v>4</v>
      </c>
      <c r="BH5" s="1">
        <v>3</v>
      </c>
      <c r="BI5" s="1">
        <v>2.87</v>
      </c>
      <c r="BJ5" s="1">
        <v>42</v>
      </c>
      <c r="BK5" s="1">
        <v>37</v>
      </c>
      <c r="BL5" s="1">
        <v>88</v>
      </c>
      <c r="BM5" s="1">
        <v>7</v>
      </c>
      <c r="BN5" s="1">
        <v>5</v>
      </c>
      <c r="BO5" s="1">
        <v>71</v>
      </c>
      <c r="BP5" s="1">
        <v>3</v>
      </c>
      <c r="BQ5" s="1">
        <v>2</v>
      </c>
      <c r="BR5" s="1">
        <v>67</v>
      </c>
      <c r="BS5" s="1">
        <v>0</v>
      </c>
      <c r="BT5" s="1">
        <v>0</v>
      </c>
      <c r="BU5" s="1">
        <v>1</v>
      </c>
      <c r="BV5" s="1">
        <v>0</v>
      </c>
      <c r="BW5" s="1">
        <v>1</v>
      </c>
      <c r="BX5" s="1">
        <v>0</v>
      </c>
      <c r="BY5" s="1">
        <v>58</v>
      </c>
      <c r="BZ5" s="1">
        <v>2</v>
      </c>
      <c r="CA5" s="1">
        <v>3</v>
      </c>
      <c r="CB5" s="1">
        <v>0</v>
      </c>
      <c r="CC5" s="1">
        <v>1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f t="shared" si="0"/>
        <v>3.3839753900000002</v>
      </c>
      <c r="CL5" s="1">
        <v>1</v>
      </c>
    </row>
    <row r="6" spans="1:90" x14ac:dyDescent="0.25">
      <c r="A6" s="1" t="s">
        <v>165</v>
      </c>
      <c r="B6" s="1">
        <v>7.1</v>
      </c>
      <c r="C6" s="1">
        <v>1</v>
      </c>
      <c r="D6" s="1">
        <v>90</v>
      </c>
      <c r="E6" s="1">
        <v>0.03</v>
      </c>
      <c r="F6" s="1">
        <v>0.33</v>
      </c>
      <c r="G6" s="1">
        <v>0.1</v>
      </c>
      <c r="H6" s="1">
        <v>1</v>
      </c>
      <c r="I6" s="1">
        <v>1</v>
      </c>
      <c r="J6" s="1">
        <v>0</v>
      </c>
      <c r="K6" s="1">
        <v>0</v>
      </c>
      <c r="L6" s="1">
        <v>1</v>
      </c>
      <c r="M6" s="1">
        <v>0</v>
      </c>
      <c r="N6" s="1">
        <v>0</v>
      </c>
      <c r="O6" s="1">
        <v>0.02</v>
      </c>
      <c r="P6" s="1">
        <v>0.02</v>
      </c>
      <c r="Q6" s="1">
        <v>0</v>
      </c>
      <c r="R6" s="1">
        <v>0</v>
      </c>
      <c r="S6" s="1">
        <v>0</v>
      </c>
      <c r="T6" s="1">
        <v>0</v>
      </c>
      <c r="U6" s="1">
        <v>20</v>
      </c>
      <c r="V6" s="1">
        <v>15</v>
      </c>
      <c r="W6" s="1">
        <v>75</v>
      </c>
      <c r="X6" s="1">
        <v>7</v>
      </c>
      <c r="Y6" s="1">
        <v>2</v>
      </c>
      <c r="Z6" s="1">
        <v>29</v>
      </c>
      <c r="AA6" s="1">
        <v>3</v>
      </c>
      <c r="AB6" s="1">
        <v>0</v>
      </c>
      <c r="AC6" s="1">
        <v>1</v>
      </c>
      <c r="AD6" s="1">
        <v>0</v>
      </c>
      <c r="AE6" s="1">
        <v>0.05</v>
      </c>
      <c r="AF6" s="1">
        <v>1</v>
      </c>
      <c r="AG6" s="1">
        <v>0</v>
      </c>
      <c r="AH6" s="1">
        <v>1</v>
      </c>
      <c r="AI6" s="1">
        <v>0</v>
      </c>
      <c r="AJ6" s="1">
        <v>0</v>
      </c>
      <c r="AK6" s="1">
        <v>9</v>
      </c>
      <c r="AL6" s="1">
        <v>25</v>
      </c>
      <c r="AM6" s="1">
        <v>27</v>
      </c>
      <c r="AN6" s="1">
        <v>0.3</v>
      </c>
      <c r="AO6" s="1">
        <v>1</v>
      </c>
      <c r="AP6" s="1">
        <v>10</v>
      </c>
      <c r="AQ6" s="1">
        <v>19</v>
      </c>
      <c r="AR6" s="1">
        <v>0</v>
      </c>
      <c r="AS6" s="1">
        <v>3</v>
      </c>
      <c r="AT6" s="1">
        <v>3</v>
      </c>
      <c r="AU6" s="1">
        <v>0</v>
      </c>
      <c r="AV6" s="1">
        <v>0</v>
      </c>
      <c r="AX6" s="1">
        <v>7</v>
      </c>
      <c r="AY6" s="1">
        <v>3</v>
      </c>
      <c r="AZ6" s="1">
        <v>0</v>
      </c>
      <c r="BA6" s="1">
        <v>0</v>
      </c>
      <c r="BB6" s="1">
        <v>3</v>
      </c>
      <c r="BC6" s="1">
        <v>12</v>
      </c>
      <c r="BD6" s="1">
        <v>10</v>
      </c>
      <c r="BE6" s="1">
        <v>4</v>
      </c>
      <c r="BF6" s="1">
        <v>1</v>
      </c>
      <c r="BG6" s="1">
        <v>3</v>
      </c>
      <c r="BH6" s="1">
        <v>5</v>
      </c>
      <c r="BI6" s="1">
        <v>2.3199999999999998</v>
      </c>
      <c r="BJ6" s="1">
        <v>83</v>
      </c>
      <c r="BK6" s="1">
        <v>72</v>
      </c>
      <c r="BL6" s="1">
        <v>87</v>
      </c>
      <c r="BM6" s="1">
        <v>61</v>
      </c>
      <c r="BN6" s="1">
        <v>48</v>
      </c>
      <c r="BO6" s="1">
        <v>79</v>
      </c>
      <c r="BP6" s="1">
        <v>20</v>
      </c>
      <c r="BQ6" s="1">
        <v>15</v>
      </c>
      <c r="BR6" s="1">
        <v>75</v>
      </c>
      <c r="BS6" s="1">
        <v>0</v>
      </c>
      <c r="BT6" s="1">
        <v>0</v>
      </c>
      <c r="BU6" s="1">
        <v>1</v>
      </c>
      <c r="BV6" s="1">
        <v>0</v>
      </c>
      <c r="BW6" s="1">
        <v>0</v>
      </c>
      <c r="BX6" s="1">
        <v>0</v>
      </c>
      <c r="BY6" s="1">
        <v>105</v>
      </c>
      <c r="BZ6" s="1">
        <v>4</v>
      </c>
      <c r="CA6" s="1">
        <v>8</v>
      </c>
      <c r="CB6" s="1">
        <v>6</v>
      </c>
      <c r="CC6" s="1">
        <v>1</v>
      </c>
      <c r="CD6" s="1">
        <v>0</v>
      </c>
      <c r="CE6" s="1">
        <v>3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f t="shared" si="0"/>
        <v>4.97149485</v>
      </c>
      <c r="CL6" s="1">
        <v>1</v>
      </c>
    </row>
    <row r="7" spans="1:90" x14ac:dyDescent="0.25">
      <c r="A7" s="1" t="s">
        <v>101</v>
      </c>
      <c r="B7" s="1">
        <v>4.9000000000000004</v>
      </c>
      <c r="C7" s="1">
        <v>1</v>
      </c>
      <c r="D7" s="1">
        <v>90</v>
      </c>
      <c r="E7" s="1">
        <v>0.01</v>
      </c>
      <c r="F7" s="1">
        <v>0</v>
      </c>
      <c r="G7" s="1">
        <v>0</v>
      </c>
      <c r="H7" s="1">
        <v>0</v>
      </c>
      <c r="I7" s="1">
        <v>1</v>
      </c>
      <c r="J7" s="1">
        <v>0</v>
      </c>
      <c r="K7" s="1">
        <v>1</v>
      </c>
      <c r="L7" s="1">
        <v>0</v>
      </c>
      <c r="M7" s="1">
        <v>0</v>
      </c>
      <c r="N7" s="1">
        <v>1</v>
      </c>
      <c r="O7" s="1">
        <v>0.01</v>
      </c>
      <c r="P7" s="1">
        <v>0.01</v>
      </c>
      <c r="Q7" s="1">
        <v>0</v>
      </c>
      <c r="R7" s="1">
        <v>0</v>
      </c>
      <c r="S7" s="1">
        <v>0</v>
      </c>
      <c r="T7" s="1">
        <v>0</v>
      </c>
      <c r="U7" s="1">
        <v>7</v>
      </c>
      <c r="V7" s="1">
        <v>4</v>
      </c>
      <c r="W7" s="1">
        <v>57</v>
      </c>
      <c r="X7" s="1">
        <v>0</v>
      </c>
      <c r="Y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0.01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6</v>
      </c>
      <c r="AL7" s="1">
        <v>1.2</v>
      </c>
      <c r="AM7" s="1">
        <v>21.4</v>
      </c>
      <c r="AN7" s="1">
        <v>0.1</v>
      </c>
      <c r="AO7" s="1">
        <v>1.8</v>
      </c>
      <c r="AP7" s="1">
        <v>12</v>
      </c>
      <c r="AQ7" s="1">
        <v>12</v>
      </c>
      <c r="AR7" s="1">
        <v>0</v>
      </c>
      <c r="AS7" s="1">
        <v>1</v>
      </c>
      <c r="AT7" s="1">
        <v>3</v>
      </c>
      <c r="AU7" s="1">
        <v>0</v>
      </c>
      <c r="AV7" s="1">
        <v>0</v>
      </c>
      <c r="AX7" s="1">
        <v>7</v>
      </c>
      <c r="AY7" s="1">
        <v>3</v>
      </c>
      <c r="AZ7" s="1">
        <v>2</v>
      </c>
      <c r="BA7" s="1">
        <v>2</v>
      </c>
      <c r="BB7" s="1">
        <v>7</v>
      </c>
      <c r="BC7" s="1">
        <v>12</v>
      </c>
      <c r="BD7" s="1">
        <v>10</v>
      </c>
      <c r="BE7" s="1">
        <v>4</v>
      </c>
      <c r="BF7" s="1">
        <v>1</v>
      </c>
      <c r="BG7" s="1">
        <v>3</v>
      </c>
      <c r="BH7" s="1">
        <v>5</v>
      </c>
      <c r="BI7" s="1">
        <v>2.3199999999999998</v>
      </c>
      <c r="BJ7" s="1">
        <v>58</v>
      </c>
      <c r="BK7" s="1">
        <v>46</v>
      </c>
      <c r="BL7" s="1">
        <v>79</v>
      </c>
      <c r="BM7" s="1">
        <v>28</v>
      </c>
      <c r="BN7" s="1">
        <v>21</v>
      </c>
      <c r="BO7" s="1">
        <v>75</v>
      </c>
      <c r="BP7" s="1">
        <v>7</v>
      </c>
      <c r="BQ7" s="1">
        <v>4</v>
      </c>
      <c r="BR7" s="1">
        <v>57</v>
      </c>
      <c r="BS7" s="1">
        <v>0</v>
      </c>
      <c r="BT7" s="1">
        <v>0</v>
      </c>
      <c r="BU7" s="1">
        <v>1</v>
      </c>
      <c r="BV7" s="1">
        <v>0</v>
      </c>
      <c r="BW7" s="1">
        <v>0</v>
      </c>
      <c r="BX7" s="1">
        <v>0</v>
      </c>
      <c r="BY7" s="1">
        <v>70</v>
      </c>
      <c r="BZ7" s="1">
        <v>2</v>
      </c>
      <c r="CA7" s="1">
        <v>4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f t="shared" si="0"/>
        <v>3.4366169699999998</v>
      </c>
      <c r="CL7" s="1">
        <v>1</v>
      </c>
    </row>
    <row r="8" spans="1:90" x14ac:dyDescent="0.25">
      <c r="A8" s="1" t="s">
        <v>109</v>
      </c>
      <c r="B8" s="1">
        <v>5.7</v>
      </c>
      <c r="C8" s="1">
        <v>1</v>
      </c>
      <c r="D8" s="1">
        <v>90</v>
      </c>
      <c r="E8" s="1">
        <v>0.18</v>
      </c>
      <c r="F8" s="1">
        <v>0</v>
      </c>
      <c r="G8" s="1">
        <v>0.3</v>
      </c>
      <c r="H8" s="1">
        <v>0</v>
      </c>
      <c r="I8" s="1">
        <v>2</v>
      </c>
      <c r="J8" s="1">
        <v>0</v>
      </c>
      <c r="K8" s="1">
        <v>2</v>
      </c>
      <c r="L8" s="1">
        <v>0</v>
      </c>
      <c r="M8" s="1">
        <v>1</v>
      </c>
      <c r="N8" s="1">
        <v>1</v>
      </c>
      <c r="O8" s="1">
        <v>0.3</v>
      </c>
      <c r="P8" s="1">
        <v>0.3</v>
      </c>
      <c r="Q8" s="1">
        <v>0</v>
      </c>
      <c r="R8" s="1">
        <v>0</v>
      </c>
      <c r="S8" s="1">
        <v>0</v>
      </c>
      <c r="T8" s="1">
        <v>0</v>
      </c>
      <c r="U8" s="1">
        <v>4</v>
      </c>
      <c r="V8" s="1">
        <v>4</v>
      </c>
      <c r="W8" s="1">
        <v>100</v>
      </c>
      <c r="X8" s="1">
        <v>0</v>
      </c>
      <c r="Y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0.02</v>
      </c>
      <c r="AF8" s="1">
        <v>0</v>
      </c>
      <c r="AG8" s="1">
        <v>0</v>
      </c>
      <c r="AH8" s="1">
        <v>1</v>
      </c>
      <c r="AI8" s="1">
        <v>0</v>
      </c>
      <c r="AJ8" s="1">
        <v>1</v>
      </c>
      <c r="AK8" s="1">
        <v>8</v>
      </c>
      <c r="AL8" s="1">
        <v>2.2000000000000002</v>
      </c>
      <c r="AM8" s="1">
        <v>11.6</v>
      </c>
      <c r="AN8" s="1">
        <v>1.9</v>
      </c>
      <c r="AO8" s="1">
        <v>6.5</v>
      </c>
      <c r="AP8" s="1">
        <v>6</v>
      </c>
      <c r="AQ8" s="1">
        <v>18</v>
      </c>
      <c r="AR8" s="1">
        <v>0</v>
      </c>
      <c r="AS8" s="1">
        <v>5</v>
      </c>
      <c r="AT8" s="1">
        <v>0</v>
      </c>
      <c r="AU8" s="1">
        <v>0</v>
      </c>
      <c r="AV8" s="1">
        <v>0</v>
      </c>
      <c r="AX8" s="1">
        <v>7</v>
      </c>
      <c r="AY8" s="1">
        <v>2</v>
      </c>
      <c r="AZ8" s="1">
        <v>1</v>
      </c>
      <c r="BA8" s="1">
        <v>2</v>
      </c>
      <c r="BB8" s="1">
        <v>5</v>
      </c>
      <c r="BC8" s="1">
        <v>5</v>
      </c>
      <c r="BD8" s="1">
        <v>2</v>
      </c>
      <c r="BE8" s="1">
        <v>0</v>
      </c>
      <c r="BF8" s="1">
        <v>0</v>
      </c>
      <c r="BG8" s="1">
        <v>0</v>
      </c>
      <c r="BH8" s="1">
        <v>0</v>
      </c>
      <c r="BI8" s="1">
        <v>0.15</v>
      </c>
      <c r="BJ8" s="1">
        <v>72</v>
      </c>
      <c r="BK8" s="1">
        <v>71</v>
      </c>
      <c r="BL8" s="1">
        <v>99</v>
      </c>
      <c r="BM8" s="1">
        <v>32</v>
      </c>
      <c r="BN8" s="1">
        <v>31</v>
      </c>
      <c r="BO8" s="1">
        <v>97</v>
      </c>
      <c r="BP8" s="1">
        <v>4</v>
      </c>
      <c r="BQ8" s="1">
        <v>4</v>
      </c>
      <c r="BR8" s="1">
        <v>100</v>
      </c>
      <c r="BS8" s="1">
        <v>0</v>
      </c>
      <c r="BT8" s="1">
        <v>0</v>
      </c>
      <c r="BU8" s="1">
        <v>1</v>
      </c>
      <c r="BV8" s="1">
        <v>0</v>
      </c>
      <c r="BW8" s="1">
        <v>0</v>
      </c>
      <c r="BX8" s="1">
        <v>0</v>
      </c>
      <c r="BY8" s="1">
        <v>82</v>
      </c>
      <c r="BZ8" s="1">
        <v>2</v>
      </c>
      <c r="CA8" s="1">
        <v>4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f t="shared" si="0"/>
        <v>4.6140828799999989</v>
      </c>
      <c r="CL8" s="1">
        <v>1</v>
      </c>
    </row>
    <row r="9" spans="1:90" x14ac:dyDescent="0.25">
      <c r="A9" s="1" t="s">
        <v>168</v>
      </c>
      <c r="B9" s="1">
        <v>4.4000000000000004</v>
      </c>
      <c r="C9" s="1">
        <v>1</v>
      </c>
      <c r="D9" s="1">
        <v>90</v>
      </c>
      <c r="E9" s="1">
        <v>0.19</v>
      </c>
      <c r="F9" s="1">
        <v>1</v>
      </c>
      <c r="G9" s="1">
        <v>0.3</v>
      </c>
      <c r="H9" s="1">
        <v>1</v>
      </c>
      <c r="I9" s="1">
        <v>1</v>
      </c>
      <c r="J9" s="1">
        <v>1</v>
      </c>
      <c r="K9" s="1">
        <v>1</v>
      </c>
      <c r="L9" s="1">
        <v>0</v>
      </c>
      <c r="M9" s="1">
        <v>0</v>
      </c>
      <c r="N9" s="1">
        <v>1</v>
      </c>
      <c r="O9" s="1">
        <v>0.2</v>
      </c>
      <c r="P9" s="1">
        <v>0.2</v>
      </c>
      <c r="Q9" s="1">
        <v>1</v>
      </c>
      <c r="R9" s="1">
        <v>1</v>
      </c>
      <c r="S9" s="1">
        <v>0</v>
      </c>
      <c r="T9" s="1">
        <v>1</v>
      </c>
      <c r="U9" s="1">
        <v>10</v>
      </c>
      <c r="V9" s="1">
        <v>6</v>
      </c>
      <c r="W9" s="1">
        <v>60</v>
      </c>
      <c r="X9" s="1">
        <v>0</v>
      </c>
      <c r="Y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0.08</v>
      </c>
      <c r="AF9" s="1">
        <v>0</v>
      </c>
      <c r="AG9" s="1">
        <v>0</v>
      </c>
      <c r="AH9" s="1">
        <v>0</v>
      </c>
      <c r="AI9" s="1">
        <v>0</v>
      </c>
      <c r="AJ9" s="1">
        <v>1</v>
      </c>
      <c r="AK9" s="1">
        <v>37</v>
      </c>
      <c r="AL9" s="1">
        <v>1.2</v>
      </c>
      <c r="AM9" s="1">
        <v>40.799999999999997</v>
      </c>
      <c r="AN9" s="1">
        <v>1.5</v>
      </c>
      <c r="AO9" s="1">
        <v>3.4</v>
      </c>
      <c r="AP9" s="1">
        <v>7</v>
      </c>
      <c r="AQ9" s="1">
        <v>31</v>
      </c>
      <c r="AR9" s="1">
        <v>3</v>
      </c>
      <c r="AS9" s="1">
        <v>15</v>
      </c>
      <c r="AT9" s="1">
        <v>0</v>
      </c>
      <c r="AU9" s="1">
        <v>0</v>
      </c>
      <c r="AV9" s="1">
        <v>0</v>
      </c>
      <c r="AX9" s="1">
        <v>3</v>
      </c>
      <c r="AY9" s="1">
        <v>1</v>
      </c>
      <c r="AZ9" s="1">
        <v>2</v>
      </c>
      <c r="BA9" s="1">
        <v>2</v>
      </c>
      <c r="BB9" s="1">
        <v>5</v>
      </c>
      <c r="BC9" s="1">
        <v>28</v>
      </c>
      <c r="BD9" s="1">
        <v>17</v>
      </c>
      <c r="BE9" s="1">
        <v>4</v>
      </c>
      <c r="BF9" s="1">
        <v>2</v>
      </c>
      <c r="BG9" s="1">
        <v>5</v>
      </c>
      <c r="BH9" s="1">
        <v>2</v>
      </c>
      <c r="BI9" s="1">
        <v>1.99</v>
      </c>
      <c r="BJ9" s="1">
        <v>30</v>
      </c>
      <c r="BK9" s="1">
        <v>23</v>
      </c>
      <c r="BL9" s="1">
        <v>77</v>
      </c>
      <c r="BM9" s="1">
        <v>12</v>
      </c>
      <c r="BN9" s="1">
        <v>6</v>
      </c>
      <c r="BO9" s="1">
        <v>50</v>
      </c>
      <c r="BP9" s="1">
        <v>10</v>
      </c>
      <c r="BQ9" s="1">
        <v>6</v>
      </c>
      <c r="BR9" s="1">
        <v>60</v>
      </c>
      <c r="BS9" s="1">
        <v>0</v>
      </c>
      <c r="BT9" s="1">
        <v>0</v>
      </c>
      <c r="BU9" s="1">
        <v>1</v>
      </c>
      <c r="BV9" s="1">
        <v>0</v>
      </c>
      <c r="BW9" s="1">
        <v>0</v>
      </c>
      <c r="BX9" s="1">
        <v>1</v>
      </c>
      <c r="BY9" s="1">
        <v>38</v>
      </c>
      <c r="BZ9" s="1">
        <v>3</v>
      </c>
      <c r="CA9" s="1">
        <v>5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f t="shared" si="0"/>
        <v>1.5904564900000002</v>
      </c>
      <c r="CL9" s="1">
        <v>1</v>
      </c>
    </row>
    <row r="10" spans="1:90" x14ac:dyDescent="0.25">
      <c r="A10" s="1" t="s">
        <v>128</v>
      </c>
      <c r="B10" s="1">
        <v>4.3</v>
      </c>
      <c r="C10" s="1">
        <v>1</v>
      </c>
      <c r="D10" s="1">
        <v>90</v>
      </c>
      <c r="E10" s="1">
        <v>0.14000000000000001</v>
      </c>
      <c r="F10" s="1">
        <v>0</v>
      </c>
      <c r="G10" s="1">
        <v>0.3</v>
      </c>
      <c r="H10" s="1">
        <v>0</v>
      </c>
      <c r="I10" s="1">
        <v>2</v>
      </c>
      <c r="J10" s="1">
        <v>1</v>
      </c>
      <c r="K10" s="1">
        <v>2</v>
      </c>
      <c r="L10" s="1">
        <v>0</v>
      </c>
      <c r="M10" s="1">
        <v>0</v>
      </c>
      <c r="N10" s="1">
        <v>2</v>
      </c>
      <c r="O10" s="1">
        <v>0.2</v>
      </c>
      <c r="P10" s="1">
        <v>0.2</v>
      </c>
      <c r="Q10" s="1">
        <v>0</v>
      </c>
      <c r="R10" s="1">
        <v>0</v>
      </c>
      <c r="S10" s="1">
        <v>0</v>
      </c>
      <c r="T10" s="1">
        <v>0</v>
      </c>
      <c r="U10" s="1">
        <v>7</v>
      </c>
      <c r="V10" s="1">
        <v>2</v>
      </c>
      <c r="W10" s="1">
        <v>29</v>
      </c>
      <c r="X10" s="1">
        <v>0</v>
      </c>
      <c r="Y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0.08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35</v>
      </c>
      <c r="AL10" s="1">
        <v>0.1</v>
      </c>
      <c r="AM10" s="1">
        <v>18.399999999999999</v>
      </c>
      <c r="AN10" s="1">
        <v>1.4</v>
      </c>
      <c r="AO10" s="1">
        <v>4.5</v>
      </c>
      <c r="AP10" s="1">
        <v>10</v>
      </c>
      <c r="AQ10" s="1">
        <v>10</v>
      </c>
      <c r="AR10" s="1">
        <v>0</v>
      </c>
      <c r="AS10" s="1">
        <v>2</v>
      </c>
      <c r="AT10" s="1">
        <v>1</v>
      </c>
      <c r="AU10" s="1">
        <v>0</v>
      </c>
      <c r="AV10" s="1">
        <v>0</v>
      </c>
      <c r="AX10" s="1">
        <v>4</v>
      </c>
      <c r="AY10" s="1">
        <v>6</v>
      </c>
      <c r="AZ10" s="1">
        <v>0</v>
      </c>
      <c r="BA10" s="1">
        <v>1</v>
      </c>
      <c r="BB10" s="1">
        <v>7</v>
      </c>
      <c r="BC10" s="1">
        <v>15</v>
      </c>
      <c r="BD10" s="1">
        <v>7</v>
      </c>
      <c r="BE10" s="1">
        <v>4</v>
      </c>
      <c r="BF10" s="1">
        <v>1</v>
      </c>
      <c r="BG10" s="1">
        <v>2</v>
      </c>
      <c r="BH10" s="1">
        <v>1</v>
      </c>
      <c r="BI10" s="1">
        <v>1.1299999999999999</v>
      </c>
      <c r="BJ10" s="1">
        <v>23</v>
      </c>
      <c r="BK10" s="1">
        <v>17</v>
      </c>
      <c r="BL10" s="1">
        <v>74</v>
      </c>
      <c r="BM10" s="1">
        <v>10</v>
      </c>
      <c r="BN10" s="1">
        <v>5</v>
      </c>
      <c r="BO10" s="1">
        <v>50</v>
      </c>
      <c r="BP10" s="1">
        <v>7</v>
      </c>
      <c r="BQ10" s="1">
        <v>2</v>
      </c>
      <c r="BR10" s="1">
        <v>29</v>
      </c>
      <c r="BS10" s="1">
        <v>0</v>
      </c>
      <c r="BT10" s="1">
        <v>0</v>
      </c>
      <c r="BU10" s="1">
        <v>1</v>
      </c>
      <c r="BV10" s="1">
        <v>0</v>
      </c>
      <c r="BW10" s="1">
        <v>0</v>
      </c>
      <c r="BX10" s="1">
        <v>0</v>
      </c>
      <c r="BY10" s="1">
        <v>32</v>
      </c>
      <c r="BZ10" s="1">
        <v>2</v>
      </c>
      <c r="CA10" s="1">
        <v>7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f t="shared" si="0"/>
        <v>3.001608640000001</v>
      </c>
      <c r="CL10" s="1">
        <v>1</v>
      </c>
    </row>
    <row r="11" spans="1:90" x14ac:dyDescent="0.25">
      <c r="A11" s="1" t="s">
        <v>150</v>
      </c>
      <c r="B11" s="1">
        <v>5.7</v>
      </c>
      <c r="C11" s="1">
        <v>2</v>
      </c>
      <c r="D11" s="1">
        <v>90</v>
      </c>
      <c r="E11" s="1">
        <v>0.17</v>
      </c>
      <c r="F11" s="1">
        <v>0</v>
      </c>
      <c r="G11" s="1">
        <v>0.3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0.01</v>
      </c>
      <c r="P11" s="1">
        <v>0.01</v>
      </c>
      <c r="Q11" s="1">
        <v>0</v>
      </c>
      <c r="R11" s="1">
        <v>0</v>
      </c>
      <c r="S11" s="1">
        <v>0</v>
      </c>
      <c r="T11" s="1">
        <v>0</v>
      </c>
      <c r="U11" s="1">
        <v>17</v>
      </c>
      <c r="V11" s="1">
        <v>10.5</v>
      </c>
      <c r="W11" s="1">
        <v>62</v>
      </c>
      <c r="X11" s="1">
        <v>2</v>
      </c>
      <c r="Y11" s="1">
        <v>0</v>
      </c>
      <c r="Z11" s="1">
        <v>0</v>
      </c>
      <c r="AA11" s="1">
        <v>0</v>
      </c>
      <c r="AB11" s="1">
        <v>0</v>
      </c>
      <c r="AC11" s="1">
        <v>1.5</v>
      </c>
      <c r="AD11" s="1">
        <v>0.5</v>
      </c>
      <c r="AE11" s="1">
        <v>0.25</v>
      </c>
      <c r="AF11" s="1">
        <v>0</v>
      </c>
      <c r="AG11" s="1">
        <v>0</v>
      </c>
      <c r="AH11" s="1">
        <v>0</v>
      </c>
      <c r="AI11" s="1">
        <v>0</v>
      </c>
      <c r="AJ11" s="1">
        <v>0.5</v>
      </c>
      <c r="AK11" s="1">
        <v>6</v>
      </c>
      <c r="AL11" s="1">
        <v>18.850000000000001</v>
      </c>
      <c r="AM11" s="1">
        <v>16.7</v>
      </c>
      <c r="AN11" s="1">
        <v>0.8</v>
      </c>
      <c r="AO11" s="1">
        <v>4</v>
      </c>
      <c r="AP11" s="1">
        <v>17.5</v>
      </c>
      <c r="AQ11" s="1">
        <v>23.5</v>
      </c>
      <c r="AR11" s="1">
        <v>0</v>
      </c>
      <c r="AS11" s="1">
        <v>4</v>
      </c>
      <c r="AT11" s="1">
        <v>0.5</v>
      </c>
      <c r="AU11" s="1">
        <v>2</v>
      </c>
      <c r="AV11" s="1">
        <v>2</v>
      </c>
      <c r="AW11" s="1">
        <v>100</v>
      </c>
      <c r="AX11" s="1">
        <v>3</v>
      </c>
      <c r="AY11" s="1">
        <v>3</v>
      </c>
      <c r="AZ11" s="1">
        <v>0</v>
      </c>
      <c r="BA11" s="1">
        <v>0.5</v>
      </c>
      <c r="BB11" s="1">
        <v>3.5</v>
      </c>
      <c r="BC11" s="1">
        <v>11.5</v>
      </c>
      <c r="BD11" s="1">
        <v>7</v>
      </c>
      <c r="BE11" s="1">
        <v>3</v>
      </c>
      <c r="BF11" s="1">
        <v>0.5</v>
      </c>
      <c r="BG11" s="1">
        <v>1.5</v>
      </c>
      <c r="BH11" s="1">
        <v>2</v>
      </c>
      <c r="BI11" s="1">
        <v>1.25</v>
      </c>
      <c r="BJ11" s="1">
        <v>58</v>
      </c>
      <c r="BK11" s="1">
        <v>44</v>
      </c>
      <c r="BL11" s="1">
        <v>76</v>
      </c>
      <c r="BM11" s="1">
        <v>27.5</v>
      </c>
      <c r="BN11" s="1">
        <v>18</v>
      </c>
      <c r="BO11" s="1">
        <v>65</v>
      </c>
      <c r="BP11" s="1">
        <v>17</v>
      </c>
      <c r="BQ11" s="1">
        <v>10.5</v>
      </c>
      <c r="BR11" s="1">
        <v>62</v>
      </c>
      <c r="BS11" s="1">
        <v>0</v>
      </c>
      <c r="BT11" s="1">
        <v>0</v>
      </c>
      <c r="BU11" s="1">
        <v>2</v>
      </c>
      <c r="BV11" s="1">
        <v>0</v>
      </c>
      <c r="BW11" s="1">
        <v>0</v>
      </c>
      <c r="BX11" s="1">
        <v>0.5</v>
      </c>
      <c r="BY11" s="1">
        <v>76.5</v>
      </c>
      <c r="BZ11" s="1">
        <v>3</v>
      </c>
      <c r="CA11" s="1">
        <v>4</v>
      </c>
      <c r="CB11" s="1">
        <v>3.5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f t="shared" si="0"/>
        <v>4.4850308300000004</v>
      </c>
      <c r="CL11" s="1">
        <v>10</v>
      </c>
    </row>
    <row r="12" spans="1:90" x14ac:dyDescent="0.25">
      <c r="A12" s="1" t="s">
        <v>74</v>
      </c>
      <c r="B12" s="1">
        <v>4.4000000000000004</v>
      </c>
      <c r="C12" s="1">
        <v>2</v>
      </c>
      <c r="D12" s="1">
        <v>90</v>
      </c>
      <c r="E12" s="1">
        <v>0.03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11</v>
      </c>
      <c r="V12" s="1">
        <v>6.5</v>
      </c>
      <c r="W12" s="1">
        <v>59</v>
      </c>
      <c r="X12" s="1">
        <v>3.5</v>
      </c>
      <c r="Y12" s="1">
        <v>0.5</v>
      </c>
      <c r="Z12" s="1">
        <v>14</v>
      </c>
      <c r="AA12" s="1">
        <v>0</v>
      </c>
      <c r="AB12" s="1">
        <v>0</v>
      </c>
      <c r="AC12" s="1">
        <v>0.5</v>
      </c>
      <c r="AD12" s="1">
        <v>0</v>
      </c>
      <c r="AE12" s="1">
        <v>0.02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2</v>
      </c>
      <c r="AL12" s="1">
        <v>8.85</v>
      </c>
      <c r="AM12" s="1">
        <v>15.3</v>
      </c>
      <c r="AN12" s="1">
        <v>0.1</v>
      </c>
      <c r="AO12" s="1">
        <v>2.7</v>
      </c>
      <c r="AP12" s="1">
        <v>8</v>
      </c>
      <c r="AQ12" s="1">
        <v>8</v>
      </c>
      <c r="AR12" s="1">
        <v>0</v>
      </c>
      <c r="AS12" s="1">
        <v>1.5</v>
      </c>
      <c r="AT12" s="1">
        <v>1.5</v>
      </c>
      <c r="AU12" s="1">
        <v>2</v>
      </c>
      <c r="AV12" s="1">
        <v>0.5</v>
      </c>
      <c r="AW12" s="1">
        <v>25</v>
      </c>
      <c r="AX12" s="1">
        <v>4.5</v>
      </c>
      <c r="AY12" s="1">
        <v>1.5</v>
      </c>
      <c r="AZ12" s="1">
        <v>0.5</v>
      </c>
      <c r="BA12" s="1">
        <v>3</v>
      </c>
      <c r="BB12" s="1">
        <v>5</v>
      </c>
      <c r="BC12" s="1">
        <v>17.5</v>
      </c>
      <c r="BD12" s="1">
        <v>10</v>
      </c>
      <c r="BE12" s="1">
        <v>4</v>
      </c>
      <c r="BF12" s="1">
        <v>0</v>
      </c>
      <c r="BG12" s="1">
        <v>1.5</v>
      </c>
      <c r="BH12" s="1">
        <v>1.5</v>
      </c>
      <c r="BI12" s="1">
        <v>1.44</v>
      </c>
      <c r="BJ12" s="1">
        <v>35</v>
      </c>
      <c r="BK12" s="1">
        <v>23.5</v>
      </c>
      <c r="BL12" s="1">
        <v>67</v>
      </c>
      <c r="BM12" s="1">
        <v>25</v>
      </c>
      <c r="BN12" s="1">
        <v>13</v>
      </c>
      <c r="BO12" s="1">
        <v>52</v>
      </c>
      <c r="BP12" s="1">
        <v>11</v>
      </c>
      <c r="BQ12" s="1">
        <v>6.5</v>
      </c>
      <c r="BR12" s="1">
        <v>59</v>
      </c>
      <c r="BS12" s="1">
        <v>0</v>
      </c>
      <c r="BT12" s="1">
        <v>0</v>
      </c>
      <c r="BU12" s="1">
        <v>2</v>
      </c>
      <c r="BV12" s="1">
        <v>0</v>
      </c>
      <c r="BW12" s="1">
        <v>0</v>
      </c>
      <c r="BX12" s="1">
        <v>0</v>
      </c>
      <c r="BY12" s="1">
        <v>66.5</v>
      </c>
      <c r="BZ12" s="1">
        <v>1</v>
      </c>
      <c r="CA12" s="1">
        <v>5.5</v>
      </c>
      <c r="CB12" s="1">
        <v>4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f t="shared" si="0"/>
        <v>3.6531980299999995</v>
      </c>
      <c r="CL12" s="1">
        <v>9</v>
      </c>
    </row>
    <row r="13" spans="1:90" x14ac:dyDescent="0.25">
      <c r="A13" s="1" t="s">
        <v>182</v>
      </c>
      <c r="B13" s="1">
        <v>5.0999999999999996</v>
      </c>
      <c r="C13" s="1">
        <v>2</v>
      </c>
      <c r="D13" s="1">
        <v>90</v>
      </c>
      <c r="E13" s="1">
        <v>0.01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17</v>
      </c>
      <c r="V13" s="1">
        <v>14</v>
      </c>
      <c r="W13" s="1">
        <v>82</v>
      </c>
      <c r="X13" s="1">
        <v>3.5</v>
      </c>
      <c r="Y13" s="1">
        <v>0.5</v>
      </c>
      <c r="Z13" s="1">
        <v>14</v>
      </c>
      <c r="AA13" s="1">
        <v>0</v>
      </c>
      <c r="AB13" s="1">
        <v>1</v>
      </c>
      <c r="AC13" s="1">
        <v>0.5</v>
      </c>
      <c r="AD13" s="1">
        <v>0</v>
      </c>
      <c r="AE13" s="1">
        <v>0.02</v>
      </c>
      <c r="AF13" s="1">
        <v>0</v>
      </c>
      <c r="AG13" s="1">
        <v>0</v>
      </c>
      <c r="AH13" s="1">
        <v>0.5</v>
      </c>
      <c r="AI13" s="1">
        <v>0</v>
      </c>
      <c r="AJ13" s="1">
        <v>0</v>
      </c>
      <c r="AK13" s="1">
        <v>1</v>
      </c>
      <c r="AL13" s="1">
        <v>12.2</v>
      </c>
      <c r="AM13" s="1">
        <v>21.3</v>
      </c>
      <c r="AN13" s="1">
        <v>0.1</v>
      </c>
      <c r="AO13" s="1">
        <v>2.5</v>
      </c>
      <c r="AP13" s="1">
        <v>12.5</v>
      </c>
      <c r="AQ13" s="1">
        <v>12.5</v>
      </c>
      <c r="AR13" s="1">
        <v>0</v>
      </c>
      <c r="AS13" s="1">
        <v>1.5</v>
      </c>
      <c r="AT13" s="1">
        <v>1</v>
      </c>
      <c r="AU13" s="1">
        <v>4.5</v>
      </c>
      <c r="AV13" s="1">
        <v>2.5</v>
      </c>
      <c r="AW13" s="1">
        <v>56</v>
      </c>
      <c r="AX13" s="1">
        <v>6</v>
      </c>
      <c r="AY13" s="1">
        <v>3.5</v>
      </c>
      <c r="AZ13" s="1">
        <v>0.5</v>
      </c>
      <c r="BA13" s="1">
        <v>1</v>
      </c>
      <c r="BB13" s="1">
        <v>5</v>
      </c>
      <c r="BC13" s="1">
        <v>11</v>
      </c>
      <c r="BD13" s="1">
        <v>5.5</v>
      </c>
      <c r="BE13" s="1">
        <v>3</v>
      </c>
      <c r="BF13" s="1">
        <v>0.5</v>
      </c>
      <c r="BG13" s="1">
        <v>0.5</v>
      </c>
      <c r="BH13" s="1">
        <v>1.5</v>
      </c>
      <c r="BI13" s="1">
        <v>1.26</v>
      </c>
      <c r="BJ13" s="1">
        <v>53.5</v>
      </c>
      <c r="BK13" s="1">
        <v>44.5</v>
      </c>
      <c r="BL13" s="1">
        <v>83</v>
      </c>
      <c r="BM13" s="1">
        <v>34</v>
      </c>
      <c r="BN13" s="1">
        <v>25</v>
      </c>
      <c r="BO13" s="1">
        <v>74</v>
      </c>
      <c r="BP13" s="1">
        <v>17</v>
      </c>
      <c r="BQ13" s="1">
        <v>14</v>
      </c>
      <c r="BR13" s="1">
        <v>82</v>
      </c>
      <c r="BS13" s="1">
        <v>1</v>
      </c>
      <c r="BT13" s="1">
        <v>0.5</v>
      </c>
      <c r="BU13" s="1">
        <v>2</v>
      </c>
      <c r="BV13" s="1">
        <v>0</v>
      </c>
      <c r="BW13" s="1">
        <v>0</v>
      </c>
      <c r="BX13" s="1">
        <v>1</v>
      </c>
      <c r="BY13" s="1">
        <v>82.5</v>
      </c>
      <c r="BZ13" s="1">
        <v>0.5</v>
      </c>
      <c r="CA13" s="1">
        <v>7</v>
      </c>
      <c r="CB13" s="1">
        <v>4</v>
      </c>
      <c r="CC13" s="1">
        <v>0.5</v>
      </c>
      <c r="CD13" s="1">
        <v>0</v>
      </c>
      <c r="CE13" s="1">
        <v>0</v>
      </c>
      <c r="CF13" s="1">
        <v>0.5</v>
      </c>
      <c r="CG13" s="1">
        <v>0</v>
      </c>
      <c r="CH13" s="1">
        <v>0</v>
      </c>
      <c r="CI13" s="1">
        <v>0</v>
      </c>
      <c r="CJ13" s="1">
        <v>0</v>
      </c>
      <c r="CK13" s="1">
        <f t="shared" si="0"/>
        <v>4.2000994099999991</v>
      </c>
      <c r="CL13" s="1">
        <v>9</v>
      </c>
    </row>
    <row r="14" spans="1:90" x14ac:dyDescent="0.25">
      <c r="A14" s="1" t="s">
        <v>127</v>
      </c>
      <c r="B14" s="1">
        <v>4.7</v>
      </c>
      <c r="C14" s="1">
        <v>2</v>
      </c>
      <c r="D14" s="1">
        <v>90</v>
      </c>
      <c r="E14" s="1">
        <v>0.15</v>
      </c>
      <c r="F14" s="1">
        <v>0</v>
      </c>
      <c r="G14" s="1">
        <v>0.2</v>
      </c>
      <c r="H14" s="1">
        <v>0</v>
      </c>
      <c r="I14" s="1">
        <v>1</v>
      </c>
      <c r="J14" s="1">
        <v>0</v>
      </c>
      <c r="K14" s="1">
        <v>0.5</v>
      </c>
      <c r="L14" s="1">
        <v>0.5</v>
      </c>
      <c r="M14" s="1">
        <v>0.5</v>
      </c>
      <c r="N14" s="1">
        <v>0</v>
      </c>
      <c r="O14" s="1">
        <v>0.16</v>
      </c>
      <c r="P14" s="1">
        <v>0.16</v>
      </c>
      <c r="Q14" s="1">
        <v>0</v>
      </c>
      <c r="R14" s="1">
        <v>0</v>
      </c>
      <c r="S14" s="1">
        <v>0</v>
      </c>
      <c r="T14" s="1">
        <v>0</v>
      </c>
      <c r="U14" s="1">
        <v>13.5</v>
      </c>
      <c r="V14" s="1">
        <v>10</v>
      </c>
      <c r="W14" s="1">
        <v>74</v>
      </c>
      <c r="X14" s="1">
        <v>1.5</v>
      </c>
      <c r="Y14" s="1">
        <v>0.5</v>
      </c>
      <c r="Z14" s="1">
        <v>33</v>
      </c>
      <c r="AA14" s="1">
        <v>0</v>
      </c>
      <c r="AB14" s="1">
        <v>0</v>
      </c>
      <c r="AC14" s="1">
        <v>2</v>
      </c>
      <c r="AD14" s="1">
        <v>0</v>
      </c>
      <c r="AE14" s="1">
        <v>0.08</v>
      </c>
      <c r="AF14" s="1">
        <v>0</v>
      </c>
      <c r="AG14" s="1">
        <v>0</v>
      </c>
      <c r="AH14" s="1">
        <v>0.5</v>
      </c>
      <c r="AI14" s="1">
        <v>0</v>
      </c>
      <c r="AJ14" s="1">
        <v>0</v>
      </c>
      <c r="AK14" s="1">
        <v>6.5</v>
      </c>
      <c r="AL14" s="1">
        <v>24.95</v>
      </c>
      <c r="AM14" s="1">
        <v>8.8000000000000007</v>
      </c>
      <c r="AN14" s="1">
        <v>1.2</v>
      </c>
      <c r="AO14" s="1">
        <v>2.9</v>
      </c>
      <c r="AP14" s="1">
        <v>5</v>
      </c>
      <c r="AQ14" s="1">
        <v>5</v>
      </c>
      <c r="AR14" s="1">
        <v>0</v>
      </c>
      <c r="AS14" s="1">
        <v>0</v>
      </c>
      <c r="AT14" s="1">
        <v>1.5</v>
      </c>
      <c r="AU14" s="1">
        <v>3.5</v>
      </c>
      <c r="AV14" s="1">
        <v>2</v>
      </c>
      <c r="AW14" s="1">
        <v>57</v>
      </c>
      <c r="AX14" s="1">
        <v>4</v>
      </c>
      <c r="AY14" s="1">
        <v>0.5</v>
      </c>
      <c r="AZ14" s="1">
        <v>0</v>
      </c>
      <c r="BA14" s="1">
        <v>0.5</v>
      </c>
      <c r="BB14" s="1">
        <v>1</v>
      </c>
      <c r="BC14" s="1">
        <v>18.5</v>
      </c>
      <c r="BD14" s="1">
        <v>10.5</v>
      </c>
      <c r="BE14" s="1">
        <v>7</v>
      </c>
      <c r="BF14" s="1">
        <v>0.5</v>
      </c>
      <c r="BG14" s="1">
        <v>1.5</v>
      </c>
      <c r="BH14" s="1">
        <v>1.5</v>
      </c>
      <c r="BI14" s="1">
        <v>1.72</v>
      </c>
      <c r="BJ14" s="1">
        <v>42.5</v>
      </c>
      <c r="BK14" s="1">
        <v>36</v>
      </c>
      <c r="BL14" s="1">
        <v>85</v>
      </c>
      <c r="BM14" s="1">
        <v>28.5</v>
      </c>
      <c r="BN14" s="1">
        <v>22</v>
      </c>
      <c r="BO14" s="1">
        <v>77</v>
      </c>
      <c r="BP14" s="1">
        <v>13.5</v>
      </c>
      <c r="BQ14" s="1">
        <v>10</v>
      </c>
      <c r="BR14" s="1">
        <v>74</v>
      </c>
      <c r="BS14" s="1">
        <v>0</v>
      </c>
      <c r="BT14" s="1">
        <v>0</v>
      </c>
      <c r="BU14" s="1">
        <v>2</v>
      </c>
      <c r="BV14" s="1">
        <v>0</v>
      </c>
      <c r="BW14" s="1">
        <v>0</v>
      </c>
      <c r="BX14" s="1">
        <v>0.5</v>
      </c>
      <c r="BY14" s="1">
        <v>64</v>
      </c>
      <c r="BZ14" s="1">
        <v>2.5</v>
      </c>
      <c r="CA14" s="1">
        <v>4</v>
      </c>
      <c r="CB14" s="1">
        <v>1.5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f t="shared" si="0"/>
        <v>3.87992121</v>
      </c>
      <c r="CL14" s="1">
        <v>8</v>
      </c>
    </row>
    <row r="15" spans="1:90" x14ac:dyDescent="0.25">
      <c r="A15" s="1" t="s">
        <v>129</v>
      </c>
      <c r="B15" s="1">
        <v>4.8</v>
      </c>
      <c r="C15" s="1">
        <v>2</v>
      </c>
      <c r="D15" s="1">
        <v>90</v>
      </c>
      <c r="E15" s="1">
        <v>7.0000000000000007E-2</v>
      </c>
      <c r="F15" s="1">
        <v>0</v>
      </c>
      <c r="G15" s="1">
        <v>0.1</v>
      </c>
      <c r="H15" s="1">
        <v>0</v>
      </c>
      <c r="I15" s="1">
        <v>0.5</v>
      </c>
      <c r="J15" s="1">
        <v>0.5</v>
      </c>
      <c r="K15" s="1">
        <v>0.5</v>
      </c>
      <c r="L15" s="1">
        <v>0</v>
      </c>
      <c r="M15" s="1">
        <v>0</v>
      </c>
      <c r="N15" s="1">
        <v>0.5</v>
      </c>
      <c r="O15" s="1">
        <v>0.08</v>
      </c>
      <c r="P15" s="1">
        <v>0.08</v>
      </c>
      <c r="Q15" s="1">
        <v>0</v>
      </c>
      <c r="R15" s="1">
        <v>0</v>
      </c>
      <c r="S15" s="1">
        <v>0</v>
      </c>
      <c r="T15" s="1">
        <v>0</v>
      </c>
      <c r="U15" s="1">
        <v>7</v>
      </c>
      <c r="V15" s="1">
        <v>4.5</v>
      </c>
      <c r="W15" s="1">
        <v>64</v>
      </c>
      <c r="X15" s="1">
        <v>0</v>
      </c>
      <c r="Y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0.02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9.5</v>
      </c>
      <c r="AL15" s="1">
        <v>0.95</v>
      </c>
      <c r="AM15" s="1">
        <v>22.3</v>
      </c>
      <c r="AN15" s="1">
        <v>0.6</v>
      </c>
      <c r="AO15" s="1">
        <v>3.5</v>
      </c>
      <c r="AP15" s="1">
        <v>15</v>
      </c>
      <c r="AQ15" s="1">
        <v>15</v>
      </c>
      <c r="AR15" s="1">
        <v>0</v>
      </c>
      <c r="AS15" s="1">
        <v>2</v>
      </c>
      <c r="AT15" s="1">
        <v>1</v>
      </c>
      <c r="AU15" s="1">
        <v>0</v>
      </c>
      <c r="AV15" s="1">
        <v>0</v>
      </c>
      <c r="AX15" s="1">
        <v>3.5</v>
      </c>
      <c r="AY15" s="1">
        <v>2.5</v>
      </c>
      <c r="AZ15" s="1">
        <v>2</v>
      </c>
      <c r="BA15" s="1">
        <v>1.5</v>
      </c>
      <c r="BB15" s="1">
        <v>6</v>
      </c>
      <c r="BC15" s="1">
        <v>11</v>
      </c>
      <c r="BD15" s="1">
        <v>5.5</v>
      </c>
      <c r="BE15" s="1">
        <v>3</v>
      </c>
      <c r="BF15" s="1">
        <v>0.5</v>
      </c>
      <c r="BG15" s="1">
        <v>0.5</v>
      </c>
      <c r="BH15" s="1">
        <v>1.5</v>
      </c>
      <c r="BI15" s="1">
        <v>1.26</v>
      </c>
      <c r="BJ15" s="1">
        <v>65</v>
      </c>
      <c r="BK15" s="1">
        <v>58</v>
      </c>
      <c r="BL15" s="1">
        <v>89</v>
      </c>
      <c r="BM15" s="1">
        <v>17</v>
      </c>
      <c r="BN15" s="1">
        <v>12.5</v>
      </c>
      <c r="BO15" s="1">
        <v>74</v>
      </c>
      <c r="BP15" s="1">
        <v>7</v>
      </c>
      <c r="BQ15" s="1">
        <v>4.5</v>
      </c>
      <c r="BR15" s="1">
        <v>64</v>
      </c>
      <c r="BS15" s="1">
        <v>0</v>
      </c>
      <c r="BT15" s="1">
        <v>0</v>
      </c>
      <c r="BU15" s="1">
        <v>2</v>
      </c>
      <c r="BV15" s="1">
        <v>0</v>
      </c>
      <c r="BW15" s="1">
        <v>0</v>
      </c>
      <c r="BX15" s="1">
        <v>0.5</v>
      </c>
      <c r="BY15" s="1">
        <v>73</v>
      </c>
      <c r="BZ15" s="1">
        <v>1</v>
      </c>
      <c r="CA15" s="1">
        <v>5.5</v>
      </c>
      <c r="CB15" s="1">
        <v>1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f t="shared" si="0"/>
        <v>3.9136797499999991</v>
      </c>
      <c r="CL15" s="1">
        <v>8</v>
      </c>
    </row>
    <row r="16" spans="1:90" x14ac:dyDescent="0.25">
      <c r="A16" s="1" t="s">
        <v>62</v>
      </c>
      <c r="B16" s="1">
        <v>4.5</v>
      </c>
      <c r="C16" s="1">
        <v>2</v>
      </c>
      <c r="D16" s="1">
        <v>90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3</v>
      </c>
      <c r="V16" s="1">
        <v>2.5</v>
      </c>
      <c r="W16" s="1">
        <v>83</v>
      </c>
      <c r="X16" s="1">
        <v>0</v>
      </c>
      <c r="Y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0.5</v>
      </c>
      <c r="AK16" s="1">
        <v>0</v>
      </c>
      <c r="AL16" s="1">
        <v>0.2</v>
      </c>
      <c r="AM16" s="1">
        <v>18.5</v>
      </c>
      <c r="AN16" s="1">
        <v>0</v>
      </c>
      <c r="AO16" s="1">
        <v>3.4</v>
      </c>
      <c r="AP16" s="1">
        <v>15</v>
      </c>
      <c r="AQ16" s="1">
        <v>21</v>
      </c>
      <c r="AR16" s="1">
        <v>0.5</v>
      </c>
      <c r="AS16" s="1">
        <v>4.5</v>
      </c>
      <c r="AT16" s="1">
        <v>0.5</v>
      </c>
      <c r="AU16" s="1">
        <v>1</v>
      </c>
      <c r="AV16" s="1">
        <v>0.5</v>
      </c>
      <c r="AW16" s="1">
        <v>50</v>
      </c>
      <c r="AX16" s="1">
        <v>1.5</v>
      </c>
      <c r="AY16" s="1">
        <v>4.5</v>
      </c>
      <c r="AZ16" s="1">
        <v>0</v>
      </c>
      <c r="BA16" s="1">
        <v>3.5</v>
      </c>
      <c r="BB16" s="1">
        <v>8</v>
      </c>
      <c r="BC16" s="1">
        <v>14</v>
      </c>
      <c r="BD16" s="1">
        <v>10</v>
      </c>
      <c r="BE16" s="1">
        <v>3.5</v>
      </c>
      <c r="BF16" s="1">
        <v>2</v>
      </c>
      <c r="BG16" s="1">
        <v>5</v>
      </c>
      <c r="BH16" s="1">
        <v>1</v>
      </c>
      <c r="BI16" s="1">
        <v>1.01</v>
      </c>
      <c r="BJ16" s="1">
        <v>50</v>
      </c>
      <c r="BK16" s="1">
        <v>44</v>
      </c>
      <c r="BL16" s="1">
        <v>88</v>
      </c>
      <c r="BM16" s="1">
        <v>13.5</v>
      </c>
      <c r="BN16" s="1">
        <v>11</v>
      </c>
      <c r="BO16" s="1">
        <v>81</v>
      </c>
      <c r="BP16" s="1">
        <v>3</v>
      </c>
      <c r="BQ16" s="1">
        <v>2.5</v>
      </c>
      <c r="BR16" s="1">
        <v>83</v>
      </c>
      <c r="BS16" s="1">
        <v>0</v>
      </c>
      <c r="BT16" s="1">
        <v>0</v>
      </c>
      <c r="BU16" s="1">
        <v>2</v>
      </c>
      <c r="BV16" s="1">
        <v>0</v>
      </c>
      <c r="BW16" s="1">
        <v>0</v>
      </c>
      <c r="BX16" s="1">
        <v>0.5</v>
      </c>
      <c r="BY16" s="1">
        <v>64</v>
      </c>
      <c r="BZ16" s="1">
        <v>0</v>
      </c>
      <c r="CA16" s="1">
        <v>3</v>
      </c>
      <c r="CB16" s="1">
        <v>0.5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f t="shared" si="0"/>
        <v>3.6775354999999998</v>
      </c>
      <c r="CL16" s="1">
        <v>7</v>
      </c>
    </row>
    <row r="17" spans="1:90" x14ac:dyDescent="0.25">
      <c r="A17" s="1" t="s">
        <v>123</v>
      </c>
      <c r="B17" s="1">
        <v>4.4000000000000004</v>
      </c>
      <c r="C17" s="1">
        <v>2</v>
      </c>
      <c r="D17" s="1">
        <v>90</v>
      </c>
      <c r="E17" s="1">
        <v>0.02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3</v>
      </c>
      <c r="V17" s="1">
        <v>2</v>
      </c>
      <c r="W17" s="1">
        <v>67</v>
      </c>
      <c r="X17" s="1">
        <v>0</v>
      </c>
      <c r="Y17" s="1">
        <v>0</v>
      </c>
      <c r="AA17" s="1">
        <v>0</v>
      </c>
      <c r="AB17" s="1">
        <v>0</v>
      </c>
      <c r="AC17" s="1">
        <v>0.5</v>
      </c>
      <c r="AD17" s="1">
        <v>0</v>
      </c>
      <c r="AE17" s="1">
        <v>0.02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5.3</v>
      </c>
      <c r="AM17" s="1">
        <v>29.2</v>
      </c>
      <c r="AN17" s="1">
        <v>0.1</v>
      </c>
      <c r="AO17" s="1">
        <v>1.7</v>
      </c>
      <c r="AP17" s="1">
        <v>16</v>
      </c>
      <c r="AQ17" s="1">
        <v>16</v>
      </c>
      <c r="AR17" s="1">
        <v>0</v>
      </c>
      <c r="AS17" s="1">
        <v>1</v>
      </c>
      <c r="AT17" s="1">
        <v>2.5</v>
      </c>
      <c r="AU17" s="1">
        <v>2.5</v>
      </c>
      <c r="AV17" s="1">
        <v>0.5</v>
      </c>
      <c r="AW17" s="1">
        <v>20</v>
      </c>
      <c r="AX17" s="1">
        <v>3.5</v>
      </c>
      <c r="AY17" s="1">
        <v>5</v>
      </c>
      <c r="AZ17" s="1">
        <v>1</v>
      </c>
      <c r="BA17" s="1">
        <v>4.5</v>
      </c>
      <c r="BB17" s="1">
        <v>10.5</v>
      </c>
      <c r="BC17" s="1">
        <v>11.5</v>
      </c>
      <c r="BD17" s="1">
        <v>9</v>
      </c>
      <c r="BE17" s="1">
        <v>6</v>
      </c>
      <c r="BF17" s="1">
        <v>0.5</v>
      </c>
      <c r="BG17" s="1">
        <v>2</v>
      </c>
      <c r="BH17" s="1">
        <v>4.5</v>
      </c>
      <c r="BI17" s="1">
        <v>2.57</v>
      </c>
      <c r="BJ17" s="1">
        <v>50</v>
      </c>
      <c r="BK17" s="1">
        <v>45.5</v>
      </c>
      <c r="BL17" s="1">
        <v>91</v>
      </c>
      <c r="BM17" s="1">
        <v>10</v>
      </c>
      <c r="BN17" s="1">
        <v>9</v>
      </c>
      <c r="BO17" s="1">
        <v>90</v>
      </c>
      <c r="BP17" s="1">
        <v>3</v>
      </c>
      <c r="BQ17" s="1">
        <v>2</v>
      </c>
      <c r="BR17" s="1">
        <v>67</v>
      </c>
      <c r="BS17" s="1">
        <v>0</v>
      </c>
      <c r="BT17" s="1">
        <v>0</v>
      </c>
      <c r="BU17" s="1">
        <v>2</v>
      </c>
      <c r="BV17" s="1">
        <v>0</v>
      </c>
      <c r="BW17" s="1">
        <v>0</v>
      </c>
      <c r="BX17" s="1">
        <v>0.5</v>
      </c>
      <c r="BY17" s="1">
        <v>68</v>
      </c>
      <c r="BZ17" s="1">
        <v>0</v>
      </c>
      <c r="CA17" s="1">
        <v>3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f t="shared" si="0"/>
        <v>3.6211275199999999</v>
      </c>
      <c r="CL17" s="1">
        <v>7</v>
      </c>
    </row>
    <row r="18" spans="1:90" x14ac:dyDescent="0.25">
      <c r="A18" s="1" t="s">
        <v>139</v>
      </c>
      <c r="B18" s="1">
        <v>4.4000000000000004</v>
      </c>
      <c r="C18" s="1">
        <v>2</v>
      </c>
      <c r="D18" s="1">
        <v>90</v>
      </c>
      <c r="E18" s="1">
        <v>0.01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7.5</v>
      </c>
      <c r="V18" s="1">
        <v>4</v>
      </c>
      <c r="W18" s="1">
        <v>53</v>
      </c>
      <c r="X18" s="1">
        <v>0</v>
      </c>
      <c r="Y18" s="1">
        <v>0</v>
      </c>
      <c r="AA18" s="1">
        <v>0</v>
      </c>
      <c r="AB18" s="1">
        <v>0</v>
      </c>
      <c r="AC18" s="1">
        <v>0.5</v>
      </c>
      <c r="AD18" s="1">
        <v>0</v>
      </c>
      <c r="AE18" s="1">
        <v>0.02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5.55</v>
      </c>
      <c r="AM18" s="1">
        <v>31.6</v>
      </c>
      <c r="AN18" s="1">
        <v>0.1</v>
      </c>
      <c r="AO18" s="1">
        <v>2.4</v>
      </c>
      <c r="AP18" s="1">
        <v>17.5</v>
      </c>
      <c r="AQ18" s="1">
        <v>17.5</v>
      </c>
      <c r="AR18" s="1">
        <v>0</v>
      </c>
      <c r="AS18" s="1">
        <v>1.5</v>
      </c>
      <c r="AT18" s="1">
        <v>1.5</v>
      </c>
      <c r="AU18" s="1">
        <v>3.5</v>
      </c>
      <c r="AV18" s="1">
        <v>2</v>
      </c>
      <c r="AW18" s="1">
        <v>57</v>
      </c>
      <c r="AX18" s="1">
        <v>7</v>
      </c>
      <c r="AY18" s="1">
        <v>3.5</v>
      </c>
      <c r="AZ18" s="1">
        <v>2</v>
      </c>
      <c r="BA18" s="1">
        <v>2.5</v>
      </c>
      <c r="BB18" s="1">
        <v>8</v>
      </c>
      <c r="BC18" s="1">
        <v>18.5</v>
      </c>
      <c r="BD18" s="1">
        <v>10.5</v>
      </c>
      <c r="BE18" s="1">
        <v>7</v>
      </c>
      <c r="BF18" s="1">
        <v>0.5</v>
      </c>
      <c r="BG18" s="1">
        <v>1.5</v>
      </c>
      <c r="BH18" s="1">
        <v>1.5</v>
      </c>
      <c r="BI18" s="1">
        <v>1.72</v>
      </c>
      <c r="BJ18" s="1">
        <v>68</v>
      </c>
      <c r="BK18" s="1">
        <v>58.5</v>
      </c>
      <c r="BL18" s="1">
        <v>86</v>
      </c>
      <c r="BM18" s="1">
        <v>21</v>
      </c>
      <c r="BN18" s="1">
        <v>14.5</v>
      </c>
      <c r="BO18" s="1">
        <v>69</v>
      </c>
      <c r="BP18" s="1">
        <v>7.5</v>
      </c>
      <c r="BQ18" s="1">
        <v>4</v>
      </c>
      <c r="BR18" s="1">
        <v>53</v>
      </c>
      <c r="BS18" s="1">
        <v>0</v>
      </c>
      <c r="BT18" s="1">
        <v>0</v>
      </c>
      <c r="BU18" s="1">
        <v>2</v>
      </c>
      <c r="BV18" s="1">
        <v>0</v>
      </c>
      <c r="BW18" s="1">
        <v>0</v>
      </c>
      <c r="BX18" s="1">
        <v>0</v>
      </c>
      <c r="BY18" s="1">
        <v>83</v>
      </c>
      <c r="BZ18" s="1">
        <v>0</v>
      </c>
      <c r="CA18" s="1">
        <v>7.5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f t="shared" si="0"/>
        <v>3.5843110099999995</v>
      </c>
      <c r="CL18" s="1">
        <v>7</v>
      </c>
    </row>
    <row r="19" spans="1:90" x14ac:dyDescent="0.25">
      <c r="A19" s="1" t="s">
        <v>171</v>
      </c>
      <c r="B19" s="1">
        <v>4.7</v>
      </c>
      <c r="C19" s="1">
        <v>2</v>
      </c>
      <c r="D19" s="1">
        <v>90</v>
      </c>
      <c r="E19" s="1">
        <v>7.0000000000000007E-2</v>
      </c>
      <c r="F19" s="1">
        <v>0</v>
      </c>
      <c r="G19" s="1">
        <v>0.1</v>
      </c>
      <c r="H19" s="1">
        <v>0</v>
      </c>
      <c r="I19" s="1">
        <v>0.5</v>
      </c>
      <c r="J19" s="1">
        <v>0.5</v>
      </c>
      <c r="K19" s="1">
        <v>0.5</v>
      </c>
      <c r="L19" s="1">
        <v>0</v>
      </c>
      <c r="M19" s="1">
        <v>0</v>
      </c>
      <c r="N19" s="1">
        <v>0.5</v>
      </c>
      <c r="O19" s="1">
        <v>0.08</v>
      </c>
      <c r="P19" s="1">
        <v>0.08</v>
      </c>
      <c r="Q19" s="1">
        <v>0</v>
      </c>
      <c r="R19" s="1">
        <v>0</v>
      </c>
      <c r="S19" s="1">
        <v>0</v>
      </c>
      <c r="T19" s="1">
        <v>0</v>
      </c>
      <c r="U19" s="1">
        <v>11</v>
      </c>
      <c r="V19" s="1">
        <v>7.5</v>
      </c>
      <c r="W19" s="1">
        <v>68</v>
      </c>
      <c r="X19" s="1">
        <v>1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0.02</v>
      </c>
      <c r="AF19" s="1">
        <v>0</v>
      </c>
      <c r="AG19" s="1">
        <v>0</v>
      </c>
      <c r="AH19" s="1">
        <v>0</v>
      </c>
      <c r="AI19" s="1">
        <v>0</v>
      </c>
      <c r="AJ19" s="1">
        <v>0.5</v>
      </c>
      <c r="AK19" s="1">
        <v>8.5</v>
      </c>
      <c r="AL19" s="1">
        <v>2.6</v>
      </c>
      <c r="AM19" s="1">
        <v>14.8</v>
      </c>
      <c r="AN19" s="1">
        <v>0.5</v>
      </c>
      <c r="AO19" s="1">
        <v>3.9</v>
      </c>
      <c r="AP19" s="1">
        <v>12.5</v>
      </c>
      <c r="AQ19" s="1">
        <v>18.5</v>
      </c>
      <c r="AR19" s="1">
        <v>0</v>
      </c>
      <c r="AS19" s="1">
        <v>4</v>
      </c>
      <c r="AT19" s="1">
        <v>0.5</v>
      </c>
      <c r="AU19" s="1">
        <v>1</v>
      </c>
      <c r="AV19" s="1">
        <v>0</v>
      </c>
      <c r="AW19" s="1">
        <v>0</v>
      </c>
      <c r="AX19" s="1">
        <v>7</v>
      </c>
      <c r="AY19" s="1">
        <v>4</v>
      </c>
      <c r="AZ19" s="1">
        <v>0</v>
      </c>
      <c r="BA19" s="1">
        <v>1</v>
      </c>
      <c r="BB19" s="1">
        <v>5</v>
      </c>
      <c r="BC19" s="1">
        <v>14</v>
      </c>
      <c r="BD19" s="1">
        <v>10</v>
      </c>
      <c r="BE19" s="1">
        <v>3.5</v>
      </c>
      <c r="BF19" s="1">
        <v>2</v>
      </c>
      <c r="BG19" s="1">
        <v>5</v>
      </c>
      <c r="BH19" s="1">
        <v>1</v>
      </c>
      <c r="BI19" s="1">
        <v>1.01</v>
      </c>
      <c r="BJ19" s="1">
        <v>50</v>
      </c>
      <c r="BK19" s="1">
        <v>38.5</v>
      </c>
      <c r="BL19" s="1">
        <v>77</v>
      </c>
      <c r="BM19" s="1">
        <v>22</v>
      </c>
      <c r="BN19" s="1">
        <v>15.5</v>
      </c>
      <c r="BO19" s="1">
        <v>70</v>
      </c>
      <c r="BP19" s="1">
        <v>11</v>
      </c>
      <c r="BQ19" s="1">
        <v>7.5</v>
      </c>
      <c r="BR19" s="1">
        <v>68</v>
      </c>
      <c r="BS19" s="1">
        <v>0</v>
      </c>
      <c r="BT19" s="1">
        <v>0</v>
      </c>
      <c r="BU19" s="1">
        <v>2</v>
      </c>
      <c r="BV19" s="1">
        <v>0</v>
      </c>
      <c r="BW19" s="1">
        <v>0</v>
      </c>
      <c r="BX19" s="1">
        <v>0</v>
      </c>
      <c r="BY19" s="1">
        <v>73.5</v>
      </c>
      <c r="BZ19" s="1">
        <v>0.5</v>
      </c>
      <c r="CA19" s="1">
        <v>5.5</v>
      </c>
      <c r="CB19" s="1">
        <v>0.5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f t="shared" si="0"/>
        <v>3.9951447499999997</v>
      </c>
      <c r="CL19" s="1">
        <v>6</v>
      </c>
    </row>
    <row r="20" spans="1:90" x14ac:dyDescent="0.25">
      <c r="A20" s="1" t="s">
        <v>72</v>
      </c>
      <c r="B20" s="1">
        <v>5.0999999999999996</v>
      </c>
      <c r="C20" s="1">
        <v>2</v>
      </c>
      <c r="D20" s="1">
        <v>84</v>
      </c>
      <c r="E20" s="1">
        <v>0.01</v>
      </c>
      <c r="F20" s="1">
        <v>0</v>
      </c>
      <c r="G20" s="1">
        <v>0</v>
      </c>
      <c r="H20" s="1">
        <v>0</v>
      </c>
      <c r="I20" s="1">
        <v>0.5</v>
      </c>
      <c r="J20" s="1">
        <v>0</v>
      </c>
      <c r="K20" s="1">
        <v>0</v>
      </c>
      <c r="L20" s="1">
        <v>0.5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12</v>
      </c>
      <c r="V20" s="1">
        <v>7</v>
      </c>
      <c r="W20" s="1">
        <v>58</v>
      </c>
      <c r="X20" s="1">
        <v>2.5</v>
      </c>
      <c r="Y20" s="1">
        <v>1</v>
      </c>
      <c r="Z20" s="1">
        <v>40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0.5</v>
      </c>
      <c r="AK20" s="1">
        <v>2.5</v>
      </c>
      <c r="AL20" s="1">
        <v>7.2</v>
      </c>
      <c r="AM20" s="1">
        <v>12</v>
      </c>
      <c r="AN20" s="1">
        <v>0.1</v>
      </c>
      <c r="AO20" s="1">
        <v>3.4</v>
      </c>
      <c r="AP20" s="1">
        <v>13</v>
      </c>
      <c r="AQ20" s="1">
        <v>19</v>
      </c>
      <c r="AR20" s="1">
        <v>0</v>
      </c>
      <c r="AS20" s="1">
        <v>4</v>
      </c>
      <c r="AT20" s="1">
        <v>0.5</v>
      </c>
      <c r="AU20" s="1">
        <v>2</v>
      </c>
      <c r="AV20" s="1">
        <v>2</v>
      </c>
      <c r="AW20" s="1">
        <v>100</v>
      </c>
      <c r="AX20" s="1">
        <v>4</v>
      </c>
      <c r="AY20" s="1">
        <v>4</v>
      </c>
      <c r="AZ20" s="1">
        <v>0</v>
      </c>
      <c r="BA20" s="1">
        <v>0</v>
      </c>
      <c r="BB20" s="1">
        <v>4</v>
      </c>
      <c r="BC20" s="1">
        <v>14</v>
      </c>
      <c r="BD20" s="1">
        <v>10</v>
      </c>
      <c r="BE20" s="1">
        <v>3.5</v>
      </c>
      <c r="BF20" s="1">
        <v>2</v>
      </c>
      <c r="BG20" s="1">
        <v>5</v>
      </c>
      <c r="BH20" s="1">
        <v>1</v>
      </c>
      <c r="BI20" s="1">
        <v>1.01</v>
      </c>
      <c r="BJ20" s="1">
        <v>35</v>
      </c>
      <c r="BK20" s="1">
        <v>25.5</v>
      </c>
      <c r="BL20" s="1">
        <v>73</v>
      </c>
      <c r="BM20" s="1">
        <v>26.5</v>
      </c>
      <c r="BN20" s="1">
        <v>18.5</v>
      </c>
      <c r="BO20" s="1">
        <v>70</v>
      </c>
      <c r="BP20" s="1">
        <v>12</v>
      </c>
      <c r="BQ20" s="1">
        <v>7</v>
      </c>
      <c r="BR20" s="1">
        <v>58</v>
      </c>
      <c r="BS20" s="1">
        <v>0</v>
      </c>
      <c r="BT20" s="1">
        <v>0</v>
      </c>
      <c r="BU20" s="1">
        <v>2</v>
      </c>
      <c r="BV20" s="1">
        <v>0</v>
      </c>
      <c r="BW20" s="1">
        <v>1</v>
      </c>
      <c r="BX20" s="1">
        <v>0</v>
      </c>
      <c r="BY20" s="1">
        <v>52</v>
      </c>
      <c r="BZ20" s="1">
        <v>1</v>
      </c>
      <c r="CA20" s="1">
        <v>6.5</v>
      </c>
      <c r="CB20" s="1">
        <v>1.5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f t="shared" si="0"/>
        <v>3.1831073100000009</v>
      </c>
      <c r="CL20" s="1">
        <v>6</v>
      </c>
    </row>
    <row r="21" spans="1:90" x14ac:dyDescent="0.25">
      <c r="A21" s="1" t="s">
        <v>187</v>
      </c>
      <c r="B21" s="1">
        <v>4.4000000000000004</v>
      </c>
      <c r="C21" s="1">
        <v>2</v>
      </c>
      <c r="D21" s="1">
        <v>79.5</v>
      </c>
      <c r="E21" s="1">
        <v>0.02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6</v>
      </c>
      <c r="V21" s="1">
        <v>3</v>
      </c>
      <c r="W21" s="1">
        <v>50</v>
      </c>
      <c r="X21" s="1">
        <v>0</v>
      </c>
      <c r="Y21" s="1">
        <v>0</v>
      </c>
      <c r="AA21" s="1">
        <v>0</v>
      </c>
      <c r="AB21" s="1">
        <v>0</v>
      </c>
      <c r="AC21" s="1">
        <v>0.5</v>
      </c>
      <c r="AD21" s="1">
        <v>0</v>
      </c>
      <c r="AE21" s="1">
        <v>0.02</v>
      </c>
      <c r="AF21" s="1">
        <v>0</v>
      </c>
      <c r="AG21" s="1">
        <v>0</v>
      </c>
      <c r="AH21" s="1">
        <v>0.5</v>
      </c>
      <c r="AI21" s="1">
        <v>0</v>
      </c>
      <c r="AJ21" s="1">
        <v>0</v>
      </c>
      <c r="AK21" s="1">
        <v>0</v>
      </c>
      <c r="AL21" s="1">
        <v>5.65</v>
      </c>
      <c r="AM21" s="1">
        <v>15.2</v>
      </c>
      <c r="AN21" s="1">
        <v>0.1</v>
      </c>
      <c r="AO21" s="1">
        <v>1.1000000000000001</v>
      </c>
      <c r="AP21" s="1">
        <v>10.5</v>
      </c>
      <c r="AQ21" s="1">
        <v>10.5</v>
      </c>
      <c r="AR21" s="1">
        <v>0</v>
      </c>
      <c r="AS21" s="1">
        <v>1</v>
      </c>
      <c r="AT21" s="1">
        <v>2</v>
      </c>
      <c r="AU21" s="1">
        <v>0</v>
      </c>
      <c r="AV21" s="1">
        <v>0</v>
      </c>
      <c r="AX21" s="1">
        <v>6.5</v>
      </c>
      <c r="AY21" s="1">
        <v>4</v>
      </c>
      <c r="AZ21" s="1">
        <v>1</v>
      </c>
      <c r="BA21" s="1">
        <v>2</v>
      </c>
      <c r="BB21" s="1">
        <v>7</v>
      </c>
      <c r="BC21" s="1">
        <v>11.5</v>
      </c>
      <c r="BD21" s="1">
        <v>9</v>
      </c>
      <c r="BE21" s="1">
        <v>6</v>
      </c>
      <c r="BF21" s="1">
        <v>0.5</v>
      </c>
      <c r="BG21" s="1">
        <v>2</v>
      </c>
      <c r="BH21" s="1">
        <v>4.5</v>
      </c>
      <c r="BI21" s="1">
        <v>2.57</v>
      </c>
      <c r="BJ21" s="1">
        <v>51.5</v>
      </c>
      <c r="BK21" s="1">
        <v>45</v>
      </c>
      <c r="BL21" s="1">
        <v>87</v>
      </c>
      <c r="BM21" s="1">
        <v>17.5</v>
      </c>
      <c r="BN21" s="1">
        <v>13</v>
      </c>
      <c r="BO21" s="1">
        <v>74</v>
      </c>
      <c r="BP21" s="1">
        <v>6</v>
      </c>
      <c r="BQ21" s="1">
        <v>3</v>
      </c>
      <c r="BR21" s="1">
        <v>50</v>
      </c>
      <c r="BS21" s="1">
        <v>0</v>
      </c>
      <c r="BT21" s="1">
        <v>0</v>
      </c>
      <c r="BU21" s="1">
        <v>2</v>
      </c>
      <c r="BV21" s="1">
        <v>0</v>
      </c>
      <c r="BW21" s="1">
        <v>1</v>
      </c>
      <c r="BX21" s="1">
        <v>2</v>
      </c>
      <c r="BY21" s="1">
        <v>63</v>
      </c>
      <c r="BZ21" s="1">
        <v>0</v>
      </c>
      <c r="CA21" s="1">
        <v>5</v>
      </c>
      <c r="CB21" s="1">
        <v>1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f t="shared" si="0"/>
        <v>3.6163425199999994</v>
      </c>
      <c r="CL21" s="1">
        <v>6</v>
      </c>
    </row>
    <row r="22" spans="1:90" x14ac:dyDescent="0.25">
      <c r="A22" s="1" t="s">
        <v>178</v>
      </c>
      <c r="B22" s="1">
        <v>5.3</v>
      </c>
      <c r="C22" s="1">
        <v>2</v>
      </c>
      <c r="D22" s="1">
        <v>90</v>
      </c>
      <c r="E22" s="1">
        <v>0.02</v>
      </c>
      <c r="F22" s="1">
        <v>0</v>
      </c>
      <c r="G22" s="1">
        <v>0</v>
      </c>
      <c r="H22" s="1">
        <v>0</v>
      </c>
      <c r="I22" s="1">
        <v>0.5</v>
      </c>
      <c r="J22" s="1">
        <v>0</v>
      </c>
      <c r="K22" s="1">
        <v>0.5</v>
      </c>
      <c r="L22" s="1">
        <v>0</v>
      </c>
      <c r="M22" s="1">
        <v>0</v>
      </c>
      <c r="N22" s="1">
        <v>0.5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4</v>
      </c>
      <c r="V22" s="1">
        <v>3.5</v>
      </c>
      <c r="W22" s="1">
        <v>88</v>
      </c>
      <c r="X22" s="1">
        <v>0</v>
      </c>
      <c r="Y22" s="1">
        <v>0</v>
      </c>
      <c r="AA22" s="1">
        <v>0</v>
      </c>
      <c r="AB22" s="1">
        <v>0</v>
      </c>
      <c r="AC22" s="1">
        <v>0.5</v>
      </c>
      <c r="AD22" s="1">
        <v>0</v>
      </c>
      <c r="AE22" s="1">
        <v>0.02</v>
      </c>
      <c r="AF22" s="1">
        <v>0</v>
      </c>
      <c r="AG22" s="1">
        <v>0</v>
      </c>
      <c r="AH22" s="1">
        <v>0</v>
      </c>
      <c r="AI22" s="1">
        <v>0</v>
      </c>
      <c r="AJ22" s="1">
        <v>0.5</v>
      </c>
      <c r="AK22" s="1">
        <v>3</v>
      </c>
      <c r="AL22" s="1">
        <v>5.55</v>
      </c>
      <c r="AM22" s="1">
        <v>24.1</v>
      </c>
      <c r="AN22" s="1">
        <v>0.1</v>
      </c>
      <c r="AO22" s="1">
        <v>3.5</v>
      </c>
      <c r="AP22" s="1">
        <v>14.5</v>
      </c>
      <c r="AQ22" s="1">
        <v>20.5</v>
      </c>
      <c r="AR22" s="1">
        <v>0.5</v>
      </c>
      <c r="AS22" s="1">
        <v>4.5</v>
      </c>
      <c r="AT22" s="1">
        <v>0.5</v>
      </c>
      <c r="AU22" s="1">
        <v>1.5</v>
      </c>
      <c r="AV22" s="1">
        <v>0.5</v>
      </c>
      <c r="AW22" s="1">
        <v>33</v>
      </c>
      <c r="AX22" s="1">
        <v>3</v>
      </c>
      <c r="AY22" s="1">
        <v>7.5</v>
      </c>
      <c r="AZ22" s="1">
        <v>1.5</v>
      </c>
      <c r="BA22" s="1">
        <v>0</v>
      </c>
      <c r="BB22" s="1">
        <v>9</v>
      </c>
      <c r="BC22" s="1">
        <v>14</v>
      </c>
      <c r="BD22" s="1">
        <v>10</v>
      </c>
      <c r="BE22" s="1">
        <v>3.5</v>
      </c>
      <c r="BF22" s="1">
        <v>2</v>
      </c>
      <c r="BG22" s="1">
        <v>5</v>
      </c>
      <c r="BH22" s="1">
        <v>1</v>
      </c>
      <c r="BI22" s="1">
        <v>1.01</v>
      </c>
      <c r="BJ22" s="1">
        <v>52</v>
      </c>
      <c r="BK22" s="1">
        <v>45</v>
      </c>
      <c r="BL22" s="1">
        <v>87</v>
      </c>
      <c r="BM22" s="1">
        <v>11.5</v>
      </c>
      <c r="BN22" s="1">
        <v>9</v>
      </c>
      <c r="BO22" s="1">
        <v>78</v>
      </c>
      <c r="BP22" s="1">
        <v>4</v>
      </c>
      <c r="BQ22" s="1">
        <v>3.5</v>
      </c>
      <c r="BR22" s="1">
        <v>88</v>
      </c>
      <c r="BS22" s="1">
        <v>0</v>
      </c>
      <c r="BT22" s="1">
        <v>0</v>
      </c>
      <c r="BU22" s="1">
        <v>2</v>
      </c>
      <c r="BV22" s="1">
        <v>0</v>
      </c>
      <c r="BW22" s="1">
        <v>0</v>
      </c>
      <c r="BX22" s="1">
        <v>0</v>
      </c>
      <c r="BY22" s="1">
        <v>64</v>
      </c>
      <c r="BZ22" s="1">
        <v>1</v>
      </c>
      <c r="CA22" s="1">
        <v>3.5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f t="shared" si="0"/>
        <v>3.4830563199999993</v>
      </c>
      <c r="CL22" s="1">
        <v>6</v>
      </c>
    </row>
    <row r="23" spans="1:90" x14ac:dyDescent="0.25">
      <c r="A23" s="1" t="s">
        <v>130</v>
      </c>
      <c r="B23" s="1">
        <v>4.0999999999999996</v>
      </c>
      <c r="C23" s="1">
        <v>2</v>
      </c>
      <c r="D23" s="1">
        <v>90</v>
      </c>
      <c r="E23" s="1">
        <v>0.12</v>
      </c>
      <c r="F23" s="1">
        <v>0.33</v>
      </c>
      <c r="G23" s="1">
        <v>0.2</v>
      </c>
      <c r="H23" s="1">
        <v>1</v>
      </c>
      <c r="I23" s="1">
        <v>1.5</v>
      </c>
      <c r="J23" s="1">
        <v>0.5</v>
      </c>
      <c r="K23" s="1">
        <v>1.5</v>
      </c>
      <c r="L23" s="1">
        <v>0</v>
      </c>
      <c r="M23" s="1">
        <v>0</v>
      </c>
      <c r="N23" s="1">
        <v>1.5</v>
      </c>
      <c r="O23" s="1">
        <v>0.11</v>
      </c>
      <c r="P23" s="1">
        <v>0.11</v>
      </c>
      <c r="Q23" s="1">
        <v>0</v>
      </c>
      <c r="R23" s="1">
        <v>0</v>
      </c>
      <c r="S23" s="1">
        <v>0</v>
      </c>
      <c r="T23" s="1">
        <v>0</v>
      </c>
      <c r="U23" s="1">
        <v>5.5</v>
      </c>
      <c r="V23" s="1">
        <v>0.5</v>
      </c>
      <c r="W23" s="1">
        <v>9</v>
      </c>
      <c r="X23" s="1">
        <v>0.5</v>
      </c>
      <c r="Y23" s="1">
        <v>0.5</v>
      </c>
      <c r="Z23" s="1">
        <v>100</v>
      </c>
      <c r="AA23" s="1">
        <v>0</v>
      </c>
      <c r="AB23" s="1">
        <v>0</v>
      </c>
      <c r="AC23" s="1">
        <v>0.5</v>
      </c>
      <c r="AD23" s="1">
        <v>0</v>
      </c>
      <c r="AE23" s="1">
        <v>0.06</v>
      </c>
      <c r="AF23" s="1">
        <v>0.5</v>
      </c>
      <c r="AG23" s="1">
        <v>0</v>
      </c>
      <c r="AH23" s="1">
        <v>0</v>
      </c>
      <c r="AI23" s="1">
        <v>0</v>
      </c>
      <c r="AJ23" s="1">
        <v>0</v>
      </c>
      <c r="AK23" s="1">
        <v>21.5</v>
      </c>
      <c r="AL23" s="1">
        <v>7.1</v>
      </c>
      <c r="AM23" s="1">
        <v>25.4</v>
      </c>
      <c r="AN23" s="1">
        <v>0.8</v>
      </c>
      <c r="AO23" s="1">
        <v>3.8</v>
      </c>
      <c r="AP23" s="1">
        <v>16</v>
      </c>
      <c r="AQ23" s="1">
        <v>20.5</v>
      </c>
      <c r="AR23" s="1">
        <v>0</v>
      </c>
      <c r="AS23" s="1">
        <v>3.5</v>
      </c>
      <c r="AT23" s="1">
        <v>1</v>
      </c>
      <c r="AU23" s="1">
        <v>2</v>
      </c>
      <c r="AV23" s="1">
        <v>1.5</v>
      </c>
      <c r="AW23" s="1">
        <v>75</v>
      </c>
      <c r="AX23" s="1">
        <v>3.5</v>
      </c>
      <c r="AY23" s="1">
        <v>6</v>
      </c>
      <c r="AZ23" s="1">
        <v>0.5</v>
      </c>
      <c r="BA23" s="1">
        <v>2</v>
      </c>
      <c r="BB23" s="1">
        <v>8.5</v>
      </c>
      <c r="BC23" s="1">
        <v>11</v>
      </c>
      <c r="BD23" s="1">
        <v>5.5</v>
      </c>
      <c r="BE23" s="1">
        <v>3</v>
      </c>
      <c r="BF23" s="1">
        <v>0.5</v>
      </c>
      <c r="BG23" s="1">
        <v>0.5</v>
      </c>
      <c r="BH23" s="1">
        <v>1.5</v>
      </c>
      <c r="BI23" s="1">
        <v>1.26</v>
      </c>
      <c r="BJ23" s="1">
        <v>46.5</v>
      </c>
      <c r="BK23" s="1">
        <v>36.5</v>
      </c>
      <c r="BL23" s="1">
        <v>78</v>
      </c>
      <c r="BM23" s="1">
        <v>9</v>
      </c>
      <c r="BN23" s="1">
        <v>2</v>
      </c>
      <c r="BO23" s="1">
        <v>22</v>
      </c>
      <c r="BP23" s="1">
        <v>5.5</v>
      </c>
      <c r="BQ23" s="1">
        <v>0.5</v>
      </c>
      <c r="BR23" s="1">
        <v>9</v>
      </c>
      <c r="BS23" s="1">
        <v>0</v>
      </c>
      <c r="BT23" s="1">
        <v>0</v>
      </c>
      <c r="BU23" s="1">
        <v>2</v>
      </c>
      <c r="BV23" s="1">
        <v>0</v>
      </c>
      <c r="BW23" s="1">
        <v>0</v>
      </c>
      <c r="BX23" s="1">
        <v>0</v>
      </c>
      <c r="BY23" s="1">
        <v>61</v>
      </c>
      <c r="BZ23" s="1">
        <v>2.5</v>
      </c>
      <c r="CA23" s="1">
        <v>4.5</v>
      </c>
      <c r="CB23" s="1">
        <v>0.5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f t="shared" si="0"/>
        <v>4.0733192800000015</v>
      </c>
      <c r="CL23" s="1">
        <v>6</v>
      </c>
    </row>
    <row r="24" spans="1:90" x14ac:dyDescent="0.25">
      <c r="A24" s="1" t="s">
        <v>189</v>
      </c>
      <c r="B24" s="1">
        <v>4.4000000000000004</v>
      </c>
      <c r="C24" s="1">
        <v>2</v>
      </c>
      <c r="D24" s="1">
        <v>32.5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2</v>
      </c>
      <c r="V24" s="1">
        <v>0</v>
      </c>
      <c r="W24" s="1">
        <v>0</v>
      </c>
      <c r="X24" s="1">
        <v>0</v>
      </c>
      <c r="Y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0.15</v>
      </c>
      <c r="AM24" s="1">
        <v>4.7</v>
      </c>
      <c r="AN24" s="1">
        <v>0</v>
      </c>
      <c r="AO24" s="1">
        <v>1.8</v>
      </c>
      <c r="AP24" s="1">
        <v>5.5</v>
      </c>
      <c r="AQ24" s="1">
        <v>5.5</v>
      </c>
      <c r="AR24" s="1">
        <v>0</v>
      </c>
      <c r="AS24" s="1">
        <v>1</v>
      </c>
      <c r="AT24" s="1">
        <v>0.5</v>
      </c>
      <c r="AU24" s="1">
        <v>1</v>
      </c>
      <c r="AV24" s="1">
        <v>1</v>
      </c>
      <c r="AW24" s="1">
        <v>100</v>
      </c>
      <c r="AX24" s="1">
        <v>3</v>
      </c>
      <c r="AY24" s="1">
        <v>1</v>
      </c>
      <c r="AZ24" s="1">
        <v>0</v>
      </c>
      <c r="BA24" s="1">
        <v>1</v>
      </c>
      <c r="BB24" s="1">
        <v>2</v>
      </c>
      <c r="BC24" s="1">
        <v>11</v>
      </c>
      <c r="BD24" s="1">
        <v>5.5</v>
      </c>
      <c r="BE24" s="1">
        <v>3</v>
      </c>
      <c r="BF24" s="1">
        <v>0.5</v>
      </c>
      <c r="BG24" s="1">
        <v>0.5</v>
      </c>
      <c r="BH24" s="1">
        <v>1.5</v>
      </c>
      <c r="BI24" s="1">
        <v>1.26</v>
      </c>
      <c r="BJ24" s="1">
        <v>18.5</v>
      </c>
      <c r="BK24" s="1">
        <v>12.5</v>
      </c>
      <c r="BL24" s="1">
        <v>68</v>
      </c>
      <c r="BM24" s="1">
        <v>4.5</v>
      </c>
      <c r="BN24" s="1">
        <v>1</v>
      </c>
      <c r="BO24" s="1">
        <v>22</v>
      </c>
      <c r="BP24" s="1">
        <v>2</v>
      </c>
      <c r="BQ24" s="1">
        <v>0</v>
      </c>
      <c r="BR24" s="1">
        <v>0</v>
      </c>
      <c r="BS24" s="1">
        <v>0</v>
      </c>
      <c r="BT24" s="1">
        <v>0</v>
      </c>
      <c r="BU24" s="1">
        <v>1</v>
      </c>
      <c r="BV24" s="1">
        <v>1</v>
      </c>
      <c r="BW24" s="1">
        <v>1</v>
      </c>
      <c r="BX24" s="1">
        <v>0</v>
      </c>
      <c r="BY24" s="1">
        <v>23.5</v>
      </c>
      <c r="BZ24" s="1">
        <v>0</v>
      </c>
      <c r="CA24" s="1">
        <v>2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f t="shared" si="0"/>
        <v>3.2825259000000004</v>
      </c>
      <c r="CL24" s="1">
        <v>6</v>
      </c>
    </row>
    <row r="25" spans="1:90" x14ac:dyDescent="0.25">
      <c r="A25" s="1" t="s">
        <v>161</v>
      </c>
      <c r="B25" s="1">
        <v>4.2</v>
      </c>
      <c r="C25" s="1">
        <v>2</v>
      </c>
      <c r="D25" s="1">
        <v>90</v>
      </c>
      <c r="E25" s="1">
        <v>0.16</v>
      </c>
      <c r="F25" s="1">
        <v>0.33</v>
      </c>
      <c r="G25" s="1">
        <v>0.2</v>
      </c>
      <c r="H25" s="1">
        <v>1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11.5</v>
      </c>
      <c r="V25" s="1">
        <v>8.5</v>
      </c>
      <c r="W25" s="1">
        <v>74</v>
      </c>
      <c r="X25" s="1">
        <v>2</v>
      </c>
      <c r="Y25" s="1">
        <v>0.5</v>
      </c>
      <c r="Z25" s="1">
        <v>25</v>
      </c>
      <c r="AA25" s="1">
        <v>0</v>
      </c>
      <c r="AB25" s="1">
        <v>0</v>
      </c>
      <c r="AC25" s="1">
        <v>1</v>
      </c>
      <c r="AD25" s="1">
        <v>0.5</v>
      </c>
      <c r="AE25" s="1">
        <v>0.22</v>
      </c>
      <c r="AF25" s="1">
        <v>0.5</v>
      </c>
      <c r="AG25" s="1">
        <v>0</v>
      </c>
      <c r="AH25" s="1">
        <v>0.5</v>
      </c>
      <c r="AI25" s="1">
        <v>0</v>
      </c>
      <c r="AJ25" s="1">
        <v>0</v>
      </c>
      <c r="AK25" s="1">
        <v>0</v>
      </c>
      <c r="AL25" s="1">
        <v>15.85</v>
      </c>
      <c r="AM25" s="1">
        <v>27.9</v>
      </c>
      <c r="AN25" s="1">
        <v>0.7</v>
      </c>
      <c r="AO25" s="1">
        <v>3.1</v>
      </c>
      <c r="AP25" s="1">
        <v>14</v>
      </c>
      <c r="AQ25" s="1">
        <v>18.5</v>
      </c>
      <c r="AR25" s="1">
        <v>1</v>
      </c>
      <c r="AS25" s="1">
        <v>4</v>
      </c>
      <c r="AT25" s="1">
        <v>1</v>
      </c>
      <c r="AU25" s="1">
        <v>5</v>
      </c>
      <c r="AV25" s="1">
        <v>3</v>
      </c>
      <c r="AW25" s="1">
        <v>60</v>
      </c>
      <c r="AX25" s="1">
        <v>4.5</v>
      </c>
      <c r="AY25" s="1">
        <v>2.5</v>
      </c>
      <c r="AZ25" s="1">
        <v>0</v>
      </c>
      <c r="BA25" s="1">
        <v>1.5</v>
      </c>
      <c r="BB25" s="1">
        <v>4</v>
      </c>
      <c r="BC25" s="1">
        <v>11</v>
      </c>
      <c r="BD25" s="1">
        <v>5.5</v>
      </c>
      <c r="BE25" s="1">
        <v>3</v>
      </c>
      <c r="BF25" s="1">
        <v>0.5</v>
      </c>
      <c r="BG25" s="1">
        <v>0.5</v>
      </c>
      <c r="BH25" s="1">
        <v>1.5</v>
      </c>
      <c r="BI25" s="1">
        <v>1.26</v>
      </c>
      <c r="BJ25" s="1">
        <v>39</v>
      </c>
      <c r="BK25" s="1">
        <v>28.5</v>
      </c>
      <c r="BL25" s="1">
        <v>73</v>
      </c>
      <c r="BM25" s="1">
        <v>23.5</v>
      </c>
      <c r="BN25" s="1">
        <v>16</v>
      </c>
      <c r="BO25" s="1">
        <v>68</v>
      </c>
      <c r="BP25" s="1">
        <v>11.5</v>
      </c>
      <c r="BQ25" s="1">
        <v>8.5</v>
      </c>
      <c r="BR25" s="1">
        <v>74</v>
      </c>
      <c r="BS25" s="1">
        <v>1</v>
      </c>
      <c r="BT25" s="1">
        <v>0.5</v>
      </c>
      <c r="BU25" s="1">
        <v>2</v>
      </c>
      <c r="BV25" s="1">
        <v>0</v>
      </c>
      <c r="BW25" s="1">
        <v>0</v>
      </c>
      <c r="BX25" s="1">
        <v>0.5</v>
      </c>
      <c r="BY25" s="1">
        <v>67</v>
      </c>
      <c r="BZ25" s="1">
        <v>0</v>
      </c>
      <c r="CA25" s="1">
        <v>3</v>
      </c>
      <c r="CB25" s="1">
        <v>3.5</v>
      </c>
      <c r="CC25" s="1">
        <v>0.5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f t="shared" si="0"/>
        <v>4.4945445600000005</v>
      </c>
      <c r="CL25" s="1">
        <v>5</v>
      </c>
    </row>
    <row r="26" spans="1:90" x14ac:dyDescent="0.25">
      <c r="A26" s="1" t="s">
        <v>76</v>
      </c>
      <c r="B26" s="1">
        <v>4.9000000000000004</v>
      </c>
      <c r="C26" s="1">
        <v>2</v>
      </c>
      <c r="D26" s="1">
        <v>90</v>
      </c>
      <c r="E26" s="1">
        <v>0.04</v>
      </c>
      <c r="F26" s="1">
        <v>0</v>
      </c>
      <c r="G26" s="1">
        <v>0</v>
      </c>
      <c r="H26" s="1">
        <v>0</v>
      </c>
      <c r="I26" s="1">
        <v>0.5</v>
      </c>
      <c r="J26" s="1">
        <v>0</v>
      </c>
      <c r="K26" s="1">
        <v>0.5</v>
      </c>
      <c r="L26" s="1">
        <v>0</v>
      </c>
      <c r="M26" s="1">
        <v>0</v>
      </c>
      <c r="N26" s="1">
        <v>0.5</v>
      </c>
      <c r="O26" s="1">
        <v>0.02</v>
      </c>
      <c r="P26" s="1">
        <v>0.02</v>
      </c>
      <c r="Q26" s="1">
        <v>0</v>
      </c>
      <c r="R26" s="1">
        <v>0</v>
      </c>
      <c r="S26" s="1">
        <v>0</v>
      </c>
      <c r="T26" s="1">
        <v>0</v>
      </c>
      <c r="U26" s="1">
        <v>11</v>
      </c>
      <c r="V26" s="1">
        <v>4</v>
      </c>
      <c r="W26" s="1">
        <v>36</v>
      </c>
      <c r="X26" s="1">
        <v>0</v>
      </c>
      <c r="Y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0.02</v>
      </c>
      <c r="AF26" s="1">
        <v>0</v>
      </c>
      <c r="AG26" s="1">
        <v>0</v>
      </c>
      <c r="AH26" s="1">
        <v>0.5</v>
      </c>
      <c r="AI26" s="1">
        <v>0</v>
      </c>
      <c r="AJ26" s="1">
        <v>0</v>
      </c>
      <c r="AK26" s="1">
        <v>6</v>
      </c>
      <c r="AL26" s="1">
        <v>0.6</v>
      </c>
      <c r="AM26" s="1">
        <v>19.2</v>
      </c>
      <c r="AN26" s="1">
        <v>0.1</v>
      </c>
      <c r="AO26" s="1">
        <v>2.2999999999999998</v>
      </c>
      <c r="AP26" s="1">
        <v>10</v>
      </c>
      <c r="AQ26" s="1">
        <v>10</v>
      </c>
      <c r="AR26" s="1">
        <v>0</v>
      </c>
      <c r="AS26" s="1">
        <v>1</v>
      </c>
      <c r="AT26" s="1">
        <v>1.5</v>
      </c>
      <c r="AU26" s="1">
        <v>1</v>
      </c>
      <c r="AV26" s="1">
        <v>0.5</v>
      </c>
      <c r="AW26" s="1">
        <v>50</v>
      </c>
      <c r="AX26" s="1">
        <v>4.5</v>
      </c>
      <c r="AY26" s="1">
        <v>4</v>
      </c>
      <c r="AZ26" s="1">
        <v>1.5</v>
      </c>
      <c r="BA26" s="1">
        <v>3</v>
      </c>
      <c r="BB26" s="1">
        <v>8.5</v>
      </c>
      <c r="BC26" s="1">
        <v>17.5</v>
      </c>
      <c r="BD26" s="1">
        <v>10</v>
      </c>
      <c r="BE26" s="1">
        <v>4</v>
      </c>
      <c r="BF26" s="1">
        <v>0</v>
      </c>
      <c r="BG26" s="1">
        <v>1.5</v>
      </c>
      <c r="BH26" s="1">
        <v>1.5</v>
      </c>
      <c r="BI26" s="1">
        <v>1.44</v>
      </c>
      <c r="BJ26" s="1">
        <v>34.5</v>
      </c>
      <c r="BK26" s="1">
        <v>23.5</v>
      </c>
      <c r="BL26" s="1">
        <v>68</v>
      </c>
      <c r="BM26" s="1">
        <v>21</v>
      </c>
      <c r="BN26" s="1">
        <v>12.5</v>
      </c>
      <c r="BO26" s="1">
        <v>60</v>
      </c>
      <c r="BP26" s="1">
        <v>11</v>
      </c>
      <c r="BQ26" s="1">
        <v>4</v>
      </c>
      <c r="BR26" s="1">
        <v>36</v>
      </c>
      <c r="BS26" s="1">
        <v>0</v>
      </c>
      <c r="BT26" s="1">
        <v>0</v>
      </c>
      <c r="BU26" s="1">
        <v>2</v>
      </c>
      <c r="BV26" s="1">
        <v>0</v>
      </c>
      <c r="BW26" s="1">
        <v>0</v>
      </c>
      <c r="BX26" s="1">
        <v>0</v>
      </c>
      <c r="BY26" s="1">
        <v>46.5</v>
      </c>
      <c r="BZ26" s="1">
        <v>2.5</v>
      </c>
      <c r="CA26" s="1">
        <v>6.5</v>
      </c>
      <c r="CB26" s="1">
        <v>2.5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f t="shared" si="0"/>
        <v>3.3675163600000002</v>
      </c>
      <c r="CL26" s="1">
        <v>5</v>
      </c>
    </row>
    <row r="27" spans="1:90" x14ac:dyDescent="0.25">
      <c r="A27" s="1" t="s">
        <v>105</v>
      </c>
      <c r="B27" s="1">
        <v>4.4000000000000004</v>
      </c>
      <c r="C27" s="1">
        <v>2</v>
      </c>
      <c r="D27" s="1">
        <v>90</v>
      </c>
      <c r="E27" s="1">
        <v>0.1</v>
      </c>
      <c r="F27" s="1">
        <v>0</v>
      </c>
      <c r="G27" s="1">
        <v>0.1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14</v>
      </c>
      <c r="V27" s="1">
        <v>8</v>
      </c>
      <c r="W27" s="1">
        <v>57</v>
      </c>
      <c r="X27" s="1">
        <v>4</v>
      </c>
      <c r="Y27" s="1">
        <v>1</v>
      </c>
      <c r="Z27" s="1">
        <v>25</v>
      </c>
      <c r="AA27" s="1">
        <v>0</v>
      </c>
      <c r="AB27" s="1">
        <v>0</v>
      </c>
      <c r="AC27" s="1">
        <v>2</v>
      </c>
      <c r="AD27" s="1">
        <v>0</v>
      </c>
      <c r="AE27" s="1">
        <v>7.0000000000000007E-2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25.6</v>
      </c>
      <c r="AM27" s="1">
        <v>27.6</v>
      </c>
      <c r="AN27" s="1">
        <v>0.2</v>
      </c>
      <c r="AO27" s="1">
        <v>3</v>
      </c>
      <c r="AP27" s="1">
        <v>12.5</v>
      </c>
      <c r="AQ27" s="1">
        <v>12.5</v>
      </c>
      <c r="AR27" s="1">
        <v>0</v>
      </c>
      <c r="AS27" s="1">
        <v>1.5</v>
      </c>
      <c r="AT27" s="1">
        <v>1.5</v>
      </c>
      <c r="AU27" s="1">
        <v>1</v>
      </c>
      <c r="AV27" s="1">
        <v>0</v>
      </c>
      <c r="AW27" s="1">
        <v>0</v>
      </c>
      <c r="AX27" s="1">
        <v>7</v>
      </c>
      <c r="AY27" s="1">
        <v>4.5</v>
      </c>
      <c r="AZ27" s="1">
        <v>2</v>
      </c>
      <c r="BA27" s="1">
        <v>1.5</v>
      </c>
      <c r="BB27" s="1">
        <v>8</v>
      </c>
      <c r="BC27" s="1">
        <v>17.5</v>
      </c>
      <c r="BD27" s="1">
        <v>10</v>
      </c>
      <c r="BE27" s="1">
        <v>4</v>
      </c>
      <c r="BF27" s="1">
        <v>0</v>
      </c>
      <c r="BG27" s="1">
        <v>1.5</v>
      </c>
      <c r="BH27" s="1">
        <v>1.5</v>
      </c>
      <c r="BI27" s="1">
        <v>1.44</v>
      </c>
      <c r="BJ27" s="1">
        <v>26.5</v>
      </c>
      <c r="BK27" s="1">
        <v>19</v>
      </c>
      <c r="BL27" s="1">
        <v>72</v>
      </c>
      <c r="BM27" s="1">
        <v>23</v>
      </c>
      <c r="BN27" s="1">
        <v>13.5</v>
      </c>
      <c r="BO27" s="1">
        <v>59</v>
      </c>
      <c r="BP27" s="1">
        <v>14</v>
      </c>
      <c r="BQ27" s="1">
        <v>8</v>
      </c>
      <c r="BR27" s="1">
        <v>57</v>
      </c>
      <c r="BS27" s="1">
        <v>0</v>
      </c>
      <c r="BT27" s="1">
        <v>0</v>
      </c>
      <c r="BU27" s="1">
        <v>2</v>
      </c>
      <c r="BV27" s="1">
        <v>0</v>
      </c>
      <c r="BW27" s="1">
        <v>0</v>
      </c>
      <c r="BX27" s="1">
        <v>0</v>
      </c>
      <c r="BY27" s="1">
        <v>54</v>
      </c>
      <c r="BZ27" s="1">
        <v>0</v>
      </c>
      <c r="CA27" s="1">
        <v>10</v>
      </c>
      <c r="CB27" s="1">
        <v>5.5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f t="shared" si="0"/>
        <v>2.8102079</v>
      </c>
      <c r="CL27" s="1">
        <v>5</v>
      </c>
    </row>
    <row r="28" spans="1:90" x14ac:dyDescent="0.25">
      <c r="A28" s="1" t="s">
        <v>117</v>
      </c>
      <c r="B28" s="1">
        <v>4.5999999999999996</v>
      </c>
      <c r="C28" s="1">
        <v>2</v>
      </c>
      <c r="D28" s="1">
        <v>86</v>
      </c>
      <c r="E28" s="1">
        <v>0.08</v>
      </c>
      <c r="F28" s="1">
        <v>0.2</v>
      </c>
      <c r="G28" s="1">
        <v>0.2</v>
      </c>
      <c r="H28" s="1">
        <v>1</v>
      </c>
      <c r="I28" s="1">
        <v>0.5</v>
      </c>
      <c r="J28" s="1">
        <v>0</v>
      </c>
      <c r="K28" s="1">
        <v>0.5</v>
      </c>
      <c r="L28" s="1">
        <v>0</v>
      </c>
      <c r="M28" s="1">
        <v>0.5</v>
      </c>
      <c r="N28" s="1">
        <v>0</v>
      </c>
      <c r="O28" s="1">
        <v>0.15</v>
      </c>
      <c r="P28" s="1">
        <v>0.15</v>
      </c>
      <c r="Q28" s="1">
        <v>0</v>
      </c>
      <c r="R28" s="1">
        <v>0</v>
      </c>
      <c r="S28" s="1">
        <v>0</v>
      </c>
      <c r="T28" s="1">
        <v>0</v>
      </c>
      <c r="U28" s="1">
        <v>1.5</v>
      </c>
      <c r="V28" s="1">
        <v>0.5</v>
      </c>
      <c r="W28" s="1">
        <v>33</v>
      </c>
      <c r="X28" s="1">
        <v>0</v>
      </c>
      <c r="Y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0.01</v>
      </c>
      <c r="AF28" s="1">
        <v>0.5</v>
      </c>
      <c r="AG28" s="1">
        <v>0</v>
      </c>
      <c r="AH28" s="1">
        <v>0.5</v>
      </c>
      <c r="AI28" s="1">
        <v>0</v>
      </c>
      <c r="AJ28" s="1">
        <v>0.5</v>
      </c>
      <c r="AK28" s="1">
        <v>3.5</v>
      </c>
      <c r="AL28" s="1">
        <v>1.6</v>
      </c>
      <c r="AM28" s="1">
        <v>13.6</v>
      </c>
      <c r="AN28" s="1">
        <v>0.9</v>
      </c>
      <c r="AO28" s="1">
        <v>2.8</v>
      </c>
      <c r="AP28" s="1">
        <v>8.5</v>
      </c>
      <c r="AQ28" s="1">
        <v>19</v>
      </c>
      <c r="AR28" s="1">
        <v>0</v>
      </c>
      <c r="AS28" s="1">
        <v>4.5</v>
      </c>
      <c r="AT28" s="1">
        <v>1.5</v>
      </c>
      <c r="AU28" s="1">
        <v>1</v>
      </c>
      <c r="AV28" s="1">
        <v>0.5</v>
      </c>
      <c r="AW28" s="1">
        <v>50</v>
      </c>
      <c r="AX28" s="1">
        <v>1.5</v>
      </c>
      <c r="AY28" s="1">
        <v>4.5</v>
      </c>
      <c r="AZ28" s="1">
        <v>1</v>
      </c>
      <c r="BA28" s="1">
        <v>2</v>
      </c>
      <c r="BB28" s="1">
        <v>7.5</v>
      </c>
      <c r="BC28" s="1">
        <v>13.5</v>
      </c>
      <c r="BD28" s="1">
        <v>6.5</v>
      </c>
      <c r="BE28" s="1">
        <v>3</v>
      </c>
      <c r="BF28" s="1">
        <v>0</v>
      </c>
      <c r="BG28" s="1">
        <v>2.5</v>
      </c>
      <c r="BH28" s="1">
        <v>4</v>
      </c>
      <c r="BI28" s="1">
        <v>1.82</v>
      </c>
      <c r="BJ28" s="1">
        <v>24</v>
      </c>
      <c r="BK28" s="1">
        <v>18.5</v>
      </c>
      <c r="BL28" s="1">
        <v>77</v>
      </c>
      <c r="BM28" s="1">
        <v>9.5</v>
      </c>
      <c r="BN28" s="1">
        <v>4.5</v>
      </c>
      <c r="BO28" s="1">
        <v>47</v>
      </c>
      <c r="BP28" s="1">
        <v>1.5</v>
      </c>
      <c r="BQ28" s="1">
        <v>0.5</v>
      </c>
      <c r="BR28" s="1">
        <v>33</v>
      </c>
      <c r="BS28" s="1">
        <v>0.5</v>
      </c>
      <c r="BT28" s="1">
        <v>0</v>
      </c>
      <c r="BU28" s="1">
        <v>2</v>
      </c>
      <c r="BV28" s="1">
        <v>0</v>
      </c>
      <c r="BW28" s="1">
        <v>1</v>
      </c>
      <c r="BX28" s="1">
        <v>0</v>
      </c>
      <c r="BY28" s="1">
        <v>35.5</v>
      </c>
      <c r="BZ28" s="1">
        <v>0.5</v>
      </c>
      <c r="CA28" s="1">
        <v>1.5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f t="shared" si="0"/>
        <v>3.8702907800000008</v>
      </c>
      <c r="CL28" s="1">
        <v>5</v>
      </c>
    </row>
    <row r="29" spans="1:90" x14ac:dyDescent="0.25">
      <c r="A29" s="1" t="s">
        <v>159</v>
      </c>
      <c r="B29" s="1">
        <v>4.3</v>
      </c>
      <c r="C29" s="1">
        <v>2</v>
      </c>
      <c r="D29" s="1">
        <v>90</v>
      </c>
      <c r="E29" s="1">
        <v>0.02</v>
      </c>
      <c r="F29" s="1">
        <v>0</v>
      </c>
      <c r="G29" s="1">
        <v>0</v>
      </c>
      <c r="H29" s="1">
        <v>0</v>
      </c>
      <c r="I29" s="1">
        <v>0.5</v>
      </c>
      <c r="J29" s="1">
        <v>0</v>
      </c>
      <c r="K29" s="1">
        <v>0</v>
      </c>
      <c r="L29" s="1">
        <v>0.5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7.5</v>
      </c>
      <c r="V29" s="1">
        <v>6</v>
      </c>
      <c r="W29" s="1">
        <v>80</v>
      </c>
      <c r="X29" s="1">
        <v>1</v>
      </c>
      <c r="Y29" s="1">
        <v>0.5</v>
      </c>
      <c r="Z29" s="1">
        <v>50</v>
      </c>
      <c r="AA29" s="1">
        <v>0</v>
      </c>
      <c r="AB29" s="1">
        <v>0</v>
      </c>
      <c r="AC29" s="1">
        <v>0.5</v>
      </c>
      <c r="AD29" s="1">
        <v>0</v>
      </c>
      <c r="AE29" s="1">
        <v>0.02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1.5</v>
      </c>
      <c r="AL29" s="1">
        <v>9.15</v>
      </c>
      <c r="AM29" s="1">
        <v>10.7</v>
      </c>
      <c r="AN29" s="1">
        <v>0.1</v>
      </c>
      <c r="AO29" s="1">
        <v>1.6</v>
      </c>
      <c r="AP29" s="1">
        <v>13.5</v>
      </c>
      <c r="AQ29" s="1">
        <v>13.5</v>
      </c>
      <c r="AR29" s="1">
        <v>0</v>
      </c>
      <c r="AS29" s="1">
        <v>1</v>
      </c>
      <c r="AT29" s="1">
        <v>2.5</v>
      </c>
      <c r="AU29" s="1">
        <v>1</v>
      </c>
      <c r="AV29" s="1">
        <v>1</v>
      </c>
      <c r="AW29" s="1">
        <v>100</v>
      </c>
      <c r="AX29" s="1">
        <v>5.5</v>
      </c>
      <c r="AY29" s="1">
        <v>2.5</v>
      </c>
      <c r="AZ29" s="1">
        <v>0</v>
      </c>
      <c r="BA29" s="1">
        <v>0</v>
      </c>
      <c r="BB29" s="1">
        <v>2.5</v>
      </c>
      <c r="BC29" s="1">
        <v>11.5</v>
      </c>
      <c r="BD29" s="1">
        <v>9</v>
      </c>
      <c r="BE29" s="1">
        <v>6</v>
      </c>
      <c r="BF29" s="1">
        <v>0.5</v>
      </c>
      <c r="BG29" s="1">
        <v>2</v>
      </c>
      <c r="BH29" s="1">
        <v>4.5</v>
      </c>
      <c r="BI29" s="1">
        <v>2.57</v>
      </c>
      <c r="BJ29" s="1">
        <v>35.5</v>
      </c>
      <c r="BK29" s="1">
        <v>30</v>
      </c>
      <c r="BL29" s="1">
        <v>85</v>
      </c>
      <c r="BM29" s="1">
        <v>18.5</v>
      </c>
      <c r="BN29" s="1">
        <v>13.5</v>
      </c>
      <c r="BO29" s="1">
        <v>73</v>
      </c>
      <c r="BP29" s="1">
        <v>7.5</v>
      </c>
      <c r="BQ29" s="1">
        <v>6</v>
      </c>
      <c r="BR29" s="1">
        <v>80</v>
      </c>
      <c r="BS29" s="1">
        <v>0</v>
      </c>
      <c r="BT29" s="1">
        <v>0</v>
      </c>
      <c r="BU29" s="1">
        <v>2</v>
      </c>
      <c r="BV29" s="1">
        <v>0</v>
      </c>
      <c r="BW29" s="1">
        <v>0</v>
      </c>
      <c r="BX29" s="1">
        <v>1</v>
      </c>
      <c r="BY29" s="1">
        <v>66</v>
      </c>
      <c r="BZ29" s="1">
        <v>0.5</v>
      </c>
      <c r="CA29" s="1">
        <v>4.5</v>
      </c>
      <c r="CB29" s="1">
        <v>2</v>
      </c>
      <c r="CC29" s="1">
        <v>0.5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f t="shared" si="0"/>
        <v>3.80903452</v>
      </c>
      <c r="CL29" s="1">
        <v>5</v>
      </c>
    </row>
    <row r="30" spans="1:90" x14ac:dyDescent="0.25">
      <c r="A30" s="1" t="s">
        <v>106</v>
      </c>
      <c r="B30" s="1">
        <v>4.3</v>
      </c>
      <c r="C30" s="1">
        <v>2</v>
      </c>
      <c r="D30" s="1">
        <v>88</v>
      </c>
      <c r="E30" s="1">
        <v>0.16</v>
      </c>
      <c r="F30" s="1">
        <v>0</v>
      </c>
      <c r="G30" s="1">
        <v>0.1</v>
      </c>
      <c r="H30" s="1">
        <v>0</v>
      </c>
      <c r="I30" s="1">
        <v>0.5</v>
      </c>
      <c r="J30" s="1">
        <v>0.5</v>
      </c>
      <c r="K30" s="1">
        <v>0.5</v>
      </c>
      <c r="L30" s="1">
        <v>0</v>
      </c>
      <c r="M30" s="1">
        <v>0</v>
      </c>
      <c r="N30" s="1">
        <v>0</v>
      </c>
      <c r="O30" s="1">
        <v>0.08</v>
      </c>
      <c r="P30" s="1">
        <v>0.08</v>
      </c>
      <c r="Q30" s="1">
        <v>0</v>
      </c>
      <c r="R30" s="1">
        <v>0</v>
      </c>
      <c r="S30" s="1">
        <v>0</v>
      </c>
      <c r="T30" s="1">
        <v>0</v>
      </c>
      <c r="U30" s="1">
        <v>13</v>
      </c>
      <c r="V30" s="1">
        <v>9</v>
      </c>
      <c r="W30" s="1">
        <v>69</v>
      </c>
      <c r="X30" s="1">
        <v>2.5</v>
      </c>
      <c r="Y30" s="1">
        <v>0</v>
      </c>
      <c r="Z30" s="1">
        <v>0</v>
      </c>
      <c r="AA30" s="1">
        <v>0</v>
      </c>
      <c r="AB30" s="1">
        <v>0</v>
      </c>
      <c r="AC30" s="1">
        <v>1</v>
      </c>
      <c r="AD30" s="1">
        <v>0</v>
      </c>
      <c r="AE30" s="1">
        <v>0.06</v>
      </c>
      <c r="AF30" s="1">
        <v>0</v>
      </c>
      <c r="AG30" s="1">
        <v>0</v>
      </c>
      <c r="AH30" s="1">
        <v>0.5</v>
      </c>
      <c r="AI30" s="1">
        <v>0</v>
      </c>
      <c r="AJ30" s="1">
        <v>0.5</v>
      </c>
      <c r="AK30" s="1">
        <v>8.5</v>
      </c>
      <c r="AL30" s="1">
        <v>13.25</v>
      </c>
      <c r="AM30" s="1">
        <v>14.6</v>
      </c>
      <c r="AN30" s="1">
        <v>0.6</v>
      </c>
      <c r="AO30" s="1">
        <v>3.3</v>
      </c>
      <c r="AP30" s="1">
        <v>12.5</v>
      </c>
      <c r="AQ30" s="1">
        <v>18.5</v>
      </c>
      <c r="AR30" s="1">
        <v>0</v>
      </c>
      <c r="AS30" s="1">
        <v>3.5</v>
      </c>
      <c r="AT30" s="1">
        <v>0.5</v>
      </c>
      <c r="AU30" s="1">
        <v>2</v>
      </c>
      <c r="AV30" s="1">
        <v>1.5</v>
      </c>
      <c r="AW30" s="1">
        <v>75</v>
      </c>
      <c r="AX30" s="1">
        <v>7.5</v>
      </c>
      <c r="AY30" s="1">
        <v>1</v>
      </c>
      <c r="AZ30" s="1">
        <v>0.5</v>
      </c>
      <c r="BA30" s="1">
        <v>1.5</v>
      </c>
      <c r="BB30" s="1">
        <v>3</v>
      </c>
      <c r="BC30" s="1">
        <v>10.5</v>
      </c>
      <c r="BD30" s="1">
        <v>7</v>
      </c>
      <c r="BE30" s="1">
        <v>2</v>
      </c>
      <c r="BF30" s="1">
        <v>1</v>
      </c>
      <c r="BG30" s="1">
        <v>2</v>
      </c>
      <c r="BH30" s="1">
        <v>2</v>
      </c>
      <c r="BI30" s="1">
        <v>1.1299999999999999</v>
      </c>
      <c r="BJ30" s="1">
        <v>36.5</v>
      </c>
      <c r="BK30" s="1">
        <v>30</v>
      </c>
      <c r="BL30" s="1">
        <v>82</v>
      </c>
      <c r="BM30" s="1">
        <v>24</v>
      </c>
      <c r="BN30" s="1">
        <v>17</v>
      </c>
      <c r="BO30" s="1">
        <v>71</v>
      </c>
      <c r="BP30" s="1">
        <v>13</v>
      </c>
      <c r="BQ30" s="1">
        <v>9</v>
      </c>
      <c r="BR30" s="1">
        <v>69</v>
      </c>
      <c r="BS30" s="1">
        <v>0</v>
      </c>
      <c r="BT30" s="1">
        <v>0</v>
      </c>
      <c r="BU30" s="1">
        <v>2</v>
      </c>
      <c r="BV30" s="1">
        <v>0</v>
      </c>
      <c r="BW30" s="1">
        <v>1</v>
      </c>
      <c r="BX30" s="1">
        <v>2</v>
      </c>
      <c r="BY30" s="1">
        <v>60.5</v>
      </c>
      <c r="BZ30" s="1">
        <v>0.5</v>
      </c>
      <c r="CA30" s="1">
        <v>3.5</v>
      </c>
      <c r="CB30" s="1">
        <v>3</v>
      </c>
      <c r="CC30" s="1">
        <v>1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f t="shared" si="0"/>
        <v>3.4170061399999994</v>
      </c>
      <c r="CL30" s="1">
        <v>4</v>
      </c>
    </row>
    <row r="31" spans="1:90" x14ac:dyDescent="0.25">
      <c r="A31" s="1" t="s">
        <v>103</v>
      </c>
      <c r="B31" s="1">
        <v>4.2</v>
      </c>
      <c r="C31" s="1">
        <v>2</v>
      </c>
      <c r="D31" s="1">
        <v>81</v>
      </c>
      <c r="E31" s="1">
        <v>0.01</v>
      </c>
      <c r="F31" s="1">
        <v>0</v>
      </c>
      <c r="G31" s="1">
        <v>0</v>
      </c>
      <c r="H31" s="1">
        <v>0</v>
      </c>
      <c r="I31" s="1">
        <v>1</v>
      </c>
      <c r="J31" s="1">
        <v>0</v>
      </c>
      <c r="K31" s="1">
        <v>0</v>
      </c>
      <c r="L31" s="1">
        <v>1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13</v>
      </c>
      <c r="V31" s="1">
        <v>5</v>
      </c>
      <c r="W31" s="1">
        <v>38</v>
      </c>
      <c r="X31" s="1">
        <v>3</v>
      </c>
      <c r="Y31" s="1">
        <v>0</v>
      </c>
      <c r="Z31" s="1">
        <v>0</v>
      </c>
      <c r="AA31" s="1">
        <v>0.5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0.5</v>
      </c>
      <c r="AK31" s="1">
        <v>2</v>
      </c>
      <c r="AL31" s="1">
        <v>2.65</v>
      </c>
      <c r="AM31" s="1">
        <v>5.5</v>
      </c>
      <c r="AN31" s="1">
        <v>0</v>
      </c>
      <c r="AO31" s="1">
        <v>2.6</v>
      </c>
      <c r="AP31" s="1">
        <v>6</v>
      </c>
      <c r="AQ31" s="1">
        <v>12</v>
      </c>
      <c r="AR31" s="1">
        <v>0</v>
      </c>
      <c r="AS31" s="1">
        <v>3.5</v>
      </c>
      <c r="AT31" s="1">
        <v>1</v>
      </c>
      <c r="AU31" s="1">
        <v>2.5</v>
      </c>
      <c r="AV31" s="1">
        <v>1.5</v>
      </c>
      <c r="AW31" s="1">
        <v>60</v>
      </c>
      <c r="AX31" s="1">
        <v>5.5</v>
      </c>
      <c r="AY31" s="1">
        <v>1.5</v>
      </c>
      <c r="AZ31" s="1">
        <v>0</v>
      </c>
      <c r="BA31" s="1">
        <v>0.5</v>
      </c>
      <c r="BB31" s="1">
        <v>2</v>
      </c>
      <c r="BC31" s="1">
        <v>13.5</v>
      </c>
      <c r="BD31" s="1">
        <v>7</v>
      </c>
      <c r="BE31" s="1">
        <v>4.5</v>
      </c>
      <c r="BF31" s="1">
        <v>0.5</v>
      </c>
      <c r="BG31" s="1">
        <v>0.5</v>
      </c>
      <c r="BH31" s="1">
        <v>1.5</v>
      </c>
      <c r="BI31" s="1">
        <v>1.46</v>
      </c>
      <c r="BJ31" s="1">
        <v>40</v>
      </c>
      <c r="BK31" s="1">
        <v>26.5</v>
      </c>
      <c r="BL31" s="1">
        <v>66</v>
      </c>
      <c r="BM31" s="1">
        <v>27.5</v>
      </c>
      <c r="BN31" s="1">
        <v>13.5</v>
      </c>
      <c r="BO31" s="1">
        <v>49</v>
      </c>
      <c r="BP31" s="1">
        <v>13</v>
      </c>
      <c r="BQ31" s="1">
        <v>5</v>
      </c>
      <c r="BR31" s="1">
        <v>38</v>
      </c>
      <c r="BS31" s="1">
        <v>0</v>
      </c>
      <c r="BT31" s="1">
        <v>0</v>
      </c>
      <c r="BU31" s="1">
        <v>2</v>
      </c>
      <c r="BV31" s="1">
        <v>0</v>
      </c>
      <c r="BW31" s="1">
        <v>1</v>
      </c>
      <c r="BX31" s="1">
        <v>0</v>
      </c>
      <c r="BY31" s="1">
        <v>66</v>
      </c>
      <c r="BZ31" s="1">
        <v>0.5</v>
      </c>
      <c r="CA31" s="1">
        <v>5</v>
      </c>
      <c r="CB31" s="1">
        <v>3</v>
      </c>
      <c r="CC31" s="1">
        <v>0</v>
      </c>
      <c r="CD31" s="1">
        <v>0</v>
      </c>
      <c r="CE31" s="1">
        <v>0.5</v>
      </c>
      <c r="CF31" s="1">
        <v>0</v>
      </c>
      <c r="CG31" s="1">
        <v>0</v>
      </c>
      <c r="CH31" s="1">
        <v>0</v>
      </c>
      <c r="CI31" s="1">
        <v>0</v>
      </c>
      <c r="CJ31" s="1">
        <v>0</v>
      </c>
      <c r="CK31" s="1">
        <f t="shared" si="0"/>
        <v>4.1803478099999998</v>
      </c>
      <c r="CL31" s="1">
        <v>3</v>
      </c>
    </row>
    <row r="32" spans="1:90" x14ac:dyDescent="0.25">
      <c r="A32" s="1" t="s">
        <v>175</v>
      </c>
      <c r="B32" s="1">
        <v>3.9</v>
      </c>
      <c r="C32" s="1">
        <v>2</v>
      </c>
      <c r="D32" s="1">
        <v>85.5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7</v>
      </c>
      <c r="V32" s="1">
        <v>2.5</v>
      </c>
      <c r="W32" s="1">
        <v>36</v>
      </c>
      <c r="X32" s="1">
        <v>0.5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0.5</v>
      </c>
      <c r="AI32" s="1">
        <v>0</v>
      </c>
      <c r="AJ32" s="1">
        <v>0</v>
      </c>
      <c r="AK32" s="1">
        <v>1</v>
      </c>
      <c r="AL32" s="1">
        <v>0.6</v>
      </c>
      <c r="AM32" s="1">
        <v>19.600000000000001</v>
      </c>
      <c r="AN32" s="1">
        <v>0</v>
      </c>
      <c r="AO32" s="1">
        <v>2</v>
      </c>
      <c r="AP32" s="1">
        <v>9</v>
      </c>
      <c r="AQ32" s="1">
        <v>9</v>
      </c>
      <c r="AR32" s="1">
        <v>0</v>
      </c>
      <c r="AS32" s="1">
        <v>1.5</v>
      </c>
      <c r="AT32" s="1">
        <v>1</v>
      </c>
      <c r="AU32" s="1">
        <v>4.5</v>
      </c>
      <c r="AV32" s="1">
        <v>3</v>
      </c>
      <c r="AW32" s="1">
        <v>67</v>
      </c>
      <c r="AX32" s="1">
        <v>4</v>
      </c>
      <c r="AY32" s="1">
        <v>4</v>
      </c>
      <c r="AZ32" s="1">
        <v>1</v>
      </c>
      <c r="BA32" s="1">
        <v>0</v>
      </c>
      <c r="BB32" s="1">
        <v>5</v>
      </c>
      <c r="BC32" s="1">
        <v>18.5</v>
      </c>
      <c r="BD32" s="1">
        <v>8.5</v>
      </c>
      <c r="BE32" s="1">
        <v>6.5</v>
      </c>
      <c r="BF32" s="1">
        <v>1</v>
      </c>
      <c r="BG32" s="1">
        <v>1</v>
      </c>
      <c r="BH32" s="1">
        <v>1</v>
      </c>
      <c r="BI32" s="1">
        <v>1.5</v>
      </c>
      <c r="BJ32" s="1">
        <v>24</v>
      </c>
      <c r="BK32" s="1">
        <v>16</v>
      </c>
      <c r="BL32" s="1">
        <v>67</v>
      </c>
      <c r="BM32" s="1">
        <v>12.5</v>
      </c>
      <c r="BN32" s="1">
        <v>7</v>
      </c>
      <c r="BO32" s="1">
        <v>56</v>
      </c>
      <c r="BP32" s="1">
        <v>7</v>
      </c>
      <c r="BQ32" s="1">
        <v>2.5</v>
      </c>
      <c r="BR32" s="1">
        <v>36</v>
      </c>
      <c r="BS32" s="1">
        <v>0</v>
      </c>
      <c r="BT32" s="1">
        <v>0</v>
      </c>
      <c r="BU32" s="1">
        <v>2</v>
      </c>
      <c r="BV32" s="1">
        <v>0</v>
      </c>
      <c r="BW32" s="1">
        <v>1</v>
      </c>
      <c r="BX32" s="1">
        <v>1</v>
      </c>
      <c r="BY32" s="1">
        <v>46</v>
      </c>
      <c r="BZ32" s="1">
        <v>0.5</v>
      </c>
      <c r="CA32" s="1">
        <v>6.5</v>
      </c>
      <c r="CB32" s="1">
        <v>1</v>
      </c>
      <c r="CC32" s="1">
        <v>0.5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0</v>
      </c>
      <c r="CK32" s="1">
        <f t="shared" si="0"/>
        <v>3.1626591999999993</v>
      </c>
      <c r="CL32" s="1">
        <v>3</v>
      </c>
    </row>
    <row r="33" spans="1:90" x14ac:dyDescent="0.25">
      <c r="A33" s="1" t="s">
        <v>133</v>
      </c>
      <c r="B33" s="1">
        <v>4.5999999999999996</v>
      </c>
      <c r="C33" s="1">
        <v>2</v>
      </c>
      <c r="D33" s="1">
        <v>90</v>
      </c>
      <c r="E33" s="1">
        <v>0.24</v>
      </c>
      <c r="F33" s="1">
        <v>0</v>
      </c>
      <c r="G33" s="1">
        <v>0.2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8</v>
      </c>
      <c r="V33" s="1">
        <v>4.5</v>
      </c>
      <c r="W33" s="1">
        <v>56</v>
      </c>
      <c r="X33" s="1">
        <v>0</v>
      </c>
      <c r="Y33" s="1">
        <v>0</v>
      </c>
      <c r="AA33" s="1">
        <v>0</v>
      </c>
      <c r="AB33" s="1">
        <v>0</v>
      </c>
      <c r="AC33" s="1">
        <v>1</v>
      </c>
      <c r="AD33" s="1">
        <v>0.5</v>
      </c>
      <c r="AE33" s="1">
        <v>0.22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3</v>
      </c>
      <c r="AL33" s="1">
        <v>12.3</v>
      </c>
      <c r="AM33" s="1">
        <v>19.7</v>
      </c>
      <c r="AN33" s="1">
        <v>0.7</v>
      </c>
      <c r="AO33" s="1">
        <v>2.6</v>
      </c>
      <c r="AP33" s="1">
        <v>17.5</v>
      </c>
      <c r="AQ33" s="1">
        <v>17.5</v>
      </c>
      <c r="AR33" s="1">
        <v>0</v>
      </c>
      <c r="AS33" s="1">
        <v>1</v>
      </c>
      <c r="AT33" s="1">
        <v>3</v>
      </c>
      <c r="AU33" s="1">
        <v>0</v>
      </c>
      <c r="AV33" s="1">
        <v>0</v>
      </c>
      <c r="AX33" s="1">
        <v>7</v>
      </c>
      <c r="AY33" s="1">
        <v>5</v>
      </c>
      <c r="AZ33" s="1">
        <v>0.5</v>
      </c>
      <c r="BA33" s="1">
        <v>1</v>
      </c>
      <c r="BB33" s="1">
        <v>6.5</v>
      </c>
      <c r="BC33" s="1">
        <v>16</v>
      </c>
      <c r="BD33" s="1">
        <v>12</v>
      </c>
      <c r="BE33" s="1">
        <v>8.5</v>
      </c>
      <c r="BF33" s="1">
        <v>0.5</v>
      </c>
      <c r="BG33" s="1">
        <v>3.5</v>
      </c>
      <c r="BH33" s="1">
        <v>2.5</v>
      </c>
      <c r="BI33" s="1">
        <v>2.31</v>
      </c>
      <c r="BJ33" s="1">
        <v>66.5</v>
      </c>
      <c r="BK33" s="1">
        <v>56.5</v>
      </c>
      <c r="BL33" s="1">
        <v>85</v>
      </c>
      <c r="BM33" s="1">
        <v>26</v>
      </c>
      <c r="BN33" s="1">
        <v>17.5</v>
      </c>
      <c r="BO33" s="1">
        <v>67</v>
      </c>
      <c r="BP33" s="1">
        <v>8</v>
      </c>
      <c r="BQ33" s="1">
        <v>4.5</v>
      </c>
      <c r="BR33" s="1">
        <v>56</v>
      </c>
      <c r="BS33" s="1">
        <v>0.5</v>
      </c>
      <c r="BT33" s="1">
        <v>0.5</v>
      </c>
      <c r="BU33" s="1">
        <v>2</v>
      </c>
      <c r="BV33" s="1">
        <v>0</v>
      </c>
      <c r="BW33" s="1">
        <v>0</v>
      </c>
      <c r="BX33" s="1">
        <v>0</v>
      </c>
      <c r="BY33" s="1">
        <v>75.5</v>
      </c>
      <c r="BZ33" s="1">
        <v>1.5</v>
      </c>
      <c r="CA33" s="1">
        <v>7</v>
      </c>
      <c r="CB33" s="1">
        <v>1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f t="shared" si="0"/>
        <v>3.8516005399999989</v>
      </c>
      <c r="CL33" s="1">
        <v>3</v>
      </c>
    </row>
    <row r="34" spans="1:90" x14ac:dyDescent="0.25">
      <c r="A34" s="1" t="s">
        <v>65</v>
      </c>
      <c r="B34" s="1">
        <v>5.0999999999999996</v>
      </c>
      <c r="C34" s="1">
        <v>2</v>
      </c>
      <c r="D34" s="1">
        <v>90</v>
      </c>
      <c r="E34" s="1">
        <v>0.06</v>
      </c>
      <c r="F34" s="1">
        <v>0</v>
      </c>
      <c r="G34" s="1">
        <v>0.1</v>
      </c>
      <c r="H34" s="1">
        <v>0</v>
      </c>
      <c r="I34" s="1">
        <v>0.5</v>
      </c>
      <c r="J34" s="1">
        <v>0.5</v>
      </c>
      <c r="K34" s="1">
        <v>0.5</v>
      </c>
      <c r="L34" s="1">
        <v>0</v>
      </c>
      <c r="M34" s="1">
        <v>0</v>
      </c>
      <c r="N34" s="1">
        <v>0</v>
      </c>
      <c r="O34" s="1">
        <v>0.08</v>
      </c>
      <c r="P34" s="1">
        <v>0.08</v>
      </c>
      <c r="Q34" s="1">
        <v>0</v>
      </c>
      <c r="R34" s="1">
        <v>0</v>
      </c>
      <c r="S34" s="1">
        <v>0</v>
      </c>
      <c r="T34" s="1">
        <v>0</v>
      </c>
      <c r="U34" s="1">
        <v>14.5</v>
      </c>
      <c r="V34" s="1">
        <v>11</v>
      </c>
      <c r="W34" s="1">
        <v>76</v>
      </c>
      <c r="X34" s="1">
        <v>1</v>
      </c>
      <c r="Y34" s="1">
        <v>0</v>
      </c>
      <c r="Z34" s="1">
        <v>0</v>
      </c>
      <c r="AA34" s="1">
        <v>0</v>
      </c>
      <c r="AB34" s="1">
        <v>0</v>
      </c>
      <c r="AC34" s="1">
        <v>1</v>
      </c>
      <c r="AD34" s="1">
        <v>0</v>
      </c>
      <c r="AE34" s="1">
        <v>0.06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10.5</v>
      </c>
      <c r="AL34" s="1">
        <v>14.35</v>
      </c>
      <c r="AM34" s="1">
        <v>21.7</v>
      </c>
      <c r="AN34" s="1">
        <v>0.7</v>
      </c>
      <c r="AO34" s="1">
        <v>3.3</v>
      </c>
      <c r="AP34" s="1">
        <v>20</v>
      </c>
      <c r="AQ34" s="1">
        <v>20</v>
      </c>
      <c r="AR34" s="1">
        <v>0</v>
      </c>
      <c r="AS34" s="1">
        <v>2</v>
      </c>
      <c r="AT34" s="1">
        <v>1</v>
      </c>
      <c r="AU34" s="1">
        <v>2</v>
      </c>
      <c r="AV34" s="1">
        <v>2</v>
      </c>
      <c r="AW34" s="1">
        <v>100</v>
      </c>
      <c r="AX34" s="1">
        <v>6</v>
      </c>
      <c r="AY34" s="1">
        <v>3.5</v>
      </c>
      <c r="AZ34" s="1">
        <v>0</v>
      </c>
      <c r="BA34" s="1">
        <v>1</v>
      </c>
      <c r="BB34" s="1">
        <v>4.5</v>
      </c>
      <c r="BC34" s="1">
        <v>10</v>
      </c>
      <c r="BD34" s="1">
        <v>5</v>
      </c>
      <c r="BE34" s="1">
        <v>3.5</v>
      </c>
      <c r="BF34" s="1">
        <v>0</v>
      </c>
      <c r="BG34" s="1">
        <v>1</v>
      </c>
      <c r="BH34" s="1">
        <v>2.5</v>
      </c>
      <c r="BI34" s="1">
        <v>1.54</v>
      </c>
      <c r="BJ34" s="1">
        <v>61.5</v>
      </c>
      <c r="BK34" s="1">
        <v>52.5</v>
      </c>
      <c r="BL34" s="1">
        <v>85</v>
      </c>
      <c r="BM34" s="1">
        <v>31</v>
      </c>
      <c r="BN34" s="1">
        <v>25.5</v>
      </c>
      <c r="BO34" s="1">
        <v>82</v>
      </c>
      <c r="BP34" s="1">
        <v>14.5</v>
      </c>
      <c r="BQ34" s="1">
        <v>11</v>
      </c>
      <c r="BR34" s="1">
        <v>76</v>
      </c>
      <c r="BS34" s="1">
        <v>0</v>
      </c>
      <c r="BT34" s="1">
        <v>0</v>
      </c>
      <c r="BU34" s="1">
        <v>2</v>
      </c>
      <c r="BV34" s="1">
        <v>0</v>
      </c>
      <c r="BW34" s="1">
        <v>0</v>
      </c>
      <c r="BX34" s="1">
        <v>3.5</v>
      </c>
      <c r="BY34" s="1">
        <v>89.5</v>
      </c>
      <c r="BZ34" s="1">
        <v>1.5</v>
      </c>
      <c r="CA34" s="1">
        <v>2</v>
      </c>
      <c r="CB34" s="1">
        <v>2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f t="shared" si="0"/>
        <v>4.0736502399999992</v>
      </c>
      <c r="CL34" s="1">
        <v>2</v>
      </c>
    </row>
    <row r="35" spans="1:90" x14ac:dyDescent="0.25">
      <c r="A35" s="1" t="s">
        <v>162</v>
      </c>
      <c r="B35" s="1">
        <v>5.5</v>
      </c>
      <c r="C35" s="1">
        <v>2</v>
      </c>
      <c r="D35" s="1">
        <v>90</v>
      </c>
      <c r="E35" s="1">
        <v>0.09</v>
      </c>
      <c r="F35" s="1">
        <v>0</v>
      </c>
      <c r="G35" s="1">
        <v>0.2</v>
      </c>
      <c r="H35" s="1">
        <v>0</v>
      </c>
      <c r="I35" s="1">
        <v>0.5</v>
      </c>
      <c r="J35" s="1">
        <v>0</v>
      </c>
      <c r="K35" s="1">
        <v>0.5</v>
      </c>
      <c r="L35" s="1">
        <v>0</v>
      </c>
      <c r="M35" s="1">
        <v>0</v>
      </c>
      <c r="N35" s="1">
        <v>0.5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10.5</v>
      </c>
      <c r="V35" s="1">
        <v>8.5</v>
      </c>
      <c r="W35" s="1">
        <v>81</v>
      </c>
      <c r="X35" s="1">
        <v>0</v>
      </c>
      <c r="Y35" s="1">
        <v>0</v>
      </c>
      <c r="AA35" s="1">
        <v>0</v>
      </c>
      <c r="AB35" s="1">
        <v>0</v>
      </c>
      <c r="AC35" s="1">
        <v>0.5</v>
      </c>
      <c r="AD35" s="1">
        <v>0.5</v>
      </c>
      <c r="AE35" s="1">
        <v>0.21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3</v>
      </c>
      <c r="AL35" s="1">
        <v>6.55</v>
      </c>
      <c r="AM35" s="1">
        <v>21.6</v>
      </c>
      <c r="AN35" s="1">
        <v>0.7</v>
      </c>
      <c r="AO35" s="1">
        <v>3.2</v>
      </c>
      <c r="AP35" s="1">
        <v>16</v>
      </c>
      <c r="AQ35" s="1">
        <v>16</v>
      </c>
      <c r="AR35" s="1">
        <v>0</v>
      </c>
      <c r="AS35" s="1">
        <v>2</v>
      </c>
      <c r="AT35" s="1">
        <v>1</v>
      </c>
      <c r="AU35" s="1">
        <v>2</v>
      </c>
      <c r="AV35" s="1">
        <v>0.5</v>
      </c>
      <c r="AW35" s="1">
        <v>25</v>
      </c>
      <c r="AX35" s="1">
        <v>7</v>
      </c>
      <c r="AY35" s="1">
        <v>3</v>
      </c>
      <c r="AZ35" s="1">
        <v>0.5</v>
      </c>
      <c r="BA35" s="1">
        <v>1</v>
      </c>
      <c r="BB35" s="1">
        <v>4.5</v>
      </c>
      <c r="BC35" s="1">
        <v>10</v>
      </c>
      <c r="BD35" s="1">
        <v>5</v>
      </c>
      <c r="BE35" s="1">
        <v>3.5</v>
      </c>
      <c r="BF35" s="1">
        <v>0</v>
      </c>
      <c r="BG35" s="1">
        <v>1</v>
      </c>
      <c r="BH35" s="1">
        <v>2.5</v>
      </c>
      <c r="BI35" s="1">
        <v>1.54</v>
      </c>
      <c r="BJ35" s="1">
        <v>73</v>
      </c>
      <c r="BK35" s="1">
        <v>63</v>
      </c>
      <c r="BL35" s="1">
        <v>86</v>
      </c>
      <c r="BM35" s="1">
        <v>27</v>
      </c>
      <c r="BN35" s="1">
        <v>24</v>
      </c>
      <c r="BO35" s="1">
        <v>89</v>
      </c>
      <c r="BP35" s="1">
        <v>10.5</v>
      </c>
      <c r="BQ35" s="1">
        <v>8.5</v>
      </c>
      <c r="BR35" s="1">
        <v>81</v>
      </c>
      <c r="BS35" s="1">
        <v>0</v>
      </c>
      <c r="BT35" s="1">
        <v>0</v>
      </c>
      <c r="BU35" s="1">
        <v>2</v>
      </c>
      <c r="BV35" s="1">
        <v>0</v>
      </c>
      <c r="BW35" s="1">
        <v>0</v>
      </c>
      <c r="BX35" s="1">
        <v>0.5</v>
      </c>
      <c r="BY35" s="1">
        <v>83</v>
      </c>
      <c r="BZ35" s="1">
        <v>1</v>
      </c>
      <c r="CA35" s="1">
        <v>8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>
        <v>0</v>
      </c>
      <c r="CJ35" s="1">
        <v>0</v>
      </c>
      <c r="CK35" s="1">
        <f t="shared" si="0"/>
        <v>4.11084519</v>
      </c>
      <c r="CL35" s="1">
        <v>2</v>
      </c>
    </row>
    <row r="36" spans="1:90" x14ac:dyDescent="0.25">
      <c r="A36" s="1" t="s">
        <v>71</v>
      </c>
      <c r="B36" s="1">
        <v>4.3</v>
      </c>
      <c r="C36" s="1">
        <v>2</v>
      </c>
      <c r="D36" s="1">
        <v>90</v>
      </c>
      <c r="E36" s="1">
        <v>0</v>
      </c>
      <c r="F36" s="1">
        <v>0</v>
      </c>
      <c r="G36" s="1">
        <v>0</v>
      </c>
      <c r="H36" s="1">
        <v>0</v>
      </c>
      <c r="I36" s="1">
        <v>0.5</v>
      </c>
      <c r="J36" s="1">
        <v>0</v>
      </c>
      <c r="K36" s="1">
        <v>0</v>
      </c>
      <c r="L36" s="1">
        <v>0.5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7.5</v>
      </c>
      <c r="V36" s="1">
        <v>2.5</v>
      </c>
      <c r="W36" s="1">
        <v>33</v>
      </c>
      <c r="X36" s="1">
        <v>0</v>
      </c>
      <c r="Y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0.5</v>
      </c>
      <c r="AI36" s="1">
        <v>0</v>
      </c>
      <c r="AJ36" s="1">
        <v>0</v>
      </c>
      <c r="AK36" s="1">
        <v>2.5</v>
      </c>
      <c r="AL36" s="1">
        <v>0.45</v>
      </c>
      <c r="AM36" s="1">
        <v>17.399999999999999</v>
      </c>
      <c r="AN36" s="1">
        <v>0.1</v>
      </c>
      <c r="AO36" s="1">
        <v>2</v>
      </c>
      <c r="AP36" s="1">
        <v>13.5</v>
      </c>
      <c r="AQ36" s="1">
        <v>13.5</v>
      </c>
      <c r="AR36" s="1">
        <v>0</v>
      </c>
      <c r="AS36" s="1">
        <v>1.5</v>
      </c>
      <c r="AT36" s="1">
        <v>1</v>
      </c>
      <c r="AU36" s="1">
        <v>1.5</v>
      </c>
      <c r="AV36" s="1">
        <v>1.5</v>
      </c>
      <c r="AW36" s="1">
        <v>100</v>
      </c>
      <c r="AX36" s="1">
        <v>5.5</v>
      </c>
      <c r="AY36" s="1">
        <v>5</v>
      </c>
      <c r="AZ36" s="1">
        <v>1</v>
      </c>
      <c r="BA36" s="1">
        <v>0.5</v>
      </c>
      <c r="BB36" s="1">
        <v>6.5</v>
      </c>
      <c r="BC36" s="1">
        <v>16</v>
      </c>
      <c r="BD36" s="1">
        <v>8.5</v>
      </c>
      <c r="BE36" s="1">
        <v>5.5</v>
      </c>
      <c r="BF36" s="1">
        <v>1.5</v>
      </c>
      <c r="BG36" s="1">
        <v>3</v>
      </c>
      <c r="BH36" s="1">
        <v>2</v>
      </c>
      <c r="BI36" s="1">
        <v>1.64</v>
      </c>
      <c r="BJ36" s="1">
        <v>43.5</v>
      </c>
      <c r="BK36" s="1">
        <v>34.5</v>
      </c>
      <c r="BL36" s="1">
        <v>79</v>
      </c>
      <c r="BM36" s="1">
        <v>24</v>
      </c>
      <c r="BN36" s="1">
        <v>16</v>
      </c>
      <c r="BO36" s="1">
        <v>67</v>
      </c>
      <c r="BP36" s="1">
        <v>7.5</v>
      </c>
      <c r="BQ36" s="1">
        <v>2.5</v>
      </c>
      <c r="BR36" s="1">
        <v>33</v>
      </c>
      <c r="BS36" s="1">
        <v>0</v>
      </c>
      <c r="BT36" s="1">
        <v>0</v>
      </c>
      <c r="BU36" s="1">
        <v>2</v>
      </c>
      <c r="BV36" s="1">
        <v>0</v>
      </c>
      <c r="BW36" s="1">
        <v>0</v>
      </c>
      <c r="BX36" s="1">
        <v>0.5</v>
      </c>
      <c r="BY36" s="1">
        <v>53.5</v>
      </c>
      <c r="BZ36" s="1">
        <v>1</v>
      </c>
      <c r="CA36" s="1">
        <v>7</v>
      </c>
      <c r="CB36" s="1">
        <v>1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>
        <v>0</v>
      </c>
      <c r="CJ36" s="1">
        <v>0</v>
      </c>
      <c r="CK36" s="1">
        <f t="shared" si="0"/>
        <v>3.1352663000000001</v>
      </c>
      <c r="CL36" s="1">
        <v>2</v>
      </c>
    </row>
    <row r="37" spans="1:90" x14ac:dyDescent="0.25">
      <c r="A37" s="1" t="s">
        <v>77</v>
      </c>
      <c r="B37" s="1">
        <v>4.7</v>
      </c>
      <c r="C37" s="1">
        <v>2</v>
      </c>
      <c r="D37" s="1">
        <v>75.5</v>
      </c>
      <c r="E37" s="1">
        <v>0.16</v>
      </c>
      <c r="F37" s="1">
        <v>0</v>
      </c>
      <c r="G37" s="1">
        <v>0.2</v>
      </c>
      <c r="H37" s="1">
        <v>0</v>
      </c>
      <c r="I37" s="1">
        <v>0.5</v>
      </c>
      <c r="J37" s="1">
        <v>0</v>
      </c>
      <c r="K37" s="1">
        <v>0.5</v>
      </c>
      <c r="L37" s="1">
        <v>0</v>
      </c>
      <c r="M37" s="1">
        <v>0.5</v>
      </c>
      <c r="N37" s="1">
        <v>0</v>
      </c>
      <c r="O37" s="1">
        <v>0.15</v>
      </c>
      <c r="P37" s="1">
        <v>0.15</v>
      </c>
      <c r="Q37" s="1">
        <v>0</v>
      </c>
      <c r="R37" s="1">
        <v>0</v>
      </c>
      <c r="S37" s="1">
        <v>0</v>
      </c>
      <c r="T37" s="1">
        <v>0</v>
      </c>
      <c r="U37" s="1">
        <v>15</v>
      </c>
      <c r="V37" s="1">
        <v>7.5</v>
      </c>
      <c r="W37" s="1">
        <v>50</v>
      </c>
      <c r="X37" s="1">
        <v>5.5</v>
      </c>
      <c r="Y37" s="1">
        <v>1.5</v>
      </c>
      <c r="Z37" s="1">
        <v>27</v>
      </c>
      <c r="AA37" s="1">
        <v>0</v>
      </c>
      <c r="AB37" s="1">
        <v>0.5</v>
      </c>
      <c r="AC37" s="1">
        <v>0.5</v>
      </c>
      <c r="AD37" s="1">
        <v>0</v>
      </c>
      <c r="AE37" s="1">
        <v>0.02</v>
      </c>
      <c r="AF37" s="1">
        <v>0</v>
      </c>
      <c r="AG37" s="1">
        <v>0</v>
      </c>
      <c r="AH37" s="1">
        <v>0</v>
      </c>
      <c r="AI37" s="1">
        <v>0</v>
      </c>
      <c r="AJ37" s="1">
        <v>1</v>
      </c>
      <c r="AK37" s="1">
        <v>3.5</v>
      </c>
      <c r="AL37" s="1">
        <v>14.65</v>
      </c>
      <c r="AM37" s="1">
        <v>7.9</v>
      </c>
      <c r="AN37" s="1">
        <v>1</v>
      </c>
      <c r="AO37" s="1">
        <v>3.9</v>
      </c>
      <c r="AP37" s="1">
        <v>6.5</v>
      </c>
      <c r="AQ37" s="1">
        <v>18.5</v>
      </c>
      <c r="AR37" s="1">
        <v>0</v>
      </c>
      <c r="AS37" s="1">
        <v>6</v>
      </c>
      <c r="AT37" s="1">
        <v>0</v>
      </c>
      <c r="AU37" s="1">
        <v>1</v>
      </c>
      <c r="AV37" s="1">
        <v>0.5</v>
      </c>
      <c r="AW37" s="1">
        <v>50</v>
      </c>
      <c r="AX37" s="1">
        <v>3</v>
      </c>
      <c r="AY37" s="1">
        <v>1</v>
      </c>
      <c r="AZ37" s="1">
        <v>0</v>
      </c>
      <c r="BA37" s="1">
        <v>1</v>
      </c>
      <c r="BB37" s="1">
        <v>2</v>
      </c>
      <c r="BC37" s="1">
        <v>19.5</v>
      </c>
      <c r="BD37" s="1">
        <v>12.5</v>
      </c>
      <c r="BE37" s="1">
        <v>2.5</v>
      </c>
      <c r="BF37" s="1">
        <v>1.5</v>
      </c>
      <c r="BG37" s="1">
        <v>4</v>
      </c>
      <c r="BH37" s="1">
        <v>1.5</v>
      </c>
      <c r="BI37" s="1">
        <v>1.34</v>
      </c>
      <c r="BJ37" s="1">
        <v>30.5</v>
      </c>
      <c r="BK37" s="1">
        <v>19</v>
      </c>
      <c r="BL37" s="1">
        <v>62</v>
      </c>
      <c r="BM37" s="1">
        <v>28.5</v>
      </c>
      <c r="BN37" s="1">
        <v>14</v>
      </c>
      <c r="BO37" s="1">
        <v>49</v>
      </c>
      <c r="BP37" s="1">
        <v>15</v>
      </c>
      <c r="BQ37" s="1">
        <v>7.5</v>
      </c>
      <c r="BR37" s="1">
        <v>50</v>
      </c>
      <c r="BS37" s="1">
        <v>0.5</v>
      </c>
      <c r="BT37" s="1">
        <v>0</v>
      </c>
      <c r="BU37" s="1">
        <v>2</v>
      </c>
      <c r="BV37" s="1">
        <v>0</v>
      </c>
      <c r="BW37" s="1">
        <v>1</v>
      </c>
      <c r="BX37" s="1">
        <v>0</v>
      </c>
      <c r="BY37" s="1">
        <v>49</v>
      </c>
      <c r="BZ37" s="1">
        <v>0.5</v>
      </c>
      <c r="CA37" s="1">
        <v>8</v>
      </c>
      <c r="CB37" s="1">
        <v>6.5</v>
      </c>
      <c r="CC37" s="1">
        <v>0.5</v>
      </c>
      <c r="CD37" s="1">
        <v>0</v>
      </c>
      <c r="CE37" s="1">
        <v>0</v>
      </c>
      <c r="CF37" s="1">
        <v>0.5</v>
      </c>
      <c r="CG37" s="1">
        <v>0</v>
      </c>
      <c r="CH37" s="1">
        <v>0</v>
      </c>
      <c r="CI37" s="1">
        <v>0</v>
      </c>
      <c r="CJ37" s="1">
        <v>0</v>
      </c>
      <c r="CK37" s="1">
        <f t="shared" si="0"/>
        <v>4.090190859999999</v>
      </c>
      <c r="CL37" s="1">
        <v>2</v>
      </c>
    </row>
    <row r="38" spans="1:90" x14ac:dyDescent="0.25">
      <c r="A38" s="1" t="s">
        <v>84</v>
      </c>
      <c r="B38" s="1">
        <v>5</v>
      </c>
      <c r="C38" s="1">
        <v>2</v>
      </c>
      <c r="D38" s="1">
        <v>62</v>
      </c>
      <c r="E38" s="1">
        <v>0.09</v>
      </c>
      <c r="F38" s="1">
        <v>0</v>
      </c>
      <c r="G38" s="1">
        <v>0.2</v>
      </c>
      <c r="H38" s="1">
        <v>0</v>
      </c>
      <c r="I38" s="1">
        <v>0.5</v>
      </c>
      <c r="J38" s="1">
        <v>0.5</v>
      </c>
      <c r="K38" s="1">
        <v>0</v>
      </c>
      <c r="L38" s="1">
        <v>0.5</v>
      </c>
      <c r="M38" s="1">
        <v>0</v>
      </c>
      <c r="N38" s="1">
        <v>0</v>
      </c>
      <c r="O38" s="1">
        <v>7.0000000000000007E-2</v>
      </c>
      <c r="P38" s="1">
        <v>7.0000000000000007E-2</v>
      </c>
      <c r="Q38" s="1">
        <v>0</v>
      </c>
      <c r="R38" s="1">
        <v>0</v>
      </c>
      <c r="S38" s="1">
        <v>0</v>
      </c>
      <c r="T38" s="1">
        <v>0</v>
      </c>
      <c r="U38" s="1">
        <v>16</v>
      </c>
      <c r="V38" s="1">
        <v>15.5</v>
      </c>
      <c r="W38" s="1">
        <v>97</v>
      </c>
      <c r="X38" s="1">
        <v>8.5</v>
      </c>
      <c r="Y38" s="1">
        <v>3</v>
      </c>
      <c r="Z38" s="1">
        <v>35</v>
      </c>
      <c r="AA38" s="1">
        <v>6</v>
      </c>
      <c r="AB38" s="1">
        <v>0</v>
      </c>
      <c r="AC38" s="1">
        <v>3.5</v>
      </c>
      <c r="AD38" s="1">
        <v>0</v>
      </c>
      <c r="AE38" s="1">
        <v>0.13</v>
      </c>
      <c r="AF38" s="1">
        <v>0</v>
      </c>
      <c r="AG38" s="1">
        <v>0</v>
      </c>
      <c r="AH38" s="1">
        <v>0.5</v>
      </c>
      <c r="AI38" s="1">
        <v>0</v>
      </c>
      <c r="AJ38" s="1">
        <v>0</v>
      </c>
      <c r="AK38" s="1">
        <v>4.5</v>
      </c>
      <c r="AL38" s="1">
        <v>51.3</v>
      </c>
      <c r="AM38" s="1">
        <v>7.1</v>
      </c>
      <c r="AN38" s="1">
        <v>0.8</v>
      </c>
      <c r="AO38" s="1">
        <v>2.2000000000000002</v>
      </c>
      <c r="AP38" s="1">
        <v>7</v>
      </c>
      <c r="AQ38" s="1">
        <v>7</v>
      </c>
      <c r="AR38" s="1">
        <v>0</v>
      </c>
      <c r="AS38" s="1">
        <v>1</v>
      </c>
      <c r="AT38" s="1">
        <v>0.5</v>
      </c>
      <c r="AU38" s="1">
        <v>0.5</v>
      </c>
      <c r="AV38" s="1">
        <v>0.5</v>
      </c>
      <c r="AW38" s="1">
        <v>100</v>
      </c>
      <c r="AX38" s="1">
        <v>3.5</v>
      </c>
      <c r="AY38" s="1">
        <v>0</v>
      </c>
      <c r="AZ38" s="1">
        <v>0</v>
      </c>
      <c r="BA38" s="1">
        <v>0</v>
      </c>
      <c r="BB38" s="1">
        <v>0</v>
      </c>
      <c r="BC38" s="1">
        <v>10</v>
      </c>
      <c r="BD38" s="1">
        <v>5</v>
      </c>
      <c r="BE38" s="1">
        <v>3.5</v>
      </c>
      <c r="BF38" s="1">
        <v>0</v>
      </c>
      <c r="BG38" s="1">
        <v>1</v>
      </c>
      <c r="BH38" s="1">
        <v>2.5</v>
      </c>
      <c r="BI38" s="1">
        <v>1.54</v>
      </c>
      <c r="BJ38" s="1">
        <v>34</v>
      </c>
      <c r="BK38" s="1">
        <v>32.5</v>
      </c>
      <c r="BL38" s="1">
        <v>96</v>
      </c>
      <c r="BM38" s="1">
        <v>34</v>
      </c>
      <c r="BN38" s="1">
        <v>27</v>
      </c>
      <c r="BO38" s="1">
        <v>79</v>
      </c>
      <c r="BP38" s="1">
        <v>16</v>
      </c>
      <c r="BQ38" s="1">
        <v>15.5</v>
      </c>
      <c r="BR38" s="1">
        <v>97</v>
      </c>
      <c r="BS38" s="1">
        <v>0</v>
      </c>
      <c r="BT38" s="1">
        <v>0</v>
      </c>
      <c r="BU38" s="1">
        <v>2</v>
      </c>
      <c r="BV38" s="1">
        <v>0</v>
      </c>
      <c r="BW38" s="1">
        <v>1</v>
      </c>
      <c r="BX38" s="1">
        <v>0</v>
      </c>
      <c r="BY38" s="1">
        <v>51</v>
      </c>
      <c r="BZ38" s="1">
        <v>0.5</v>
      </c>
      <c r="CA38" s="1">
        <v>2</v>
      </c>
      <c r="CB38" s="1">
        <v>7</v>
      </c>
      <c r="CC38" s="1">
        <v>0</v>
      </c>
      <c r="CD38" s="1">
        <v>0</v>
      </c>
      <c r="CE38" s="1">
        <v>5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f t="shared" si="0"/>
        <v>3.8506312100000004</v>
      </c>
      <c r="CL38" s="1">
        <v>2</v>
      </c>
    </row>
    <row r="39" spans="1:90" x14ac:dyDescent="0.25">
      <c r="A39" s="1" t="s">
        <v>85</v>
      </c>
      <c r="B39" s="1">
        <v>4.8</v>
      </c>
      <c r="C39" s="1">
        <v>2</v>
      </c>
      <c r="D39" s="1">
        <v>84.5</v>
      </c>
      <c r="E39" s="1">
        <v>0.12</v>
      </c>
      <c r="F39" s="1">
        <v>0</v>
      </c>
      <c r="G39" s="1">
        <v>0.1</v>
      </c>
      <c r="H39" s="1">
        <v>0</v>
      </c>
      <c r="I39" s="1">
        <v>1</v>
      </c>
      <c r="J39" s="1">
        <v>0.5</v>
      </c>
      <c r="K39" s="1">
        <v>1</v>
      </c>
      <c r="L39" s="1">
        <v>0</v>
      </c>
      <c r="M39" s="1">
        <v>0</v>
      </c>
      <c r="N39" s="1">
        <v>0</v>
      </c>
      <c r="O39" s="1">
        <v>0.1</v>
      </c>
      <c r="P39" s="1">
        <v>0.1</v>
      </c>
      <c r="Q39" s="1">
        <v>0</v>
      </c>
      <c r="R39" s="1">
        <v>0</v>
      </c>
      <c r="S39" s="1">
        <v>0</v>
      </c>
      <c r="T39" s="1">
        <v>0</v>
      </c>
      <c r="U39" s="1">
        <v>13.5</v>
      </c>
      <c r="V39" s="1">
        <v>11</v>
      </c>
      <c r="W39" s="1">
        <v>81</v>
      </c>
      <c r="X39" s="1">
        <v>0</v>
      </c>
      <c r="Y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0.04</v>
      </c>
      <c r="AF39" s="1">
        <v>0</v>
      </c>
      <c r="AG39" s="1">
        <v>0</v>
      </c>
      <c r="AH39" s="1">
        <v>0</v>
      </c>
      <c r="AI39" s="1">
        <v>0</v>
      </c>
      <c r="AJ39" s="1">
        <v>0.5</v>
      </c>
      <c r="AK39" s="1">
        <v>18.5</v>
      </c>
      <c r="AL39" s="1">
        <v>4.55</v>
      </c>
      <c r="AM39" s="1">
        <v>13.6</v>
      </c>
      <c r="AN39" s="1">
        <v>0.7</v>
      </c>
      <c r="AO39" s="1">
        <v>3.4</v>
      </c>
      <c r="AP39" s="1">
        <v>15</v>
      </c>
      <c r="AQ39" s="1">
        <v>21</v>
      </c>
      <c r="AR39" s="1">
        <v>0</v>
      </c>
      <c r="AS39" s="1">
        <v>3.5</v>
      </c>
      <c r="AT39" s="1">
        <v>1</v>
      </c>
      <c r="AU39" s="1">
        <v>1.5</v>
      </c>
      <c r="AV39" s="1">
        <v>1.5</v>
      </c>
      <c r="AW39" s="1">
        <v>100</v>
      </c>
      <c r="AX39" s="1">
        <v>7</v>
      </c>
      <c r="AY39" s="1">
        <v>3.5</v>
      </c>
      <c r="AZ39" s="1">
        <v>0.5</v>
      </c>
      <c r="BA39" s="1">
        <v>0</v>
      </c>
      <c r="BB39" s="1">
        <v>4</v>
      </c>
      <c r="BC39" s="1">
        <v>13.5</v>
      </c>
      <c r="BD39" s="1">
        <v>7</v>
      </c>
      <c r="BE39" s="1">
        <v>4.5</v>
      </c>
      <c r="BF39" s="1">
        <v>0.5</v>
      </c>
      <c r="BG39" s="1">
        <v>0.5</v>
      </c>
      <c r="BH39" s="1">
        <v>1.5</v>
      </c>
      <c r="BI39" s="1">
        <v>1.46</v>
      </c>
      <c r="BJ39" s="1">
        <v>38.5</v>
      </c>
      <c r="BK39" s="1">
        <v>32</v>
      </c>
      <c r="BL39" s="1">
        <v>83</v>
      </c>
      <c r="BM39" s="1">
        <v>24</v>
      </c>
      <c r="BN39" s="1">
        <v>20.5</v>
      </c>
      <c r="BO39" s="1">
        <v>85</v>
      </c>
      <c r="BP39" s="1">
        <v>13.5</v>
      </c>
      <c r="BQ39" s="1">
        <v>11</v>
      </c>
      <c r="BR39" s="1">
        <v>81</v>
      </c>
      <c r="BS39" s="1">
        <v>0</v>
      </c>
      <c r="BT39" s="1">
        <v>0</v>
      </c>
      <c r="BU39" s="1">
        <v>2</v>
      </c>
      <c r="BV39" s="1">
        <v>0</v>
      </c>
      <c r="BW39" s="1">
        <v>2</v>
      </c>
      <c r="BX39" s="1">
        <v>1</v>
      </c>
      <c r="BY39" s="1">
        <v>56.5</v>
      </c>
      <c r="BZ39" s="1">
        <v>1.5</v>
      </c>
      <c r="CA39" s="1">
        <v>3.5</v>
      </c>
      <c r="CB39" s="1">
        <v>0.5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K39" s="1">
        <f t="shared" si="0"/>
        <v>3.7298646199999994</v>
      </c>
      <c r="CL39" s="1">
        <v>2</v>
      </c>
    </row>
    <row r="40" spans="1:90" x14ac:dyDescent="0.25">
      <c r="A40" s="1" t="s">
        <v>87</v>
      </c>
      <c r="B40" s="1">
        <v>5</v>
      </c>
      <c r="C40" s="1">
        <v>2</v>
      </c>
      <c r="D40" s="1">
        <v>67.5</v>
      </c>
      <c r="E40" s="1">
        <v>0.01</v>
      </c>
      <c r="F40" s="1">
        <v>0</v>
      </c>
      <c r="G40" s="1">
        <v>0</v>
      </c>
      <c r="H40" s="1">
        <v>0</v>
      </c>
      <c r="I40" s="1">
        <v>0.5</v>
      </c>
      <c r="J40" s="1">
        <v>0</v>
      </c>
      <c r="K40" s="1">
        <v>0</v>
      </c>
      <c r="L40" s="1">
        <v>0.5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14</v>
      </c>
      <c r="V40" s="1">
        <v>11.5</v>
      </c>
      <c r="W40" s="1">
        <v>82</v>
      </c>
      <c r="X40" s="1">
        <v>0</v>
      </c>
      <c r="Y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0.5</v>
      </c>
      <c r="AI40" s="1">
        <v>0</v>
      </c>
      <c r="AJ40" s="1">
        <v>0.5</v>
      </c>
      <c r="AK40" s="1">
        <v>2.5</v>
      </c>
      <c r="AL40" s="1">
        <v>1.75</v>
      </c>
      <c r="AM40" s="1">
        <v>18</v>
      </c>
      <c r="AN40" s="1">
        <v>0.1</v>
      </c>
      <c r="AO40" s="1">
        <v>1.6</v>
      </c>
      <c r="AP40" s="1">
        <v>10</v>
      </c>
      <c r="AQ40" s="1">
        <v>16</v>
      </c>
      <c r="AR40" s="1">
        <v>0.5</v>
      </c>
      <c r="AS40" s="1">
        <v>3</v>
      </c>
      <c r="AT40" s="1">
        <v>1</v>
      </c>
      <c r="AU40" s="1">
        <v>0.5</v>
      </c>
      <c r="AV40" s="1">
        <v>0.5</v>
      </c>
      <c r="AW40" s="1">
        <v>100</v>
      </c>
      <c r="AX40" s="1">
        <v>1.5</v>
      </c>
      <c r="AY40" s="1">
        <v>5</v>
      </c>
      <c r="AZ40" s="1">
        <v>1</v>
      </c>
      <c r="BA40" s="1">
        <v>1.5</v>
      </c>
      <c r="BB40" s="1">
        <v>7.5</v>
      </c>
      <c r="BC40" s="1">
        <v>13.5</v>
      </c>
      <c r="BD40" s="1">
        <v>7</v>
      </c>
      <c r="BE40" s="1">
        <v>4.5</v>
      </c>
      <c r="BF40" s="1">
        <v>0.5</v>
      </c>
      <c r="BG40" s="1">
        <v>0.5</v>
      </c>
      <c r="BH40" s="1">
        <v>1.5</v>
      </c>
      <c r="BI40" s="1">
        <v>1.46</v>
      </c>
      <c r="BJ40" s="1">
        <v>44</v>
      </c>
      <c r="BK40" s="1">
        <v>35.5</v>
      </c>
      <c r="BL40" s="1">
        <v>81</v>
      </c>
      <c r="BM40" s="1">
        <v>26.5</v>
      </c>
      <c r="BN40" s="1">
        <v>21</v>
      </c>
      <c r="BO40" s="1">
        <v>79</v>
      </c>
      <c r="BP40" s="1">
        <v>14</v>
      </c>
      <c r="BQ40" s="1">
        <v>11.5</v>
      </c>
      <c r="BR40" s="1">
        <v>82</v>
      </c>
      <c r="BS40" s="1">
        <v>0</v>
      </c>
      <c r="BT40" s="1">
        <v>0</v>
      </c>
      <c r="BU40" s="1">
        <v>2</v>
      </c>
      <c r="BV40" s="1">
        <v>0</v>
      </c>
      <c r="BW40" s="1">
        <v>1</v>
      </c>
      <c r="BX40" s="1">
        <v>0.5</v>
      </c>
      <c r="BY40" s="1">
        <v>54.5</v>
      </c>
      <c r="BZ40" s="1">
        <v>1</v>
      </c>
      <c r="CA40" s="1">
        <v>12.5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f t="shared" si="0"/>
        <v>3.3513813099999989</v>
      </c>
      <c r="CL40" s="1">
        <v>2</v>
      </c>
    </row>
    <row r="41" spans="1:90" x14ac:dyDescent="0.25">
      <c r="A41" s="1" t="s">
        <v>89</v>
      </c>
      <c r="B41" s="1">
        <v>6.2</v>
      </c>
      <c r="C41" s="1">
        <v>2</v>
      </c>
      <c r="D41" s="1">
        <v>90</v>
      </c>
      <c r="E41" s="1">
        <v>0.17</v>
      </c>
      <c r="F41" s="1">
        <v>0.33</v>
      </c>
      <c r="G41" s="1">
        <v>0.3</v>
      </c>
      <c r="H41" s="1">
        <v>1</v>
      </c>
      <c r="I41" s="1">
        <v>1</v>
      </c>
      <c r="J41" s="1">
        <v>1</v>
      </c>
      <c r="K41" s="1">
        <v>1</v>
      </c>
      <c r="L41" s="1">
        <v>0</v>
      </c>
      <c r="M41" s="1">
        <v>0</v>
      </c>
      <c r="N41" s="1">
        <v>0.5</v>
      </c>
      <c r="O41" s="1">
        <v>0.16</v>
      </c>
      <c r="P41" s="1">
        <v>0.16</v>
      </c>
      <c r="Q41" s="1">
        <v>0.5</v>
      </c>
      <c r="R41" s="1">
        <v>0.5</v>
      </c>
      <c r="S41" s="1">
        <v>0</v>
      </c>
      <c r="T41" s="1">
        <v>0</v>
      </c>
      <c r="U41" s="1">
        <v>7</v>
      </c>
      <c r="V41" s="1">
        <v>4</v>
      </c>
      <c r="W41" s="1">
        <v>57</v>
      </c>
      <c r="X41" s="1">
        <v>1</v>
      </c>
      <c r="Y41" s="1">
        <v>1</v>
      </c>
      <c r="Z41" s="1">
        <v>100</v>
      </c>
      <c r="AA41" s="1">
        <v>0</v>
      </c>
      <c r="AB41" s="1">
        <v>0</v>
      </c>
      <c r="AC41" s="1">
        <v>1.5</v>
      </c>
      <c r="AD41" s="1">
        <v>0</v>
      </c>
      <c r="AE41" s="1">
        <v>0.09</v>
      </c>
      <c r="AF41" s="1">
        <v>0</v>
      </c>
      <c r="AG41" s="1">
        <v>0</v>
      </c>
      <c r="AH41" s="1">
        <v>0.5</v>
      </c>
      <c r="AI41" s="1">
        <v>0</v>
      </c>
      <c r="AJ41" s="1">
        <v>0.5</v>
      </c>
      <c r="AK41" s="1">
        <v>17</v>
      </c>
      <c r="AL41" s="1">
        <v>21.7</v>
      </c>
      <c r="AM41" s="1">
        <v>34</v>
      </c>
      <c r="AN41" s="1">
        <v>1.2</v>
      </c>
      <c r="AO41" s="1">
        <v>3.9</v>
      </c>
      <c r="AP41" s="1">
        <v>12.5</v>
      </c>
      <c r="AQ41" s="1">
        <v>24.5</v>
      </c>
      <c r="AR41" s="1">
        <v>1</v>
      </c>
      <c r="AS41" s="1">
        <v>7.5</v>
      </c>
      <c r="AT41" s="1">
        <v>0.5</v>
      </c>
      <c r="AU41" s="1">
        <v>0</v>
      </c>
      <c r="AV41" s="1">
        <v>0</v>
      </c>
      <c r="AX41" s="1">
        <v>2</v>
      </c>
      <c r="AY41" s="1">
        <v>2</v>
      </c>
      <c r="AZ41" s="1">
        <v>0.5</v>
      </c>
      <c r="BA41" s="1">
        <v>2.5</v>
      </c>
      <c r="BB41" s="1">
        <v>5</v>
      </c>
      <c r="BC41" s="1">
        <v>11.5</v>
      </c>
      <c r="BD41" s="1">
        <v>7</v>
      </c>
      <c r="BE41" s="1">
        <v>3</v>
      </c>
      <c r="BF41" s="1">
        <v>0.5</v>
      </c>
      <c r="BG41" s="1">
        <v>1.5</v>
      </c>
      <c r="BH41" s="1">
        <v>2</v>
      </c>
      <c r="BI41" s="1">
        <v>1.25</v>
      </c>
      <c r="BJ41" s="1">
        <v>49.5</v>
      </c>
      <c r="BK41" s="1">
        <v>44</v>
      </c>
      <c r="BL41" s="1">
        <v>89</v>
      </c>
      <c r="BM41" s="1">
        <v>15.5</v>
      </c>
      <c r="BN41" s="1">
        <v>12</v>
      </c>
      <c r="BO41" s="1">
        <v>77</v>
      </c>
      <c r="BP41" s="1">
        <v>7</v>
      </c>
      <c r="BQ41" s="1">
        <v>4</v>
      </c>
      <c r="BR41" s="1">
        <v>57</v>
      </c>
      <c r="BS41" s="1">
        <v>0.5</v>
      </c>
      <c r="BT41" s="1">
        <v>0</v>
      </c>
      <c r="BU41" s="1">
        <v>2</v>
      </c>
      <c r="BV41" s="1">
        <v>0</v>
      </c>
      <c r="BW41" s="1">
        <v>0</v>
      </c>
      <c r="BX41" s="1">
        <v>0</v>
      </c>
      <c r="BY41" s="1">
        <v>60.5</v>
      </c>
      <c r="BZ41" s="1">
        <v>1</v>
      </c>
      <c r="CA41" s="1">
        <v>5</v>
      </c>
      <c r="CB41" s="1">
        <v>2.5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1">
        <v>0</v>
      </c>
      <c r="CI41" s="1">
        <v>0</v>
      </c>
      <c r="CJ41" s="1">
        <v>0</v>
      </c>
      <c r="CK41" s="1">
        <f t="shared" si="0"/>
        <v>3.4049109300000016</v>
      </c>
      <c r="CL41" s="1">
        <v>2</v>
      </c>
    </row>
    <row r="42" spans="1:90" x14ac:dyDescent="0.25">
      <c r="A42" s="1" t="s">
        <v>172</v>
      </c>
      <c r="B42" s="1">
        <v>4.2</v>
      </c>
      <c r="C42" s="1">
        <v>2</v>
      </c>
      <c r="D42" s="1">
        <v>90</v>
      </c>
      <c r="E42" s="1">
        <v>0.11</v>
      </c>
      <c r="F42" s="1">
        <v>0</v>
      </c>
      <c r="G42" s="1">
        <v>0.2</v>
      </c>
      <c r="H42" s="1">
        <v>0</v>
      </c>
      <c r="I42" s="1">
        <v>0.5</v>
      </c>
      <c r="J42" s="1">
        <v>0</v>
      </c>
      <c r="K42" s="1">
        <v>0</v>
      </c>
      <c r="L42" s="1">
        <v>0.5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16</v>
      </c>
      <c r="V42" s="1">
        <v>11</v>
      </c>
      <c r="W42" s="1">
        <v>69</v>
      </c>
      <c r="X42" s="1">
        <v>2</v>
      </c>
      <c r="Y42" s="1">
        <v>1</v>
      </c>
      <c r="Z42" s="1">
        <v>50</v>
      </c>
      <c r="AA42" s="1">
        <v>1</v>
      </c>
      <c r="AB42" s="1">
        <v>0</v>
      </c>
      <c r="AC42" s="1">
        <v>1.5</v>
      </c>
      <c r="AD42" s="1">
        <v>0.5</v>
      </c>
      <c r="AE42" s="1">
        <v>0.24</v>
      </c>
      <c r="AF42" s="1">
        <v>0</v>
      </c>
      <c r="AG42" s="1">
        <v>0</v>
      </c>
      <c r="AH42" s="1">
        <v>0.5</v>
      </c>
      <c r="AI42" s="1">
        <v>0</v>
      </c>
      <c r="AJ42" s="1">
        <v>0</v>
      </c>
      <c r="AK42" s="1">
        <v>1.5</v>
      </c>
      <c r="AL42" s="1">
        <v>26.2</v>
      </c>
      <c r="AM42" s="1">
        <v>15.5</v>
      </c>
      <c r="AN42" s="1">
        <v>0.7</v>
      </c>
      <c r="AO42" s="1">
        <v>2.7</v>
      </c>
      <c r="AP42" s="1">
        <v>14.5</v>
      </c>
      <c r="AQ42" s="1">
        <v>14.5</v>
      </c>
      <c r="AR42" s="1">
        <v>0</v>
      </c>
      <c r="AS42" s="1">
        <v>1.5</v>
      </c>
      <c r="AT42" s="1">
        <v>1</v>
      </c>
      <c r="AU42" s="1">
        <v>2</v>
      </c>
      <c r="AV42" s="1">
        <v>1</v>
      </c>
      <c r="AW42" s="1">
        <v>50</v>
      </c>
      <c r="AX42" s="1">
        <v>5</v>
      </c>
      <c r="AY42" s="1">
        <v>0</v>
      </c>
      <c r="AZ42" s="1">
        <v>0.5</v>
      </c>
      <c r="BA42" s="1">
        <v>2.5</v>
      </c>
      <c r="BB42" s="1">
        <v>3</v>
      </c>
      <c r="BC42" s="1">
        <v>16</v>
      </c>
      <c r="BD42" s="1">
        <v>8.5</v>
      </c>
      <c r="BE42" s="1">
        <v>5.5</v>
      </c>
      <c r="BF42" s="1">
        <v>1.5</v>
      </c>
      <c r="BG42" s="1">
        <v>3</v>
      </c>
      <c r="BH42" s="1">
        <v>2</v>
      </c>
      <c r="BI42" s="1">
        <v>1.64</v>
      </c>
      <c r="BJ42" s="1">
        <v>40</v>
      </c>
      <c r="BK42" s="1">
        <v>29.5</v>
      </c>
      <c r="BL42" s="1">
        <v>74</v>
      </c>
      <c r="BM42" s="1">
        <v>26.5</v>
      </c>
      <c r="BN42" s="1">
        <v>18.5</v>
      </c>
      <c r="BO42" s="1">
        <v>70</v>
      </c>
      <c r="BP42" s="1">
        <v>16</v>
      </c>
      <c r="BQ42" s="1">
        <v>11</v>
      </c>
      <c r="BR42" s="1">
        <v>69</v>
      </c>
      <c r="BS42" s="1">
        <v>1.5</v>
      </c>
      <c r="BT42" s="1">
        <v>0.5</v>
      </c>
      <c r="BU42" s="1">
        <v>2</v>
      </c>
      <c r="BV42" s="1">
        <v>0</v>
      </c>
      <c r="BW42" s="1">
        <v>0</v>
      </c>
      <c r="BX42" s="1">
        <v>3.5</v>
      </c>
      <c r="BY42" s="1">
        <v>73</v>
      </c>
      <c r="BZ42" s="1">
        <v>0.5</v>
      </c>
      <c r="CA42" s="1">
        <v>9</v>
      </c>
      <c r="CB42" s="1">
        <v>4.5</v>
      </c>
      <c r="CC42" s="1">
        <v>0.5</v>
      </c>
      <c r="CD42" s="1">
        <v>0</v>
      </c>
      <c r="CE42" s="1">
        <v>1</v>
      </c>
      <c r="CF42" s="1">
        <v>0</v>
      </c>
      <c r="CG42" s="1">
        <v>0</v>
      </c>
      <c r="CH42" s="1">
        <v>0</v>
      </c>
      <c r="CI42" s="1">
        <v>0</v>
      </c>
      <c r="CJ42" s="1">
        <v>0</v>
      </c>
      <c r="CK42" s="1">
        <f t="shared" si="0"/>
        <v>5.0031206100000025</v>
      </c>
      <c r="CL42" s="1">
        <v>2</v>
      </c>
    </row>
    <row r="43" spans="1:90" x14ac:dyDescent="0.25">
      <c r="A43" s="1" t="s">
        <v>92</v>
      </c>
      <c r="B43" s="1">
        <v>5.4</v>
      </c>
      <c r="C43" s="1">
        <v>2</v>
      </c>
      <c r="D43" s="1">
        <v>90</v>
      </c>
      <c r="E43" s="1">
        <v>0.23</v>
      </c>
      <c r="F43" s="1">
        <v>1</v>
      </c>
      <c r="G43" s="1">
        <v>0.2</v>
      </c>
      <c r="H43" s="1">
        <v>1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14</v>
      </c>
      <c r="V43" s="1">
        <v>11.5</v>
      </c>
      <c r="W43" s="1">
        <v>82</v>
      </c>
      <c r="X43" s="1">
        <v>4.5</v>
      </c>
      <c r="Y43" s="1">
        <v>2</v>
      </c>
      <c r="Z43" s="1">
        <v>44</v>
      </c>
      <c r="AA43" s="1">
        <v>0</v>
      </c>
      <c r="AB43" s="1">
        <v>0</v>
      </c>
      <c r="AC43" s="1">
        <v>1</v>
      </c>
      <c r="AD43" s="1">
        <v>0.5</v>
      </c>
      <c r="AE43" s="1">
        <v>0.22</v>
      </c>
      <c r="AF43" s="1">
        <v>0.5</v>
      </c>
      <c r="AG43" s="1">
        <v>0</v>
      </c>
      <c r="AH43" s="1">
        <v>0</v>
      </c>
      <c r="AI43" s="1">
        <v>0</v>
      </c>
      <c r="AJ43" s="1">
        <v>0</v>
      </c>
      <c r="AK43" s="1">
        <v>2</v>
      </c>
      <c r="AL43" s="1">
        <v>21.9</v>
      </c>
      <c r="AM43" s="1">
        <v>25.1</v>
      </c>
      <c r="AN43" s="1">
        <v>0.7</v>
      </c>
      <c r="AO43" s="1">
        <v>2.5</v>
      </c>
      <c r="AP43" s="1">
        <v>16.5</v>
      </c>
      <c r="AQ43" s="1">
        <v>21</v>
      </c>
      <c r="AR43" s="1">
        <v>0</v>
      </c>
      <c r="AS43" s="1">
        <v>2.5</v>
      </c>
      <c r="AT43" s="1">
        <v>3</v>
      </c>
      <c r="AU43" s="1">
        <v>1.5</v>
      </c>
      <c r="AV43" s="1">
        <v>0.5</v>
      </c>
      <c r="AW43" s="1">
        <v>33</v>
      </c>
      <c r="AX43" s="1">
        <v>4</v>
      </c>
      <c r="AY43" s="1">
        <v>1.5</v>
      </c>
      <c r="AZ43" s="1">
        <v>0.5</v>
      </c>
      <c r="BA43" s="1">
        <v>1.5</v>
      </c>
      <c r="BB43" s="1">
        <v>3.5</v>
      </c>
      <c r="BC43" s="1">
        <v>16</v>
      </c>
      <c r="BD43" s="1">
        <v>12</v>
      </c>
      <c r="BE43" s="1">
        <v>8.5</v>
      </c>
      <c r="BF43" s="1">
        <v>0.5</v>
      </c>
      <c r="BG43" s="1">
        <v>3.5</v>
      </c>
      <c r="BH43" s="1">
        <v>2.5</v>
      </c>
      <c r="BI43" s="1">
        <v>2.31</v>
      </c>
      <c r="BJ43" s="1">
        <v>44.5</v>
      </c>
      <c r="BK43" s="1">
        <v>35.5</v>
      </c>
      <c r="BL43" s="1">
        <v>80</v>
      </c>
      <c r="BM43" s="1">
        <v>32.5</v>
      </c>
      <c r="BN43" s="1">
        <v>25</v>
      </c>
      <c r="BO43" s="1">
        <v>77</v>
      </c>
      <c r="BP43" s="1">
        <v>14</v>
      </c>
      <c r="BQ43" s="1">
        <v>11.5</v>
      </c>
      <c r="BR43" s="1">
        <v>82</v>
      </c>
      <c r="BS43" s="1">
        <v>0</v>
      </c>
      <c r="BT43" s="1">
        <v>0</v>
      </c>
      <c r="BU43" s="1">
        <v>2</v>
      </c>
      <c r="BV43" s="1">
        <v>0</v>
      </c>
      <c r="BW43" s="1">
        <v>0</v>
      </c>
      <c r="BX43" s="1">
        <v>0.5</v>
      </c>
      <c r="BY43" s="1">
        <v>67.5</v>
      </c>
      <c r="BZ43" s="1">
        <v>1</v>
      </c>
      <c r="CA43" s="1">
        <v>2.5</v>
      </c>
      <c r="CB43" s="1">
        <v>4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f t="shared" si="0"/>
        <v>4.3362585299999976</v>
      </c>
      <c r="CL43" s="1">
        <v>2</v>
      </c>
    </row>
    <row r="44" spans="1:90" x14ac:dyDescent="0.25">
      <c r="A44" s="1" t="s">
        <v>93</v>
      </c>
      <c r="B44" s="1">
        <v>4.5</v>
      </c>
      <c r="C44" s="1">
        <v>2</v>
      </c>
      <c r="D44" s="1">
        <v>66.5</v>
      </c>
      <c r="E44" s="1">
        <v>0.14000000000000001</v>
      </c>
      <c r="F44" s="1">
        <v>0.2</v>
      </c>
      <c r="G44" s="1">
        <v>0.3</v>
      </c>
      <c r="H44" s="1">
        <v>1</v>
      </c>
      <c r="I44" s="1">
        <v>0.5</v>
      </c>
      <c r="J44" s="1">
        <v>0.5</v>
      </c>
      <c r="K44" s="1">
        <v>0.5</v>
      </c>
      <c r="L44" s="1">
        <v>0</v>
      </c>
      <c r="M44" s="1">
        <v>0.5</v>
      </c>
      <c r="N44" s="1">
        <v>0</v>
      </c>
      <c r="O44" s="1">
        <v>0.24</v>
      </c>
      <c r="P44" s="1">
        <v>0.24</v>
      </c>
      <c r="Q44" s="1">
        <v>0.5</v>
      </c>
      <c r="R44" s="1">
        <v>0.5</v>
      </c>
      <c r="S44" s="1">
        <v>0</v>
      </c>
      <c r="T44" s="1">
        <v>0</v>
      </c>
      <c r="U44" s="1">
        <v>4.5</v>
      </c>
      <c r="V44" s="1">
        <v>2.5</v>
      </c>
      <c r="W44" s="1">
        <v>56</v>
      </c>
      <c r="X44" s="1">
        <v>0</v>
      </c>
      <c r="Y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0.04</v>
      </c>
      <c r="AF44" s="1">
        <v>0</v>
      </c>
      <c r="AG44" s="1">
        <v>0</v>
      </c>
      <c r="AH44" s="1">
        <v>0</v>
      </c>
      <c r="AI44" s="1">
        <v>0</v>
      </c>
      <c r="AJ44" s="1">
        <v>0.5</v>
      </c>
      <c r="AK44" s="1">
        <v>16.5</v>
      </c>
      <c r="AL44" s="1">
        <v>0.5</v>
      </c>
      <c r="AM44" s="1">
        <v>31.4</v>
      </c>
      <c r="AN44" s="1">
        <v>1.5</v>
      </c>
      <c r="AO44" s="1">
        <v>3.4</v>
      </c>
      <c r="AP44" s="1">
        <v>10.5</v>
      </c>
      <c r="AQ44" s="1">
        <v>22.5</v>
      </c>
      <c r="AR44" s="1">
        <v>1</v>
      </c>
      <c r="AS44" s="1">
        <v>7.5</v>
      </c>
      <c r="AT44" s="1">
        <v>0.5</v>
      </c>
      <c r="AU44" s="1">
        <v>0</v>
      </c>
      <c r="AV44" s="1">
        <v>0</v>
      </c>
      <c r="AX44" s="1">
        <v>4</v>
      </c>
      <c r="AY44" s="1">
        <v>5.5</v>
      </c>
      <c r="AZ44" s="1">
        <v>0.5</v>
      </c>
      <c r="BA44" s="1">
        <v>1</v>
      </c>
      <c r="BB44" s="1">
        <v>7</v>
      </c>
      <c r="BC44" s="1">
        <v>13.5</v>
      </c>
      <c r="BD44" s="1">
        <v>6.5</v>
      </c>
      <c r="BE44" s="1">
        <v>3</v>
      </c>
      <c r="BF44" s="1">
        <v>0</v>
      </c>
      <c r="BG44" s="1">
        <v>2.5</v>
      </c>
      <c r="BH44" s="1">
        <v>4</v>
      </c>
      <c r="BI44" s="1">
        <v>1.82</v>
      </c>
      <c r="BJ44" s="1">
        <v>24.5</v>
      </c>
      <c r="BK44" s="1">
        <v>21.5</v>
      </c>
      <c r="BL44" s="1">
        <v>88</v>
      </c>
      <c r="BM44" s="1">
        <v>7.5</v>
      </c>
      <c r="BN44" s="1">
        <v>5</v>
      </c>
      <c r="BO44" s="1">
        <v>67</v>
      </c>
      <c r="BP44" s="1">
        <v>4.5</v>
      </c>
      <c r="BQ44" s="1">
        <v>2.5</v>
      </c>
      <c r="BR44" s="1">
        <v>56</v>
      </c>
      <c r="BS44" s="1">
        <v>0</v>
      </c>
      <c r="BT44" s="1">
        <v>0</v>
      </c>
      <c r="BU44" s="1">
        <v>2</v>
      </c>
      <c r="BV44" s="1">
        <v>0</v>
      </c>
      <c r="BW44" s="1">
        <v>1</v>
      </c>
      <c r="BX44" s="1">
        <v>0</v>
      </c>
      <c r="BY44" s="1">
        <v>38</v>
      </c>
      <c r="BZ44" s="1">
        <v>0.5</v>
      </c>
      <c r="CA44" s="1">
        <v>3.5</v>
      </c>
      <c r="CB44" s="1">
        <v>0.5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f t="shared" si="0"/>
        <v>3.0086905800000006</v>
      </c>
      <c r="CL44" s="1">
        <v>2</v>
      </c>
    </row>
    <row r="45" spans="1:90" x14ac:dyDescent="0.25">
      <c r="A45" s="1" t="s">
        <v>99</v>
      </c>
      <c r="B45" s="1">
        <v>4.9000000000000004</v>
      </c>
      <c r="C45" s="1">
        <v>2</v>
      </c>
      <c r="D45" s="1">
        <v>90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2.5</v>
      </c>
      <c r="V45" s="1">
        <v>1.5</v>
      </c>
      <c r="W45" s="1">
        <v>60</v>
      </c>
      <c r="X45" s="1">
        <v>0</v>
      </c>
      <c r="Y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0.5</v>
      </c>
      <c r="AK45" s="1">
        <v>1</v>
      </c>
      <c r="AL45" s="1">
        <v>0.35</v>
      </c>
      <c r="AM45" s="1">
        <v>19.8</v>
      </c>
      <c r="AN45" s="1">
        <v>0</v>
      </c>
      <c r="AO45" s="1">
        <v>3.9</v>
      </c>
      <c r="AP45" s="1">
        <v>13.5</v>
      </c>
      <c r="AQ45" s="1">
        <v>19.5</v>
      </c>
      <c r="AR45" s="1">
        <v>0</v>
      </c>
      <c r="AS45" s="1">
        <v>3.5</v>
      </c>
      <c r="AT45" s="1">
        <v>1.5</v>
      </c>
      <c r="AU45" s="1">
        <v>2</v>
      </c>
      <c r="AV45" s="1">
        <v>1.5</v>
      </c>
      <c r="AW45" s="1">
        <v>75</v>
      </c>
      <c r="AX45" s="1">
        <v>1.5</v>
      </c>
      <c r="AY45" s="1">
        <v>6</v>
      </c>
      <c r="AZ45" s="1">
        <v>0</v>
      </c>
      <c r="BA45" s="1">
        <v>1.5</v>
      </c>
      <c r="BB45" s="1">
        <v>7.5</v>
      </c>
      <c r="BC45" s="1">
        <v>12.5</v>
      </c>
      <c r="BD45" s="1">
        <v>5.5</v>
      </c>
      <c r="BE45" s="1">
        <v>2.5</v>
      </c>
      <c r="BF45" s="1">
        <v>2.5</v>
      </c>
      <c r="BG45" s="1">
        <v>2.5</v>
      </c>
      <c r="BH45" s="1">
        <v>0.5</v>
      </c>
      <c r="BI45" s="1">
        <v>0.74</v>
      </c>
      <c r="BJ45" s="1">
        <v>32.5</v>
      </c>
      <c r="BK45" s="1">
        <v>26.5</v>
      </c>
      <c r="BL45" s="1">
        <v>82</v>
      </c>
      <c r="BM45" s="1">
        <v>8.5</v>
      </c>
      <c r="BN45" s="1">
        <v>5</v>
      </c>
      <c r="BO45" s="1">
        <v>59</v>
      </c>
      <c r="BP45" s="1">
        <v>2.5</v>
      </c>
      <c r="BQ45" s="1">
        <v>1.5</v>
      </c>
      <c r="BR45" s="1">
        <v>60</v>
      </c>
      <c r="BS45" s="1">
        <v>0</v>
      </c>
      <c r="BT45" s="1">
        <v>0</v>
      </c>
      <c r="BU45" s="1">
        <v>2</v>
      </c>
      <c r="BV45" s="1">
        <v>0</v>
      </c>
      <c r="BW45" s="1">
        <v>0</v>
      </c>
      <c r="BX45" s="1">
        <v>0</v>
      </c>
      <c r="BY45" s="1">
        <v>45</v>
      </c>
      <c r="BZ45" s="1">
        <v>0.5</v>
      </c>
      <c r="CA45" s="1">
        <v>2</v>
      </c>
      <c r="CB45" s="1">
        <v>0</v>
      </c>
      <c r="CC45" s="1">
        <v>0</v>
      </c>
      <c r="CD45" s="1">
        <v>0</v>
      </c>
      <c r="CE45" s="1">
        <v>0</v>
      </c>
      <c r="CF45" s="1">
        <v>0</v>
      </c>
      <c r="CG45" s="1">
        <v>0</v>
      </c>
      <c r="CH45" s="1">
        <v>0</v>
      </c>
      <c r="CI45" s="1">
        <v>0</v>
      </c>
      <c r="CJ45" s="1">
        <v>0</v>
      </c>
      <c r="CK45" s="1">
        <f t="shared" si="0"/>
        <v>3.3285605999999999</v>
      </c>
      <c r="CL45" s="1">
        <v>2</v>
      </c>
    </row>
    <row r="46" spans="1:90" x14ac:dyDescent="0.25">
      <c r="A46" s="1" t="s">
        <v>114</v>
      </c>
      <c r="B46" s="1">
        <v>4.5</v>
      </c>
      <c r="C46" s="1">
        <v>2</v>
      </c>
      <c r="D46" s="1">
        <v>90</v>
      </c>
      <c r="E46" s="1">
        <v>0.01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8</v>
      </c>
      <c r="V46" s="1">
        <v>8</v>
      </c>
      <c r="W46" s="1">
        <v>100</v>
      </c>
      <c r="X46" s="1">
        <v>0</v>
      </c>
      <c r="Y46" s="1">
        <v>0</v>
      </c>
      <c r="AA46" s="1">
        <v>0</v>
      </c>
      <c r="AB46" s="1">
        <v>0</v>
      </c>
      <c r="AC46" s="1">
        <v>0.5</v>
      </c>
      <c r="AD46" s="1">
        <v>0</v>
      </c>
      <c r="AE46" s="1">
        <v>0.02</v>
      </c>
      <c r="AF46" s="1">
        <v>0</v>
      </c>
      <c r="AG46" s="1">
        <v>0</v>
      </c>
      <c r="AH46" s="1">
        <v>0</v>
      </c>
      <c r="AI46" s="1">
        <v>0</v>
      </c>
      <c r="AJ46" s="1">
        <v>0.5</v>
      </c>
      <c r="AK46" s="1">
        <v>1</v>
      </c>
      <c r="AL46" s="1">
        <v>7.15</v>
      </c>
      <c r="AM46" s="1">
        <v>7.2</v>
      </c>
      <c r="AN46" s="1">
        <v>0.1</v>
      </c>
      <c r="AO46" s="1">
        <v>2.6</v>
      </c>
      <c r="AP46" s="1">
        <v>9</v>
      </c>
      <c r="AQ46" s="1">
        <v>15</v>
      </c>
      <c r="AR46" s="1">
        <v>0</v>
      </c>
      <c r="AS46" s="1">
        <v>3.5</v>
      </c>
      <c r="AT46" s="1">
        <v>1</v>
      </c>
      <c r="AU46" s="1">
        <v>1</v>
      </c>
      <c r="AV46" s="1">
        <v>0</v>
      </c>
      <c r="AW46" s="1">
        <v>0</v>
      </c>
      <c r="AX46" s="1">
        <v>5</v>
      </c>
      <c r="AY46" s="1">
        <v>2</v>
      </c>
      <c r="AZ46" s="1">
        <v>0</v>
      </c>
      <c r="BA46" s="1">
        <v>0.5</v>
      </c>
      <c r="BB46" s="1">
        <v>2.5</v>
      </c>
      <c r="BC46" s="1">
        <v>13.5</v>
      </c>
      <c r="BD46" s="1">
        <v>7</v>
      </c>
      <c r="BE46" s="1">
        <v>4.5</v>
      </c>
      <c r="BF46" s="1">
        <v>0.5</v>
      </c>
      <c r="BG46" s="1">
        <v>0.5</v>
      </c>
      <c r="BH46" s="1">
        <v>1.5</v>
      </c>
      <c r="BI46" s="1">
        <v>1.46</v>
      </c>
      <c r="BJ46" s="1">
        <v>48.5</v>
      </c>
      <c r="BK46" s="1">
        <v>41</v>
      </c>
      <c r="BL46" s="1">
        <v>85</v>
      </c>
      <c r="BM46" s="1">
        <v>23</v>
      </c>
      <c r="BN46" s="1">
        <v>19</v>
      </c>
      <c r="BO46" s="1">
        <v>83</v>
      </c>
      <c r="BP46" s="1">
        <v>8</v>
      </c>
      <c r="BQ46" s="1">
        <v>8</v>
      </c>
      <c r="BR46" s="1">
        <v>100</v>
      </c>
      <c r="BS46" s="1">
        <v>0</v>
      </c>
      <c r="BT46" s="1">
        <v>0</v>
      </c>
      <c r="BU46" s="1">
        <v>2</v>
      </c>
      <c r="BV46" s="1">
        <v>0</v>
      </c>
      <c r="BW46" s="1">
        <v>0</v>
      </c>
      <c r="BX46" s="1">
        <v>0</v>
      </c>
      <c r="BY46" s="1">
        <v>54.5</v>
      </c>
      <c r="BZ46" s="1">
        <v>0.5</v>
      </c>
      <c r="CA46" s="1">
        <v>4.5</v>
      </c>
      <c r="CB46" s="1">
        <v>0</v>
      </c>
      <c r="CC46" s="1">
        <v>0</v>
      </c>
      <c r="CD46" s="1">
        <v>0</v>
      </c>
      <c r="CE46" s="1">
        <v>0</v>
      </c>
      <c r="CF46" s="1">
        <v>0</v>
      </c>
      <c r="CG46" s="1">
        <v>0</v>
      </c>
      <c r="CH46" s="1">
        <v>0</v>
      </c>
      <c r="CI46" s="1">
        <v>0</v>
      </c>
      <c r="CJ46" s="1">
        <v>0</v>
      </c>
      <c r="CK46" s="1">
        <f t="shared" si="0"/>
        <v>3.8447922099999996</v>
      </c>
      <c r="CL46" s="1">
        <v>2</v>
      </c>
    </row>
    <row r="47" spans="1:90" x14ac:dyDescent="0.25">
      <c r="A47" s="1" t="s">
        <v>115</v>
      </c>
      <c r="B47" s="1">
        <v>4.9000000000000004</v>
      </c>
      <c r="C47" s="1">
        <v>2</v>
      </c>
      <c r="D47" s="1">
        <v>90</v>
      </c>
      <c r="E47" s="1">
        <v>0.27</v>
      </c>
      <c r="F47" s="1">
        <v>0</v>
      </c>
      <c r="G47" s="1">
        <v>0.4</v>
      </c>
      <c r="H47" s="1">
        <v>0</v>
      </c>
      <c r="I47" s="1">
        <v>1.5</v>
      </c>
      <c r="J47" s="1">
        <v>0</v>
      </c>
      <c r="K47" s="1">
        <v>1.5</v>
      </c>
      <c r="L47" s="1">
        <v>0</v>
      </c>
      <c r="M47" s="1">
        <v>0.5</v>
      </c>
      <c r="N47" s="1">
        <v>1.5</v>
      </c>
      <c r="O47" s="1">
        <v>0.16</v>
      </c>
      <c r="P47" s="1">
        <v>0.16</v>
      </c>
      <c r="Q47" s="1">
        <v>0</v>
      </c>
      <c r="R47" s="1">
        <v>0</v>
      </c>
      <c r="S47" s="1">
        <v>0</v>
      </c>
      <c r="T47" s="1">
        <v>0</v>
      </c>
      <c r="U47" s="1">
        <v>2.5</v>
      </c>
      <c r="V47" s="1">
        <v>0.5</v>
      </c>
      <c r="W47" s="1">
        <v>20</v>
      </c>
      <c r="X47" s="1">
        <v>0</v>
      </c>
      <c r="Y47" s="1">
        <v>0</v>
      </c>
      <c r="AA47" s="1">
        <v>0</v>
      </c>
      <c r="AB47" s="1">
        <v>0</v>
      </c>
      <c r="AC47" s="1">
        <v>0.5</v>
      </c>
      <c r="AD47" s="1">
        <v>0.5</v>
      </c>
      <c r="AE47" s="1">
        <v>0.22</v>
      </c>
      <c r="AF47" s="1">
        <v>0</v>
      </c>
      <c r="AG47" s="1">
        <v>0</v>
      </c>
      <c r="AH47" s="1">
        <v>0</v>
      </c>
      <c r="AI47" s="1">
        <v>0</v>
      </c>
      <c r="AJ47" s="1">
        <v>0.5</v>
      </c>
      <c r="AK47" s="1">
        <v>6</v>
      </c>
      <c r="AL47" s="1">
        <v>5.15</v>
      </c>
      <c r="AM47" s="1">
        <v>16.100000000000001</v>
      </c>
      <c r="AN47" s="1">
        <v>1.6</v>
      </c>
      <c r="AO47" s="1">
        <v>5.5</v>
      </c>
      <c r="AP47" s="1">
        <v>10.5</v>
      </c>
      <c r="AQ47" s="1">
        <v>16.5</v>
      </c>
      <c r="AR47" s="1">
        <v>1</v>
      </c>
      <c r="AS47" s="1">
        <v>4.5</v>
      </c>
      <c r="AT47" s="1">
        <v>1.5</v>
      </c>
      <c r="AU47" s="1">
        <v>0</v>
      </c>
      <c r="AV47" s="1">
        <v>0</v>
      </c>
      <c r="AX47" s="1">
        <v>2.5</v>
      </c>
      <c r="AY47" s="1">
        <v>3.5</v>
      </c>
      <c r="AZ47" s="1">
        <v>1.5</v>
      </c>
      <c r="BA47" s="1">
        <v>2</v>
      </c>
      <c r="BB47" s="1">
        <v>7</v>
      </c>
      <c r="BC47" s="1">
        <v>12.5</v>
      </c>
      <c r="BD47" s="1">
        <v>5.5</v>
      </c>
      <c r="BE47" s="1">
        <v>2.5</v>
      </c>
      <c r="BF47" s="1">
        <v>2.5</v>
      </c>
      <c r="BG47" s="1">
        <v>2.5</v>
      </c>
      <c r="BH47" s="1">
        <v>0.5</v>
      </c>
      <c r="BI47" s="1">
        <v>0.74</v>
      </c>
      <c r="BJ47" s="1">
        <v>36</v>
      </c>
      <c r="BK47" s="1">
        <v>28</v>
      </c>
      <c r="BL47" s="1">
        <v>78</v>
      </c>
      <c r="BM47" s="1">
        <v>12.5</v>
      </c>
      <c r="BN47" s="1">
        <v>7.5</v>
      </c>
      <c r="BO47" s="1">
        <v>60</v>
      </c>
      <c r="BP47" s="1">
        <v>2.5</v>
      </c>
      <c r="BQ47" s="1">
        <v>0.5</v>
      </c>
      <c r="BR47" s="1">
        <v>20</v>
      </c>
      <c r="BS47" s="1">
        <v>0</v>
      </c>
      <c r="BT47" s="1">
        <v>0</v>
      </c>
      <c r="BU47" s="1">
        <v>2</v>
      </c>
      <c r="BV47" s="1">
        <v>0</v>
      </c>
      <c r="BW47" s="1">
        <v>0</v>
      </c>
      <c r="BX47" s="1">
        <v>0</v>
      </c>
      <c r="BY47" s="1">
        <v>46.5</v>
      </c>
      <c r="BZ47" s="1">
        <v>1.5</v>
      </c>
      <c r="CA47" s="1">
        <v>2.5</v>
      </c>
      <c r="CB47" s="1">
        <v>1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0</v>
      </c>
      <c r="CK47" s="1">
        <f t="shared" si="0"/>
        <v>3.6316122300000004</v>
      </c>
      <c r="CL47" s="1">
        <v>2</v>
      </c>
    </row>
    <row r="48" spans="1:90" x14ac:dyDescent="0.25">
      <c r="A48" s="1" t="s">
        <v>122</v>
      </c>
      <c r="B48" s="1">
        <v>4.5</v>
      </c>
      <c r="C48" s="1">
        <v>2</v>
      </c>
      <c r="D48" s="1">
        <v>82.5</v>
      </c>
      <c r="E48" s="1">
        <v>0</v>
      </c>
      <c r="F48" s="1">
        <v>0</v>
      </c>
      <c r="G48" s="1">
        <v>0</v>
      </c>
      <c r="H48" s="1">
        <v>0</v>
      </c>
      <c r="I48" s="1">
        <v>0.5</v>
      </c>
      <c r="J48" s="1">
        <v>0</v>
      </c>
      <c r="K48" s="1">
        <v>0</v>
      </c>
      <c r="L48" s="1">
        <v>0.5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6.5</v>
      </c>
      <c r="V48" s="1">
        <v>5</v>
      </c>
      <c r="W48" s="1">
        <v>77</v>
      </c>
      <c r="X48" s="1">
        <v>0.5</v>
      </c>
      <c r="Y48" s="1">
        <v>0.5</v>
      </c>
      <c r="Z48" s="1">
        <v>100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0.5</v>
      </c>
      <c r="AI48" s="1">
        <v>0</v>
      </c>
      <c r="AJ48" s="1">
        <v>0.5</v>
      </c>
      <c r="AK48" s="1">
        <v>0.5</v>
      </c>
      <c r="AL48" s="1">
        <v>3.6</v>
      </c>
      <c r="AM48" s="1">
        <v>7.1</v>
      </c>
      <c r="AN48" s="1">
        <v>0</v>
      </c>
      <c r="AO48" s="1">
        <v>1.8</v>
      </c>
      <c r="AP48" s="1">
        <v>4</v>
      </c>
      <c r="AQ48" s="1">
        <v>10</v>
      </c>
      <c r="AR48" s="1">
        <v>0</v>
      </c>
      <c r="AS48" s="1">
        <v>3</v>
      </c>
      <c r="AT48" s="1">
        <v>1.5</v>
      </c>
      <c r="AU48" s="1">
        <v>1</v>
      </c>
      <c r="AV48" s="1">
        <v>0.5</v>
      </c>
      <c r="AW48" s="1">
        <v>50</v>
      </c>
      <c r="AX48" s="1">
        <v>5.5</v>
      </c>
      <c r="AY48" s="1">
        <v>1</v>
      </c>
      <c r="AZ48" s="1">
        <v>0.5</v>
      </c>
      <c r="BA48" s="1">
        <v>0.5</v>
      </c>
      <c r="BB48" s="1">
        <v>2</v>
      </c>
      <c r="BC48" s="1">
        <v>13.5</v>
      </c>
      <c r="BD48" s="1">
        <v>6.5</v>
      </c>
      <c r="BE48" s="1">
        <v>3</v>
      </c>
      <c r="BF48" s="1">
        <v>0</v>
      </c>
      <c r="BG48" s="1">
        <v>2.5</v>
      </c>
      <c r="BH48" s="1">
        <v>4</v>
      </c>
      <c r="BI48" s="1">
        <v>1.82</v>
      </c>
      <c r="BJ48" s="1">
        <v>21</v>
      </c>
      <c r="BK48" s="1">
        <v>17.5</v>
      </c>
      <c r="BL48" s="1">
        <v>83</v>
      </c>
      <c r="BM48" s="1">
        <v>13.5</v>
      </c>
      <c r="BN48" s="1">
        <v>10.5</v>
      </c>
      <c r="BO48" s="1">
        <v>78</v>
      </c>
      <c r="BP48" s="1">
        <v>6.5</v>
      </c>
      <c r="BQ48" s="1">
        <v>5</v>
      </c>
      <c r="BR48" s="1">
        <v>77</v>
      </c>
      <c r="BS48" s="1">
        <v>0</v>
      </c>
      <c r="BT48" s="1">
        <v>0</v>
      </c>
      <c r="BU48" s="1">
        <v>2</v>
      </c>
      <c r="BV48" s="1">
        <v>0</v>
      </c>
      <c r="BW48" s="1">
        <v>1</v>
      </c>
      <c r="BX48" s="1">
        <v>1</v>
      </c>
      <c r="BY48" s="1">
        <v>34.5</v>
      </c>
      <c r="BZ48" s="1">
        <v>0</v>
      </c>
      <c r="CA48" s="1">
        <v>3.5</v>
      </c>
      <c r="CB48" s="1">
        <v>0.5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  <c r="CJ48" s="1">
        <v>0</v>
      </c>
      <c r="CK48" s="1">
        <f t="shared" si="0"/>
        <v>2.8167076999999994</v>
      </c>
      <c r="CL48" s="1">
        <v>2</v>
      </c>
    </row>
    <row r="49" spans="1:90" x14ac:dyDescent="0.25">
      <c r="A49" s="1" t="s">
        <v>177</v>
      </c>
      <c r="B49" s="1">
        <v>4.8</v>
      </c>
      <c r="C49" s="1">
        <v>2</v>
      </c>
      <c r="D49" s="1">
        <v>85</v>
      </c>
      <c r="E49" s="1">
        <v>0.24</v>
      </c>
      <c r="F49" s="1">
        <v>0</v>
      </c>
      <c r="G49" s="1">
        <v>0.3</v>
      </c>
      <c r="H49" s="1">
        <v>0</v>
      </c>
      <c r="I49" s="1">
        <v>1</v>
      </c>
      <c r="J49" s="1">
        <v>0.5</v>
      </c>
      <c r="K49" s="1">
        <v>0.5</v>
      </c>
      <c r="L49" s="1">
        <v>0.5</v>
      </c>
      <c r="M49" s="1">
        <v>0.5</v>
      </c>
      <c r="N49" s="1">
        <v>0</v>
      </c>
      <c r="O49" s="1">
        <v>0.25</v>
      </c>
      <c r="P49" s="1">
        <v>0.25</v>
      </c>
      <c r="Q49" s="1">
        <v>0</v>
      </c>
      <c r="R49" s="1">
        <v>0</v>
      </c>
      <c r="S49" s="1">
        <v>0</v>
      </c>
      <c r="T49" s="1">
        <v>0</v>
      </c>
      <c r="U49" s="1">
        <v>11</v>
      </c>
      <c r="V49" s="1">
        <v>8.5</v>
      </c>
      <c r="W49" s="1">
        <v>77</v>
      </c>
      <c r="X49" s="1">
        <v>1.5</v>
      </c>
      <c r="Y49" s="1">
        <v>0.5</v>
      </c>
      <c r="Z49" s="1">
        <v>33</v>
      </c>
      <c r="AA49" s="1">
        <v>0</v>
      </c>
      <c r="AB49" s="1">
        <v>0</v>
      </c>
      <c r="AC49" s="1">
        <v>1</v>
      </c>
      <c r="AD49" s="1">
        <v>0</v>
      </c>
      <c r="AE49" s="1">
        <v>0.08</v>
      </c>
      <c r="AF49" s="1">
        <v>0</v>
      </c>
      <c r="AG49" s="1">
        <v>0</v>
      </c>
      <c r="AH49" s="1">
        <v>0.5</v>
      </c>
      <c r="AI49" s="1">
        <v>0</v>
      </c>
      <c r="AJ49" s="1">
        <v>0.5</v>
      </c>
      <c r="AK49" s="1">
        <v>21.5</v>
      </c>
      <c r="AL49" s="1">
        <v>13.8</v>
      </c>
      <c r="AM49" s="1">
        <v>13</v>
      </c>
      <c r="AN49" s="1">
        <v>1.7</v>
      </c>
      <c r="AO49" s="1">
        <v>5.0999999999999996</v>
      </c>
      <c r="AP49" s="1">
        <v>6.5</v>
      </c>
      <c r="AQ49" s="1">
        <v>12.5</v>
      </c>
      <c r="AR49" s="1">
        <v>0</v>
      </c>
      <c r="AS49" s="1">
        <v>3</v>
      </c>
      <c r="AT49" s="1">
        <v>1.5</v>
      </c>
      <c r="AU49" s="1">
        <v>0.5</v>
      </c>
      <c r="AV49" s="1">
        <v>0.5</v>
      </c>
      <c r="AW49" s="1">
        <v>100</v>
      </c>
      <c r="AX49" s="1">
        <v>5</v>
      </c>
      <c r="AY49" s="1">
        <v>0.5</v>
      </c>
      <c r="AZ49" s="1">
        <v>1</v>
      </c>
      <c r="BA49" s="1">
        <v>0</v>
      </c>
      <c r="BB49" s="1">
        <v>1.5</v>
      </c>
      <c r="BC49" s="1">
        <v>12.5</v>
      </c>
      <c r="BD49" s="1">
        <v>5.5</v>
      </c>
      <c r="BE49" s="1">
        <v>2.5</v>
      </c>
      <c r="BF49" s="1">
        <v>2.5</v>
      </c>
      <c r="BG49" s="1">
        <v>2.5</v>
      </c>
      <c r="BH49" s="1">
        <v>0.5</v>
      </c>
      <c r="BI49" s="1">
        <v>0.74</v>
      </c>
      <c r="BJ49" s="1">
        <v>31</v>
      </c>
      <c r="BK49" s="1">
        <v>23.5</v>
      </c>
      <c r="BL49" s="1">
        <v>76</v>
      </c>
      <c r="BM49" s="1">
        <v>21</v>
      </c>
      <c r="BN49" s="1">
        <v>16</v>
      </c>
      <c r="BO49" s="1">
        <v>76</v>
      </c>
      <c r="BP49" s="1">
        <v>11</v>
      </c>
      <c r="BQ49" s="1">
        <v>8.5</v>
      </c>
      <c r="BR49" s="1">
        <v>77</v>
      </c>
      <c r="BS49" s="1">
        <v>0</v>
      </c>
      <c r="BT49" s="1">
        <v>0</v>
      </c>
      <c r="BU49" s="1">
        <v>2</v>
      </c>
      <c r="BV49" s="1">
        <v>0</v>
      </c>
      <c r="BW49" s="1">
        <v>1</v>
      </c>
      <c r="BX49" s="1">
        <v>0</v>
      </c>
      <c r="BY49" s="1">
        <v>49.5</v>
      </c>
      <c r="BZ49" s="1">
        <v>1</v>
      </c>
      <c r="CA49" s="1">
        <v>7</v>
      </c>
      <c r="CB49" s="1">
        <v>2.5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  <c r="CH49" s="1">
        <v>0</v>
      </c>
      <c r="CI49" s="1">
        <v>0</v>
      </c>
      <c r="CJ49" s="1">
        <v>0</v>
      </c>
      <c r="CK49" s="1">
        <f t="shared" si="0"/>
        <v>3.5183997399999991</v>
      </c>
      <c r="CL49" s="1">
        <v>2</v>
      </c>
    </row>
    <row r="50" spans="1:90" x14ac:dyDescent="0.25">
      <c r="A50" s="1" t="s">
        <v>180</v>
      </c>
      <c r="B50" s="1">
        <v>5</v>
      </c>
      <c r="C50" s="1">
        <v>2</v>
      </c>
      <c r="D50" s="1">
        <v>67.5</v>
      </c>
      <c r="E50" s="1">
        <v>0.03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5</v>
      </c>
      <c r="V50" s="1">
        <v>4.5</v>
      </c>
      <c r="W50" s="1">
        <v>90</v>
      </c>
      <c r="X50" s="1">
        <v>1</v>
      </c>
      <c r="Y50" s="1">
        <v>0.5</v>
      </c>
      <c r="Z50" s="1">
        <v>50</v>
      </c>
      <c r="AA50" s="1">
        <v>0</v>
      </c>
      <c r="AB50" s="1">
        <v>0</v>
      </c>
      <c r="AC50" s="1">
        <v>1</v>
      </c>
      <c r="AD50" s="1">
        <v>0</v>
      </c>
      <c r="AE50" s="1">
        <v>0.03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14.4</v>
      </c>
      <c r="AM50" s="1">
        <v>16.7</v>
      </c>
      <c r="AN50" s="1">
        <v>0.1</v>
      </c>
      <c r="AO50" s="1">
        <v>1.4</v>
      </c>
      <c r="AP50" s="1">
        <v>10</v>
      </c>
      <c r="AQ50" s="1">
        <v>10</v>
      </c>
      <c r="AR50" s="1">
        <v>0</v>
      </c>
      <c r="AS50" s="1">
        <v>1</v>
      </c>
      <c r="AT50" s="1">
        <v>1.5</v>
      </c>
      <c r="AU50" s="1">
        <v>3</v>
      </c>
      <c r="AV50" s="1">
        <v>2</v>
      </c>
      <c r="AW50" s="1">
        <v>67</v>
      </c>
      <c r="AX50" s="1">
        <v>3</v>
      </c>
      <c r="AY50" s="1">
        <v>2.5</v>
      </c>
      <c r="AZ50" s="1">
        <v>0.5</v>
      </c>
      <c r="BA50" s="1">
        <v>0.5</v>
      </c>
      <c r="BB50" s="1">
        <v>3.5</v>
      </c>
      <c r="BC50" s="1">
        <v>16</v>
      </c>
      <c r="BD50" s="1">
        <v>12</v>
      </c>
      <c r="BE50" s="1">
        <v>8.5</v>
      </c>
      <c r="BF50" s="1">
        <v>0.5</v>
      </c>
      <c r="BG50" s="1">
        <v>3.5</v>
      </c>
      <c r="BH50" s="1">
        <v>2.5</v>
      </c>
      <c r="BI50" s="1">
        <v>2.31</v>
      </c>
      <c r="BJ50" s="1">
        <v>29</v>
      </c>
      <c r="BK50" s="1">
        <v>25</v>
      </c>
      <c r="BL50" s="1">
        <v>86</v>
      </c>
      <c r="BM50" s="1">
        <v>15</v>
      </c>
      <c r="BN50" s="1">
        <v>13</v>
      </c>
      <c r="BO50" s="1">
        <v>87</v>
      </c>
      <c r="BP50" s="1">
        <v>5</v>
      </c>
      <c r="BQ50" s="1">
        <v>4.5</v>
      </c>
      <c r="BR50" s="1">
        <v>90</v>
      </c>
      <c r="BS50" s="1">
        <v>0</v>
      </c>
      <c r="BT50" s="1">
        <v>0</v>
      </c>
      <c r="BU50" s="1">
        <v>1</v>
      </c>
      <c r="BV50" s="1">
        <v>1</v>
      </c>
      <c r="BW50" s="1">
        <v>0</v>
      </c>
      <c r="BX50" s="1">
        <v>0</v>
      </c>
      <c r="BY50" s="1">
        <v>51</v>
      </c>
      <c r="BZ50" s="1">
        <v>0</v>
      </c>
      <c r="CA50" s="1">
        <v>0.5</v>
      </c>
      <c r="CB50" s="1">
        <v>1</v>
      </c>
      <c r="CC50" s="1">
        <v>0.5</v>
      </c>
      <c r="CD50" s="1">
        <v>0</v>
      </c>
      <c r="CE50" s="1">
        <v>0</v>
      </c>
      <c r="CF50" s="1">
        <v>0</v>
      </c>
      <c r="CG50" s="1">
        <v>0</v>
      </c>
      <c r="CH50" s="1">
        <v>0</v>
      </c>
      <c r="CI50" s="1">
        <v>0</v>
      </c>
      <c r="CJ50" s="1">
        <v>0</v>
      </c>
      <c r="CK50" s="1">
        <f t="shared" si="0"/>
        <v>3.1568353299999994</v>
      </c>
      <c r="CL50" s="1">
        <v>2</v>
      </c>
    </row>
    <row r="51" spans="1:90" x14ac:dyDescent="0.25">
      <c r="A51" s="1" t="s">
        <v>132</v>
      </c>
      <c r="B51" s="1">
        <v>5.0999999999999996</v>
      </c>
      <c r="C51" s="1">
        <v>2</v>
      </c>
      <c r="D51" s="1">
        <v>90</v>
      </c>
      <c r="E51" s="1">
        <v>0.17</v>
      </c>
      <c r="F51" s="1">
        <v>0</v>
      </c>
      <c r="G51" s="1">
        <v>0.2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16.5</v>
      </c>
      <c r="V51" s="1">
        <v>11.5</v>
      </c>
      <c r="W51" s="1">
        <v>70</v>
      </c>
      <c r="X51" s="1">
        <v>6.5</v>
      </c>
      <c r="Y51" s="1">
        <v>1</v>
      </c>
      <c r="Z51" s="1">
        <v>15</v>
      </c>
      <c r="AA51" s="1">
        <v>0.5</v>
      </c>
      <c r="AB51" s="1">
        <v>1.5</v>
      </c>
      <c r="AC51" s="1">
        <v>1</v>
      </c>
      <c r="AD51" s="1">
        <v>0.5</v>
      </c>
      <c r="AE51" s="1">
        <v>0.23</v>
      </c>
      <c r="AF51" s="1">
        <v>0</v>
      </c>
      <c r="AG51" s="1">
        <v>0</v>
      </c>
      <c r="AH51" s="1">
        <v>0.5</v>
      </c>
      <c r="AI51" s="1">
        <v>0</v>
      </c>
      <c r="AJ51" s="1">
        <v>0.5</v>
      </c>
      <c r="AK51" s="1">
        <v>4</v>
      </c>
      <c r="AL51" s="1">
        <v>17.399999999999999</v>
      </c>
      <c r="AM51" s="1">
        <v>13.9</v>
      </c>
      <c r="AN51" s="1">
        <v>0.7</v>
      </c>
      <c r="AO51" s="1">
        <v>4</v>
      </c>
      <c r="AP51" s="1">
        <v>8</v>
      </c>
      <c r="AQ51" s="1">
        <v>14</v>
      </c>
      <c r="AR51" s="1">
        <v>0</v>
      </c>
      <c r="AS51" s="1">
        <v>2</v>
      </c>
      <c r="AT51" s="1">
        <v>1.5</v>
      </c>
      <c r="AU51" s="1">
        <v>2</v>
      </c>
      <c r="AV51" s="1">
        <v>0.5</v>
      </c>
      <c r="AW51" s="1">
        <v>25</v>
      </c>
      <c r="AX51" s="1">
        <v>6</v>
      </c>
      <c r="AY51" s="1">
        <v>1.5</v>
      </c>
      <c r="AZ51" s="1">
        <v>1</v>
      </c>
      <c r="BA51" s="1">
        <v>1</v>
      </c>
      <c r="BB51" s="1">
        <v>3.5</v>
      </c>
      <c r="BC51" s="1">
        <v>12.5</v>
      </c>
      <c r="BD51" s="1">
        <v>5.5</v>
      </c>
      <c r="BE51" s="1">
        <v>2.5</v>
      </c>
      <c r="BF51" s="1">
        <v>2.5</v>
      </c>
      <c r="BG51" s="1">
        <v>2.5</v>
      </c>
      <c r="BH51" s="1">
        <v>0.5</v>
      </c>
      <c r="BI51" s="1">
        <v>0.74</v>
      </c>
      <c r="BJ51" s="1">
        <v>48.5</v>
      </c>
      <c r="BK51" s="1">
        <v>36</v>
      </c>
      <c r="BL51" s="1">
        <v>74</v>
      </c>
      <c r="BM51" s="1">
        <v>33.5</v>
      </c>
      <c r="BN51" s="1">
        <v>20.5</v>
      </c>
      <c r="BO51" s="1">
        <v>61</v>
      </c>
      <c r="BP51" s="1">
        <v>16.5</v>
      </c>
      <c r="BQ51" s="1">
        <v>11.5</v>
      </c>
      <c r="BR51" s="1">
        <v>70</v>
      </c>
      <c r="BS51" s="1">
        <v>0</v>
      </c>
      <c r="BT51" s="1">
        <v>0</v>
      </c>
      <c r="BU51" s="1">
        <v>2</v>
      </c>
      <c r="BV51" s="1">
        <v>0</v>
      </c>
      <c r="BW51" s="1">
        <v>0</v>
      </c>
      <c r="BX51" s="1">
        <v>0.5</v>
      </c>
      <c r="BY51" s="1">
        <v>75</v>
      </c>
      <c r="BZ51" s="1">
        <v>2</v>
      </c>
      <c r="CA51" s="1">
        <v>8</v>
      </c>
      <c r="CB51" s="1">
        <v>4.5</v>
      </c>
      <c r="CC51" s="1">
        <v>0</v>
      </c>
      <c r="CD51" s="1">
        <v>0</v>
      </c>
      <c r="CE51" s="1">
        <v>0.5</v>
      </c>
      <c r="CF51" s="1">
        <v>0.5</v>
      </c>
      <c r="CG51" s="1">
        <v>0</v>
      </c>
      <c r="CH51" s="1">
        <v>0</v>
      </c>
      <c r="CI51" s="1">
        <v>0</v>
      </c>
      <c r="CJ51" s="1">
        <v>0</v>
      </c>
      <c r="CK51" s="1">
        <f t="shared" si="0"/>
        <v>3.7159642700000006</v>
      </c>
      <c r="CL51" s="1">
        <v>2</v>
      </c>
    </row>
    <row r="52" spans="1:90" x14ac:dyDescent="0.25">
      <c r="A52" s="1" t="s">
        <v>141</v>
      </c>
      <c r="B52" s="1">
        <v>4.7</v>
      </c>
      <c r="C52" s="1">
        <v>2</v>
      </c>
      <c r="D52" s="1">
        <v>90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6.5</v>
      </c>
      <c r="V52" s="1">
        <v>4.5</v>
      </c>
      <c r="W52" s="1">
        <v>69</v>
      </c>
      <c r="X52" s="1">
        <v>0</v>
      </c>
      <c r="Y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0.5</v>
      </c>
      <c r="AI52" s="1">
        <v>0</v>
      </c>
      <c r="AJ52" s="1">
        <v>0.5</v>
      </c>
      <c r="AK52" s="1">
        <v>0</v>
      </c>
      <c r="AL52" s="1">
        <v>1.05</v>
      </c>
      <c r="AM52" s="1">
        <v>15.5</v>
      </c>
      <c r="AN52" s="1">
        <v>0</v>
      </c>
      <c r="AO52" s="1">
        <v>2.1</v>
      </c>
      <c r="AP52" s="1">
        <v>11.5</v>
      </c>
      <c r="AQ52" s="1">
        <v>17.5</v>
      </c>
      <c r="AR52" s="1">
        <v>0</v>
      </c>
      <c r="AS52" s="1">
        <v>3</v>
      </c>
      <c r="AT52" s="1">
        <v>1</v>
      </c>
      <c r="AU52" s="1">
        <v>2</v>
      </c>
      <c r="AV52" s="1">
        <v>0.5</v>
      </c>
      <c r="AW52" s="1">
        <v>25</v>
      </c>
      <c r="AX52" s="1">
        <v>6</v>
      </c>
      <c r="AY52" s="1">
        <v>3.5</v>
      </c>
      <c r="AZ52" s="1">
        <v>0.5</v>
      </c>
      <c r="BA52" s="1">
        <v>0.5</v>
      </c>
      <c r="BB52" s="1">
        <v>4.5</v>
      </c>
      <c r="BC52" s="1">
        <v>13.5</v>
      </c>
      <c r="BD52" s="1">
        <v>7</v>
      </c>
      <c r="BE52" s="1">
        <v>4.5</v>
      </c>
      <c r="BF52" s="1">
        <v>0.5</v>
      </c>
      <c r="BG52" s="1">
        <v>0.5</v>
      </c>
      <c r="BH52" s="1">
        <v>1.5</v>
      </c>
      <c r="BI52" s="1">
        <v>1.46</v>
      </c>
      <c r="BJ52" s="1">
        <v>44.5</v>
      </c>
      <c r="BK52" s="1">
        <v>39</v>
      </c>
      <c r="BL52" s="1">
        <v>88</v>
      </c>
      <c r="BM52" s="1">
        <v>19.5</v>
      </c>
      <c r="BN52" s="1">
        <v>16.5</v>
      </c>
      <c r="BO52" s="1">
        <v>85</v>
      </c>
      <c r="BP52" s="1">
        <v>6.5</v>
      </c>
      <c r="BQ52" s="1">
        <v>4.5</v>
      </c>
      <c r="BR52" s="1">
        <v>69</v>
      </c>
      <c r="BS52" s="1">
        <v>0</v>
      </c>
      <c r="BT52" s="1">
        <v>0</v>
      </c>
      <c r="BU52" s="1">
        <v>2</v>
      </c>
      <c r="BV52" s="1">
        <v>0</v>
      </c>
      <c r="BW52" s="1">
        <v>0</v>
      </c>
      <c r="BX52" s="1">
        <v>0</v>
      </c>
      <c r="BY52" s="1">
        <v>52</v>
      </c>
      <c r="BZ52" s="1">
        <v>0</v>
      </c>
      <c r="CA52" s="1">
        <v>6.5</v>
      </c>
      <c r="CB52" s="1">
        <v>0.5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  <c r="CJ52" s="1">
        <v>0</v>
      </c>
      <c r="CK52" s="1">
        <f t="shared" si="0"/>
        <v>3.6114764999999989</v>
      </c>
      <c r="CL52" s="1">
        <v>2</v>
      </c>
    </row>
    <row r="53" spans="1:90" x14ac:dyDescent="0.25">
      <c r="A53" s="1" t="s">
        <v>59</v>
      </c>
      <c r="B53" s="1">
        <v>6.7</v>
      </c>
      <c r="C53" s="1">
        <v>2</v>
      </c>
      <c r="D53" s="1">
        <v>90</v>
      </c>
      <c r="E53" s="1">
        <v>0.11</v>
      </c>
      <c r="F53" s="1">
        <v>0.17</v>
      </c>
      <c r="G53" s="1">
        <v>0.3</v>
      </c>
      <c r="H53" s="1">
        <v>1</v>
      </c>
      <c r="I53" s="1">
        <v>1</v>
      </c>
      <c r="J53" s="1">
        <v>0.5</v>
      </c>
      <c r="K53" s="1">
        <v>1</v>
      </c>
      <c r="L53" s="1">
        <v>0</v>
      </c>
      <c r="M53" s="1">
        <v>0</v>
      </c>
      <c r="N53" s="1">
        <v>1</v>
      </c>
      <c r="O53" s="1">
        <v>0.09</v>
      </c>
      <c r="P53" s="1">
        <v>0.09</v>
      </c>
      <c r="Q53" s="1">
        <v>0</v>
      </c>
      <c r="R53" s="1">
        <v>0</v>
      </c>
      <c r="S53" s="1">
        <v>0</v>
      </c>
      <c r="T53" s="1">
        <v>0</v>
      </c>
      <c r="U53" s="1">
        <v>4.5</v>
      </c>
      <c r="V53" s="1">
        <v>3</v>
      </c>
      <c r="W53" s="1">
        <v>67</v>
      </c>
      <c r="X53" s="1">
        <v>0</v>
      </c>
      <c r="Y53" s="1">
        <v>0</v>
      </c>
      <c r="AA53" s="1">
        <v>0</v>
      </c>
      <c r="AB53" s="1">
        <v>0</v>
      </c>
      <c r="AC53" s="1">
        <v>0.5</v>
      </c>
      <c r="AD53" s="1">
        <v>0.5</v>
      </c>
      <c r="AE53" s="1">
        <v>0.24</v>
      </c>
      <c r="AF53" s="1">
        <v>0.5</v>
      </c>
      <c r="AG53" s="1">
        <v>0</v>
      </c>
      <c r="AH53" s="1">
        <v>0</v>
      </c>
      <c r="AI53" s="1">
        <v>0</v>
      </c>
      <c r="AJ53" s="1">
        <v>0.5</v>
      </c>
      <c r="AK53" s="1">
        <v>13.5</v>
      </c>
      <c r="AL53" s="1">
        <v>6.05</v>
      </c>
      <c r="AM53" s="1">
        <v>31.1</v>
      </c>
      <c r="AN53" s="1">
        <v>1.2</v>
      </c>
      <c r="AO53" s="1">
        <v>3.8</v>
      </c>
      <c r="AP53" s="1">
        <v>19.5</v>
      </c>
      <c r="AQ53" s="1">
        <v>30</v>
      </c>
      <c r="AR53" s="1">
        <v>1.5</v>
      </c>
      <c r="AS53" s="1">
        <v>6.5</v>
      </c>
      <c r="AT53" s="1">
        <v>1.5</v>
      </c>
      <c r="AU53" s="1">
        <v>1</v>
      </c>
      <c r="AV53" s="1">
        <v>1</v>
      </c>
      <c r="AW53" s="1">
        <v>100</v>
      </c>
      <c r="AX53" s="1">
        <v>4</v>
      </c>
      <c r="AY53" s="1">
        <v>5</v>
      </c>
      <c r="AZ53" s="1">
        <v>1</v>
      </c>
      <c r="BA53" s="1">
        <v>1</v>
      </c>
      <c r="BB53" s="1">
        <v>7</v>
      </c>
      <c r="BC53" s="1">
        <v>12.5</v>
      </c>
      <c r="BD53" s="1">
        <v>8</v>
      </c>
      <c r="BE53" s="1">
        <v>3</v>
      </c>
      <c r="BF53" s="1">
        <v>1</v>
      </c>
      <c r="BG53" s="1">
        <v>2.5</v>
      </c>
      <c r="BH53" s="1">
        <v>3.5</v>
      </c>
      <c r="BI53" s="1">
        <v>1.72</v>
      </c>
      <c r="BJ53" s="1">
        <v>56.5</v>
      </c>
      <c r="BK53" s="1">
        <v>50</v>
      </c>
      <c r="BL53" s="1">
        <v>88</v>
      </c>
      <c r="BM53" s="1">
        <v>23.5</v>
      </c>
      <c r="BN53" s="1">
        <v>19.5</v>
      </c>
      <c r="BO53" s="1">
        <v>83</v>
      </c>
      <c r="BP53" s="1">
        <v>4.5</v>
      </c>
      <c r="BQ53" s="1">
        <v>3</v>
      </c>
      <c r="BR53" s="1">
        <v>67</v>
      </c>
      <c r="BS53" s="1">
        <v>0</v>
      </c>
      <c r="BT53" s="1">
        <v>0</v>
      </c>
      <c r="BU53" s="1">
        <v>2</v>
      </c>
      <c r="BV53" s="1">
        <v>0</v>
      </c>
      <c r="BW53" s="1">
        <v>0</v>
      </c>
      <c r="BX53" s="1">
        <v>0</v>
      </c>
      <c r="BY53" s="1">
        <v>67</v>
      </c>
      <c r="BZ53" s="1">
        <v>2.5</v>
      </c>
      <c r="CA53" s="1">
        <v>3.5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  <c r="CI53" s="1">
        <v>0</v>
      </c>
      <c r="CJ53" s="1">
        <v>0</v>
      </c>
      <c r="CK53" s="1">
        <f t="shared" si="0"/>
        <v>3.7864990500000006</v>
      </c>
      <c r="CL53" s="1">
        <v>1</v>
      </c>
    </row>
    <row r="54" spans="1:90" x14ac:dyDescent="0.25">
      <c r="A54" s="1" t="s">
        <v>185</v>
      </c>
      <c r="B54" s="1">
        <v>4.5</v>
      </c>
      <c r="C54" s="1">
        <v>2</v>
      </c>
      <c r="D54" s="1">
        <v>27.5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3</v>
      </c>
      <c r="V54" s="1">
        <v>1</v>
      </c>
      <c r="W54" s="1">
        <v>33</v>
      </c>
      <c r="X54" s="1">
        <v>0</v>
      </c>
      <c r="Y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0.2</v>
      </c>
      <c r="AM54" s="1">
        <v>5.6</v>
      </c>
      <c r="AN54" s="1">
        <v>0</v>
      </c>
      <c r="AO54" s="1">
        <v>1.3</v>
      </c>
      <c r="AP54" s="1">
        <v>4</v>
      </c>
      <c r="AQ54" s="1">
        <v>4</v>
      </c>
      <c r="AR54" s="1">
        <v>0</v>
      </c>
      <c r="AS54" s="1">
        <v>0.5</v>
      </c>
      <c r="AT54" s="1">
        <v>1</v>
      </c>
      <c r="AU54" s="1">
        <v>0.5</v>
      </c>
      <c r="AV54" s="1">
        <v>0</v>
      </c>
      <c r="AW54" s="1">
        <v>0</v>
      </c>
      <c r="AX54" s="1">
        <v>1</v>
      </c>
      <c r="AY54" s="1">
        <v>2.5</v>
      </c>
      <c r="AZ54" s="1">
        <v>0</v>
      </c>
      <c r="BA54" s="1">
        <v>1</v>
      </c>
      <c r="BB54" s="1">
        <v>3.5</v>
      </c>
      <c r="BC54" s="1">
        <v>13.5</v>
      </c>
      <c r="BD54" s="1">
        <v>6.5</v>
      </c>
      <c r="BE54" s="1">
        <v>3</v>
      </c>
      <c r="BF54" s="1">
        <v>0</v>
      </c>
      <c r="BG54" s="1">
        <v>2.5</v>
      </c>
      <c r="BH54" s="1">
        <v>4</v>
      </c>
      <c r="BI54" s="1">
        <v>1.82</v>
      </c>
      <c r="BJ54" s="1">
        <v>9</v>
      </c>
      <c r="BK54" s="1">
        <v>5.5</v>
      </c>
      <c r="BL54" s="1">
        <v>61</v>
      </c>
      <c r="BM54" s="1">
        <v>5.5</v>
      </c>
      <c r="BN54" s="1">
        <v>2</v>
      </c>
      <c r="BO54" s="1">
        <v>36</v>
      </c>
      <c r="BP54" s="1">
        <v>3</v>
      </c>
      <c r="BQ54" s="1">
        <v>1</v>
      </c>
      <c r="BR54" s="1">
        <v>33</v>
      </c>
      <c r="BS54" s="1">
        <v>0</v>
      </c>
      <c r="BT54" s="1">
        <v>0</v>
      </c>
      <c r="BU54" s="1">
        <v>0</v>
      </c>
      <c r="BV54" s="1">
        <v>2</v>
      </c>
      <c r="BW54" s="1">
        <v>0</v>
      </c>
      <c r="BX54" s="1">
        <v>0</v>
      </c>
      <c r="BY54" s="1">
        <v>16</v>
      </c>
      <c r="BZ54" s="1">
        <v>0</v>
      </c>
      <c r="CA54" s="1">
        <v>1</v>
      </c>
      <c r="CB54" s="1">
        <v>1</v>
      </c>
      <c r="CC54" s="1">
        <v>0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0</v>
      </c>
      <c r="CJ54" s="1">
        <v>0</v>
      </c>
      <c r="CK54" s="1">
        <f t="shared" si="0"/>
        <v>3.4444507000000009</v>
      </c>
      <c r="CL54" s="1">
        <v>1</v>
      </c>
    </row>
    <row r="55" spans="1:90" x14ac:dyDescent="0.25">
      <c r="A55" s="1" t="s">
        <v>64</v>
      </c>
      <c r="B55" s="1">
        <v>4.5</v>
      </c>
      <c r="C55" s="1">
        <v>2</v>
      </c>
      <c r="D55" s="1">
        <v>90</v>
      </c>
      <c r="E55" s="1">
        <v>0.22</v>
      </c>
      <c r="F55" s="1">
        <v>0</v>
      </c>
      <c r="G55" s="1">
        <v>0.3</v>
      </c>
      <c r="H55" s="1">
        <v>0</v>
      </c>
      <c r="I55" s="1">
        <v>1</v>
      </c>
      <c r="J55" s="1">
        <v>0.5</v>
      </c>
      <c r="K55" s="1">
        <v>0</v>
      </c>
      <c r="L55" s="1">
        <v>1</v>
      </c>
      <c r="M55" s="1">
        <v>0</v>
      </c>
      <c r="N55" s="1">
        <v>0</v>
      </c>
      <c r="O55" s="1">
        <v>7.0000000000000007E-2</v>
      </c>
      <c r="P55" s="1">
        <v>7.0000000000000007E-2</v>
      </c>
      <c r="Q55" s="1">
        <v>0</v>
      </c>
      <c r="R55" s="1">
        <v>0</v>
      </c>
      <c r="S55" s="1">
        <v>0</v>
      </c>
      <c r="T55" s="1">
        <v>0</v>
      </c>
      <c r="U55" s="1">
        <v>11.5</v>
      </c>
      <c r="V55" s="1">
        <v>6</v>
      </c>
      <c r="W55" s="1">
        <v>52</v>
      </c>
      <c r="X55" s="1">
        <v>2</v>
      </c>
      <c r="Y55" s="1">
        <v>0.5</v>
      </c>
      <c r="Z55" s="1">
        <v>25</v>
      </c>
      <c r="AA55" s="1">
        <v>0</v>
      </c>
      <c r="AB55" s="1">
        <v>0</v>
      </c>
      <c r="AC55" s="1">
        <v>0.5</v>
      </c>
      <c r="AD55" s="1">
        <v>0.5</v>
      </c>
      <c r="AE55" s="1">
        <v>0.21</v>
      </c>
      <c r="AF55" s="1">
        <v>0</v>
      </c>
      <c r="AG55" s="1">
        <v>0</v>
      </c>
      <c r="AH55" s="1">
        <v>0.5</v>
      </c>
      <c r="AI55" s="1">
        <v>0</v>
      </c>
      <c r="AJ55" s="1">
        <v>0</v>
      </c>
      <c r="AK55" s="1">
        <v>4</v>
      </c>
      <c r="AL55" s="1">
        <v>4.0999999999999996</v>
      </c>
      <c r="AM55" s="1">
        <v>20.9</v>
      </c>
      <c r="AN55" s="1">
        <v>1.1000000000000001</v>
      </c>
      <c r="AO55" s="1">
        <v>2.5</v>
      </c>
      <c r="AP55" s="1">
        <v>5.5</v>
      </c>
      <c r="AQ55" s="1">
        <v>5.5</v>
      </c>
      <c r="AR55" s="1">
        <v>0</v>
      </c>
      <c r="AS55" s="1">
        <v>1</v>
      </c>
      <c r="AT55" s="1">
        <v>2</v>
      </c>
      <c r="AU55" s="1">
        <v>3</v>
      </c>
      <c r="AV55" s="1">
        <v>1</v>
      </c>
      <c r="AW55" s="1">
        <v>33</v>
      </c>
      <c r="AX55" s="1">
        <v>3.5</v>
      </c>
      <c r="AY55" s="1">
        <v>3.5</v>
      </c>
      <c r="AZ55" s="1">
        <v>1</v>
      </c>
      <c r="BA55" s="1">
        <v>1</v>
      </c>
      <c r="BB55" s="1">
        <v>5.5</v>
      </c>
      <c r="BC55" s="1">
        <v>16.5</v>
      </c>
      <c r="BD55" s="1">
        <v>10.5</v>
      </c>
      <c r="BE55" s="1">
        <v>7</v>
      </c>
      <c r="BF55" s="1">
        <v>2</v>
      </c>
      <c r="BG55" s="1">
        <v>3</v>
      </c>
      <c r="BH55" s="1">
        <v>3</v>
      </c>
      <c r="BI55" s="1">
        <v>2.2400000000000002</v>
      </c>
      <c r="BJ55" s="1">
        <v>36</v>
      </c>
      <c r="BK55" s="1">
        <v>27</v>
      </c>
      <c r="BL55" s="1">
        <v>75</v>
      </c>
      <c r="BM55" s="1">
        <v>23.5</v>
      </c>
      <c r="BN55" s="1">
        <v>13.5</v>
      </c>
      <c r="BO55" s="1">
        <v>57</v>
      </c>
      <c r="BP55" s="1">
        <v>11.5</v>
      </c>
      <c r="BQ55" s="1">
        <v>6</v>
      </c>
      <c r="BR55" s="1">
        <v>52</v>
      </c>
      <c r="BS55" s="1">
        <v>0</v>
      </c>
      <c r="BT55" s="1">
        <v>0</v>
      </c>
      <c r="BU55" s="1">
        <v>2</v>
      </c>
      <c r="BV55" s="1">
        <v>0</v>
      </c>
      <c r="BW55" s="1">
        <v>0</v>
      </c>
      <c r="BX55" s="1">
        <v>0</v>
      </c>
      <c r="BY55" s="1">
        <v>59</v>
      </c>
      <c r="BZ55" s="1">
        <v>0</v>
      </c>
      <c r="CA55" s="1">
        <v>7</v>
      </c>
      <c r="CB55" s="1">
        <v>3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  <c r="CI55" s="1">
        <v>0</v>
      </c>
      <c r="CJ55" s="1">
        <v>0</v>
      </c>
      <c r="CK55" s="1">
        <f t="shared" si="0"/>
        <v>3.5474824400000005</v>
      </c>
      <c r="CL55" s="1">
        <v>1</v>
      </c>
    </row>
    <row r="56" spans="1:90" x14ac:dyDescent="0.25">
      <c r="A56" s="1" t="s">
        <v>66</v>
      </c>
      <c r="B56" s="1">
        <v>4.8</v>
      </c>
      <c r="C56" s="1">
        <v>2</v>
      </c>
      <c r="D56" s="1">
        <v>82</v>
      </c>
      <c r="E56" s="1">
        <v>0.13</v>
      </c>
      <c r="F56" s="1">
        <v>0</v>
      </c>
      <c r="G56" s="1">
        <v>0.1</v>
      </c>
      <c r="H56" s="1">
        <v>0</v>
      </c>
      <c r="I56" s="1">
        <v>1</v>
      </c>
      <c r="J56" s="1">
        <v>0</v>
      </c>
      <c r="K56" s="1">
        <v>0.5</v>
      </c>
      <c r="L56" s="1">
        <v>0.5</v>
      </c>
      <c r="M56" s="1">
        <v>0</v>
      </c>
      <c r="N56" s="1">
        <v>0</v>
      </c>
      <c r="O56" s="1">
        <v>0.04</v>
      </c>
      <c r="P56" s="1">
        <v>0.04</v>
      </c>
      <c r="Q56" s="1">
        <v>0</v>
      </c>
      <c r="R56" s="1">
        <v>0</v>
      </c>
      <c r="S56" s="1">
        <v>0</v>
      </c>
      <c r="T56" s="1">
        <v>0</v>
      </c>
      <c r="U56" s="1">
        <v>12</v>
      </c>
      <c r="V56" s="1">
        <v>10.5</v>
      </c>
      <c r="W56" s="1">
        <v>88</v>
      </c>
      <c r="X56" s="1">
        <v>2</v>
      </c>
      <c r="Y56" s="1">
        <v>0</v>
      </c>
      <c r="Z56" s="1">
        <v>0</v>
      </c>
      <c r="AA56" s="1">
        <v>0</v>
      </c>
      <c r="AB56" s="1">
        <v>0</v>
      </c>
      <c r="AC56" s="1">
        <v>1</v>
      </c>
      <c r="AD56" s="1">
        <v>0</v>
      </c>
      <c r="AE56" s="1">
        <v>0.08</v>
      </c>
      <c r="AF56" s="1">
        <v>0</v>
      </c>
      <c r="AG56" s="1">
        <v>0</v>
      </c>
      <c r="AH56" s="1">
        <v>0.5</v>
      </c>
      <c r="AI56" s="1">
        <v>0</v>
      </c>
      <c r="AJ56" s="1">
        <v>0.5</v>
      </c>
      <c r="AK56" s="1">
        <v>18</v>
      </c>
      <c r="AL56" s="1">
        <v>13.25</v>
      </c>
      <c r="AM56" s="1">
        <v>13.9</v>
      </c>
      <c r="AN56" s="1">
        <v>0.4</v>
      </c>
      <c r="AO56" s="1">
        <v>3.1</v>
      </c>
      <c r="AP56" s="1">
        <v>14.5</v>
      </c>
      <c r="AQ56" s="1">
        <v>20.5</v>
      </c>
      <c r="AR56" s="1">
        <v>0</v>
      </c>
      <c r="AS56" s="1">
        <v>3.5</v>
      </c>
      <c r="AT56" s="1">
        <v>0.5</v>
      </c>
      <c r="AU56" s="1">
        <v>2</v>
      </c>
      <c r="AV56" s="1">
        <v>1.5</v>
      </c>
      <c r="AW56" s="1">
        <v>75</v>
      </c>
      <c r="AX56" s="1">
        <v>7</v>
      </c>
      <c r="AY56" s="1">
        <v>2</v>
      </c>
      <c r="AZ56" s="1">
        <v>0</v>
      </c>
      <c r="BA56" s="1">
        <v>1.5</v>
      </c>
      <c r="BB56" s="1">
        <v>3.5</v>
      </c>
      <c r="BC56" s="1">
        <v>10.5</v>
      </c>
      <c r="BD56" s="1">
        <v>7</v>
      </c>
      <c r="BE56" s="1">
        <v>2</v>
      </c>
      <c r="BF56" s="1">
        <v>1</v>
      </c>
      <c r="BG56" s="1">
        <v>2</v>
      </c>
      <c r="BH56" s="1">
        <v>2</v>
      </c>
      <c r="BI56" s="1">
        <v>1.1299999999999999</v>
      </c>
      <c r="BJ56" s="1">
        <v>38.5</v>
      </c>
      <c r="BK56" s="1">
        <v>32.5</v>
      </c>
      <c r="BL56" s="1">
        <v>84</v>
      </c>
      <c r="BM56" s="1">
        <v>24</v>
      </c>
      <c r="BN56" s="1">
        <v>19</v>
      </c>
      <c r="BO56" s="1">
        <v>79</v>
      </c>
      <c r="BP56" s="1">
        <v>12</v>
      </c>
      <c r="BQ56" s="1">
        <v>10.5</v>
      </c>
      <c r="BR56" s="1">
        <v>88</v>
      </c>
      <c r="BS56" s="1">
        <v>0</v>
      </c>
      <c r="BT56" s="1">
        <v>0</v>
      </c>
      <c r="BU56" s="1">
        <v>2</v>
      </c>
      <c r="BV56" s="1">
        <v>0</v>
      </c>
      <c r="BW56" s="1">
        <v>1</v>
      </c>
      <c r="BX56" s="1">
        <v>2.5</v>
      </c>
      <c r="BY56" s="1">
        <v>66</v>
      </c>
      <c r="BZ56" s="1">
        <v>3</v>
      </c>
      <c r="CA56" s="1">
        <v>3</v>
      </c>
      <c r="CB56" s="1">
        <v>2.5</v>
      </c>
      <c r="CC56" s="1">
        <v>1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>
        <v>0</v>
      </c>
      <c r="CJ56" s="1">
        <v>0</v>
      </c>
      <c r="CK56" s="1">
        <f t="shared" si="0"/>
        <v>4.1523423700000013</v>
      </c>
      <c r="CL56" s="1">
        <v>1</v>
      </c>
    </row>
    <row r="57" spans="1:90" x14ac:dyDescent="0.25">
      <c r="A57" s="1" t="s">
        <v>67</v>
      </c>
      <c r="B57" s="1">
        <v>5.4</v>
      </c>
      <c r="C57" s="1">
        <v>2</v>
      </c>
      <c r="D57" s="1">
        <v>90</v>
      </c>
      <c r="E57" s="1">
        <v>0.15</v>
      </c>
      <c r="F57" s="1">
        <v>0</v>
      </c>
      <c r="G57" s="1">
        <v>0.2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15</v>
      </c>
      <c r="V57" s="1">
        <v>12.5</v>
      </c>
      <c r="W57" s="1">
        <v>83</v>
      </c>
      <c r="X57" s="1">
        <v>1</v>
      </c>
      <c r="Y57" s="1">
        <v>0.5</v>
      </c>
      <c r="Z57" s="1">
        <v>50</v>
      </c>
      <c r="AA57" s="1">
        <v>0</v>
      </c>
      <c r="AB57" s="1">
        <v>0</v>
      </c>
      <c r="AC57" s="1">
        <v>1</v>
      </c>
      <c r="AD57" s="1">
        <v>0.5</v>
      </c>
      <c r="AE57" s="1">
        <v>0.22</v>
      </c>
      <c r="AF57" s="1">
        <v>0</v>
      </c>
      <c r="AG57" s="1">
        <v>0</v>
      </c>
      <c r="AH57" s="1">
        <v>0</v>
      </c>
      <c r="AI57" s="1">
        <v>0</v>
      </c>
      <c r="AJ57" s="1">
        <v>1</v>
      </c>
      <c r="AK57" s="1">
        <v>0</v>
      </c>
      <c r="AL57" s="1">
        <v>15.7</v>
      </c>
      <c r="AM57" s="1">
        <v>16.7</v>
      </c>
      <c r="AN57" s="1">
        <v>0.7</v>
      </c>
      <c r="AO57" s="1">
        <v>5.7</v>
      </c>
      <c r="AP57" s="1">
        <v>17</v>
      </c>
      <c r="AQ57" s="1">
        <v>29</v>
      </c>
      <c r="AR57" s="1">
        <v>0.5</v>
      </c>
      <c r="AS57" s="1">
        <v>6.5</v>
      </c>
      <c r="AT57" s="1">
        <v>0</v>
      </c>
      <c r="AU57" s="1">
        <v>0.5</v>
      </c>
      <c r="AV57" s="1">
        <v>0.5</v>
      </c>
      <c r="AW57" s="1">
        <v>100</v>
      </c>
      <c r="AX57" s="1">
        <v>3</v>
      </c>
      <c r="AY57" s="1">
        <v>2</v>
      </c>
      <c r="AZ57" s="1">
        <v>1</v>
      </c>
      <c r="BA57" s="1">
        <v>0.5</v>
      </c>
      <c r="BB57" s="1">
        <v>3.5</v>
      </c>
      <c r="BC57" s="1">
        <v>7.5</v>
      </c>
      <c r="BD57" s="1">
        <v>4</v>
      </c>
      <c r="BE57" s="1">
        <v>1</v>
      </c>
      <c r="BF57" s="1">
        <v>0</v>
      </c>
      <c r="BG57" s="1">
        <v>0</v>
      </c>
      <c r="BH57" s="1">
        <v>0</v>
      </c>
      <c r="BI57" s="1">
        <v>0.36</v>
      </c>
      <c r="BJ57" s="1">
        <v>57.5</v>
      </c>
      <c r="BK57" s="1">
        <v>54</v>
      </c>
      <c r="BL57" s="1">
        <v>94</v>
      </c>
      <c r="BM57" s="1">
        <v>28.5</v>
      </c>
      <c r="BN57" s="1">
        <v>25</v>
      </c>
      <c r="BO57" s="1">
        <v>88</v>
      </c>
      <c r="BP57" s="1">
        <v>15</v>
      </c>
      <c r="BQ57" s="1">
        <v>12.5</v>
      </c>
      <c r="BR57" s="1">
        <v>83</v>
      </c>
      <c r="BS57" s="1">
        <v>0</v>
      </c>
      <c r="BT57" s="1">
        <v>0</v>
      </c>
      <c r="BU57" s="1">
        <v>2</v>
      </c>
      <c r="BV57" s="1">
        <v>0</v>
      </c>
      <c r="BW57" s="1">
        <v>0</v>
      </c>
      <c r="BX57" s="1">
        <v>0</v>
      </c>
      <c r="BY57" s="1">
        <v>73.5</v>
      </c>
      <c r="BZ57" s="1">
        <v>0</v>
      </c>
      <c r="CA57" s="1">
        <v>9.5</v>
      </c>
      <c r="CB57" s="1">
        <v>2.5</v>
      </c>
      <c r="CC57" s="1">
        <v>0</v>
      </c>
      <c r="CD57" s="1">
        <v>0</v>
      </c>
      <c r="CE57" s="1">
        <v>0</v>
      </c>
      <c r="CF57" s="1">
        <v>0</v>
      </c>
      <c r="CG57" s="1">
        <v>0</v>
      </c>
      <c r="CH57" s="1">
        <v>0</v>
      </c>
      <c r="CI57" s="1">
        <v>0</v>
      </c>
      <c r="CJ57" s="1">
        <v>0</v>
      </c>
      <c r="CK57" s="1">
        <f t="shared" si="0"/>
        <v>3.7071252499999998</v>
      </c>
      <c r="CL57" s="1">
        <v>1</v>
      </c>
    </row>
    <row r="58" spans="1:90" x14ac:dyDescent="0.25">
      <c r="A58" s="1" t="s">
        <v>68</v>
      </c>
      <c r="B58" s="1">
        <v>4.7</v>
      </c>
      <c r="C58" s="1">
        <v>2</v>
      </c>
      <c r="D58" s="1">
        <v>90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8</v>
      </c>
      <c r="V58" s="1">
        <v>7</v>
      </c>
      <c r="W58" s="1">
        <v>88</v>
      </c>
      <c r="X58" s="1">
        <v>0</v>
      </c>
      <c r="Y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0.5</v>
      </c>
      <c r="AI58" s="1">
        <v>0</v>
      </c>
      <c r="AJ58" s="1">
        <v>0</v>
      </c>
      <c r="AK58" s="1">
        <v>1</v>
      </c>
      <c r="AL58" s="1">
        <v>1.55</v>
      </c>
      <c r="AM58" s="1">
        <v>20.100000000000001</v>
      </c>
      <c r="AN58" s="1">
        <v>0</v>
      </c>
      <c r="AO58" s="1">
        <v>2.9</v>
      </c>
      <c r="AP58" s="1">
        <v>16</v>
      </c>
      <c r="AQ58" s="1">
        <v>16</v>
      </c>
      <c r="AR58" s="1">
        <v>0</v>
      </c>
      <c r="AS58" s="1">
        <v>0.5</v>
      </c>
      <c r="AT58" s="1">
        <v>2</v>
      </c>
      <c r="AU58" s="1">
        <v>2.5</v>
      </c>
      <c r="AV58" s="1">
        <v>2.5</v>
      </c>
      <c r="AW58" s="1">
        <v>100</v>
      </c>
      <c r="AX58" s="1">
        <v>4.5</v>
      </c>
      <c r="AY58" s="1">
        <v>3.5</v>
      </c>
      <c r="AZ58" s="1">
        <v>0.5</v>
      </c>
      <c r="BA58" s="1">
        <v>1.5</v>
      </c>
      <c r="BB58" s="1">
        <v>5.5</v>
      </c>
      <c r="BC58" s="1">
        <v>10.5</v>
      </c>
      <c r="BD58" s="1">
        <v>6.5</v>
      </c>
      <c r="BE58" s="1">
        <v>4</v>
      </c>
      <c r="BF58" s="1">
        <v>1.5</v>
      </c>
      <c r="BG58" s="1">
        <v>2.5</v>
      </c>
      <c r="BH58" s="1">
        <v>0.5</v>
      </c>
      <c r="BI58" s="1">
        <v>1.06</v>
      </c>
      <c r="BJ58" s="1">
        <v>80.5</v>
      </c>
      <c r="BK58" s="1">
        <v>73.5</v>
      </c>
      <c r="BL58" s="1">
        <v>91</v>
      </c>
      <c r="BM58" s="1">
        <v>25.5</v>
      </c>
      <c r="BN58" s="1">
        <v>23</v>
      </c>
      <c r="BO58" s="1">
        <v>90</v>
      </c>
      <c r="BP58" s="1">
        <v>8</v>
      </c>
      <c r="BQ58" s="1">
        <v>7</v>
      </c>
      <c r="BR58" s="1">
        <v>88</v>
      </c>
      <c r="BS58" s="1">
        <v>0</v>
      </c>
      <c r="BT58" s="1">
        <v>0</v>
      </c>
      <c r="BU58" s="1">
        <v>2</v>
      </c>
      <c r="BV58" s="1">
        <v>0</v>
      </c>
      <c r="BW58" s="1">
        <v>0</v>
      </c>
      <c r="BX58" s="1">
        <v>0.5</v>
      </c>
      <c r="BY58" s="1">
        <v>91.5</v>
      </c>
      <c r="BZ58" s="1">
        <v>0.5</v>
      </c>
      <c r="CA58" s="1">
        <v>6</v>
      </c>
      <c r="CB58" s="1">
        <v>0.5</v>
      </c>
      <c r="CC58" s="1">
        <v>0</v>
      </c>
      <c r="CD58" s="1">
        <v>0</v>
      </c>
      <c r="CE58" s="1">
        <v>0</v>
      </c>
      <c r="CF58" s="1">
        <v>0</v>
      </c>
      <c r="CG58" s="1">
        <v>0</v>
      </c>
      <c r="CH58" s="1">
        <v>0</v>
      </c>
      <c r="CI58" s="1">
        <v>0</v>
      </c>
      <c r="CJ58" s="1">
        <v>0</v>
      </c>
      <c r="CK58" s="1">
        <f t="shared" si="0"/>
        <v>4.2203472</v>
      </c>
      <c r="CL58" s="1">
        <v>1</v>
      </c>
    </row>
    <row r="59" spans="1:90" x14ac:dyDescent="0.25">
      <c r="A59" s="1" t="s">
        <v>163</v>
      </c>
      <c r="B59" s="1">
        <v>5.6</v>
      </c>
      <c r="C59" s="1">
        <v>2</v>
      </c>
      <c r="D59" s="1">
        <v>75.5</v>
      </c>
      <c r="E59" s="1">
        <v>0.18</v>
      </c>
      <c r="F59" s="1">
        <v>0.33</v>
      </c>
      <c r="G59" s="1">
        <v>0.3</v>
      </c>
      <c r="H59" s="1">
        <v>1</v>
      </c>
      <c r="I59" s="1">
        <v>1</v>
      </c>
      <c r="J59" s="1">
        <v>1</v>
      </c>
      <c r="K59" s="1">
        <v>1</v>
      </c>
      <c r="L59" s="1">
        <v>0</v>
      </c>
      <c r="M59" s="1">
        <v>0</v>
      </c>
      <c r="N59" s="1">
        <v>1</v>
      </c>
      <c r="O59" s="1">
        <v>0.18</v>
      </c>
      <c r="P59" s="1">
        <v>0.18</v>
      </c>
      <c r="Q59" s="1">
        <v>0.5</v>
      </c>
      <c r="R59" s="1">
        <v>0.5</v>
      </c>
      <c r="S59" s="1">
        <v>0</v>
      </c>
      <c r="T59" s="1">
        <v>0.5</v>
      </c>
      <c r="U59" s="1">
        <v>4.5</v>
      </c>
      <c r="V59" s="1">
        <v>2.5</v>
      </c>
      <c r="W59" s="1">
        <v>56</v>
      </c>
      <c r="X59" s="1">
        <v>0</v>
      </c>
      <c r="Y59" s="1">
        <v>0</v>
      </c>
      <c r="AA59" s="1">
        <v>0</v>
      </c>
      <c r="AB59" s="1">
        <v>0</v>
      </c>
      <c r="AC59" s="1">
        <v>0.5</v>
      </c>
      <c r="AD59" s="1">
        <v>0</v>
      </c>
      <c r="AE59" s="1">
        <v>0.08</v>
      </c>
      <c r="AF59" s="1">
        <v>0</v>
      </c>
      <c r="AG59" s="1">
        <v>0</v>
      </c>
      <c r="AH59" s="1">
        <v>0</v>
      </c>
      <c r="AI59" s="1">
        <v>0</v>
      </c>
      <c r="AJ59" s="1">
        <v>0.5</v>
      </c>
      <c r="AK59" s="1">
        <v>28</v>
      </c>
      <c r="AL59" s="1">
        <v>5.5</v>
      </c>
      <c r="AM59" s="1">
        <v>37.700000000000003</v>
      </c>
      <c r="AN59" s="1">
        <v>1.3</v>
      </c>
      <c r="AO59" s="1">
        <v>4.5</v>
      </c>
      <c r="AP59" s="1">
        <v>16.5</v>
      </c>
      <c r="AQ59" s="1">
        <v>28.5</v>
      </c>
      <c r="AR59" s="1">
        <v>1.5</v>
      </c>
      <c r="AS59" s="1">
        <v>8.5</v>
      </c>
      <c r="AT59" s="1">
        <v>0.5</v>
      </c>
      <c r="AU59" s="1">
        <v>2</v>
      </c>
      <c r="AV59" s="1">
        <v>1</v>
      </c>
      <c r="AW59" s="1">
        <v>50</v>
      </c>
      <c r="AX59" s="1">
        <v>5.5</v>
      </c>
      <c r="AY59" s="1">
        <v>4</v>
      </c>
      <c r="AZ59" s="1">
        <v>0.5</v>
      </c>
      <c r="BA59" s="1">
        <v>1.5</v>
      </c>
      <c r="BB59" s="1">
        <v>6</v>
      </c>
      <c r="BC59" s="1">
        <v>11.5</v>
      </c>
      <c r="BD59" s="1">
        <v>7</v>
      </c>
      <c r="BE59" s="1">
        <v>3</v>
      </c>
      <c r="BF59" s="1">
        <v>0.5</v>
      </c>
      <c r="BG59" s="1">
        <v>1.5</v>
      </c>
      <c r="BH59" s="1">
        <v>2</v>
      </c>
      <c r="BI59" s="1">
        <v>1.25</v>
      </c>
      <c r="BJ59" s="1">
        <v>47.5</v>
      </c>
      <c r="BK59" s="1">
        <v>41</v>
      </c>
      <c r="BL59" s="1">
        <v>86</v>
      </c>
      <c r="BM59" s="1">
        <v>15.5</v>
      </c>
      <c r="BN59" s="1">
        <v>12.5</v>
      </c>
      <c r="BO59" s="1">
        <v>81</v>
      </c>
      <c r="BP59" s="1">
        <v>4.5</v>
      </c>
      <c r="BQ59" s="1">
        <v>2.5</v>
      </c>
      <c r="BR59" s="1">
        <v>56</v>
      </c>
      <c r="BS59" s="1">
        <v>0</v>
      </c>
      <c r="BT59" s="1">
        <v>0</v>
      </c>
      <c r="BU59" s="1">
        <v>1</v>
      </c>
      <c r="BV59" s="1">
        <v>1</v>
      </c>
      <c r="BW59" s="1">
        <v>0</v>
      </c>
      <c r="BX59" s="1">
        <v>0</v>
      </c>
      <c r="BY59" s="1">
        <v>60.5</v>
      </c>
      <c r="BZ59" s="1">
        <v>2.5</v>
      </c>
      <c r="CA59" s="1">
        <v>3.5</v>
      </c>
      <c r="CB59" s="1">
        <v>1</v>
      </c>
      <c r="CC59" s="1">
        <v>0</v>
      </c>
      <c r="CD59" s="1">
        <v>0</v>
      </c>
      <c r="CE59" s="1">
        <v>0</v>
      </c>
      <c r="CF59" s="1">
        <v>0</v>
      </c>
      <c r="CG59" s="1">
        <v>0</v>
      </c>
      <c r="CH59" s="1">
        <v>0</v>
      </c>
      <c r="CI59" s="1">
        <v>0</v>
      </c>
      <c r="CJ59" s="1">
        <v>0</v>
      </c>
      <c r="CK59" s="1">
        <f t="shared" si="0"/>
        <v>2.9108218600000009</v>
      </c>
      <c r="CL59" s="1">
        <v>1</v>
      </c>
    </row>
    <row r="60" spans="1:90" x14ac:dyDescent="0.25">
      <c r="A60" s="1" t="s">
        <v>80</v>
      </c>
      <c r="B60" s="1">
        <v>4.9000000000000004</v>
      </c>
      <c r="C60" s="1">
        <v>2</v>
      </c>
      <c r="D60" s="1">
        <v>90</v>
      </c>
      <c r="E60" s="1">
        <v>0.01</v>
      </c>
      <c r="F60" s="1">
        <v>0</v>
      </c>
      <c r="G60" s="1">
        <v>0</v>
      </c>
      <c r="H60" s="1">
        <v>0</v>
      </c>
      <c r="I60" s="1">
        <v>0.5</v>
      </c>
      <c r="J60" s="1">
        <v>0</v>
      </c>
      <c r="K60" s="1">
        <v>0.5</v>
      </c>
      <c r="L60" s="1">
        <v>0</v>
      </c>
      <c r="M60" s="1">
        <v>0</v>
      </c>
      <c r="N60" s="1">
        <v>0.5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7</v>
      </c>
      <c r="V60" s="1">
        <v>4.5</v>
      </c>
      <c r="W60" s="1">
        <v>64</v>
      </c>
      <c r="X60" s="1">
        <v>0</v>
      </c>
      <c r="Y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2</v>
      </c>
      <c r="AL60" s="1">
        <v>1.25</v>
      </c>
      <c r="AM60" s="1">
        <v>15.3</v>
      </c>
      <c r="AN60" s="1">
        <v>0</v>
      </c>
      <c r="AO60" s="1">
        <v>3.4</v>
      </c>
      <c r="AP60" s="1">
        <v>12.5</v>
      </c>
      <c r="AQ60" s="1">
        <v>12.5</v>
      </c>
      <c r="AR60" s="1">
        <v>0</v>
      </c>
      <c r="AS60" s="1">
        <v>1</v>
      </c>
      <c r="AT60" s="1">
        <v>2</v>
      </c>
      <c r="AU60" s="1">
        <v>1</v>
      </c>
      <c r="AV60" s="1">
        <v>0.5</v>
      </c>
      <c r="AW60" s="1">
        <v>50</v>
      </c>
      <c r="AX60" s="1">
        <v>7.5</v>
      </c>
      <c r="AY60" s="1">
        <v>3</v>
      </c>
      <c r="AZ60" s="1">
        <v>0.5</v>
      </c>
      <c r="BA60" s="1">
        <v>0.5</v>
      </c>
      <c r="BB60" s="1">
        <v>4</v>
      </c>
      <c r="BC60" s="1">
        <v>10.5</v>
      </c>
      <c r="BD60" s="1">
        <v>6.5</v>
      </c>
      <c r="BE60" s="1">
        <v>4</v>
      </c>
      <c r="BF60" s="1">
        <v>1.5</v>
      </c>
      <c r="BG60" s="1">
        <v>2.5</v>
      </c>
      <c r="BH60" s="1">
        <v>0.5</v>
      </c>
      <c r="BI60" s="1">
        <v>1.06</v>
      </c>
      <c r="BJ60" s="1">
        <v>67.5</v>
      </c>
      <c r="BK60" s="1">
        <v>58.5</v>
      </c>
      <c r="BL60" s="1">
        <v>87</v>
      </c>
      <c r="BM60" s="1">
        <v>20.5</v>
      </c>
      <c r="BN60" s="1">
        <v>17</v>
      </c>
      <c r="BO60" s="1">
        <v>83</v>
      </c>
      <c r="BP60" s="1">
        <v>7</v>
      </c>
      <c r="BQ60" s="1">
        <v>4.5</v>
      </c>
      <c r="BR60" s="1">
        <v>64</v>
      </c>
      <c r="BS60" s="1">
        <v>0</v>
      </c>
      <c r="BT60" s="1">
        <v>0</v>
      </c>
      <c r="BU60" s="1">
        <v>2</v>
      </c>
      <c r="BV60" s="1">
        <v>0</v>
      </c>
      <c r="BW60" s="1">
        <v>0</v>
      </c>
      <c r="BX60" s="1">
        <v>0</v>
      </c>
      <c r="BY60" s="1">
        <v>76</v>
      </c>
      <c r="BZ60" s="1">
        <v>0.5</v>
      </c>
      <c r="CA60" s="1">
        <v>4.5</v>
      </c>
      <c r="CB60" s="1">
        <v>0.5</v>
      </c>
      <c r="CC60" s="1">
        <v>0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  <c r="CI60" s="1">
        <v>0</v>
      </c>
      <c r="CJ60" s="1">
        <v>0</v>
      </c>
      <c r="CK60" s="1">
        <f t="shared" si="0"/>
        <v>3.8918649099999998</v>
      </c>
      <c r="CL60" s="1">
        <v>1</v>
      </c>
    </row>
    <row r="61" spans="1:90" x14ac:dyDescent="0.25">
      <c r="A61" s="1" t="s">
        <v>91</v>
      </c>
      <c r="B61" s="1">
        <v>4.9000000000000004</v>
      </c>
      <c r="C61" s="1">
        <v>2</v>
      </c>
      <c r="D61" s="1">
        <v>90</v>
      </c>
      <c r="E61" s="1">
        <v>0.18</v>
      </c>
      <c r="F61" s="1">
        <v>0</v>
      </c>
      <c r="G61" s="1">
        <v>0.3</v>
      </c>
      <c r="H61" s="1">
        <v>0</v>
      </c>
      <c r="I61" s="1">
        <v>1.5</v>
      </c>
      <c r="J61" s="1">
        <v>0</v>
      </c>
      <c r="K61" s="1">
        <v>0.5</v>
      </c>
      <c r="L61" s="1">
        <v>1</v>
      </c>
      <c r="M61" s="1">
        <v>0</v>
      </c>
      <c r="N61" s="1">
        <v>0</v>
      </c>
      <c r="O61" s="1">
        <v>0.02</v>
      </c>
      <c r="P61" s="1">
        <v>0.02</v>
      </c>
      <c r="Q61" s="1">
        <v>0</v>
      </c>
      <c r="R61" s="1">
        <v>0</v>
      </c>
      <c r="S61" s="1">
        <v>0</v>
      </c>
      <c r="T61" s="1">
        <v>0</v>
      </c>
      <c r="U61" s="1">
        <v>9.5</v>
      </c>
      <c r="V61" s="1">
        <v>6.5</v>
      </c>
      <c r="W61" s="1">
        <v>68</v>
      </c>
      <c r="X61" s="1">
        <v>8.5</v>
      </c>
      <c r="Y61" s="1">
        <v>3</v>
      </c>
      <c r="Z61" s="1">
        <v>35</v>
      </c>
      <c r="AA61" s="1">
        <v>5</v>
      </c>
      <c r="AB61" s="1">
        <v>1</v>
      </c>
      <c r="AC61" s="1">
        <v>2.5</v>
      </c>
      <c r="AD61" s="1">
        <v>0.5</v>
      </c>
      <c r="AE61" s="1">
        <v>0.3</v>
      </c>
      <c r="AF61" s="1">
        <v>0</v>
      </c>
      <c r="AG61" s="1">
        <v>0</v>
      </c>
      <c r="AH61" s="1">
        <v>1</v>
      </c>
      <c r="AI61" s="1">
        <v>0</v>
      </c>
      <c r="AJ61" s="1">
        <v>0</v>
      </c>
      <c r="AK61" s="1">
        <v>10</v>
      </c>
      <c r="AL61" s="1">
        <v>38.6</v>
      </c>
      <c r="AM61" s="1">
        <v>15.4</v>
      </c>
      <c r="AN61" s="1">
        <v>1</v>
      </c>
      <c r="AO61" s="1">
        <v>2.6</v>
      </c>
      <c r="AP61" s="1">
        <v>14</v>
      </c>
      <c r="AQ61" s="1">
        <v>14</v>
      </c>
      <c r="AR61" s="1">
        <v>0</v>
      </c>
      <c r="AS61" s="1">
        <v>1</v>
      </c>
      <c r="AT61" s="1">
        <v>1</v>
      </c>
      <c r="AU61" s="1">
        <v>1.5</v>
      </c>
      <c r="AV61" s="1">
        <v>1</v>
      </c>
      <c r="AW61" s="1">
        <v>67</v>
      </c>
      <c r="AX61" s="1">
        <v>6</v>
      </c>
      <c r="AY61" s="1">
        <v>2</v>
      </c>
      <c r="AZ61" s="1">
        <v>0</v>
      </c>
      <c r="BA61" s="1">
        <v>1.5</v>
      </c>
      <c r="BB61" s="1">
        <v>3.5</v>
      </c>
      <c r="BC61" s="1">
        <v>18.5</v>
      </c>
      <c r="BD61" s="1">
        <v>8.5</v>
      </c>
      <c r="BE61" s="1">
        <v>6.5</v>
      </c>
      <c r="BF61" s="1">
        <v>1</v>
      </c>
      <c r="BG61" s="1">
        <v>1</v>
      </c>
      <c r="BH61" s="1">
        <v>1</v>
      </c>
      <c r="BI61" s="1">
        <v>1.5</v>
      </c>
      <c r="BJ61" s="1">
        <v>38.5</v>
      </c>
      <c r="BK61" s="1">
        <v>30.5</v>
      </c>
      <c r="BL61" s="1">
        <v>79</v>
      </c>
      <c r="BM61" s="1">
        <v>31.5</v>
      </c>
      <c r="BN61" s="1">
        <v>20.5</v>
      </c>
      <c r="BO61" s="1">
        <v>65</v>
      </c>
      <c r="BP61" s="1">
        <v>9.5</v>
      </c>
      <c r="BQ61" s="1">
        <v>6.5</v>
      </c>
      <c r="BR61" s="1">
        <v>68</v>
      </c>
      <c r="BS61" s="1">
        <v>0.5</v>
      </c>
      <c r="BT61" s="1">
        <v>0.5</v>
      </c>
      <c r="BU61" s="1">
        <v>2</v>
      </c>
      <c r="BV61" s="1">
        <v>0</v>
      </c>
      <c r="BW61" s="1">
        <v>0</v>
      </c>
      <c r="BX61" s="1">
        <v>0.5</v>
      </c>
      <c r="BY61" s="1">
        <v>64</v>
      </c>
      <c r="BZ61" s="1">
        <v>0.5</v>
      </c>
      <c r="CA61" s="1">
        <v>8</v>
      </c>
      <c r="CB61" s="1">
        <v>10</v>
      </c>
      <c r="CC61" s="1">
        <v>0</v>
      </c>
      <c r="CD61" s="1">
        <v>0</v>
      </c>
      <c r="CE61" s="1">
        <v>5</v>
      </c>
      <c r="CF61" s="1">
        <v>0.5</v>
      </c>
      <c r="CG61" s="1">
        <v>0.5</v>
      </c>
      <c r="CH61" s="1">
        <v>0</v>
      </c>
      <c r="CI61" s="1">
        <v>0</v>
      </c>
      <c r="CJ61" s="1">
        <v>0</v>
      </c>
      <c r="CK61" s="1">
        <f t="shared" si="0"/>
        <v>3.9444054</v>
      </c>
      <c r="CL61" s="1">
        <v>1</v>
      </c>
    </row>
    <row r="62" spans="1:90" x14ac:dyDescent="0.25">
      <c r="A62" s="1" t="s">
        <v>96</v>
      </c>
      <c r="B62" s="1">
        <v>4.9000000000000004</v>
      </c>
      <c r="C62" s="1">
        <v>2</v>
      </c>
      <c r="D62" s="1">
        <v>90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4.5</v>
      </c>
      <c r="V62" s="1">
        <v>2.5</v>
      </c>
      <c r="W62" s="1">
        <v>56</v>
      </c>
      <c r="X62" s="1">
        <v>0</v>
      </c>
      <c r="Y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0.65</v>
      </c>
      <c r="AM62" s="1">
        <v>17.3</v>
      </c>
      <c r="AN62" s="1">
        <v>0</v>
      </c>
      <c r="AO62" s="1">
        <v>2.1</v>
      </c>
      <c r="AP62" s="1">
        <v>11</v>
      </c>
      <c r="AQ62" s="1">
        <v>11</v>
      </c>
      <c r="AR62" s="1">
        <v>0</v>
      </c>
      <c r="AS62" s="1">
        <v>1.5</v>
      </c>
      <c r="AT62" s="1">
        <v>1.5</v>
      </c>
      <c r="AU62" s="1">
        <v>0.5</v>
      </c>
      <c r="AV62" s="1">
        <v>0</v>
      </c>
      <c r="AW62" s="1">
        <v>0</v>
      </c>
      <c r="AX62" s="1">
        <v>3.5</v>
      </c>
      <c r="AY62" s="1">
        <v>4.5</v>
      </c>
      <c r="AZ62" s="1">
        <v>1</v>
      </c>
      <c r="BA62" s="1">
        <v>0</v>
      </c>
      <c r="BB62" s="1">
        <v>5.5</v>
      </c>
      <c r="BC62" s="1">
        <v>16</v>
      </c>
      <c r="BD62" s="1">
        <v>9</v>
      </c>
      <c r="BE62" s="1">
        <v>7.5</v>
      </c>
      <c r="BF62" s="1">
        <v>0</v>
      </c>
      <c r="BG62" s="1">
        <v>1</v>
      </c>
      <c r="BH62" s="1">
        <v>2</v>
      </c>
      <c r="BI62" s="1">
        <v>1.98</v>
      </c>
      <c r="BJ62" s="1">
        <v>40.5</v>
      </c>
      <c r="BK62" s="1">
        <v>30</v>
      </c>
      <c r="BL62" s="1">
        <v>74</v>
      </c>
      <c r="BM62" s="1">
        <v>16.5</v>
      </c>
      <c r="BN62" s="1">
        <v>9.5</v>
      </c>
      <c r="BO62" s="1">
        <v>58</v>
      </c>
      <c r="BP62" s="1">
        <v>4.5</v>
      </c>
      <c r="BQ62" s="1">
        <v>2.5</v>
      </c>
      <c r="BR62" s="1">
        <v>56</v>
      </c>
      <c r="BS62" s="1">
        <v>0</v>
      </c>
      <c r="BT62" s="1">
        <v>0</v>
      </c>
      <c r="BU62" s="1">
        <v>2</v>
      </c>
      <c r="BV62" s="1">
        <v>0</v>
      </c>
      <c r="BW62" s="1">
        <v>0</v>
      </c>
      <c r="BX62" s="1">
        <v>0</v>
      </c>
      <c r="BY62" s="1">
        <v>48.5</v>
      </c>
      <c r="BZ62" s="1">
        <v>0</v>
      </c>
      <c r="CA62" s="1">
        <v>3.5</v>
      </c>
      <c r="CB62" s="1">
        <v>0.5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  <c r="CI62" s="1">
        <v>0</v>
      </c>
      <c r="CJ62" s="1">
        <v>0</v>
      </c>
      <c r="CK62" s="1">
        <f t="shared" si="0"/>
        <v>3.4381186000000006</v>
      </c>
      <c r="CL62" s="1">
        <v>1</v>
      </c>
    </row>
    <row r="63" spans="1:90" x14ac:dyDescent="0.25">
      <c r="A63" s="1" t="s">
        <v>97</v>
      </c>
      <c r="B63" s="1">
        <v>4.5</v>
      </c>
      <c r="C63" s="1">
        <v>2</v>
      </c>
      <c r="D63" s="1">
        <v>90</v>
      </c>
      <c r="E63" s="1">
        <v>0.01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15.5</v>
      </c>
      <c r="V63" s="1">
        <v>11.5</v>
      </c>
      <c r="W63" s="1">
        <v>74</v>
      </c>
      <c r="X63" s="1">
        <v>1</v>
      </c>
      <c r="Y63" s="1">
        <v>0.5</v>
      </c>
      <c r="Z63" s="1">
        <v>50</v>
      </c>
      <c r="AA63" s="1">
        <v>0</v>
      </c>
      <c r="AB63" s="1">
        <v>0</v>
      </c>
      <c r="AC63" s="1">
        <v>0.5</v>
      </c>
      <c r="AD63" s="1">
        <v>0</v>
      </c>
      <c r="AE63" s="1">
        <v>0.02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10.45</v>
      </c>
      <c r="AM63" s="1">
        <v>20.2</v>
      </c>
      <c r="AN63" s="1">
        <v>0.1</v>
      </c>
      <c r="AO63" s="1">
        <v>2</v>
      </c>
      <c r="AP63" s="1">
        <v>10</v>
      </c>
      <c r="AQ63" s="1">
        <v>10</v>
      </c>
      <c r="AR63" s="1">
        <v>0</v>
      </c>
      <c r="AS63" s="1">
        <v>1.5</v>
      </c>
      <c r="AT63" s="1">
        <v>2</v>
      </c>
      <c r="AU63" s="1">
        <v>5.5</v>
      </c>
      <c r="AV63" s="1">
        <v>2.5</v>
      </c>
      <c r="AW63" s="1">
        <v>45</v>
      </c>
      <c r="AX63" s="1">
        <v>4.5</v>
      </c>
      <c r="AY63" s="1">
        <v>2.5</v>
      </c>
      <c r="AZ63" s="1">
        <v>0</v>
      </c>
      <c r="BA63" s="1">
        <v>2.5</v>
      </c>
      <c r="BB63" s="1">
        <v>5</v>
      </c>
      <c r="BC63" s="1">
        <v>16.5</v>
      </c>
      <c r="BD63" s="1">
        <v>10.5</v>
      </c>
      <c r="BE63" s="1">
        <v>7</v>
      </c>
      <c r="BF63" s="1">
        <v>2</v>
      </c>
      <c r="BG63" s="1">
        <v>3</v>
      </c>
      <c r="BH63" s="1">
        <v>3</v>
      </c>
      <c r="BI63" s="1">
        <v>2.2400000000000002</v>
      </c>
      <c r="BJ63" s="1">
        <v>45</v>
      </c>
      <c r="BK63" s="1">
        <v>32</v>
      </c>
      <c r="BL63" s="1">
        <v>71</v>
      </c>
      <c r="BM63" s="1">
        <v>30</v>
      </c>
      <c r="BN63" s="1">
        <v>20</v>
      </c>
      <c r="BO63" s="1">
        <v>67</v>
      </c>
      <c r="BP63" s="1">
        <v>15.5</v>
      </c>
      <c r="BQ63" s="1">
        <v>11.5</v>
      </c>
      <c r="BR63" s="1">
        <v>74</v>
      </c>
      <c r="BS63" s="1">
        <v>0</v>
      </c>
      <c r="BT63" s="1">
        <v>0</v>
      </c>
      <c r="BU63" s="1">
        <v>2</v>
      </c>
      <c r="BV63" s="1">
        <v>0</v>
      </c>
      <c r="BW63" s="1">
        <v>0</v>
      </c>
      <c r="BX63" s="1">
        <v>0.5</v>
      </c>
      <c r="BY63" s="1">
        <v>78.5</v>
      </c>
      <c r="BZ63" s="1">
        <v>0</v>
      </c>
      <c r="CA63" s="1">
        <v>6</v>
      </c>
      <c r="CB63" s="1">
        <v>2.5</v>
      </c>
      <c r="CC63" s="1">
        <v>0</v>
      </c>
      <c r="CD63" s="1">
        <v>0</v>
      </c>
      <c r="CE63" s="1">
        <v>0</v>
      </c>
      <c r="CF63" s="1">
        <v>0</v>
      </c>
      <c r="CG63" s="1">
        <v>0</v>
      </c>
      <c r="CH63" s="1">
        <v>0</v>
      </c>
      <c r="CI63" s="1">
        <v>0</v>
      </c>
      <c r="CJ63" s="1">
        <v>0</v>
      </c>
      <c r="CK63" s="1">
        <f t="shared" si="0"/>
        <v>4.1140222100000008</v>
      </c>
      <c r="CL63" s="1">
        <v>1</v>
      </c>
    </row>
    <row r="64" spans="1:90" x14ac:dyDescent="0.25">
      <c r="A64" s="1" t="s">
        <v>98</v>
      </c>
      <c r="B64" s="1">
        <v>5</v>
      </c>
      <c r="C64" s="1">
        <v>2</v>
      </c>
      <c r="D64" s="1">
        <v>90</v>
      </c>
      <c r="E64" s="1">
        <v>0.15</v>
      </c>
      <c r="F64" s="1">
        <v>0</v>
      </c>
      <c r="G64" s="1">
        <v>0.2</v>
      </c>
      <c r="H64" s="1">
        <v>0</v>
      </c>
      <c r="I64" s="1">
        <v>1</v>
      </c>
      <c r="J64" s="1">
        <v>0.5</v>
      </c>
      <c r="K64" s="1">
        <v>1</v>
      </c>
      <c r="L64" s="1">
        <v>0</v>
      </c>
      <c r="M64" s="1">
        <v>0</v>
      </c>
      <c r="N64" s="1">
        <v>0.5</v>
      </c>
      <c r="O64" s="1">
        <v>0.1</v>
      </c>
      <c r="P64" s="1">
        <v>0.1</v>
      </c>
      <c r="Q64" s="1">
        <v>0</v>
      </c>
      <c r="R64" s="1">
        <v>0</v>
      </c>
      <c r="S64" s="1">
        <v>0</v>
      </c>
      <c r="T64" s="1">
        <v>0</v>
      </c>
      <c r="U64" s="1">
        <v>13</v>
      </c>
      <c r="V64" s="1">
        <v>6.5</v>
      </c>
      <c r="W64" s="1">
        <v>50</v>
      </c>
      <c r="X64" s="1">
        <v>1</v>
      </c>
      <c r="Y64" s="1">
        <v>0</v>
      </c>
      <c r="Z64" s="1">
        <v>0</v>
      </c>
      <c r="AA64" s="1">
        <v>0</v>
      </c>
      <c r="AB64" s="1">
        <v>0</v>
      </c>
      <c r="AC64" s="1">
        <v>0.5</v>
      </c>
      <c r="AD64" s="1">
        <v>0</v>
      </c>
      <c r="AE64" s="1">
        <v>0.06</v>
      </c>
      <c r="AF64" s="1">
        <v>0</v>
      </c>
      <c r="AG64" s="1">
        <v>0</v>
      </c>
      <c r="AH64" s="1">
        <v>0</v>
      </c>
      <c r="AI64" s="1">
        <v>0</v>
      </c>
      <c r="AJ64" s="1">
        <v>1</v>
      </c>
      <c r="AK64" s="1">
        <v>21.5</v>
      </c>
      <c r="AL64" s="1">
        <v>5.8</v>
      </c>
      <c r="AM64" s="1">
        <v>29.5</v>
      </c>
      <c r="AN64" s="1">
        <v>0.8</v>
      </c>
      <c r="AO64" s="1">
        <v>3.8</v>
      </c>
      <c r="AP64" s="1">
        <v>11.5</v>
      </c>
      <c r="AQ64" s="1">
        <v>23.5</v>
      </c>
      <c r="AR64" s="1">
        <v>0.5</v>
      </c>
      <c r="AS64" s="1">
        <v>6.5</v>
      </c>
      <c r="AT64" s="1">
        <v>0</v>
      </c>
      <c r="AU64" s="1">
        <v>0</v>
      </c>
      <c r="AV64" s="1">
        <v>0</v>
      </c>
      <c r="AX64" s="1">
        <v>2.5</v>
      </c>
      <c r="AY64" s="1">
        <v>3.5</v>
      </c>
      <c r="AZ64" s="1">
        <v>3.5</v>
      </c>
      <c r="BA64" s="1">
        <v>3</v>
      </c>
      <c r="BB64" s="1">
        <v>10</v>
      </c>
      <c r="BC64" s="1">
        <v>19.5</v>
      </c>
      <c r="BD64" s="1">
        <v>12.5</v>
      </c>
      <c r="BE64" s="1">
        <v>2.5</v>
      </c>
      <c r="BF64" s="1">
        <v>1.5</v>
      </c>
      <c r="BG64" s="1">
        <v>4</v>
      </c>
      <c r="BH64" s="1">
        <v>1.5</v>
      </c>
      <c r="BI64" s="1">
        <v>1.34</v>
      </c>
      <c r="BJ64" s="1">
        <v>40.5</v>
      </c>
      <c r="BK64" s="1">
        <v>31</v>
      </c>
      <c r="BL64" s="1">
        <v>77</v>
      </c>
      <c r="BM64" s="1">
        <v>23</v>
      </c>
      <c r="BN64" s="1">
        <v>13.5</v>
      </c>
      <c r="BO64" s="1">
        <v>59</v>
      </c>
      <c r="BP64" s="1">
        <v>13</v>
      </c>
      <c r="BQ64" s="1">
        <v>6.5</v>
      </c>
      <c r="BR64" s="1">
        <v>50</v>
      </c>
      <c r="BS64" s="1">
        <v>0</v>
      </c>
      <c r="BT64" s="1">
        <v>0</v>
      </c>
      <c r="BU64" s="1">
        <v>2</v>
      </c>
      <c r="BV64" s="1">
        <v>0</v>
      </c>
      <c r="BW64" s="1">
        <v>0</v>
      </c>
      <c r="BX64" s="1">
        <v>0.5</v>
      </c>
      <c r="BY64" s="1">
        <v>60.5</v>
      </c>
      <c r="BZ64" s="1">
        <v>2.5</v>
      </c>
      <c r="CA64" s="1">
        <v>10.5</v>
      </c>
      <c r="CB64" s="1">
        <v>2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0</v>
      </c>
      <c r="CJ64" s="1">
        <v>0</v>
      </c>
      <c r="CK64" s="1">
        <f t="shared" si="0"/>
        <v>2.794668450000001</v>
      </c>
      <c r="CL64" s="1">
        <v>1</v>
      </c>
    </row>
    <row r="65" spans="1:90" x14ac:dyDescent="0.25">
      <c r="A65" s="1" t="s">
        <v>112</v>
      </c>
      <c r="B65" s="1">
        <v>4.9000000000000004</v>
      </c>
      <c r="C65" s="1">
        <v>2</v>
      </c>
      <c r="D65" s="1">
        <v>90</v>
      </c>
      <c r="E65" s="1">
        <v>0.15</v>
      </c>
      <c r="F65" s="1">
        <v>0</v>
      </c>
      <c r="G65" s="1">
        <v>0.2</v>
      </c>
      <c r="H65" s="1">
        <v>0</v>
      </c>
      <c r="I65" s="1">
        <v>0.5</v>
      </c>
      <c r="J65" s="1">
        <v>0</v>
      </c>
      <c r="K65" s="1">
        <v>0.5</v>
      </c>
      <c r="L65" s="1">
        <v>0</v>
      </c>
      <c r="M65" s="1">
        <v>0.5</v>
      </c>
      <c r="N65" s="1">
        <v>0.5</v>
      </c>
      <c r="O65" s="1">
        <v>0.16</v>
      </c>
      <c r="P65" s="1">
        <v>0.16</v>
      </c>
      <c r="Q65" s="1">
        <v>0</v>
      </c>
      <c r="R65" s="1">
        <v>0</v>
      </c>
      <c r="S65" s="1">
        <v>0</v>
      </c>
      <c r="T65" s="1">
        <v>0</v>
      </c>
      <c r="U65" s="1">
        <v>6</v>
      </c>
      <c r="V65" s="1">
        <v>2.5</v>
      </c>
      <c r="W65" s="1">
        <v>42</v>
      </c>
      <c r="X65" s="1">
        <v>0</v>
      </c>
      <c r="Y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0.02</v>
      </c>
      <c r="AF65" s="1">
        <v>0</v>
      </c>
      <c r="AG65" s="1">
        <v>0</v>
      </c>
      <c r="AH65" s="1">
        <v>0</v>
      </c>
      <c r="AI65" s="1">
        <v>0</v>
      </c>
      <c r="AJ65" s="1">
        <v>1</v>
      </c>
      <c r="AK65" s="1">
        <v>5.5</v>
      </c>
      <c r="AL65" s="1">
        <v>0.65</v>
      </c>
      <c r="AM65" s="1">
        <v>16.2</v>
      </c>
      <c r="AN65" s="1">
        <v>1</v>
      </c>
      <c r="AO65" s="1">
        <v>4</v>
      </c>
      <c r="AP65" s="1">
        <v>9.5</v>
      </c>
      <c r="AQ65" s="1">
        <v>21.5</v>
      </c>
      <c r="AR65" s="1">
        <v>0</v>
      </c>
      <c r="AS65" s="1">
        <v>6</v>
      </c>
      <c r="AT65" s="1">
        <v>0</v>
      </c>
      <c r="AU65" s="1">
        <v>0.5</v>
      </c>
      <c r="AV65" s="1">
        <v>0.5</v>
      </c>
      <c r="AW65" s="1">
        <v>100</v>
      </c>
      <c r="AX65" s="1">
        <v>4</v>
      </c>
      <c r="AY65" s="1">
        <v>3</v>
      </c>
      <c r="AZ65" s="1">
        <v>1.5</v>
      </c>
      <c r="BA65" s="1">
        <v>1</v>
      </c>
      <c r="BB65" s="1">
        <v>5.5</v>
      </c>
      <c r="BC65" s="1">
        <v>19.5</v>
      </c>
      <c r="BD65" s="1">
        <v>12.5</v>
      </c>
      <c r="BE65" s="1">
        <v>2.5</v>
      </c>
      <c r="BF65" s="1">
        <v>1.5</v>
      </c>
      <c r="BG65" s="1">
        <v>4</v>
      </c>
      <c r="BH65" s="1">
        <v>1.5</v>
      </c>
      <c r="BI65" s="1">
        <v>1.34</v>
      </c>
      <c r="BJ65" s="1">
        <v>29.5</v>
      </c>
      <c r="BK65" s="1">
        <v>23.5</v>
      </c>
      <c r="BL65" s="1">
        <v>80</v>
      </c>
      <c r="BM65" s="1">
        <v>13</v>
      </c>
      <c r="BN65" s="1">
        <v>8</v>
      </c>
      <c r="BO65" s="1">
        <v>62</v>
      </c>
      <c r="BP65" s="1">
        <v>6</v>
      </c>
      <c r="BQ65" s="1">
        <v>2.5</v>
      </c>
      <c r="BR65" s="1">
        <v>42</v>
      </c>
      <c r="BS65" s="1">
        <v>0</v>
      </c>
      <c r="BT65" s="1">
        <v>0</v>
      </c>
      <c r="BU65" s="1">
        <v>2</v>
      </c>
      <c r="BV65" s="1">
        <v>0</v>
      </c>
      <c r="BW65" s="1">
        <v>0</v>
      </c>
      <c r="BX65" s="1">
        <v>0.5</v>
      </c>
      <c r="BY65" s="1">
        <v>41.5</v>
      </c>
      <c r="BZ65" s="1">
        <v>1.5</v>
      </c>
      <c r="CA65" s="1">
        <v>5.5</v>
      </c>
      <c r="CB65" s="1">
        <v>0</v>
      </c>
      <c r="CC65" s="1">
        <v>0</v>
      </c>
      <c r="CD65" s="1">
        <v>0</v>
      </c>
      <c r="CE65" s="1">
        <v>0</v>
      </c>
      <c r="CF65" s="1">
        <v>0</v>
      </c>
      <c r="CG65" s="1">
        <v>0</v>
      </c>
      <c r="CH65" s="1">
        <v>0</v>
      </c>
      <c r="CI65" s="1">
        <v>0</v>
      </c>
      <c r="CJ65" s="1">
        <v>0</v>
      </c>
      <c r="CK65" s="1">
        <f t="shared" si="0"/>
        <v>3.247696009999999</v>
      </c>
      <c r="CL65" s="1">
        <v>1</v>
      </c>
    </row>
    <row r="66" spans="1:90" x14ac:dyDescent="0.25">
      <c r="A66" s="1" t="s">
        <v>124</v>
      </c>
      <c r="B66" s="1">
        <v>4.5</v>
      </c>
      <c r="C66" s="1">
        <v>2</v>
      </c>
      <c r="D66" s="1">
        <v>90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8</v>
      </c>
      <c r="V66" s="1">
        <v>4</v>
      </c>
      <c r="W66" s="1">
        <v>50</v>
      </c>
      <c r="X66" s="1">
        <v>0</v>
      </c>
      <c r="Y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1.35</v>
      </c>
      <c r="AM66" s="1">
        <v>19.600000000000001</v>
      </c>
      <c r="AN66" s="1">
        <v>0</v>
      </c>
      <c r="AO66" s="1">
        <v>2</v>
      </c>
      <c r="AP66" s="1">
        <v>15</v>
      </c>
      <c r="AQ66" s="1">
        <v>15</v>
      </c>
      <c r="AR66" s="1">
        <v>0</v>
      </c>
      <c r="AS66" s="1">
        <v>1.5</v>
      </c>
      <c r="AT66" s="1">
        <v>2</v>
      </c>
      <c r="AU66" s="1">
        <v>3</v>
      </c>
      <c r="AV66" s="1">
        <v>1.5</v>
      </c>
      <c r="AW66" s="1">
        <v>50</v>
      </c>
      <c r="AX66" s="1">
        <v>5.5</v>
      </c>
      <c r="AY66" s="1">
        <v>2.5</v>
      </c>
      <c r="AZ66" s="1">
        <v>1</v>
      </c>
      <c r="BA66" s="1">
        <v>0.5</v>
      </c>
      <c r="BB66" s="1">
        <v>4</v>
      </c>
      <c r="BC66" s="1">
        <v>16.5</v>
      </c>
      <c r="BD66" s="1">
        <v>10.5</v>
      </c>
      <c r="BE66" s="1">
        <v>7</v>
      </c>
      <c r="BF66" s="1">
        <v>2</v>
      </c>
      <c r="BG66" s="1">
        <v>3</v>
      </c>
      <c r="BH66" s="1">
        <v>3</v>
      </c>
      <c r="BI66" s="1">
        <v>2.2400000000000002</v>
      </c>
      <c r="BJ66" s="1">
        <v>59</v>
      </c>
      <c r="BK66" s="1">
        <v>51</v>
      </c>
      <c r="BL66" s="1">
        <v>86</v>
      </c>
      <c r="BM66" s="1">
        <v>23</v>
      </c>
      <c r="BN66" s="1">
        <v>17</v>
      </c>
      <c r="BO66" s="1">
        <v>74</v>
      </c>
      <c r="BP66" s="1">
        <v>8</v>
      </c>
      <c r="BQ66" s="1">
        <v>4</v>
      </c>
      <c r="BR66" s="1">
        <v>50</v>
      </c>
      <c r="BS66" s="1">
        <v>0</v>
      </c>
      <c r="BT66" s="1">
        <v>0</v>
      </c>
      <c r="BU66" s="1">
        <v>2</v>
      </c>
      <c r="BV66" s="1">
        <v>0</v>
      </c>
      <c r="BW66" s="1">
        <v>0</v>
      </c>
      <c r="BX66" s="1">
        <v>0</v>
      </c>
      <c r="BY66" s="1">
        <v>67</v>
      </c>
      <c r="BZ66" s="1">
        <v>0</v>
      </c>
      <c r="CA66" s="1">
        <v>6.5</v>
      </c>
      <c r="CB66" s="1">
        <v>2.5</v>
      </c>
      <c r="CC66" s="1">
        <v>0</v>
      </c>
      <c r="CD66" s="1">
        <v>0</v>
      </c>
      <c r="CE66" s="1">
        <v>0</v>
      </c>
      <c r="CF66" s="1">
        <v>0</v>
      </c>
      <c r="CG66" s="1">
        <v>0</v>
      </c>
      <c r="CH66" s="1">
        <v>0</v>
      </c>
      <c r="CI66" s="1">
        <v>0</v>
      </c>
      <c r="CJ66" s="1">
        <v>0</v>
      </c>
      <c r="CK66" s="1">
        <f t="shared" si="0"/>
        <v>4.0015162000000002</v>
      </c>
      <c r="CL66" s="1">
        <v>1</v>
      </c>
    </row>
    <row r="67" spans="1:90" x14ac:dyDescent="0.25">
      <c r="A67" s="1" t="s">
        <v>188</v>
      </c>
      <c r="B67" s="1">
        <v>4.3</v>
      </c>
      <c r="C67" s="1">
        <v>2</v>
      </c>
      <c r="D67" s="1">
        <v>63</v>
      </c>
      <c r="E67" s="1">
        <v>0.11</v>
      </c>
      <c r="F67" s="1">
        <v>0.25</v>
      </c>
      <c r="G67" s="1">
        <v>0.2</v>
      </c>
      <c r="H67" s="1">
        <v>1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10</v>
      </c>
      <c r="V67" s="1">
        <v>5.5</v>
      </c>
      <c r="W67" s="1">
        <v>55</v>
      </c>
      <c r="X67" s="1">
        <v>2.5</v>
      </c>
      <c r="Y67" s="1">
        <v>0.5</v>
      </c>
      <c r="Z67" s="1">
        <v>20</v>
      </c>
      <c r="AA67" s="1">
        <v>0</v>
      </c>
      <c r="AB67" s="1">
        <v>0</v>
      </c>
      <c r="AC67" s="1">
        <v>1.5</v>
      </c>
      <c r="AD67" s="1">
        <v>0.5</v>
      </c>
      <c r="AE67" s="1">
        <v>0.24</v>
      </c>
      <c r="AF67" s="1">
        <v>0.5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18.95</v>
      </c>
      <c r="AM67" s="1">
        <v>16.100000000000001</v>
      </c>
      <c r="AN67" s="1">
        <v>0.7</v>
      </c>
      <c r="AO67" s="1">
        <v>2.6</v>
      </c>
      <c r="AP67" s="1">
        <v>10</v>
      </c>
      <c r="AQ67" s="1">
        <v>14.5</v>
      </c>
      <c r="AR67" s="1">
        <v>0</v>
      </c>
      <c r="AS67" s="1">
        <v>3</v>
      </c>
      <c r="AT67" s="1">
        <v>1</v>
      </c>
      <c r="AU67" s="1">
        <v>0</v>
      </c>
      <c r="AV67" s="1">
        <v>0</v>
      </c>
      <c r="AX67" s="1">
        <v>2.5</v>
      </c>
      <c r="AY67" s="1">
        <v>1</v>
      </c>
      <c r="AZ67" s="1">
        <v>0.5</v>
      </c>
      <c r="BA67" s="1">
        <v>0</v>
      </c>
      <c r="BB67" s="1">
        <v>1.5</v>
      </c>
      <c r="BC67" s="1">
        <v>16</v>
      </c>
      <c r="BD67" s="1">
        <v>8.5</v>
      </c>
      <c r="BE67" s="1">
        <v>5.5</v>
      </c>
      <c r="BF67" s="1">
        <v>1.5</v>
      </c>
      <c r="BG67" s="1">
        <v>3</v>
      </c>
      <c r="BH67" s="1">
        <v>2</v>
      </c>
      <c r="BI67" s="1">
        <v>1.64</v>
      </c>
      <c r="BJ67" s="1">
        <v>28</v>
      </c>
      <c r="BK67" s="1">
        <v>22</v>
      </c>
      <c r="BL67" s="1">
        <v>79</v>
      </c>
      <c r="BM67" s="1">
        <v>19</v>
      </c>
      <c r="BN67" s="1">
        <v>12.5</v>
      </c>
      <c r="BO67" s="1">
        <v>66</v>
      </c>
      <c r="BP67" s="1">
        <v>10</v>
      </c>
      <c r="BQ67" s="1">
        <v>5.5</v>
      </c>
      <c r="BR67" s="1">
        <v>55</v>
      </c>
      <c r="BS67" s="1">
        <v>0</v>
      </c>
      <c r="BT67" s="1">
        <v>0</v>
      </c>
      <c r="BU67" s="1">
        <v>2</v>
      </c>
      <c r="BV67" s="1">
        <v>0</v>
      </c>
      <c r="BW67" s="1">
        <v>2</v>
      </c>
      <c r="BX67" s="1">
        <v>0.5</v>
      </c>
      <c r="BY67" s="1">
        <v>42.5</v>
      </c>
      <c r="BZ67" s="1">
        <v>0.5</v>
      </c>
      <c r="CA67" s="1">
        <v>4.5</v>
      </c>
      <c r="CB67" s="1">
        <v>3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  <c r="CJ67" s="1">
        <v>0</v>
      </c>
      <c r="CK67" s="1">
        <f t="shared" ref="CK67:CK79" si="1">4.183594+(-0.009034*D67)+(-1.802019*E67)+(1.02112*F67)+(1.762121*G67)+(-3.031996*J67)+(-6.456009*M67)+(24.043236*O67)+(-1.033312*T67)+(0.066494*AA67)+(-0.22258*AB67)+(-0.191123*AC67)+(-1.297444*AI67)+(-0.050047*AK67)+(-0.042478*AM67)+(0.045861*AQ67)+(-0.114879*AS67)+(-0.11276*AT67)+(0.156991*AU67)+(-0.222984*AV67)+(0.03936*AY67)+(0.032499*BE67)+(0.1917*BF67)+(-0.123623*BG67)+(0.065461*BH67)+(0.015142*BK67)+(-0.018628*BL67)+(-0.023796*BN67)+(0.006707*BR67)+(0.619998*BS67)+(0.019132*BY67)+(0.096691*BZ67)+(-0.020132*CA67)+(0.100053*CB67)+(-1.303454*CD67)+(-0.545811*CF67)+(-1.093949*CG67)+(4.460507*CH67)+(7.9751*CJ67)</f>
        <v>3.4805693099999999</v>
      </c>
      <c r="CL67" s="1">
        <v>1</v>
      </c>
    </row>
    <row r="68" spans="1:90" x14ac:dyDescent="0.25">
      <c r="A68" s="1" t="s">
        <v>137</v>
      </c>
      <c r="B68" s="1">
        <v>5.3</v>
      </c>
      <c r="C68" s="1">
        <v>2</v>
      </c>
      <c r="D68" s="1">
        <v>90</v>
      </c>
      <c r="E68" s="1">
        <v>0.09</v>
      </c>
      <c r="F68" s="1">
        <v>0</v>
      </c>
      <c r="G68" s="1">
        <v>0.2</v>
      </c>
      <c r="H68" s="1">
        <v>0</v>
      </c>
      <c r="I68" s="1">
        <v>1</v>
      </c>
      <c r="J68" s="1">
        <v>0.5</v>
      </c>
      <c r="K68" s="1">
        <v>0.5</v>
      </c>
      <c r="L68" s="1">
        <v>0.5</v>
      </c>
      <c r="M68" s="1">
        <v>0</v>
      </c>
      <c r="N68" s="1">
        <v>0</v>
      </c>
      <c r="O68" s="1">
        <v>0.08</v>
      </c>
      <c r="P68" s="1">
        <v>0.08</v>
      </c>
      <c r="Q68" s="1">
        <v>0</v>
      </c>
      <c r="R68" s="1">
        <v>0</v>
      </c>
      <c r="S68" s="1">
        <v>0</v>
      </c>
      <c r="T68" s="1">
        <v>0</v>
      </c>
      <c r="U68" s="1">
        <v>9.5</v>
      </c>
      <c r="V68" s="1">
        <v>7.5</v>
      </c>
      <c r="W68" s="1">
        <v>79</v>
      </c>
      <c r="X68" s="1">
        <v>7</v>
      </c>
      <c r="Y68" s="1">
        <v>1</v>
      </c>
      <c r="Z68" s="1">
        <v>14</v>
      </c>
      <c r="AA68" s="1">
        <v>2.5</v>
      </c>
      <c r="AB68" s="1">
        <v>1</v>
      </c>
      <c r="AC68" s="1">
        <v>2</v>
      </c>
      <c r="AD68" s="1">
        <v>0</v>
      </c>
      <c r="AE68" s="1">
        <v>0.08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5.5</v>
      </c>
      <c r="AL68" s="1">
        <v>26.3</v>
      </c>
      <c r="AM68" s="1">
        <v>16.3</v>
      </c>
      <c r="AN68" s="1">
        <v>0.7</v>
      </c>
      <c r="AO68" s="1">
        <v>2.8</v>
      </c>
      <c r="AP68" s="1">
        <v>13.5</v>
      </c>
      <c r="AQ68" s="1">
        <v>13.5</v>
      </c>
      <c r="AR68" s="1">
        <v>0</v>
      </c>
      <c r="AS68" s="1">
        <v>1.5</v>
      </c>
      <c r="AT68" s="1">
        <v>1.5</v>
      </c>
      <c r="AU68" s="1">
        <v>0.5</v>
      </c>
      <c r="AV68" s="1">
        <v>0</v>
      </c>
      <c r="AW68" s="1">
        <v>0</v>
      </c>
      <c r="AX68" s="1">
        <v>4</v>
      </c>
      <c r="AY68" s="1">
        <v>2</v>
      </c>
      <c r="AZ68" s="1">
        <v>0.5</v>
      </c>
      <c r="BA68" s="1">
        <v>0</v>
      </c>
      <c r="BB68" s="1">
        <v>2.5</v>
      </c>
      <c r="BC68" s="1">
        <v>16</v>
      </c>
      <c r="BD68" s="1">
        <v>9</v>
      </c>
      <c r="BE68" s="1">
        <v>7.5</v>
      </c>
      <c r="BF68" s="1">
        <v>0</v>
      </c>
      <c r="BG68" s="1">
        <v>1</v>
      </c>
      <c r="BH68" s="1">
        <v>2</v>
      </c>
      <c r="BI68" s="1">
        <v>1.98</v>
      </c>
      <c r="BJ68" s="1">
        <v>43</v>
      </c>
      <c r="BK68" s="1">
        <v>36.5</v>
      </c>
      <c r="BL68" s="1">
        <v>85</v>
      </c>
      <c r="BM68" s="1">
        <v>26</v>
      </c>
      <c r="BN68" s="1">
        <v>17</v>
      </c>
      <c r="BO68" s="1">
        <v>65</v>
      </c>
      <c r="BP68" s="1">
        <v>9.5</v>
      </c>
      <c r="BQ68" s="1">
        <v>7.5</v>
      </c>
      <c r="BR68" s="1">
        <v>79</v>
      </c>
      <c r="BS68" s="1">
        <v>0</v>
      </c>
      <c r="BT68" s="1">
        <v>0</v>
      </c>
      <c r="BU68" s="1">
        <v>2</v>
      </c>
      <c r="BV68" s="1">
        <v>0</v>
      </c>
      <c r="BW68" s="1">
        <v>0</v>
      </c>
      <c r="BX68" s="1">
        <v>0.5</v>
      </c>
      <c r="BY68" s="1">
        <v>64.5</v>
      </c>
      <c r="BZ68" s="1">
        <v>0.5</v>
      </c>
      <c r="CA68" s="1">
        <v>4</v>
      </c>
      <c r="CB68" s="1">
        <v>7</v>
      </c>
      <c r="CC68" s="1">
        <v>0.5</v>
      </c>
      <c r="CD68" s="1">
        <v>0</v>
      </c>
      <c r="CE68" s="1">
        <v>2.5</v>
      </c>
      <c r="CF68" s="1">
        <v>0</v>
      </c>
      <c r="CG68" s="1">
        <v>0.5</v>
      </c>
      <c r="CH68" s="1">
        <v>0</v>
      </c>
      <c r="CI68" s="1">
        <v>0</v>
      </c>
      <c r="CJ68" s="1">
        <v>0</v>
      </c>
      <c r="CK68" s="1">
        <f t="shared" si="1"/>
        <v>3.6977704700000009</v>
      </c>
      <c r="CL68" s="1">
        <v>1</v>
      </c>
    </row>
    <row r="69" spans="1:90" x14ac:dyDescent="0.25">
      <c r="A69" s="1" t="s">
        <v>138</v>
      </c>
      <c r="B69" s="1">
        <v>4.7</v>
      </c>
      <c r="C69" s="1">
        <v>2</v>
      </c>
      <c r="D69" s="1">
        <v>90</v>
      </c>
      <c r="E69" s="1">
        <v>0.04</v>
      </c>
      <c r="F69" s="1">
        <v>0</v>
      </c>
      <c r="G69" s="1">
        <v>0.1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12.5</v>
      </c>
      <c r="V69" s="1">
        <v>9</v>
      </c>
      <c r="W69" s="1">
        <v>72</v>
      </c>
      <c r="X69" s="1">
        <v>3.5</v>
      </c>
      <c r="Y69" s="1">
        <v>0</v>
      </c>
      <c r="Z69" s="1">
        <v>0</v>
      </c>
      <c r="AA69" s="1">
        <v>0</v>
      </c>
      <c r="AB69" s="1">
        <v>0.5</v>
      </c>
      <c r="AC69" s="1">
        <v>2</v>
      </c>
      <c r="AD69" s="1">
        <v>0</v>
      </c>
      <c r="AE69" s="1">
        <v>0.08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2</v>
      </c>
      <c r="AL69" s="1">
        <v>22.4</v>
      </c>
      <c r="AM69" s="1">
        <v>17.8</v>
      </c>
      <c r="AN69" s="1">
        <v>0.2</v>
      </c>
      <c r="AO69" s="1">
        <v>2.4</v>
      </c>
      <c r="AP69" s="1">
        <v>15.5</v>
      </c>
      <c r="AQ69" s="1">
        <v>15.5</v>
      </c>
      <c r="AR69" s="1">
        <v>0</v>
      </c>
      <c r="AS69" s="1">
        <v>1.5</v>
      </c>
      <c r="AT69" s="1">
        <v>1.5</v>
      </c>
      <c r="AU69" s="1">
        <v>0.5</v>
      </c>
      <c r="AV69" s="1">
        <v>0.5</v>
      </c>
      <c r="AW69" s="1">
        <v>100</v>
      </c>
      <c r="AX69" s="1">
        <v>3.5</v>
      </c>
      <c r="AY69" s="1">
        <v>2.5</v>
      </c>
      <c r="AZ69" s="1">
        <v>1</v>
      </c>
      <c r="BA69" s="1">
        <v>0</v>
      </c>
      <c r="BB69" s="1">
        <v>3.5</v>
      </c>
      <c r="BC69" s="1">
        <v>16</v>
      </c>
      <c r="BD69" s="1">
        <v>9</v>
      </c>
      <c r="BE69" s="1">
        <v>7.5</v>
      </c>
      <c r="BF69" s="1">
        <v>0</v>
      </c>
      <c r="BG69" s="1">
        <v>1</v>
      </c>
      <c r="BH69" s="1">
        <v>2</v>
      </c>
      <c r="BI69" s="1">
        <v>1.98</v>
      </c>
      <c r="BJ69" s="1">
        <v>36</v>
      </c>
      <c r="BK69" s="1">
        <v>28.5</v>
      </c>
      <c r="BL69" s="1">
        <v>79</v>
      </c>
      <c r="BM69" s="1">
        <v>26</v>
      </c>
      <c r="BN69" s="1">
        <v>16.5</v>
      </c>
      <c r="BO69" s="1">
        <v>63</v>
      </c>
      <c r="BP69" s="1">
        <v>12.5</v>
      </c>
      <c r="BQ69" s="1">
        <v>9</v>
      </c>
      <c r="BR69" s="1">
        <v>72</v>
      </c>
      <c r="BS69" s="1">
        <v>0</v>
      </c>
      <c r="BT69" s="1">
        <v>0</v>
      </c>
      <c r="BU69" s="1">
        <v>2</v>
      </c>
      <c r="BV69" s="1">
        <v>0</v>
      </c>
      <c r="BW69" s="1">
        <v>0</v>
      </c>
      <c r="BX69" s="1">
        <v>1.5</v>
      </c>
      <c r="BY69" s="1">
        <v>61.5</v>
      </c>
      <c r="BZ69" s="1">
        <v>1</v>
      </c>
      <c r="CA69" s="1">
        <v>7.5</v>
      </c>
      <c r="CB69" s="1">
        <v>7</v>
      </c>
      <c r="CC69" s="1">
        <v>0</v>
      </c>
      <c r="CD69" s="1">
        <v>0</v>
      </c>
      <c r="CE69" s="1">
        <v>0</v>
      </c>
      <c r="CF69" s="1">
        <v>0</v>
      </c>
      <c r="CG69" s="1">
        <v>0</v>
      </c>
      <c r="CH69" s="1">
        <v>0</v>
      </c>
      <c r="CI69" s="1">
        <v>0</v>
      </c>
      <c r="CJ69" s="1">
        <v>0</v>
      </c>
      <c r="CK69" s="1">
        <f t="shared" si="1"/>
        <v>3.6836539400000001</v>
      </c>
      <c r="CL69" s="1">
        <v>1</v>
      </c>
    </row>
    <row r="70" spans="1:90" x14ac:dyDescent="0.25">
      <c r="A70" s="1" t="s">
        <v>170</v>
      </c>
      <c r="B70" s="1">
        <v>5.3</v>
      </c>
      <c r="C70" s="1">
        <v>2</v>
      </c>
      <c r="D70" s="1">
        <v>33.5</v>
      </c>
      <c r="E70" s="1">
        <v>0.02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9</v>
      </c>
      <c r="V70" s="1">
        <v>6.5</v>
      </c>
      <c r="W70" s="1">
        <v>72</v>
      </c>
      <c r="X70" s="1">
        <v>2</v>
      </c>
      <c r="Y70" s="1">
        <v>0.5</v>
      </c>
      <c r="Z70" s="1">
        <v>25</v>
      </c>
      <c r="AA70" s="1">
        <v>0</v>
      </c>
      <c r="AB70" s="1">
        <v>0</v>
      </c>
      <c r="AC70" s="1">
        <v>0.5</v>
      </c>
      <c r="AD70" s="1">
        <v>0</v>
      </c>
      <c r="AE70" s="1">
        <v>0.02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3</v>
      </c>
      <c r="AL70" s="1">
        <v>9.3000000000000007</v>
      </c>
      <c r="AM70" s="1">
        <v>8.6</v>
      </c>
      <c r="AN70" s="1">
        <v>0.1</v>
      </c>
      <c r="AO70" s="1">
        <v>2.4</v>
      </c>
      <c r="AP70" s="1">
        <v>5.5</v>
      </c>
      <c r="AQ70" s="1">
        <v>5.5</v>
      </c>
      <c r="AR70" s="1">
        <v>0</v>
      </c>
      <c r="AS70" s="1">
        <v>1</v>
      </c>
      <c r="AT70" s="1">
        <v>0</v>
      </c>
      <c r="AU70" s="1">
        <v>2</v>
      </c>
      <c r="AV70" s="1">
        <v>1</v>
      </c>
      <c r="AW70" s="1">
        <v>50</v>
      </c>
      <c r="AX70" s="1">
        <v>2</v>
      </c>
      <c r="AY70" s="1">
        <v>0</v>
      </c>
      <c r="AZ70" s="1">
        <v>0</v>
      </c>
      <c r="BA70" s="1">
        <v>0</v>
      </c>
      <c r="BB70" s="1">
        <v>0</v>
      </c>
      <c r="BC70" s="1">
        <v>10.5</v>
      </c>
      <c r="BD70" s="1">
        <v>6.5</v>
      </c>
      <c r="BE70" s="1">
        <v>4</v>
      </c>
      <c r="BF70" s="1">
        <v>1.5</v>
      </c>
      <c r="BG70" s="1">
        <v>2.5</v>
      </c>
      <c r="BH70" s="1">
        <v>0.5</v>
      </c>
      <c r="BI70" s="1">
        <v>1.06</v>
      </c>
      <c r="BJ70" s="1">
        <v>27.5</v>
      </c>
      <c r="BK70" s="1">
        <v>24</v>
      </c>
      <c r="BL70" s="1">
        <v>87</v>
      </c>
      <c r="BM70" s="1">
        <v>16.5</v>
      </c>
      <c r="BN70" s="1">
        <v>12</v>
      </c>
      <c r="BO70" s="1">
        <v>73</v>
      </c>
      <c r="BP70" s="1">
        <v>9</v>
      </c>
      <c r="BQ70" s="1">
        <v>6.5</v>
      </c>
      <c r="BR70" s="1">
        <v>72</v>
      </c>
      <c r="BS70" s="1">
        <v>0</v>
      </c>
      <c r="BT70" s="1">
        <v>0</v>
      </c>
      <c r="BU70" s="1">
        <v>0</v>
      </c>
      <c r="BV70" s="1">
        <v>2</v>
      </c>
      <c r="BW70" s="1">
        <v>0</v>
      </c>
      <c r="BX70" s="1">
        <v>0.5</v>
      </c>
      <c r="BY70" s="1">
        <v>39.5</v>
      </c>
      <c r="BZ70" s="1">
        <v>1.5</v>
      </c>
      <c r="CA70" s="1">
        <v>2.5</v>
      </c>
      <c r="CB70" s="1">
        <v>1.5</v>
      </c>
      <c r="CC70" s="1">
        <v>0</v>
      </c>
      <c r="CD70" s="1">
        <v>0</v>
      </c>
      <c r="CE70" s="1">
        <v>0</v>
      </c>
      <c r="CF70" s="1">
        <v>0</v>
      </c>
      <c r="CG70" s="1">
        <v>0</v>
      </c>
      <c r="CH70" s="1">
        <v>0</v>
      </c>
      <c r="CI70" s="1">
        <v>0</v>
      </c>
      <c r="CJ70" s="1">
        <v>0</v>
      </c>
      <c r="CK70" s="1">
        <f t="shared" si="1"/>
        <v>3.5440988199999985</v>
      </c>
      <c r="CL70" s="1">
        <v>1</v>
      </c>
    </row>
    <row r="71" spans="1:90" x14ac:dyDescent="0.25">
      <c r="A71" s="1" t="s">
        <v>147</v>
      </c>
      <c r="B71" s="1">
        <v>5.0999999999999996</v>
      </c>
      <c r="C71" s="1">
        <v>2</v>
      </c>
      <c r="D71" s="1">
        <v>88</v>
      </c>
      <c r="E71" s="1">
        <v>0.32</v>
      </c>
      <c r="F71" s="1">
        <v>0.25</v>
      </c>
      <c r="G71" s="1">
        <v>0.4</v>
      </c>
      <c r="H71" s="1">
        <v>1</v>
      </c>
      <c r="I71" s="1">
        <v>1.5</v>
      </c>
      <c r="J71" s="1">
        <v>0.5</v>
      </c>
      <c r="K71" s="1">
        <v>1</v>
      </c>
      <c r="L71" s="1">
        <v>0.5</v>
      </c>
      <c r="M71" s="1">
        <v>0</v>
      </c>
      <c r="N71" s="1">
        <v>0</v>
      </c>
      <c r="O71" s="1">
        <v>0.1</v>
      </c>
      <c r="P71" s="1">
        <v>0.1</v>
      </c>
      <c r="Q71" s="1">
        <v>0.5</v>
      </c>
      <c r="R71" s="1">
        <v>0.5</v>
      </c>
      <c r="S71" s="1">
        <v>0</v>
      </c>
      <c r="T71" s="1">
        <v>0</v>
      </c>
      <c r="U71" s="1">
        <v>9.5</v>
      </c>
      <c r="V71" s="1">
        <v>5</v>
      </c>
      <c r="W71" s="1">
        <v>53</v>
      </c>
      <c r="X71" s="1">
        <v>1.5</v>
      </c>
      <c r="Y71" s="1">
        <v>0</v>
      </c>
      <c r="Z71" s="1">
        <v>0</v>
      </c>
      <c r="AA71" s="1">
        <v>0</v>
      </c>
      <c r="AB71" s="1">
        <v>0</v>
      </c>
      <c r="AC71" s="1">
        <v>0.5</v>
      </c>
      <c r="AD71" s="1">
        <v>0.5</v>
      </c>
      <c r="AE71" s="1">
        <v>0.25</v>
      </c>
      <c r="AF71" s="1">
        <v>0</v>
      </c>
      <c r="AG71" s="1">
        <v>0</v>
      </c>
      <c r="AH71" s="1">
        <v>0.5</v>
      </c>
      <c r="AI71" s="1">
        <v>0</v>
      </c>
      <c r="AJ71" s="1">
        <v>1</v>
      </c>
      <c r="AK71" s="1">
        <v>22</v>
      </c>
      <c r="AL71" s="1">
        <v>6.75</v>
      </c>
      <c r="AM71" s="1">
        <v>26.6</v>
      </c>
      <c r="AN71" s="1">
        <v>1.4</v>
      </c>
      <c r="AO71" s="1">
        <v>3.9</v>
      </c>
      <c r="AP71" s="1">
        <v>9</v>
      </c>
      <c r="AQ71" s="1">
        <v>27</v>
      </c>
      <c r="AR71" s="1">
        <v>1.5</v>
      </c>
      <c r="AS71" s="1">
        <v>10</v>
      </c>
      <c r="AT71" s="1">
        <v>0</v>
      </c>
      <c r="AU71" s="1">
        <v>2</v>
      </c>
      <c r="AV71" s="1">
        <v>1</v>
      </c>
      <c r="AW71" s="1">
        <v>50</v>
      </c>
      <c r="AX71" s="1">
        <v>6</v>
      </c>
      <c r="AY71" s="1">
        <v>1.5</v>
      </c>
      <c r="AZ71" s="1">
        <v>0.5</v>
      </c>
      <c r="BA71" s="1">
        <v>1</v>
      </c>
      <c r="BB71" s="1">
        <v>3</v>
      </c>
      <c r="BC71" s="1">
        <v>19.5</v>
      </c>
      <c r="BD71" s="1">
        <v>12.5</v>
      </c>
      <c r="BE71" s="1">
        <v>2.5</v>
      </c>
      <c r="BF71" s="1">
        <v>1.5</v>
      </c>
      <c r="BG71" s="1">
        <v>4</v>
      </c>
      <c r="BH71" s="1">
        <v>1.5</v>
      </c>
      <c r="BI71" s="1">
        <v>1.34</v>
      </c>
      <c r="BJ71" s="1">
        <v>25</v>
      </c>
      <c r="BK71" s="1">
        <v>16.5</v>
      </c>
      <c r="BL71" s="1">
        <v>66</v>
      </c>
      <c r="BM71" s="1">
        <v>19</v>
      </c>
      <c r="BN71" s="1">
        <v>10.5</v>
      </c>
      <c r="BO71" s="1">
        <v>55</v>
      </c>
      <c r="BP71" s="1">
        <v>9.5</v>
      </c>
      <c r="BQ71" s="1">
        <v>5</v>
      </c>
      <c r="BR71" s="1">
        <v>53</v>
      </c>
      <c r="BS71" s="1">
        <v>0</v>
      </c>
      <c r="BT71" s="1">
        <v>0</v>
      </c>
      <c r="BU71" s="1">
        <v>2</v>
      </c>
      <c r="BV71" s="1">
        <v>0</v>
      </c>
      <c r="BW71" s="1">
        <v>1</v>
      </c>
      <c r="BX71" s="1">
        <v>1.5</v>
      </c>
      <c r="BY71" s="1">
        <v>49</v>
      </c>
      <c r="BZ71" s="1">
        <v>3</v>
      </c>
      <c r="CA71" s="1">
        <v>7.5</v>
      </c>
      <c r="CB71" s="1">
        <v>2</v>
      </c>
      <c r="CC71" s="1">
        <v>0.5</v>
      </c>
      <c r="CD71" s="1">
        <v>0</v>
      </c>
      <c r="CE71" s="1">
        <v>0</v>
      </c>
      <c r="CF71" s="1">
        <v>0</v>
      </c>
      <c r="CG71" s="1">
        <v>0</v>
      </c>
      <c r="CH71" s="1">
        <v>0</v>
      </c>
      <c r="CI71" s="1">
        <v>0</v>
      </c>
      <c r="CJ71" s="1">
        <v>0</v>
      </c>
      <c r="CK71" s="1">
        <f t="shared" si="1"/>
        <v>2.9485566199999989</v>
      </c>
      <c r="CL71" s="1">
        <v>1</v>
      </c>
    </row>
    <row r="72" spans="1:90" x14ac:dyDescent="0.25">
      <c r="A72" s="1" t="s">
        <v>149</v>
      </c>
      <c r="B72" s="1">
        <v>4.4000000000000004</v>
      </c>
      <c r="C72" s="1">
        <v>2</v>
      </c>
      <c r="D72" s="1">
        <v>90</v>
      </c>
      <c r="E72" s="1">
        <v>0.03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7.5</v>
      </c>
      <c r="V72" s="1">
        <v>3.5</v>
      </c>
      <c r="W72" s="1">
        <v>47</v>
      </c>
      <c r="X72" s="1">
        <v>0</v>
      </c>
      <c r="Y72" s="1">
        <v>0</v>
      </c>
      <c r="AA72" s="1">
        <v>0</v>
      </c>
      <c r="AB72" s="1">
        <v>0</v>
      </c>
      <c r="AC72" s="1">
        <v>0.5</v>
      </c>
      <c r="AD72" s="1">
        <v>0</v>
      </c>
      <c r="AE72" s="1">
        <v>0.02</v>
      </c>
      <c r="AF72" s="1">
        <v>0</v>
      </c>
      <c r="AG72" s="1">
        <v>0</v>
      </c>
      <c r="AH72" s="1">
        <v>0</v>
      </c>
      <c r="AI72" s="1">
        <v>0</v>
      </c>
      <c r="AJ72" s="1">
        <v>0.5</v>
      </c>
      <c r="AK72" s="1">
        <v>2</v>
      </c>
      <c r="AL72" s="1">
        <v>5.9</v>
      </c>
      <c r="AM72" s="1">
        <v>28.5</v>
      </c>
      <c r="AN72" s="1">
        <v>0.1</v>
      </c>
      <c r="AO72" s="1">
        <v>3.3</v>
      </c>
      <c r="AP72" s="1">
        <v>20</v>
      </c>
      <c r="AQ72" s="1">
        <v>26</v>
      </c>
      <c r="AR72" s="1">
        <v>1.5</v>
      </c>
      <c r="AS72" s="1">
        <v>5.5</v>
      </c>
      <c r="AT72" s="1">
        <v>0.5</v>
      </c>
      <c r="AU72" s="1">
        <v>2</v>
      </c>
      <c r="AV72" s="1">
        <v>1.5</v>
      </c>
      <c r="AW72" s="1">
        <v>75</v>
      </c>
      <c r="AX72" s="1">
        <v>4.5</v>
      </c>
      <c r="AY72" s="1">
        <v>4.5</v>
      </c>
      <c r="AZ72" s="1">
        <v>2</v>
      </c>
      <c r="BA72" s="1">
        <v>2.5</v>
      </c>
      <c r="BB72" s="1">
        <v>9</v>
      </c>
      <c r="BC72" s="1">
        <v>10.5</v>
      </c>
      <c r="BD72" s="1">
        <v>7</v>
      </c>
      <c r="BE72" s="1">
        <v>2</v>
      </c>
      <c r="BF72" s="1">
        <v>1</v>
      </c>
      <c r="BG72" s="1">
        <v>2</v>
      </c>
      <c r="BH72" s="1">
        <v>2</v>
      </c>
      <c r="BI72" s="1">
        <v>1.1299999999999999</v>
      </c>
      <c r="BJ72" s="1">
        <v>53</v>
      </c>
      <c r="BK72" s="1">
        <v>45.5</v>
      </c>
      <c r="BL72" s="1">
        <v>86</v>
      </c>
      <c r="BM72" s="1">
        <v>18</v>
      </c>
      <c r="BN72" s="1">
        <v>12.5</v>
      </c>
      <c r="BO72" s="1">
        <v>69</v>
      </c>
      <c r="BP72" s="1">
        <v>7.5</v>
      </c>
      <c r="BQ72" s="1">
        <v>3.5</v>
      </c>
      <c r="BR72" s="1">
        <v>47</v>
      </c>
      <c r="BS72" s="1">
        <v>0</v>
      </c>
      <c r="BT72" s="1">
        <v>0</v>
      </c>
      <c r="BU72" s="1">
        <v>2</v>
      </c>
      <c r="BV72" s="1">
        <v>0</v>
      </c>
      <c r="BW72" s="1">
        <v>0</v>
      </c>
      <c r="BX72" s="1">
        <v>0.5</v>
      </c>
      <c r="BY72" s="1">
        <v>67</v>
      </c>
      <c r="BZ72" s="1">
        <v>1</v>
      </c>
      <c r="CA72" s="1">
        <v>4.5</v>
      </c>
      <c r="CB72" s="1">
        <v>0.5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0</v>
      </c>
      <c r="CJ72" s="1">
        <v>0</v>
      </c>
      <c r="CK72" s="1">
        <f t="shared" si="1"/>
        <v>3.1540659300000007</v>
      </c>
      <c r="CL72" s="1">
        <v>1</v>
      </c>
    </row>
    <row r="73" spans="1:90" x14ac:dyDescent="0.25">
      <c r="A73" s="1" t="s">
        <v>184</v>
      </c>
      <c r="B73" s="1">
        <v>5.4</v>
      </c>
      <c r="C73" s="1">
        <v>2</v>
      </c>
      <c r="D73" s="1">
        <v>90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4.5</v>
      </c>
      <c r="V73" s="1">
        <v>2</v>
      </c>
      <c r="W73" s="1">
        <v>44</v>
      </c>
      <c r="X73" s="1">
        <v>0</v>
      </c>
      <c r="Y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1</v>
      </c>
      <c r="AL73" s="1">
        <v>0.7</v>
      </c>
      <c r="AM73" s="1">
        <v>26.7</v>
      </c>
      <c r="AN73" s="1">
        <v>0</v>
      </c>
      <c r="AO73" s="1">
        <v>2.2000000000000002</v>
      </c>
      <c r="AP73" s="1">
        <v>14.5</v>
      </c>
      <c r="AQ73" s="1">
        <v>14.5</v>
      </c>
      <c r="AR73" s="1">
        <v>0</v>
      </c>
      <c r="AS73" s="1">
        <v>1.5</v>
      </c>
      <c r="AT73" s="1">
        <v>1.5</v>
      </c>
      <c r="AU73" s="1">
        <v>0.5</v>
      </c>
      <c r="AV73" s="1">
        <v>0.5</v>
      </c>
      <c r="AW73" s="1">
        <v>100</v>
      </c>
      <c r="AX73" s="1">
        <v>3</v>
      </c>
      <c r="AY73" s="1">
        <v>8</v>
      </c>
      <c r="AZ73" s="1">
        <v>1.5</v>
      </c>
      <c r="BA73" s="1">
        <v>1.5</v>
      </c>
      <c r="BB73" s="1">
        <v>11</v>
      </c>
      <c r="BC73" s="1">
        <v>16</v>
      </c>
      <c r="BD73" s="1">
        <v>9</v>
      </c>
      <c r="BE73" s="1">
        <v>7.5</v>
      </c>
      <c r="BF73" s="1">
        <v>0</v>
      </c>
      <c r="BG73" s="1">
        <v>1</v>
      </c>
      <c r="BH73" s="1">
        <v>2</v>
      </c>
      <c r="BI73" s="1">
        <v>1.98</v>
      </c>
      <c r="BJ73" s="1">
        <v>35</v>
      </c>
      <c r="BK73" s="1">
        <v>31</v>
      </c>
      <c r="BL73" s="1">
        <v>89</v>
      </c>
      <c r="BM73" s="1">
        <v>15</v>
      </c>
      <c r="BN73" s="1">
        <v>11.5</v>
      </c>
      <c r="BO73" s="1">
        <v>77</v>
      </c>
      <c r="BP73" s="1">
        <v>4.5</v>
      </c>
      <c r="BQ73" s="1">
        <v>2</v>
      </c>
      <c r="BR73" s="1">
        <v>44</v>
      </c>
      <c r="BS73" s="1">
        <v>0</v>
      </c>
      <c r="BT73" s="1">
        <v>0</v>
      </c>
      <c r="BU73" s="1">
        <v>2</v>
      </c>
      <c r="BV73" s="1">
        <v>0</v>
      </c>
      <c r="BW73" s="1">
        <v>0</v>
      </c>
      <c r="BX73" s="1">
        <v>0</v>
      </c>
      <c r="BY73" s="1">
        <v>48</v>
      </c>
      <c r="BZ73" s="1">
        <v>0.5</v>
      </c>
      <c r="CA73" s="1">
        <v>3</v>
      </c>
      <c r="CB73" s="1">
        <v>0</v>
      </c>
      <c r="CC73" s="1">
        <v>0</v>
      </c>
      <c r="CD73" s="1">
        <v>0</v>
      </c>
      <c r="CE73" s="1">
        <v>0</v>
      </c>
      <c r="CF73" s="1">
        <v>0</v>
      </c>
      <c r="CG73" s="1">
        <v>0</v>
      </c>
      <c r="CH73" s="1">
        <v>0</v>
      </c>
      <c r="CI73" s="1">
        <v>0</v>
      </c>
      <c r="CJ73" s="1">
        <v>0</v>
      </c>
      <c r="CK73" s="1">
        <f t="shared" si="1"/>
        <v>2.7820249000000006</v>
      </c>
      <c r="CL73" s="1">
        <v>0</v>
      </c>
    </row>
    <row r="74" spans="1:90" x14ac:dyDescent="0.25">
      <c r="A74" s="1" t="s">
        <v>88</v>
      </c>
      <c r="B74" s="1">
        <v>4.5</v>
      </c>
      <c r="C74" s="1">
        <v>2</v>
      </c>
      <c r="D74" s="1">
        <v>71.5</v>
      </c>
      <c r="E74" s="1">
        <v>0.02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6.5</v>
      </c>
      <c r="V74" s="1">
        <v>5</v>
      </c>
      <c r="W74" s="1">
        <v>77</v>
      </c>
      <c r="X74" s="1">
        <v>0.5</v>
      </c>
      <c r="Y74" s="1">
        <v>0</v>
      </c>
      <c r="Z74" s="1">
        <v>0</v>
      </c>
      <c r="AA74" s="1">
        <v>0</v>
      </c>
      <c r="AB74" s="1">
        <v>0</v>
      </c>
      <c r="AC74" s="1">
        <v>0.5</v>
      </c>
      <c r="AD74" s="1">
        <v>0</v>
      </c>
      <c r="AE74" s="1">
        <v>0.02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6.2</v>
      </c>
      <c r="AM74" s="1">
        <v>12.1</v>
      </c>
      <c r="AN74" s="1">
        <v>0.1</v>
      </c>
      <c r="AO74" s="1">
        <v>2.6</v>
      </c>
      <c r="AP74" s="1">
        <v>7</v>
      </c>
      <c r="AQ74" s="1">
        <v>7</v>
      </c>
      <c r="AR74" s="1">
        <v>0</v>
      </c>
      <c r="AS74" s="1">
        <v>1.5</v>
      </c>
      <c r="AT74" s="1">
        <v>0.5</v>
      </c>
      <c r="AU74" s="1">
        <v>1</v>
      </c>
      <c r="AV74" s="1">
        <v>0.5</v>
      </c>
      <c r="AW74" s="1">
        <v>50</v>
      </c>
      <c r="AX74" s="1">
        <v>5.5</v>
      </c>
      <c r="AY74" s="1">
        <v>1.5</v>
      </c>
      <c r="AZ74" s="1">
        <v>0.5</v>
      </c>
      <c r="BA74" s="1">
        <v>2</v>
      </c>
      <c r="BB74" s="1">
        <v>4</v>
      </c>
      <c r="BC74" s="1">
        <v>10.5</v>
      </c>
      <c r="BD74" s="1">
        <v>7</v>
      </c>
      <c r="BE74" s="1">
        <v>2</v>
      </c>
      <c r="BF74" s="1">
        <v>1</v>
      </c>
      <c r="BG74" s="1">
        <v>2</v>
      </c>
      <c r="BH74" s="1">
        <v>2</v>
      </c>
      <c r="BI74" s="1">
        <v>1.1299999999999999</v>
      </c>
      <c r="BJ74" s="1">
        <v>42.5</v>
      </c>
      <c r="BK74" s="1">
        <v>38</v>
      </c>
      <c r="BL74" s="1">
        <v>89</v>
      </c>
      <c r="BM74" s="1">
        <v>21.5</v>
      </c>
      <c r="BN74" s="1">
        <v>17</v>
      </c>
      <c r="BO74" s="1">
        <v>79</v>
      </c>
      <c r="BP74" s="1">
        <v>6.5</v>
      </c>
      <c r="BQ74" s="1">
        <v>5</v>
      </c>
      <c r="BR74" s="1">
        <v>77</v>
      </c>
      <c r="BS74" s="1">
        <v>0</v>
      </c>
      <c r="BT74" s="1">
        <v>0</v>
      </c>
      <c r="BU74" s="1">
        <v>1</v>
      </c>
      <c r="BV74" s="1">
        <v>1</v>
      </c>
      <c r="BW74" s="1">
        <v>0</v>
      </c>
      <c r="BX74" s="1">
        <v>0</v>
      </c>
      <c r="BY74" s="1">
        <v>51</v>
      </c>
      <c r="BZ74" s="1">
        <v>0</v>
      </c>
      <c r="CA74" s="1">
        <v>5</v>
      </c>
      <c r="CB74" s="1">
        <v>2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>
        <v>0</v>
      </c>
      <c r="CJ74" s="1">
        <v>0</v>
      </c>
      <c r="CK74" s="1">
        <f t="shared" si="1"/>
        <v>3.3339078199999999</v>
      </c>
      <c r="CL74" s="1">
        <v>0</v>
      </c>
    </row>
    <row r="75" spans="1:90" x14ac:dyDescent="0.25">
      <c r="A75" s="1" t="s">
        <v>134</v>
      </c>
      <c r="B75" s="1">
        <v>6.3</v>
      </c>
      <c r="C75" s="1">
        <v>2</v>
      </c>
      <c r="D75" s="1">
        <v>90</v>
      </c>
      <c r="E75" s="1">
        <v>0.09</v>
      </c>
      <c r="F75" s="1">
        <v>0</v>
      </c>
      <c r="G75" s="1">
        <v>0.1</v>
      </c>
      <c r="H75" s="1">
        <v>0</v>
      </c>
      <c r="I75" s="1">
        <v>1</v>
      </c>
      <c r="J75" s="1">
        <v>0</v>
      </c>
      <c r="K75" s="1">
        <v>1</v>
      </c>
      <c r="L75" s="1">
        <v>0</v>
      </c>
      <c r="M75" s="1">
        <v>0</v>
      </c>
      <c r="N75" s="1">
        <v>1</v>
      </c>
      <c r="O75" s="1">
        <v>0.04</v>
      </c>
      <c r="P75" s="1">
        <v>0.04</v>
      </c>
      <c r="Q75" s="1">
        <v>0</v>
      </c>
      <c r="R75" s="1">
        <v>0</v>
      </c>
      <c r="S75" s="1">
        <v>0</v>
      </c>
      <c r="T75" s="1">
        <v>0</v>
      </c>
      <c r="U75" s="1">
        <v>8</v>
      </c>
      <c r="V75" s="1">
        <v>5</v>
      </c>
      <c r="W75" s="1">
        <v>63</v>
      </c>
      <c r="X75" s="1">
        <v>0.5</v>
      </c>
      <c r="Y75" s="1">
        <v>0</v>
      </c>
      <c r="Z75" s="1">
        <v>0</v>
      </c>
      <c r="AA75" s="1">
        <v>0</v>
      </c>
      <c r="AB75" s="1">
        <v>0</v>
      </c>
      <c r="AC75" s="1">
        <v>1</v>
      </c>
      <c r="AD75" s="1">
        <v>0</v>
      </c>
      <c r="AE75" s="1">
        <v>0.08</v>
      </c>
      <c r="AF75" s="1">
        <v>0</v>
      </c>
      <c r="AG75" s="1">
        <v>0</v>
      </c>
      <c r="AH75" s="1">
        <v>0.5</v>
      </c>
      <c r="AI75" s="1">
        <v>0</v>
      </c>
      <c r="AJ75" s="1">
        <v>1</v>
      </c>
      <c r="AK75" s="1">
        <v>22</v>
      </c>
      <c r="AL75" s="1">
        <v>11.5</v>
      </c>
      <c r="AM75" s="1">
        <v>31</v>
      </c>
      <c r="AN75" s="1">
        <v>0.5</v>
      </c>
      <c r="AO75" s="1">
        <v>5.0999999999999996</v>
      </c>
      <c r="AP75" s="1">
        <v>15.5</v>
      </c>
      <c r="AQ75" s="1">
        <v>27.5</v>
      </c>
      <c r="AR75" s="1">
        <v>1</v>
      </c>
      <c r="AS75" s="1">
        <v>6.5</v>
      </c>
      <c r="AT75" s="1">
        <v>0</v>
      </c>
      <c r="AU75" s="1">
        <v>1</v>
      </c>
      <c r="AV75" s="1">
        <v>0.5</v>
      </c>
      <c r="AW75" s="1">
        <v>50</v>
      </c>
      <c r="AX75" s="1">
        <v>4</v>
      </c>
      <c r="AY75" s="1">
        <v>5</v>
      </c>
      <c r="AZ75" s="1">
        <v>2.5</v>
      </c>
      <c r="BA75" s="1">
        <v>1.5</v>
      </c>
      <c r="BB75" s="1">
        <v>9</v>
      </c>
      <c r="BC75" s="1">
        <v>7.5</v>
      </c>
      <c r="BD75" s="1">
        <v>4</v>
      </c>
      <c r="BE75" s="1">
        <v>1</v>
      </c>
      <c r="BF75" s="1">
        <v>0</v>
      </c>
      <c r="BG75" s="1">
        <v>0</v>
      </c>
      <c r="BH75" s="1">
        <v>0</v>
      </c>
      <c r="BI75" s="1">
        <v>0.36</v>
      </c>
      <c r="BJ75" s="1">
        <v>78.5</v>
      </c>
      <c r="BK75" s="1">
        <v>72</v>
      </c>
      <c r="BL75" s="1">
        <v>92</v>
      </c>
      <c r="BM75" s="1">
        <v>28</v>
      </c>
      <c r="BN75" s="1">
        <v>23.5</v>
      </c>
      <c r="BO75" s="1">
        <v>84</v>
      </c>
      <c r="BP75" s="1">
        <v>8</v>
      </c>
      <c r="BQ75" s="1">
        <v>5</v>
      </c>
      <c r="BR75" s="1">
        <v>63</v>
      </c>
      <c r="BS75" s="1">
        <v>0</v>
      </c>
      <c r="BT75" s="1">
        <v>0</v>
      </c>
      <c r="BU75" s="1">
        <v>2</v>
      </c>
      <c r="BV75" s="1">
        <v>0</v>
      </c>
      <c r="BW75" s="1">
        <v>0</v>
      </c>
      <c r="BX75" s="1">
        <v>0</v>
      </c>
      <c r="BY75" s="1">
        <v>92</v>
      </c>
      <c r="BZ75" s="1">
        <v>2.5</v>
      </c>
      <c r="CA75" s="1">
        <v>5.5</v>
      </c>
      <c r="CB75" s="1">
        <v>0.5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0</v>
      </c>
      <c r="CJ75" s="1">
        <v>0</v>
      </c>
      <c r="CK75" s="1">
        <f t="shared" si="1"/>
        <v>3.7075358300000008</v>
      </c>
      <c r="CL75" s="1">
        <v>0</v>
      </c>
    </row>
    <row r="76" spans="1:90" x14ac:dyDescent="0.25">
      <c r="A76" s="1" t="s">
        <v>142</v>
      </c>
      <c r="B76" s="1">
        <v>4.4000000000000004</v>
      </c>
      <c r="C76" s="1">
        <v>2</v>
      </c>
      <c r="D76" s="1">
        <v>90</v>
      </c>
      <c r="E76" s="1">
        <v>0.11</v>
      </c>
      <c r="F76" s="1">
        <v>0</v>
      </c>
      <c r="G76" s="1">
        <v>0.2</v>
      </c>
      <c r="H76" s="1">
        <v>0</v>
      </c>
      <c r="I76" s="1">
        <v>1</v>
      </c>
      <c r="J76" s="1">
        <v>0</v>
      </c>
      <c r="K76" s="1">
        <v>1</v>
      </c>
      <c r="L76" s="1">
        <v>0</v>
      </c>
      <c r="M76" s="1">
        <v>0.5</v>
      </c>
      <c r="N76" s="1">
        <v>1</v>
      </c>
      <c r="O76" s="1">
        <v>0.16</v>
      </c>
      <c r="P76" s="1">
        <v>0.16</v>
      </c>
      <c r="Q76" s="1">
        <v>0</v>
      </c>
      <c r="R76" s="1">
        <v>0</v>
      </c>
      <c r="S76" s="1">
        <v>0</v>
      </c>
      <c r="T76" s="1">
        <v>0</v>
      </c>
      <c r="U76" s="1">
        <v>6.5</v>
      </c>
      <c r="V76" s="1">
        <v>2.5</v>
      </c>
      <c r="W76" s="1">
        <v>38</v>
      </c>
      <c r="X76" s="1">
        <v>0</v>
      </c>
      <c r="Y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0.02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11</v>
      </c>
      <c r="AL76" s="1">
        <v>0.45</v>
      </c>
      <c r="AM76" s="1">
        <v>15.4</v>
      </c>
      <c r="AN76" s="1">
        <v>1.1000000000000001</v>
      </c>
      <c r="AO76" s="1">
        <v>3.6</v>
      </c>
      <c r="AP76" s="1">
        <v>8</v>
      </c>
      <c r="AQ76" s="1">
        <v>8</v>
      </c>
      <c r="AR76" s="1">
        <v>0</v>
      </c>
      <c r="AS76" s="1">
        <v>2</v>
      </c>
      <c r="AT76" s="1">
        <v>1</v>
      </c>
      <c r="AU76" s="1">
        <v>1.5</v>
      </c>
      <c r="AV76" s="1">
        <v>1</v>
      </c>
      <c r="AW76" s="1">
        <v>67</v>
      </c>
      <c r="AX76" s="1">
        <v>2</v>
      </c>
      <c r="AY76" s="1">
        <v>4</v>
      </c>
      <c r="AZ76" s="1">
        <v>1</v>
      </c>
      <c r="BA76" s="1">
        <v>1.5</v>
      </c>
      <c r="BB76" s="1">
        <v>6.5</v>
      </c>
      <c r="BC76" s="1">
        <v>18.5</v>
      </c>
      <c r="BD76" s="1">
        <v>8.5</v>
      </c>
      <c r="BE76" s="1">
        <v>6.5</v>
      </c>
      <c r="BF76" s="1">
        <v>1</v>
      </c>
      <c r="BG76" s="1">
        <v>1</v>
      </c>
      <c r="BH76" s="1">
        <v>1</v>
      </c>
      <c r="BI76" s="1">
        <v>1.5</v>
      </c>
      <c r="BJ76" s="1">
        <v>26</v>
      </c>
      <c r="BK76" s="1">
        <v>18</v>
      </c>
      <c r="BL76" s="1">
        <v>69</v>
      </c>
      <c r="BM76" s="1">
        <v>12</v>
      </c>
      <c r="BN76" s="1">
        <v>5.5</v>
      </c>
      <c r="BO76" s="1">
        <v>46</v>
      </c>
      <c r="BP76" s="1">
        <v>6.5</v>
      </c>
      <c r="BQ76" s="1">
        <v>2.5</v>
      </c>
      <c r="BR76" s="1">
        <v>38</v>
      </c>
      <c r="BS76" s="1">
        <v>0</v>
      </c>
      <c r="BT76" s="1">
        <v>0</v>
      </c>
      <c r="BU76" s="1">
        <v>2</v>
      </c>
      <c r="BV76" s="1">
        <v>0</v>
      </c>
      <c r="BW76" s="1">
        <v>0</v>
      </c>
      <c r="BX76" s="1">
        <v>0.5</v>
      </c>
      <c r="BY76" s="1">
        <v>37.5</v>
      </c>
      <c r="BZ76" s="1">
        <v>3</v>
      </c>
      <c r="CA76" s="1">
        <v>3.5</v>
      </c>
      <c r="CB76" s="1">
        <v>1</v>
      </c>
      <c r="CC76" s="1">
        <v>0</v>
      </c>
      <c r="CD76" s="1">
        <v>0</v>
      </c>
      <c r="CE76" s="1">
        <v>0</v>
      </c>
      <c r="CF76" s="1">
        <v>0</v>
      </c>
      <c r="CG76" s="1">
        <v>0</v>
      </c>
      <c r="CH76" s="1">
        <v>0</v>
      </c>
      <c r="CI76" s="1">
        <v>0</v>
      </c>
      <c r="CJ76" s="1">
        <v>0</v>
      </c>
      <c r="CK76" s="1">
        <f t="shared" si="1"/>
        <v>3.6263911699999998</v>
      </c>
      <c r="CL76" s="1">
        <v>0</v>
      </c>
    </row>
    <row r="77" spans="1:90" x14ac:dyDescent="0.25">
      <c r="A77" s="1" t="s">
        <v>148</v>
      </c>
      <c r="B77" s="1">
        <v>7.1</v>
      </c>
      <c r="C77" s="1">
        <v>2</v>
      </c>
      <c r="D77" s="1">
        <v>90</v>
      </c>
      <c r="E77" s="1">
        <v>0.05</v>
      </c>
      <c r="F77" s="1">
        <v>1</v>
      </c>
      <c r="G77" s="1">
        <v>0.1</v>
      </c>
      <c r="H77" s="1">
        <v>1</v>
      </c>
      <c r="I77" s="1">
        <v>1.5</v>
      </c>
      <c r="J77" s="1">
        <v>0</v>
      </c>
      <c r="K77" s="1">
        <v>0</v>
      </c>
      <c r="L77" s="1">
        <v>1.5</v>
      </c>
      <c r="M77" s="1">
        <v>0</v>
      </c>
      <c r="N77" s="1">
        <v>0</v>
      </c>
      <c r="O77" s="1">
        <v>0.02</v>
      </c>
      <c r="P77" s="1">
        <v>0.02</v>
      </c>
      <c r="Q77" s="1">
        <v>0</v>
      </c>
      <c r="R77" s="1">
        <v>0</v>
      </c>
      <c r="S77" s="1">
        <v>0</v>
      </c>
      <c r="T77" s="1">
        <v>0</v>
      </c>
      <c r="U77" s="1">
        <v>26</v>
      </c>
      <c r="V77" s="1">
        <v>18</v>
      </c>
      <c r="W77" s="1">
        <v>69</v>
      </c>
      <c r="X77" s="1">
        <v>4</v>
      </c>
      <c r="Y77" s="1">
        <v>0</v>
      </c>
      <c r="Z77" s="1">
        <v>0</v>
      </c>
      <c r="AA77" s="1">
        <v>0</v>
      </c>
      <c r="AB77" s="1">
        <v>0</v>
      </c>
      <c r="AC77" s="1">
        <v>1</v>
      </c>
      <c r="AD77" s="1">
        <v>0</v>
      </c>
      <c r="AE77" s="1">
        <v>0.06</v>
      </c>
      <c r="AF77" s="1">
        <v>0.5</v>
      </c>
      <c r="AG77" s="1">
        <v>0</v>
      </c>
      <c r="AH77" s="1">
        <v>0</v>
      </c>
      <c r="AI77" s="1">
        <v>0</v>
      </c>
      <c r="AJ77" s="1">
        <v>1</v>
      </c>
      <c r="AK77" s="1">
        <v>11.5</v>
      </c>
      <c r="AL77" s="1">
        <v>18.05</v>
      </c>
      <c r="AM77" s="1">
        <v>25.2</v>
      </c>
      <c r="AN77" s="1">
        <v>0.3</v>
      </c>
      <c r="AO77" s="1">
        <v>5.4</v>
      </c>
      <c r="AP77" s="1">
        <v>16</v>
      </c>
      <c r="AQ77" s="1">
        <v>32.5</v>
      </c>
      <c r="AR77" s="1">
        <v>1.5</v>
      </c>
      <c r="AS77" s="1">
        <v>9</v>
      </c>
      <c r="AT77" s="1">
        <v>0</v>
      </c>
      <c r="AU77" s="1">
        <v>2.5</v>
      </c>
      <c r="AV77" s="1">
        <v>2</v>
      </c>
      <c r="AW77" s="1">
        <v>80</v>
      </c>
      <c r="AX77" s="1">
        <v>7.5</v>
      </c>
      <c r="AY77" s="1">
        <v>1</v>
      </c>
      <c r="AZ77" s="1">
        <v>0</v>
      </c>
      <c r="BA77" s="1">
        <v>2.5</v>
      </c>
      <c r="BB77" s="1">
        <v>3.5</v>
      </c>
      <c r="BC77" s="1">
        <v>7.5</v>
      </c>
      <c r="BD77" s="1">
        <v>4</v>
      </c>
      <c r="BE77" s="1">
        <v>1</v>
      </c>
      <c r="BF77" s="1">
        <v>0</v>
      </c>
      <c r="BG77" s="1">
        <v>0</v>
      </c>
      <c r="BH77" s="1">
        <v>0</v>
      </c>
      <c r="BI77" s="1">
        <v>0.36</v>
      </c>
      <c r="BJ77" s="1">
        <v>81.5</v>
      </c>
      <c r="BK77" s="1">
        <v>67</v>
      </c>
      <c r="BL77" s="1">
        <v>82</v>
      </c>
      <c r="BM77" s="1">
        <v>48.5</v>
      </c>
      <c r="BN77" s="1">
        <v>34</v>
      </c>
      <c r="BO77" s="1">
        <v>70</v>
      </c>
      <c r="BP77" s="1">
        <v>26</v>
      </c>
      <c r="BQ77" s="1">
        <v>18</v>
      </c>
      <c r="BR77" s="1">
        <v>69</v>
      </c>
      <c r="BS77" s="1">
        <v>1</v>
      </c>
      <c r="BT77" s="1">
        <v>0</v>
      </c>
      <c r="BU77" s="1">
        <v>2</v>
      </c>
      <c r="BV77" s="1">
        <v>0</v>
      </c>
      <c r="BW77" s="1">
        <v>0</v>
      </c>
      <c r="BX77" s="1">
        <v>1.5</v>
      </c>
      <c r="BY77" s="1">
        <v>109.5</v>
      </c>
      <c r="BZ77" s="1">
        <v>1.5</v>
      </c>
      <c r="CA77" s="1">
        <v>11</v>
      </c>
      <c r="CB77" s="1">
        <v>9</v>
      </c>
      <c r="CC77" s="1">
        <v>0</v>
      </c>
      <c r="CD77" s="1">
        <v>0</v>
      </c>
      <c r="CE77" s="1">
        <v>0</v>
      </c>
      <c r="CF77" s="1">
        <v>0</v>
      </c>
      <c r="CG77" s="1">
        <v>0</v>
      </c>
      <c r="CH77" s="1">
        <v>0</v>
      </c>
      <c r="CI77" s="1">
        <v>0</v>
      </c>
      <c r="CJ77" s="1">
        <v>0</v>
      </c>
      <c r="CK77" s="1">
        <f t="shared" si="1"/>
        <v>6.2762112699999975</v>
      </c>
      <c r="CL77" s="1">
        <v>0</v>
      </c>
    </row>
    <row r="78" spans="1:90" x14ac:dyDescent="0.25">
      <c r="A78" s="1" t="s">
        <v>183</v>
      </c>
      <c r="B78" s="1">
        <v>4.5999999999999996</v>
      </c>
      <c r="C78" s="1">
        <v>2</v>
      </c>
      <c r="D78" s="1">
        <v>79</v>
      </c>
      <c r="E78" s="1">
        <v>0.01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0.01</v>
      </c>
      <c r="P78" s="1">
        <v>0.01</v>
      </c>
      <c r="Q78" s="1">
        <v>0</v>
      </c>
      <c r="R78" s="1">
        <v>0</v>
      </c>
      <c r="S78" s="1">
        <v>0</v>
      </c>
      <c r="T78" s="1">
        <v>0</v>
      </c>
      <c r="U78" s="1">
        <v>13.5</v>
      </c>
      <c r="V78" s="1">
        <v>11.5</v>
      </c>
      <c r="W78" s="1">
        <v>85</v>
      </c>
      <c r="X78" s="1">
        <v>6</v>
      </c>
      <c r="Y78" s="1">
        <v>1</v>
      </c>
      <c r="Z78" s="1">
        <v>17</v>
      </c>
      <c r="AA78" s="1">
        <v>5</v>
      </c>
      <c r="AB78" s="1">
        <v>0</v>
      </c>
      <c r="AC78" s="1">
        <v>0</v>
      </c>
      <c r="AD78" s="1">
        <v>0</v>
      </c>
      <c r="AE78" s="1">
        <v>0.01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4</v>
      </c>
      <c r="AL78" s="1">
        <v>6.85</v>
      </c>
      <c r="AM78" s="1">
        <v>5.9</v>
      </c>
      <c r="AN78" s="1">
        <v>0.1</v>
      </c>
      <c r="AO78" s="1">
        <v>3.4</v>
      </c>
      <c r="AP78" s="1">
        <v>9.5</v>
      </c>
      <c r="AQ78" s="1">
        <v>9.5</v>
      </c>
      <c r="AR78" s="1">
        <v>0</v>
      </c>
      <c r="AS78" s="1">
        <v>1</v>
      </c>
      <c r="AT78" s="1">
        <v>2</v>
      </c>
      <c r="AU78" s="1">
        <v>0.5</v>
      </c>
      <c r="AV78" s="1">
        <v>0.5</v>
      </c>
      <c r="AW78" s="1">
        <v>100</v>
      </c>
      <c r="AX78" s="1">
        <v>3</v>
      </c>
      <c r="AY78" s="1">
        <v>1</v>
      </c>
      <c r="AZ78" s="1">
        <v>0</v>
      </c>
      <c r="BA78" s="1">
        <v>0.5</v>
      </c>
      <c r="BB78" s="1">
        <v>1.5</v>
      </c>
      <c r="BC78" s="1">
        <v>10.5</v>
      </c>
      <c r="BD78" s="1">
        <v>6.5</v>
      </c>
      <c r="BE78" s="1">
        <v>4</v>
      </c>
      <c r="BF78" s="1">
        <v>1.5</v>
      </c>
      <c r="BG78" s="1">
        <v>2.5</v>
      </c>
      <c r="BH78" s="1">
        <v>0.5</v>
      </c>
      <c r="BI78" s="1">
        <v>1.06</v>
      </c>
      <c r="BJ78" s="1">
        <v>52.5</v>
      </c>
      <c r="BK78" s="1">
        <v>43</v>
      </c>
      <c r="BL78" s="1">
        <v>82</v>
      </c>
      <c r="BM78" s="1">
        <v>33.5</v>
      </c>
      <c r="BN78" s="1">
        <v>23.5</v>
      </c>
      <c r="BO78" s="1">
        <v>70</v>
      </c>
      <c r="BP78" s="1">
        <v>13.5</v>
      </c>
      <c r="BQ78" s="1">
        <v>11.5</v>
      </c>
      <c r="BR78" s="1">
        <v>85</v>
      </c>
      <c r="BS78" s="1">
        <v>0</v>
      </c>
      <c r="BT78" s="1">
        <v>0</v>
      </c>
      <c r="BU78" s="1">
        <v>2</v>
      </c>
      <c r="BV78" s="1">
        <v>0</v>
      </c>
      <c r="BW78" s="1">
        <v>1</v>
      </c>
      <c r="BX78" s="1">
        <v>0.5</v>
      </c>
      <c r="BY78" s="1">
        <v>75.5</v>
      </c>
      <c r="BZ78" s="1">
        <v>2</v>
      </c>
      <c r="CA78" s="1">
        <v>6.5</v>
      </c>
      <c r="CB78" s="1">
        <v>4.5</v>
      </c>
      <c r="CC78" s="1">
        <v>0</v>
      </c>
      <c r="CD78" s="1">
        <v>0</v>
      </c>
      <c r="CE78" s="1">
        <v>4.5</v>
      </c>
      <c r="CF78" s="1">
        <v>0</v>
      </c>
      <c r="CG78" s="1">
        <v>0</v>
      </c>
      <c r="CH78" s="1">
        <v>0</v>
      </c>
      <c r="CI78" s="1">
        <v>0</v>
      </c>
      <c r="CJ78" s="1">
        <v>0</v>
      </c>
      <c r="CK78" s="1">
        <f t="shared" si="1"/>
        <v>4.9085724700000002</v>
      </c>
      <c r="CL78" s="1">
        <v>0</v>
      </c>
    </row>
    <row r="79" spans="1:90" x14ac:dyDescent="0.25">
      <c r="A79" s="1" t="s">
        <v>152</v>
      </c>
      <c r="B79" s="1">
        <v>4.5</v>
      </c>
      <c r="C79" s="1">
        <v>2</v>
      </c>
      <c r="D79" s="1">
        <v>90</v>
      </c>
      <c r="E79" s="1">
        <v>0.03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14.5</v>
      </c>
      <c r="V79" s="1">
        <v>7</v>
      </c>
      <c r="W79" s="1">
        <v>48</v>
      </c>
      <c r="X79" s="1">
        <v>0.5</v>
      </c>
      <c r="Y79" s="1">
        <v>0</v>
      </c>
      <c r="Z79" s="1">
        <v>0</v>
      </c>
      <c r="AA79" s="1">
        <v>0</v>
      </c>
      <c r="AB79" s="1">
        <v>0</v>
      </c>
      <c r="AC79" s="1">
        <v>1</v>
      </c>
      <c r="AD79" s="1">
        <v>0</v>
      </c>
      <c r="AE79" s="1">
        <v>0.04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6.05</v>
      </c>
      <c r="AM79" s="1">
        <v>19.100000000000001</v>
      </c>
      <c r="AN79" s="1">
        <v>0.1</v>
      </c>
      <c r="AO79" s="1">
        <v>2.1</v>
      </c>
      <c r="AP79" s="1">
        <v>15</v>
      </c>
      <c r="AQ79" s="1">
        <v>15</v>
      </c>
      <c r="AR79" s="1">
        <v>0</v>
      </c>
      <c r="AS79" s="1">
        <v>1.5</v>
      </c>
      <c r="AT79" s="1">
        <v>2</v>
      </c>
      <c r="AU79" s="1">
        <v>1</v>
      </c>
      <c r="AV79" s="1">
        <v>1</v>
      </c>
      <c r="AW79" s="1">
        <v>100</v>
      </c>
      <c r="AX79" s="1">
        <v>5.5</v>
      </c>
      <c r="AY79" s="1">
        <v>2.5</v>
      </c>
      <c r="AZ79" s="1">
        <v>0.5</v>
      </c>
      <c r="BA79" s="1">
        <v>4</v>
      </c>
      <c r="BB79" s="1">
        <v>7</v>
      </c>
      <c r="BC79" s="1">
        <v>16.5</v>
      </c>
      <c r="BD79" s="1">
        <v>10.5</v>
      </c>
      <c r="BE79" s="1">
        <v>7</v>
      </c>
      <c r="BF79" s="1">
        <v>2</v>
      </c>
      <c r="BG79" s="1">
        <v>3</v>
      </c>
      <c r="BH79" s="1">
        <v>3</v>
      </c>
      <c r="BI79" s="1">
        <v>2.2400000000000002</v>
      </c>
      <c r="BJ79" s="1">
        <v>63.5</v>
      </c>
      <c r="BK79" s="1">
        <v>50</v>
      </c>
      <c r="BL79" s="1">
        <v>79</v>
      </c>
      <c r="BM79" s="1">
        <v>27.5</v>
      </c>
      <c r="BN79" s="1">
        <v>16.5</v>
      </c>
      <c r="BO79" s="1">
        <v>60</v>
      </c>
      <c r="BP79" s="1">
        <v>14.5</v>
      </c>
      <c r="BQ79" s="1">
        <v>7</v>
      </c>
      <c r="BR79" s="1">
        <v>48</v>
      </c>
      <c r="BS79" s="1">
        <v>0</v>
      </c>
      <c r="BT79" s="1">
        <v>0</v>
      </c>
      <c r="BU79" s="1">
        <v>2</v>
      </c>
      <c r="BV79" s="1">
        <v>0</v>
      </c>
      <c r="BW79" s="1">
        <v>0</v>
      </c>
      <c r="BX79" s="1">
        <v>0.5</v>
      </c>
      <c r="BY79" s="1">
        <v>73.5</v>
      </c>
      <c r="BZ79" s="1">
        <v>0.5</v>
      </c>
      <c r="CA79" s="1">
        <v>12.5</v>
      </c>
      <c r="CB79" s="1">
        <v>2</v>
      </c>
      <c r="CC79" s="1">
        <v>0</v>
      </c>
      <c r="CD79" s="1">
        <v>0</v>
      </c>
      <c r="CE79" s="1">
        <v>0</v>
      </c>
      <c r="CF79" s="1">
        <v>0</v>
      </c>
      <c r="CG79" s="1">
        <v>0</v>
      </c>
      <c r="CH79" s="1">
        <v>0</v>
      </c>
      <c r="CI79" s="1">
        <v>0</v>
      </c>
      <c r="CJ79" s="1">
        <v>0</v>
      </c>
      <c r="CK79" s="1">
        <f t="shared" si="1"/>
        <v>3.6406576299999993</v>
      </c>
      <c r="CL79" s="1">
        <v>0</v>
      </c>
    </row>
  </sheetData>
  <sortState xmlns:xlrd2="http://schemas.microsoft.com/office/spreadsheetml/2017/richdata2" ref="A2:CL79">
    <sortCondition ref="C5:C79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9E7D9-E16D-4C21-883E-99D922F053BE}">
  <dimension ref="A1:CL81"/>
  <sheetViews>
    <sheetView zoomScale="80" zoomScaleNormal="80" workbookViewId="0">
      <pane xSplit="1" ySplit="1" topLeftCell="BT2" activePane="bottomRight" state="frozen"/>
      <selection pane="topRight" activeCell="B1" sqref="B1"/>
      <selection pane="bottomLeft" activeCell="A2" sqref="A2"/>
      <selection pane="bottomRight" activeCell="CK1" activeCellId="1" sqref="A1:B1048576 CK1:CL1048576"/>
    </sheetView>
  </sheetViews>
  <sheetFormatPr defaultRowHeight="15.75" x14ac:dyDescent="0.25"/>
  <cols>
    <col min="1" max="89" width="9.140625" style="1"/>
    <col min="90" max="90" width="12" style="1" bestFit="1" customWidth="1"/>
    <col min="91" max="16384" width="9.140625" style="1"/>
  </cols>
  <sheetData>
    <row r="1" spans="1:9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10</v>
      </c>
      <c r="S1" s="1" t="s">
        <v>11</v>
      </c>
      <c r="T1" s="1" t="s">
        <v>13</v>
      </c>
      <c r="U1" s="1" t="s">
        <v>17</v>
      </c>
      <c r="V1" s="1" t="s">
        <v>18</v>
      </c>
      <c r="W1" s="1" t="s">
        <v>19</v>
      </c>
      <c r="X1" s="1" t="s">
        <v>17</v>
      </c>
      <c r="Y1" s="1" t="s">
        <v>18</v>
      </c>
      <c r="Z1" s="1" t="s">
        <v>19</v>
      </c>
      <c r="AA1" s="1" t="s">
        <v>20</v>
      </c>
      <c r="AB1" s="1" t="s">
        <v>21</v>
      </c>
      <c r="AC1" s="1" t="s">
        <v>22</v>
      </c>
      <c r="AD1" s="1" t="s">
        <v>23</v>
      </c>
      <c r="AE1" s="1" t="s">
        <v>24</v>
      </c>
      <c r="AF1" s="1" t="s">
        <v>25</v>
      </c>
      <c r="AG1" s="1" t="s">
        <v>26</v>
      </c>
      <c r="AH1" s="1" t="s">
        <v>27</v>
      </c>
      <c r="AI1" s="1" t="s">
        <v>28</v>
      </c>
      <c r="AJ1" s="1" t="s">
        <v>29</v>
      </c>
      <c r="AK1" s="1" t="s">
        <v>30</v>
      </c>
      <c r="AL1" s="1" t="s">
        <v>31</v>
      </c>
      <c r="AM1" s="1" t="s">
        <v>32</v>
      </c>
      <c r="AN1" s="1" t="s">
        <v>33</v>
      </c>
      <c r="AO1" s="1" t="s">
        <v>34</v>
      </c>
      <c r="AP1" s="1" t="s">
        <v>35</v>
      </c>
      <c r="AQ1" s="1" t="s">
        <v>36</v>
      </c>
      <c r="AR1" s="1" t="s">
        <v>37</v>
      </c>
      <c r="AS1" s="1" t="s">
        <v>38</v>
      </c>
      <c r="AT1" s="1" t="s">
        <v>39</v>
      </c>
      <c r="AU1" s="1" t="s">
        <v>17</v>
      </c>
      <c r="AV1" s="1" t="s">
        <v>40</v>
      </c>
      <c r="AW1" s="1" t="s">
        <v>19</v>
      </c>
      <c r="AX1" s="1" t="s">
        <v>41</v>
      </c>
      <c r="AY1" s="1" t="s">
        <v>42</v>
      </c>
      <c r="AZ1" s="1" t="s">
        <v>43</v>
      </c>
      <c r="BA1" s="1" t="s">
        <v>44</v>
      </c>
      <c r="BB1" s="1" t="s">
        <v>45</v>
      </c>
      <c r="BC1" s="1" t="s">
        <v>8</v>
      </c>
      <c r="BD1" s="1" t="s">
        <v>10</v>
      </c>
      <c r="BE1" s="1" t="s">
        <v>9</v>
      </c>
      <c r="BF1" s="1" t="s">
        <v>46</v>
      </c>
      <c r="BG1" s="1" t="s">
        <v>13</v>
      </c>
      <c r="BH1" s="1" t="s">
        <v>12</v>
      </c>
      <c r="BI1" s="1" t="s">
        <v>47</v>
      </c>
      <c r="BJ1" s="1" t="s">
        <v>17</v>
      </c>
      <c r="BK1" s="1" t="s">
        <v>48</v>
      </c>
      <c r="BL1" s="1" t="s">
        <v>19</v>
      </c>
      <c r="BM1" s="1" t="s">
        <v>17</v>
      </c>
      <c r="BN1" s="1" t="s">
        <v>49</v>
      </c>
      <c r="BO1" s="1" t="s">
        <v>19</v>
      </c>
      <c r="BP1" s="1" t="s">
        <v>17</v>
      </c>
      <c r="BQ1" s="1" t="s">
        <v>18</v>
      </c>
      <c r="BR1" s="1" t="s">
        <v>19</v>
      </c>
      <c r="BS1" s="1" t="s">
        <v>17</v>
      </c>
      <c r="BT1" s="1" t="s">
        <v>49</v>
      </c>
      <c r="BU1" s="1" t="s">
        <v>50</v>
      </c>
      <c r="BV1" s="1" t="s">
        <v>51</v>
      </c>
      <c r="BW1" s="1" t="s">
        <v>52</v>
      </c>
      <c r="BX1" s="1" t="s">
        <v>53</v>
      </c>
      <c r="BY1" s="1" t="s">
        <v>54</v>
      </c>
      <c r="BZ1" s="1" t="s">
        <v>55</v>
      </c>
      <c r="CA1" s="1" t="s">
        <v>56</v>
      </c>
      <c r="CB1" s="1" t="s">
        <v>55</v>
      </c>
      <c r="CC1" s="1" t="s">
        <v>56</v>
      </c>
      <c r="CD1" s="1" t="s">
        <v>55</v>
      </c>
      <c r="CE1" s="1" t="s">
        <v>57</v>
      </c>
      <c r="CF1" s="1" t="s">
        <v>49</v>
      </c>
      <c r="CG1" s="1" t="s">
        <v>17</v>
      </c>
      <c r="CH1" s="1" t="s">
        <v>58</v>
      </c>
      <c r="CI1" s="1" t="s">
        <v>17</v>
      </c>
      <c r="CJ1" s="1" t="s">
        <v>58</v>
      </c>
      <c r="CK1" s="1" t="s">
        <v>209</v>
      </c>
      <c r="CL1" s="1" t="s">
        <v>208</v>
      </c>
    </row>
    <row r="2" spans="1:90" x14ac:dyDescent="0.25">
      <c r="A2" s="1" t="s">
        <v>192</v>
      </c>
      <c r="B2" s="1">
        <v>5.6</v>
      </c>
      <c r="C2" s="1">
        <v>1</v>
      </c>
      <c r="D2" s="1">
        <v>90</v>
      </c>
      <c r="E2" s="1">
        <v>0.31</v>
      </c>
      <c r="F2" s="1">
        <v>0.33</v>
      </c>
      <c r="G2" s="1">
        <v>1.1000000000000001</v>
      </c>
      <c r="H2" s="1">
        <v>1</v>
      </c>
      <c r="I2" s="1">
        <v>4</v>
      </c>
      <c r="J2" s="1">
        <v>3</v>
      </c>
      <c r="K2" s="1">
        <v>4</v>
      </c>
      <c r="L2" s="1">
        <v>0</v>
      </c>
      <c r="M2" s="1">
        <v>1</v>
      </c>
      <c r="N2" s="1">
        <v>0</v>
      </c>
      <c r="O2" s="1">
        <v>0.81</v>
      </c>
      <c r="P2" s="1">
        <v>0.81</v>
      </c>
      <c r="Q2" s="1">
        <v>1</v>
      </c>
      <c r="R2" s="1">
        <v>1</v>
      </c>
      <c r="S2" s="1">
        <v>0</v>
      </c>
      <c r="T2" s="1">
        <v>0</v>
      </c>
      <c r="U2" s="1">
        <v>8</v>
      </c>
      <c r="V2" s="1">
        <v>6</v>
      </c>
      <c r="W2" s="1">
        <v>75</v>
      </c>
      <c r="X2" s="1">
        <v>7</v>
      </c>
      <c r="Y2" s="1">
        <v>2</v>
      </c>
      <c r="Z2" s="1">
        <v>29</v>
      </c>
      <c r="AA2" s="1">
        <v>7</v>
      </c>
      <c r="AB2" s="1">
        <v>0</v>
      </c>
      <c r="AC2" s="1">
        <v>3</v>
      </c>
      <c r="AD2" s="1">
        <v>0</v>
      </c>
      <c r="AE2" s="1">
        <v>0.27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75</v>
      </c>
      <c r="AL2" s="1">
        <v>41.6</v>
      </c>
      <c r="AM2" s="1">
        <v>40</v>
      </c>
      <c r="AN2" s="1">
        <v>5.7</v>
      </c>
      <c r="AO2" s="1">
        <v>8.6</v>
      </c>
      <c r="AP2" s="1">
        <v>5</v>
      </c>
      <c r="AQ2" s="1">
        <v>17</v>
      </c>
      <c r="AR2" s="1">
        <v>0</v>
      </c>
      <c r="AS2" s="1">
        <v>8</v>
      </c>
      <c r="AT2" s="1">
        <v>1</v>
      </c>
      <c r="AU2" s="1">
        <v>0</v>
      </c>
      <c r="AV2" s="1">
        <v>0</v>
      </c>
      <c r="AX2" s="1">
        <v>2</v>
      </c>
      <c r="AY2" s="1">
        <v>0</v>
      </c>
      <c r="AZ2" s="1">
        <v>0</v>
      </c>
      <c r="BA2" s="1">
        <v>2</v>
      </c>
      <c r="BB2" s="1">
        <v>2</v>
      </c>
      <c r="BC2" s="1">
        <v>6</v>
      </c>
      <c r="BD2" s="1">
        <v>2</v>
      </c>
      <c r="BE2" s="1">
        <v>2</v>
      </c>
      <c r="BF2" s="1">
        <v>0</v>
      </c>
      <c r="BG2" s="1">
        <v>1</v>
      </c>
      <c r="BH2" s="1">
        <v>2</v>
      </c>
      <c r="BI2" s="1">
        <v>1.26</v>
      </c>
      <c r="BJ2" s="1">
        <v>39</v>
      </c>
      <c r="BK2" s="1">
        <v>34</v>
      </c>
      <c r="BL2" s="1">
        <v>87</v>
      </c>
      <c r="BM2" s="1">
        <v>25</v>
      </c>
      <c r="BN2" s="1">
        <v>17</v>
      </c>
      <c r="BO2" s="1">
        <v>68</v>
      </c>
      <c r="BP2" s="1">
        <v>8</v>
      </c>
      <c r="BQ2" s="1">
        <v>6</v>
      </c>
      <c r="BR2" s="1">
        <v>75</v>
      </c>
      <c r="BS2" s="1">
        <v>0</v>
      </c>
      <c r="BT2" s="1">
        <v>0</v>
      </c>
      <c r="BU2" s="1">
        <v>1</v>
      </c>
      <c r="BV2" s="1">
        <v>0</v>
      </c>
      <c r="BW2" s="1">
        <v>0</v>
      </c>
      <c r="BX2" s="1">
        <v>0</v>
      </c>
      <c r="BY2" s="1">
        <v>68</v>
      </c>
      <c r="BZ2" s="1">
        <v>7</v>
      </c>
      <c r="CA2" s="1">
        <v>1</v>
      </c>
      <c r="CB2" s="1">
        <v>7</v>
      </c>
      <c r="CC2" s="1">
        <v>0</v>
      </c>
      <c r="CD2" s="1">
        <v>0</v>
      </c>
      <c r="CE2" s="1">
        <v>6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f>4.183594+(-0.009034*D2)+(-1.802019*E2)+(1.02112*F2)+(1.762121*G2)+(-3.031996*J2)+(-6.456009*M2)+(24.043236*O2)+(-1.033312*T2)+(0.066494*AA2)+(-0.22258*AB2)+(-0.191123*AC2)+(-1.297444*AI2)+(-0.050047*AK2)+(-0.042478*AM2)+(0.045861*AQ2)+(-0.114879*AS2)+(-0.11276*AT2)+(0.156991*AU2)+(-0.222984*AV2)+(0.03936*AY2)+(0.032499*BE2)+(0.1917*BF2)+(-0.123623*BG2)+(0.065461*BH2)+(0.015142*BK2)+(-0.018628*BL2)+(-0.023796*BN2)+(0.006707*BR2)+(0.619998*BS2)+(0.019132*BY2)+(0.096691*BZ2)+(-0.020132*CA2)+(0.100053*CB2)+(-1.303454*CD2)+(-0.545811*CF2)+(-1.093949*CG2)+(4.460507*CH2)+(7.9751*CJ2)</f>
        <v>4.9205579700000008</v>
      </c>
      <c r="CL2" s="1">
        <v>15</v>
      </c>
    </row>
    <row r="3" spans="1:90" x14ac:dyDescent="0.25">
      <c r="A3" s="1" t="s">
        <v>143</v>
      </c>
      <c r="B3" s="1">
        <v>4.5999999999999996</v>
      </c>
      <c r="C3" s="1">
        <v>1</v>
      </c>
      <c r="D3" s="1">
        <v>90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3</v>
      </c>
      <c r="V3" s="1">
        <v>2</v>
      </c>
      <c r="W3" s="1">
        <v>67</v>
      </c>
      <c r="X3" s="1">
        <v>0</v>
      </c>
      <c r="Y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1</v>
      </c>
      <c r="AI3" s="1">
        <v>0</v>
      </c>
      <c r="AJ3" s="1">
        <v>0</v>
      </c>
      <c r="AK3" s="1">
        <v>0</v>
      </c>
      <c r="AL3" s="1">
        <v>0.4</v>
      </c>
      <c r="AM3" s="1">
        <v>19.600000000000001</v>
      </c>
      <c r="AN3" s="1">
        <v>0</v>
      </c>
      <c r="AO3" s="1">
        <v>1.2</v>
      </c>
      <c r="AP3" s="1">
        <v>14</v>
      </c>
      <c r="AQ3" s="1">
        <v>14</v>
      </c>
      <c r="AR3" s="1">
        <v>0</v>
      </c>
      <c r="AS3" s="1">
        <v>1</v>
      </c>
      <c r="AT3" s="1">
        <v>1</v>
      </c>
      <c r="AU3" s="1">
        <v>1</v>
      </c>
      <c r="AV3" s="1">
        <v>1</v>
      </c>
      <c r="AW3" s="1">
        <v>100</v>
      </c>
      <c r="AX3" s="1">
        <v>11</v>
      </c>
      <c r="AY3" s="1">
        <v>4</v>
      </c>
      <c r="AZ3" s="1">
        <v>1</v>
      </c>
      <c r="BA3" s="1">
        <v>2</v>
      </c>
      <c r="BB3" s="1">
        <v>7</v>
      </c>
      <c r="BC3" s="1">
        <v>15</v>
      </c>
      <c r="BD3" s="1">
        <v>11</v>
      </c>
      <c r="BE3" s="1">
        <v>4</v>
      </c>
      <c r="BF3" s="1">
        <v>1</v>
      </c>
      <c r="BG3" s="1">
        <v>2</v>
      </c>
      <c r="BH3" s="1">
        <v>3</v>
      </c>
      <c r="BI3" s="1">
        <v>1.82</v>
      </c>
      <c r="BJ3" s="1">
        <v>65</v>
      </c>
      <c r="BK3" s="1">
        <v>57</v>
      </c>
      <c r="BL3" s="1">
        <v>88</v>
      </c>
      <c r="BM3" s="1">
        <v>10</v>
      </c>
      <c r="BN3" s="1">
        <v>8</v>
      </c>
      <c r="BO3" s="1">
        <v>80</v>
      </c>
      <c r="BP3" s="1">
        <v>3</v>
      </c>
      <c r="BQ3" s="1">
        <v>2</v>
      </c>
      <c r="BR3" s="1">
        <v>67</v>
      </c>
      <c r="BS3" s="1">
        <v>0</v>
      </c>
      <c r="BT3" s="1">
        <v>0</v>
      </c>
      <c r="BU3" s="1">
        <v>1</v>
      </c>
      <c r="BV3" s="1">
        <v>0</v>
      </c>
      <c r="BW3" s="1">
        <v>0</v>
      </c>
      <c r="BX3" s="1">
        <v>0</v>
      </c>
      <c r="BY3" s="1">
        <v>78</v>
      </c>
      <c r="BZ3" s="1">
        <v>0</v>
      </c>
      <c r="CA3" s="1">
        <v>3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f t="shared" ref="CK3:CK66" si="0">4.183594+(-0.009034*D3)+(-1.802019*E3)+(1.02112*F3)+(1.762121*G3)+(-3.031996*J3)+(-6.456009*M3)+(24.043236*O3)+(-1.033312*T3)+(0.066494*AA3)+(-0.22258*AB3)+(-0.191123*AC3)+(-1.297444*AI3)+(-0.050047*AK3)+(-0.042478*AM3)+(0.045861*AQ3)+(-0.114879*AS3)+(-0.11276*AT3)+(0.156991*AU3)+(-0.222984*AV3)+(0.03936*AY3)+(0.032499*BE3)+(0.1917*BF3)+(-0.123623*BG3)+(0.065461*BH3)+(0.015142*BK3)+(-0.018628*BL3)+(-0.023796*BN3)+(0.006707*BR3)+(0.619998*BS3)+(0.019132*BY3)+(0.096691*BZ3)+(-0.020132*CA3)+(0.100053*CB3)+(-1.303454*CD3)+(-0.545811*CF3)+(-1.093949*CG3)+(4.460507*CH3)+(7.9751*CJ3)</f>
        <v>4.2293911999999994</v>
      </c>
      <c r="CL3" s="1">
        <v>6</v>
      </c>
    </row>
    <row r="4" spans="1:90" x14ac:dyDescent="0.25">
      <c r="A4" s="1" t="s">
        <v>145</v>
      </c>
      <c r="B4" s="1">
        <v>4.7</v>
      </c>
      <c r="C4" s="1">
        <v>1</v>
      </c>
      <c r="D4" s="1">
        <v>90</v>
      </c>
      <c r="E4" s="1">
        <v>0.16</v>
      </c>
      <c r="F4" s="1">
        <v>0.33</v>
      </c>
      <c r="G4" s="1">
        <v>0.6</v>
      </c>
      <c r="H4" s="1">
        <v>1</v>
      </c>
      <c r="I4" s="1">
        <v>1</v>
      </c>
      <c r="J4" s="1">
        <v>1</v>
      </c>
      <c r="K4" s="1">
        <v>1</v>
      </c>
      <c r="L4" s="1">
        <v>0</v>
      </c>
      <c r="M4" s="1">
        <v>1</v>
      </c>
      <c r="N4" s="1">
        <v>1</v>
      </c>
      <c r="O4" s="1">
        <v>0.48</v>
      </c>
      <c r="P4" s="1">
        <v>0.48</v>
      </c>
      <c r="Q4" s="1">
        <v>1</v>
      </c>
      <c r="R4" s="1">
        <v>1</v>
      </c>
      <c r="S4" s="1">
        <v>0</v>
      </c>
      <c r="T4" s="1">
        <v>1</v>
      </c>
      <c r="U4" s="1">
        <v>11</v>
      </c>
      <c r="V4" s="1">
        <v>10</v>
      </c>
      <c r="W4" s="1">
        <v>91</v>
      </c>
      <c r="X4" s="1">
        <v>1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7.0000000000000007E-2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33</v>
      </c>
      <c r="AL4" s="1">
        <v>2.9</v>
      </c>
      <c r="AM4" s="1">
        <v>54.6</v>
      </c>
      <c r="AN4" s="1">
        <v>3.1</v>
      </c>
      <c r="AO4" s="1">
        <v>6.2</v>
      </c>
      <c r="AP4" s="1">
        <v>22</v>
      </c>
      <c r="AQ4" s="1">
        <v>34</v>
      </c>
      <c r="AR4" s="1">
        <v>3</v>
      </c>
      <c r="AS4" s="1">
        <v>11</v>
      </c>
      <c r="AT4" s="1">
        <v>1</v>
      </c>
      <c r="AU4" s="1">
        <v>5</v>
      </c>
      <c r="AV4" s="1">
        <v>4</v>
      </c>
      <c r="AW4" s="1">
        <v>80</v>
      </c>
      <c r="AX4" s="1">
        <v>2</v>
      </c>
      <c r="AY4" s="1">
        <v>4</v>
      </c>
      <c r="AZ4" s="1">
        <v>0</v>
      </c>
      <c r="BA4" s="1">
        <v>2</v>
      </c>
      <c r="BB4" s="1">
        <v>6</v>
      </c>
      <c r="BC4" s="1">
        <v>6</v>
      </c>
      <c r="BD4" s="1">
        <v>2</v>
      </c>
      <c r="BE4" s="1">
        <v>2</v>
      </c>
      <c r="BF4" s="1">
        <v>0</v>
      </c>
      <c r="BG4" s="1">
        <v>1</v>
      </c>
      <c r="BH4" s="1">
        <v>2</v>
      </c>
      <c r="BI4" s="1">
        <v>1.26</v>
      </c>
      <c r="BJ4" s="1">
        <v>65</v>
      </c>
      <c r="BK4" s="1">
        <v>59</v>
      </c>
      <c r="BL4" s="1">
        <v>91</v>
      </c>
      <c r="BM4" s="1">
        <v>20</v>
      </c>
      <c r="BN4" s="1">
        <v>17</v>
      </c>
      <c r="BO4" s="1">
        <v>85</v>
      </c>
      <c r="BP4" s="1">
        <v>11</v>
      </c>
      <c r="BQ4" s="1">
        <v>10</v>
      </c>
      <c r="BR4" s="1">
        <v>91</v>
      </c>
      <c r="BS4" s="1">
        <v>0</v>
      </c>
      <c r="BT4" s="1">
        <v>0</v>
      </c>
      <c r="BU4" s="1">
        <v>1</v>
      </c>
      <c r="BV4" s="1">
        <v>0</v>
      </c>
      <c r="BW4" s="1">
        <v>0</v>
      </c>
      <c r="BX4" s="1">
        <v>2</v>
      </c>
      <c r="BY4" s="1">
        <v>84</v>
      </c>
      <c r="BZ4" s="1">
        <v>1</v>
      </c>
      <c r="CA4" s="1">
        <v>5</v>
      </c>
      <c r="CB4" s="1">
        <v>1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f t="shared" si="0"/>
        <v>2.9378476400000006</v>
      </c>
      <c r="CL4" s="1">
        <v>6</v>
      </c>
    </row>
    <row r="5" spans="1:90" x14ac:dyDescent="0.25">
      <c r="A5" s="1" t="s">
        <v>155</v>
      </c>
      <c r="B5" s="1">
        <v>8.5</v>
      </c>
      <c r="C5" s="1">
        <v>1</v>
      </c>
      <c r="D5" s="1">
        <v>90</v>
      </c>
      <c r="E5" s="1">
        <v>0.05</v>
      </c>
      <c r="F5" s="1">
        <v>0</v>
      </c>
      <c r="G5" s="1">
        <v>0.1</v>
      </c>
      <c r="H5" s="1">
        <v>0</v>
      </c>
      <c r="I5" s="1">
        <v>3</v>
      </c>
      <c r="J5" s="1">
        <v>0</v>
      </c>
      <c r="K5" s="1">
        <v>0</v>
      </c>
      <c r="L5" s="1">
        <v>3</v>
      </c>
      <c r="M5" s="1">
        <v>0</v>
      </c>
      <c r="N5" s="1">
        <v>0</v>
      </c>
      <c r="O5" s="1">
        <v>0.04</v>
      </c>
      <c r="P5" s="1">
        <v>0.04</v>
      </c>
      <c r="Q5" s="1">
        <v>0</v>
      </c>
      <c r="R5" s="1">
        <v>0</v>
      </c>
      <c r="S5" s="1">
        <v>0</v>
      </c>
      <c r="T5" s="1">
        <v>0</v>
      </c>
      <c r="U5" s="1">
        <v>39</v>
      </c>
      <c r="V5" s="1">
        <v>29</v>
      </c>
      <c r="W5" s="1">
        <v>74</v>
      </c>
      <c r="X5" s="1">
        <v>12</v>
      </c>
      <c r="Y5" s="1">
        <v>2</v>
      </c>
      <c r="Z5" s="1">
        <v>17</v>
      </c>
      <c r="AA5" s="1">
        <v>8</v>
      </c>
      <c r="AB5" s="1">
        <v>0</v>
      </c>
      <c r="AC5" s="1">
        <v>1</v>
      </c>
      <c r="AD5" s="1">
        <v>0</v>
      </c>
      <c r="AE5" s="1">
        <v>0.08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19</v>
      </c>
      <c r="AL5" s="1">
        <v>31.4</v>
      </c>
      <c r="AM5" s="1">
        <v>27</v>
      </c>
      <c r="AN5" s="1">
        <v>0.5</v>
      </c>
      <c r="AO5" s="1">
        <v>2.2999999999999998</v>
      </c>
      <c r="AP5" s="1">
        <v>17</v>
      </c>
      <c r="AQ5" s="1">
        <v>17</v>
      </c>
      <c r="AR5" s="1">
        <v>0</v>
      </c>
      <c r="AS5" s="1">
        <v>1</v>
      </c>
      <c r="AT5" s="1">
        <v>3</v>
      </c>
      <c r="AU5" s="1">
        <v>4</v>
      </c>
      <c r="AV5" s="1">
        <v>3</v>
      </c>
      <c r="AW5" s="1">
        <v>75</v>
      </c>
      <c r="AX5" s="1">
        <v>8</v>
      </c>
      <c r="AY5" s="1">
        <v>1</v>
      </c>
      <c r="AZ5" s="1">
        <v>1</v>
      </c>
      <c r="BA5" s="1">
        <v>3</v>
      </c>
      <c r="BB5" s="1">
        <v>5</v>
      </c>
      <c r="BC5" s="1">
        <v>12</v>
      </c>
      <c r="BD5" s="1">
        <v>10</v>
      </c>
      <c r="BE5" s="1">
        <v>4</v>
      </c>
      <c r="BF5" s="1">
        <v>1</v>
      </c>
      <c r="BG5" s="1">
        <v>3</v>
      </c>
      <c r="BH5" s="1">
        <v>5</v>
      </c>
      <c r="BI5" s="1">
        <v>2.3199999999999998</v>
      </c>
      <c r="BJ5" s="1">
        <v>85</v>
      </c>
      <c r="BK5" s="1">
        <v>68</v>
      </c>
      <c r="BL5" s="1">
        <v>80</v>
      </c>
      <c r="BM5" s="1">
        <v>70</v>
      </c>
      <c r="BN5" s="1">
        <v>49</v>
      </c>
      <c r="BO5" s="1">
        <v>70</v>
      </c>
      <c r="BP5" s="1">
        <v>39</v>
      </c>
      <c r="BQ5" s="1">
        <v>29</v>
      </c>
      <c r="BR5" s="1">
        <v>74</v>
      </c>
      <c r="BS5" s="1">
        <v>2</v>
      </c>
      <c r="BT5" s="1">
        <v>0</v>
      </c>
      <c r="BU5" s="1">
        <v>1</v>
      </c>
      <c r="BV5" s="1">
        <v>0</v>
      </c>
      <c r="BW5" s="1">
        <v>0</v>
      </c>
      <c r="BX5" s="1">
        <v>0</v>
      </c>
      <c r="BY5" s="1">
        <v>119</v>
      </c>
      <c r="BZ5" s="1">
        <v>1</v>
      </c>
      <c r="CA5" s="1">
        <v>21</v>
      </c>
      <c r="CB5" s="1">
        <v>19</v>
      </c>
      <c r="CC5" s="1">
        <v>0</v>
      </c>
      <c r="CD5" s="1">
        <v>0</v>
      </c>
      <c r="CE5" s="1">
        <v>6</v>
      </c>
      <c r="CF5" s="1">
        <v>0</v>
      </c>
      <c r="CG5" s="1">
        <v>1</v>
      </c>
      <c r="CH5" s="1">
        <v>0</v>
      </c>
      <c r="CI5" s="1">
        <v>0</v>
      </c>
      <c r="CJ5" s="1">
        <v>0</v>
      </c>
      <c r="CK5" s="1">
        <f t="shared" si="0"/>
        <v>6.1317975899999988</v>
      </c>
      <c r="CL5" s="1">
        <v>6</v>
      </c>
    </row>
    <row r="6" spans="1:90" x14ac:dyDescent="0.25">
      <c r="A6" s="1" t="s">
        <v>82</v>
      </c>
      <c r="B6" s="1">
        <v>4.3</v>
      </c>
      <c r="C6" s="1">
        <v>1</v>
      </c>
      <c r="D6" s="1">
        <v>1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X6" s="1">
        <v>0</v>
      </c>
      <c r="Y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4.2</v>
      </c>
      <c r="AP6" s="1">
        <v>3</v>
      </c>
      <c r="AQ6" s="1">
        <v>3</v>
      </c>
      <c r="AR6" s="1">
        <v>0</v>
      </c>
      <c r="AS6" s="1">
        <v>1</v>
      </c>
      <c r="AT6" s="1">
        <v>0</v>
      </c>
      <c r="AU6" s="1">
        <v>0</v>
      </c>
      <c r="AV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5</v>
      </c>
      <c r="BD6" s="1">
        <v>3</v>
      </c>
      <c r="BE6" s="1">
        <v>1</v>
      </c>
      <c r="BF6" s="1">
        <v>0</v>
      </c>
      <c r="BG6" s="1">
        <v>0</v>
      </c>
      <c r="BH6" s="1">
        <v>0</v>
      </c>
      <c r="BI6" s="1">
        <v>0.25</v>
      </c>
      <c r="BJ6" s="1">
        <v>0</v>
      </c>
      <c r="BK6" s="1">
        <v>0</v>
      </c>
      <c r="BM6" s="1">
        <v>0</v>
      </c>
      <c r="BN6" s="1">
        <v>0</v>
      </c>
      <c r="BP6" s="1">
        <v>0</v>
      </c>
      <c r="BQ6" s="1">
        <v>0</v>
      </c>
      <c r="BS6" s="1">
        <v>0</v>
      </c>
      <c r="BT6" s="1">
        <v>0</v>
      </c>
      <c r="BU6" s="1">
        <v>0</v>
      </c>
      <c r="BV6" s="1">
        <v>1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f t="shared" si="0"/>
        <v>4.2297630000000002</v>
      </c>
      <c r="CL6" s="1">
        <v>1</v>
      </c>
    </row>
    <row r="7" spans="1:90" x14ac:dyDescent="0.25">
      <c r="A7" s="1" t="s">
        <v>90</v>
      </c>
      <c r="B7" s="1">
        <v>4.8</v>
      </c>
      <c r="C7" s="1">
        <v>1</v>
      </c>
      <c r="D7" s="1">
        <v>90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6</v>
      </c>
      <c r="V7" s="1">
        <v>2</v>
      </c>
      <c r="W7" s="1">
        <v>33</v>
      </c>
      <c r="X7" s="1">
        <v>0</v>
      </c>
      <c r="Y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1</v>
      </c>
      <c r="AI7" s="1">
        <v>0</v>
      </c>
      <c r="AJ7" s="1">
        <v>0</v>
      </c>
      <c r="AK7" s="1">
        <v>0</v>
      </c>
      <c r="AL7" s="1">
        <v>0.3</v>
      </c>
      <c r="AM7" s="1">
        <v>27</v>
      </c>
      <c r="AN7" s="1">
        <v>0</v>
      </c>
      <c r="AO7" s="1">
        <v>2.2000000000000002</v>
      </c>
      <c r="AP7" s="1">
        <v>15</v>
      </c>
      <c r="AQ7" s="1">
        <v>15</v>
      </c>
      <c r="AR7" s="1">
        <v>0</v>
      </c>
      <c r="AS7" s="1">
        <v>1</v>
      </c>
      <c r="AT7" s="1">
        <v>1</v>
      </c>
      <c r="AU7" s="1">
        <v>2</v>
      </c>
      <c r="AV7" s="1">
        <v>2</v>
      </c>
      <c r="AW7" s="1">
        <v>100</v>
      </c>
      <c r="AX7" s="1">
        <v>7</v>
      </c>
      <c r="AY7" s="1">
        <v>8</v>
      </c>
      <c r="AZ7" s="1">
        <v>2</v>
      </c>
      <c r="BA7" s="1">
        <v>1</v>
      </c>
      <c r="BB7" s="1">
        <v>11</v>
      </c>
      <c r="BC7" s="1">
        <v>14</v>
      </c>
      <c r="BD7" s="1">
        <v>9</v>
      </c>
      <c r="BE7" s="1">
        <v>3</v>
      </c>
      <c r="BF7" s="1">
        <v>0</v>
      </c>
      <c r="BG7" s="1">
        <v>1</v>
      </c>
      <c r="BH7" s="1">
        <v>1</v>
      </c>
      <c r="BI7" s="1">
        <v>1.1200000000000001</v>
      </c>
      <c r="BJ7" s="1">
        <v>42</v>
      </c>
      <c r="BK7" s="1">
        <v>31</v>
      </c>
      <c r="BL7" s="1">
        <v>74</v>
      </c>
      <c r="BM7" s="1">
        <v>11</v>
      </c>
      <c r="BN7" s="1">
        <v>6</v>
      </c>
      <c r="BO7" s="1">
        <v>55</v>
      </c>
      <c r="BP7" s="1">
        <v>6</v>
      </c>
      <c r="BQ7" s="1">
        <v>2</v>
      </c>
      <c r="BR7" s="1">
        <v>33</v>
      </c>
      <c r="BS7" s="1">
        <v>0</v>
      </c>
      <c r="BT7" s="1">
        <v>0</v>
      </c>
      <c r="BU7" s="1">
        <v>1</v>
      </c>
      <c r="BV7" s="1">
        <v>0</v>
      </c>
      <c r="BW7" s="1">
        <v>0</v>
      </c>
      <c r="BX7" s="1">
        <v>0</v>
      </c>
      <c r="BY7" s="1">
        <v>56</v>
      </c>
      <c r="BZ7" s="1">
        <v>0</v>
      </c>
      <c r="CA7" s="1">
        <v>6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f t="shared" si="0"/>
        <v>3.0262180000000001</v>
      </c>
      <c r="CL7" s="1">
        <v>1</v>
      </c>
    </row>
    <row r="8" spans="1:90" x14ac:dyDescent="0.25">
      <c r="A8" s="1" t="s">
        <v>95</v>
      </c>
      <c r="B8" s="1">
        <v>5.2</v>
      </c>
      <c r="C8" s="1">
        <v>1</v>
      </c>
      <c r="D8" s="1">
        <v>45</v>
      </c>
      <c r="E8" s="1">
        <v>0.02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9</v>
      </c>
      <c r="V8" s="1">
        <v>8</v>
      </c>
      <c r="W8" s="1">
        <v>89</v>
      </c>
      <c r="X8" s="1">
        <v>0</v>
      </c>
      <c r="Y8" s="1">
        <v>0</v>
      </c>
      <c r="AA8" s="1">
        <v>0</v>
      </c>
      <c r="AB8" s="1">
        <v>0</v>
      </c>
      <c r="AC8" s="1">
        <v>1</v>
      </c>
      <c r="AD8" s="1">
        <v>0</v>
      </c>
      <c r="AE8" s="1">
        <v>0.04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2</v>
      </c>
      <c r="AL8" s="1">
        <v>12.8</v>
      </c>
      <c r="AM8" s="1">
        <v>6.8</v>
      </c>
      <c r="AN8" s="1">
        <v>0.1</v>
      </c>
      <c r="AO8" s="1">
        <v>3.3</v>
      </c>
      <c r="AP8" s="1">
        <v>7</v>
      </c>
      <c r="AQ8" s="1">
        <v>7</v>
      </c>
      <c r="AR8" s="1">
        <v>0</v>
      </c>
      <c r="AS8" s="1">
        <v>0</v>
      </c>
      <c r="AT8" s="1">
        <v>2</v>
      </c>
      <c r="AU8" s="1">
        <v>1</v>
      </c>
      <c r="AV8" s="1">
        <v>1</v>
      </c>
      <c r="AW8" s="1">
        <v>100</v>
      </c>
      <c r="AX8" s="1">
        <v>2</v>
      </c>
      <c r="AY8" s="1">
        <v>1</v>
      </c>
      <c r="AZ8" s="1">
        <v>0</v>
      </c>
      <c r="BA8" s="1">
        <v>1</v>
      </c>
      <c r="BB8" s="1">
        <v>2</v>
      </c>
      <c r="BC8" s="1">
        <v>9</v>
      </c>
      <c r="BD8" s="1">
        <v>4</v>
      </c>
      <c r="BE8" s="1">
        <v>3</v>
      </c>
      <c r="BF8" s="1">
        <v>1</v>
      </c>
      <c r="BG8" s="1">
        <v>1</v>
      </c>
      <c r="BH8" s="1">
        <v>0</v>
      </c>
      <c r="BI8" s="1">
        <v>0.59</v>
      </c>
      <c r="BJ8" s="1">
        <v>25</v>
      </c>
      <c r="BK8" s="1">
        <v>22</v>
      </c>
      <c r="BL8" s="1">
        <v>88</v>
      </c>
      <c r="BM8" s="1">
        <v>15</v>
      </c>
      <c r="BN8" s="1">
        <v>13</v>
      </c>
      <c r="BO8" s="1">
        <v>87</v>
      </c>
      <c r="BP8" s="1">
        <v>9</v>
      </c>
      <c r="BQ8" s="1">
        <v>8</v>
      </c>
      <c r="BR8" s="1">
        <v>89</v>
      </c>
      <c r="BS8" s="1">
        <v>0</v>
      </c>
      <c r="BT8" s="1">
        <v>0</v>
      </c>
      <c r="BU8" s="1">
        <v>1</v>
      </c>
      <c r="BV8" s="1">
        <v>0</v>
      </c>
      <c r="BW8" s="1">
        <v>1</v>
      </c>
      <c r="BX8" s="1">
        <v>0</v>
      </c>
      <c r="BY8" s="1">
        <v>35</v>
      </c>
      <c r="BZ8" s="1">
        <v>1</v>
      </c>
      <c r="CA8" s="1">
        <v>2</v>
      </c>
      <c r="CB8" s="1">
        <v>1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f t="shared" si="0"/>
        <v>3.2029392200000002</v>
      </c>
      <c r="CL8" s="1">
        <v>1</v>
      </c>
    </row>
    <row r="9" spans="1:90" x14ac:dyDescent="0.25">
      <c r="A9" s="1" t="s">
        <v>166</v>
      </c>
      <c r="B9" s="1">
        <v>4.3</v>
      </c>
      <c r="C9" s="1">
        <v>1</v>
      </c>
      <c r="D9" s="1">
        <v>23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4</v>
      </c>
      <c r="V9" s="1">
        <v>2</v>
      </c>
      <c r="W9" s="1">
        <v>50</v>
      </c>
      <c r="X9" s="1">
        <v>0</v>
      </c>
      <c r="Y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0.6</v>
      </c>
      <c r="AM9" s="1">
        <v>4.8</v>
      </c>
      <c r="AN9" s="1">
        <v>0</v>
      </c>
      <c r="AO9" s="1">
        <v>0.8</v>
      </c>
      <c r="AP9" s="1">
        <v>4</v>
      </c>
      <c r="AQ9" s="1">
        <v>4</v>
      </c>
      <c r="AR9" s="1">
        <v>0</v>
      </c>
      <c r="AS9" s="1">
        <v>1</v>
      </c>
      <c r="AT9" s="1">
        <v>0</v>
      </c>
      <c r="AU9" s="1">
        <v>1</v>
      </c>
      <c r="AV9" s="1">
        <v>0</v>
      </c>
      <c r="AW9" s="1">
        <v>0</v>
      </c>
      <c r="AX9" s="1">
        <v>1</v>
      </c>
      <c r="AY9" s="1">
        <v>0</v>
      </c>
      <c r="AZ9" s="1">
        <v>0</v>
      </c>
      <c r="BA9" s="1">
        <v>1</v>
      </c>
      <c r="BB9" s="1">
        <v>1</v>
      </c>
      <c r="BC9" s="1">
        <v>20</v>
      </c>
      <c r="BD9" s="1">
        <v>10</v>
      </c>
      <c r="BE9" s="1">
        <v>6</v>
      </c>
      <c r="BF9" s="1">
        <v>2</v>
      </c>
      <c r="BG9" s="1">
        <v>4</v>
      </c>
      <c r="BH9" s="1">
        <v>3</v>
      </c>
      <c r="BI9" s="1">
        <v>2.02</v>
      </c>
      <c r="BJ9" s="1">
        <v>7</v>
      </c>
      <c r="BK9" s="1">
        <v>5</v>
      </c>
      <c r="BL9" s="1">
        <v>71</v>
      </c>
      <c r="BM9" s="1">
        <v>6</v>
      </c>
      <c r="BN9" s="1">
        <v>4</v>
      </c>
      <c r="BO9" s="1">
        <v>67</v>
      </c>
      <c r="BP9" s="1">
        <v>4</v>
      </c>
      <c r="BQ9" s="1">
        <v>2</v>
      </c>
      <c r="BR9" s="1">
        <v>50</v>
      </c>
      <c r="BS9" s="1">
        <v>0</v>
      </c>
      <c r="BT9" s="1">
        <v>0</v>
      </c>
      <c r="BU9" s="1">
        <v>0</v>
      </c>
      <c r="BV9" s="1">
        <v>1</v>
      </c>
      <c r="BW9" s="1">
        <v>0</v>
      </c>
      <c r="BX9" s="1">
        <v>1</v>
      </c>
      <c r="BY9" s="1">
        <v>13</v>
      </c>
      <c r="BZ9" s="1">
        <v>0</v>
      </c>
      <c r="CA9" s="1">
        <v>1</v>
      </c>
      <c r="CB9" s="1">
        <v>1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f t="shared" si="0"/>
        <v>3.5996836000000005</v>
      </c>
      <c r="CL9" s="1">
        <v>1</v>
      </c>
    </row>
    <row r="10" spans="1:90" x14ac:dyDescent="0.25">
      <c r="A10" s="1" t="s">
        <v>167</v>
      </c>
      <c r="B10" s="1">
        <v>4.5</v>
      </c>
      <c r="C10" s="1">
        <v>1</v>
      </c>
      <c r="D10" s="1">
        <v>90</v>
      </c>
      <c r="E10" s="1">
        <v>0.43</v>
      </c>
      <c r="F10" s="1">
        <v>1</v>
      </c>
      <c r="G10" s="1">
        <v>0.6</v>
      </c>
      <c r="H10" s="1">
        <v>1</v>
      </c>
      <c r="I10" s="1">
        <v>1</v>
      </c>
      <c r="J10" s="1">
        <v>1</v>
      </c>
      <c r="K10" s="1">
        <v>1</v>
      </c>
      <c r="L10" s="1">
        <v>0</v>
      </c>
      <c r="M10" s="1">
        <v>1</v>
      </c>
      <c r="N10" s="1">
        <v>0</v>
      </c>
      <c r="O10" s="1">
        <v>0.48</v>
      </c>
      <c r="P10" s="1">
        <v>0.48</v>
      </c>
      <c r="Q10" s="1">
        <v>1</v>
      </c>
      <c r="R10" s="1">
        <v>1</v>
      </c>
      <c r="S10" s="1">
        <v>0</v>
      </c>
      <c r="T10" s="1">
        <v>0</v>
      </c>
      <c r="U10" s="1">
        <v>4</v>
      </c>
      <c r="V10" s="1">
        <v>2</v>
      </c>
      <c r="W10" s="1">
        <v>50</v>
      </c>
      <c r="X10" s="1">
        <v>0</v>
      </c>
      <c r="Y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7.0000000000000007E-2</v>
      </c>
      <c r="AF10" s="1">
        <v>0</v>
      </c>
      <c r="AG10" s="1">
        <v>0</v>
      </c>
      <c r="AH10" s="1">
        <v>0</v>
      </c>
      <c r="AI10" s="1">
        <v>0</v>
      </c>
      <c r="AJ10" s="1">
        <v>1</v>
      </c>
      <c r="AK10" s="1">
        <v>33</v>
      </c>
      <c r="AL10" s="1">
        <v>0.3</v>
      </c>
      <c r="AM10" s="1">
        <v>43.2</v>
      </c>
      <c r="AN10" s="1">
        <v>3.1</v>
      </c>
      <c r="AO10" s="1">
        <v>9.1999999999999993</v>
      </c>
      <c r="AP10" s="1">
        <v>18</v>
      </c>
      <c r="AQ10" s="1">
        <v>42</v>
      </c>
      <c r="AR10" s="1">
        <v>3</v>
      </c>
      <c r="AS10" s="1">
        <v>15</v>
      </c>
      <c r="AT10" s="1">
        <v>0</v>
      </c>
      <c r="AU10" s="1">
        <v>2</v>
      </c>
      <c r="AV10" s="1">
        <v>2</v>
      </c>
      <c r="AW10" s="1">
        <v>100</v>
      </c>
      <c r="AX10" s="1">
        <v>7</v>
      </c>
      <c r="AY10" s="1">
        <v>2</v>
      </c>
      <c r="AZ10" s="1">
        <v>0</v>
      </c>
      <c r="BA10" s="1">
        <v>1</v>
      </c>
      <c r="BB10" s="1">
        <v>3</v>
      </c>
      <c r="BC10" s="1">
        <v>5</v>
      </c>
      <c r="BD10" s="1">
        <v>3</v>
      </c>
      <c r="BE10" s="1">
        <v>1</v>
      </c>
      <c r="BF10" s="1">
        <v>0</v>
      </c>
      <c r="BG10" s="1">
        <v>0</v>
      </c>
      <c r="BH10" s="1">
        <v>0</v>
      </c>
      <c r="BI10" s="1">
        <v>0.25</v>
      </c>
      <c r="BJ10" s="1">
        <v>67</v>
      </c>
      <c r="BK10" s="1">
        <v>60</v>
      </c>
      <c r="BL10" s="1">
        <v>90</v>
      </c>
      <c r="BM10" s="1">
        <v>13</v>
      </c>
      <c r="BN10" s="1">
        <v>9</v>
      </c>
      <c r="BO10" s="1">
        <v>69</v>
      </c>
      <c r="BP10" s="1">
        <v>4</v>
      </c>
      <c r="BQ10" s="1">
        <v>2</v>
      </c>
      <c r="BR10" s="1">
        <v>50</v>
      </c>
      <c r="BS10" s="1">
        <v>0</v>
      </c>
      <c r="BT10" s="1">
        <v>0</v>
      </c>
      <c r="BU10" s="1">
        <v>1</v>
      </c>
      <c r="BV10" s="1">
        <v>0</v>
      </c>
      <c r="BW10" s="1">
        <v>0</v>
      </c>
      <c r="BX10" s="1">
        <v>0</v>
      </c>
      <c r="BY10" s="1">
        <v>75</v>
      </c>
      <c r="BZ10" s="1">
        <v>1</v>
      </c>
      <c r="CA10" s="1">
        <v>4</v>
      </c>
      <c r="CB10" s="1">
        <v>1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f t="shared" si="0"/>
        <v>4.3267181100000007</v>
      </c>
      <c r="CL10" s="1">
        <v>1</v>
      </c>
    </row>
    <row r="11" spans="1:90" x14ac:dyDescent="0.25">
      <c r="A11" s="1" t="s">
        <v>111</v>
      </c>
      <c r="B11" s="1">
        <v>4.5</v>
      </c>
      <c r="C11" s="1">
        <v>1</v>
      </c>
      <c r="D11" s="1">
        <v>18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1</v>
      </c>
      <c r="V11" s="1">
        <v>0</v>
      </c>
      <c r="W11" s="1">
        <v>0</v>
      </c>
      <c r="X11" s="1">
        <v>0</v>
      </c>
      <c r="Y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0.1</v>
      </c>
      <c r="AM11" s="1">
        <v>3</v>
      </c>
      <c r="AN11" s="1">
        <v>0</v>
      </c>
      <c r="AO11" s="1">
        <v>1.7</v>
      </c>
      <c r="AP11" s="1">
        <v>6</v>
      </c>
      <c r="AQ11" s="1">
        <v>6</v>
      </c>
      <c r="AR11" s="1">
        <v>0</v>
      </c>
      <c r="AS11" s="1">
        <v>1</v>
      </c>
      <c r="AT11" s="1">
        <v>1</v>
      </c>
      <c r="AU11" s="1">
        <v>2</v>
      </c>
      <c r="AV11" s="1">
        <v>2</v>
      </c>
      <c r="AW11" s="1">
        <v>100</v>
      </c>
      <c r="AX11" s="1">
        <v>1</v>
      </c>
      <c r="AY11" s="1">
        <v>0</v>
      </c>
      <c r="AZ11" s="1">
        <v>0</v>
      </c>
      <c r="BA11" s="1">
        <v>0</v>
      </c>
      <c r="BB11" s="1">
        <v>0</v>
      </c>
      <c r="BC11" s="1">
        <v>8</v>
      </c>
      <c r="BD11" s="1">
        <v>4</v>
      </c>
      <c r="BE11" s="1">
        <v>4</v>
      </c>
      <c r="BF11" s="1">
        <v>2</v>
      </c>
      <c r="BG11" s="1">
        <v>2</v>
      </c>
      <c r="BH11" s="1">
        <v>2</v>
      </c>
      <c r="BI11" s="1">
        <v>1.31</v>
      </c>
      <c r="BJ11" s="1">
        <v>5</v>
      </c>
      <c r="BK11" s="1">
        <v>2</v>
      </c>
      <c r="BL11" s="1">
        <v>40</v>
      </c>
      <c r="BM11" s="1">
        <v>2</v>
      </c>
      <c r="BN11" s="1">
        <v>0</v>
      </c>
      <c r="BO11" s="1">
        <v>0</v>
      </c>
      <c r="BP11" s="1">
        <v>1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1</v>
      </c>
      <c r="BW11" s="1">
        <v>0</v>
      </c>
      <c r="BX11" s="1">
        <v>0</v>
      </c>
      <c r="BY11" s="1">
        <v>7</v>
      </c>
      <c r="BZ11" s="1">
        <v>0</v>
      </c>
      <c r="CA11" s="1">
        <v>1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f t="shared" si="0"/>
        <v>3.605116999999999</v>
      </c>
      <c r="CL11" s="1">
        <v>1</v>
      </c>
    </row>
    <row r="12" spans="1:90" x14ac:dyDescent="0.25">
      <c r="A12" s="1" t="s">
        <v>118</v>
      </c>
      <c r="B12" s="1">
        <v>6.2</v>
      </c>
      <c r="C12" s="1">
        <v>1</v>
      </c>
      <c r="D12" s="1">
        <v>29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1</v>
      </c>
      <c r="V12" s="1">
        <v>0</v>
      </c>
      <c r="W12" s="1">
        <v>0</v>
      </c>
      <c r="X12" s="1">
        <v>0</v>
      </c>
      <c r="Y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0.1</v>
      </c>
      <c r="AM12" s="1">
        <v>0</v>
      </c>
      <c r="AN12" s="1">
        <v>0</v>
      </c>
      <c r="AO12" s="1">
        <v>1</v>
      </c>
      <c r="AP12" s="1">
        <v>3</v>
      </c>
      <c r="AQ12" s="1">
        <v>3</v>
      </c>
      <c r="AR12" s="1">
        <v>0</v>
      </c>
      <c r="AS12" s="1">
        <v>1</v>
      </c>
      <c r="AT12" s="1">
        <v>0</v>
      </c>
      <c r="AU12" s="1">
        <v>0</v>
      </c>
      <c r="AV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15</v>
      </c>
      <c r="BD12" s="1">
        <v>11</v>
      </c>
      <c r="BE12" s="1">
        <v>4</v>
      </c>
      <c r="BF12" s="1">
        <v>1</v>
      </c>
      <c r="BG12" s="1">
        <v>2</v>
      </c>
      <c r="BH12" s="1">
        <v>3</v>
      </c>
      <c r="BI12" s="1">
        <v>1.82</v>
      </c>
      <c r="BJ12" s="1">
        <v>9</v>
      </c>
      <c r="BK12" s="1">
        <v>7</v>
      </c>
      <c r="BL12" s="1">
        <v>78</v>
      </c>
      <c r="BM12" s="1">
        <v>2</v>
      </c>
      <c r="BN12" s="1">
        <v>1</v>
      </c>
      <c r="BO12" s="1">
        <v>50</v>
      </c>
      <c r="BP12" s="1">
        <v>1</v>
      </c>
      <c r="BQ12" s="1">
        <v>0</v>
      </c>
      <c r="BR12" s="1">
        <v>0</v>
      </c>
      <c r="BS12" s="1">
        <v>0</v>
      </c>
      <c r="BT12" s="1">
        <v>0</v>
      </c>
      <c r="BU12" s="1">
        <v>1</v>
      </c>
      <c r="BV12" s="1">
        <v>0</v>
      </c>
      <c r="BW12" s="1">
        <v>1</v>
      </c>
      <c r="BX12" s="1">
        <v>0</v>
      </c>
      <c r="BY12" s="1">
        <v>12</v>
      </c>
      <c r="BZ12" s="1">
        <v>0</v>
      </c>
      <c r="CA12" s="1">
        <v>1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f t="shared" si="0"/>
        <v>3.0538110000000009</v>
      </c>
      <c r="CL12" s="1">
        <v>1</v>
      </c>
    </row>
    <row r="13" spans="1:90" x14ac:dyDescent="0.25">
      <c r="A13" s="1" t="s">
        <v>135</v>
      </c>
      <c r="B13" s="1">
        <v>4.9000000000000004</v>
      </c>
      <c r="C13" s="1">
        <v>1</v>
      </c>
      <c r="D13" s="1">
        <v>1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X13" s="1">
        <v>0</v>
      </c>
      <c r="Y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3</v>
      </c>
      <c r="AN13" s="1">
        <v>0</v>
      </c>
      <c r="AO13" s="1">
        <v>1.6</v>
      </c>
      <c r="AP13" s="1">
        <v>4</v>
      </c>
      <c r="AQ13" s="1">
        <v>4</v>
      </c>
      <c r="AR13" s="1">
        <v>0</v>
      </c>
      <c r="AS13" s="1">
        <v>1</v>
      </c>
      <c r="AT13" s="1">
        <v>0</v>
      </c>
      <c r="AU13" s="1">
        <v>0</v>
      </c>
      <c r="AV13" s="1">
        <v>0</v>
      </c>
      <c r="AX13" s="1">
        <v>0</v>
      </c>
      <c r="AY13" s="1">
        <v>2</v>
      </c>
      <c r="AZ13" s="1">
        <v>0</v>
      </c>
      <c r="BA13" s="1">
        <v>0</v>
      </c>
      <c r="BB13" s="1">
        <v>2</v>
      </c>
      <c r="BC13" s="1">
        <v>15</v>
      </c>
      <c r="BD13" s="1">
        <v>6</v>
      </c>
      <c r="BE13" s="1">
        <v>5</v>
      </c>
      <c r="BF13" s="1">
        <v>0</v>
      </c>
      <c r="BG13" s="1">
        <v>0</v>
      </c>
      <c r="BH13" s="1">
        <v>1</v>
      </c>
      <c r="BI13" s="1">
        <v>1.33</v>
      </c>
      <c r="BJ13" s="1">
        <v>0</v>
      </c>
      <c r="BK13" s="1">
        <v>0</v>
      </c>
      <c r="BM13" s="1">
        <v>0</v>
      </c>
      <c r="BN13" s="1">
        <v>0</v>
      </c>
      <c r="BP13" s="1">
        <v>0</v>
      </c>
      <c r="BQ13" s="1">
        <v>0</v>
      </c>
      <c r="BS13" s="1">
        <v>0</v>
      </c>
      <c r="BT13" s="1">
        <v>0</v>
      </c>
      <c r="BU13" s="1">
        <v>0</v>
      </c>
      <c r="BV13" s="1">
        <v>1</v>
      </c>
      <c r="BW13" s="1">
        <v>0</v>
      </c>
      <c r="BX13" s="1">
        <v>0</v>
      </c>
      <c r="BY13" s="1">
        <v>2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f t="shared" si="0"/>
        <v>4.4606309999999993</v>
      </c>
      <c r="CL13" s="1">
        <v>1</v>
      </c>
    </row>
    <row r="14" spans="1:90" x14ac:dyDescent="0.25">
      <c r="A14" s="1" t="s">
        <v>191</v>
      </c>
      <c r="B14" s="1">
        <v>4.3</v>
      </c>
      <c r="C14" s="1">
        <v>1</v>
      </c>
      <c r="D14" s="1">
        <v>90</v>
      </c>
      <c r="E14" s="1">
        <v>0.13</v>
      </c>
      <c r="F14" s="1">
        <v>0</v>
      </c>
      <c r="G14" s="1">
        <v>0.2</v>
      </c>
      <c r="H14" s="1">
        <v>0</v>
      </c>
      <c r="I14" s="1">
        <v>1</v>
      </c>
      <c r="J14" s="1">
        <v>0</v>
      </c>
      <c r="K14" s="1">
        <v>1</v>
      </c>
      <c r="L14" s="1">
        <v>0</v>
      </c>
      <c r="M14" s="1">
        <v>0</v>
      </c>
      <c r="N14" s="1">
        <v>1</v>
      </c>
      <c r="O14" s="1">
        <v>0.08</v>
      </c>
      <c r="P14" s="1">
        <v>0.08</v>
      </c>
      <c r="Q14" s="1">
        <v>0</v>
      </c>
      <c r="R14" s="1">
        <v>0</v>
      </c>
      <c r="S14" s="1">
        <v>0</v>
      </c>
      <c r="T14" s="1">
        <v>0</v>
      </c>
      <c r="U14" s="1">
        <v>5</v>
      </c>
      <c r="V14" s="1">
        <v>2</v>
      </c>
      <c r="W14" s="1">
        <v>40</v>
      </c>
      <c r="X14" s="1">
        <v>0</v>
      </c>
      <c r="Y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0.08</v>
      </c>
      <c r="AF14" s="1">
        <v>0</v>
      </c>
      <c r="AG14" s="1">
        <v>0</v>
      </c>
      <c r="AH14" s="1">
        <v>0</v>
      </c>
      <c r="AI14" s="1">
        <v>0</v>
      </c>
      <c r="AJ14" s="1">
        <v>1</v>
      </c>
      <c r="AK14" s="1">
        <v>38</v>
      </c>
      <c r="AL14" s="1">
        <v>0.3</v>
      </c>
      <c r="AM14" s="1">
        <v>9.6</v>
      </c>
      <c r="AN14" s="1">
        <v>0.7</v>
      </c>
      <c r="AO14" s="1">
        <v>4.3</v>
      </c>
      <c r="AP14" s="1">
        <v>12</v>
      </c>
      <c r="AQ14" s="1">
        <v>24</v>
      </c>
      <c r="AR14" s="1">
        <v>0</v>
      </c>
      <c r="AS14" s="1">
        <v>6</v>
      </c>
      <c r="AT14" s="1">
        <v>0</v>
      </c>
      <c r="AU14" s="1">
        <v>1</v>
      </c>
      <c r="AV14" s="1">
        <v>0</v>
      </c>
      <c r="AW14" s="1">
        <v>0</v>
      </c>
      <c r="AX14" s="1">
        <v>9</v>
      </c>
      <c r="AY14" s="1">
        <v>2</v>
      </c>
      <c r="AZ14" s="1">
        <v>0</v>
      </c>
      <c r="BA14" s="1">
        <v>1</v>
      </c>
      <c r="BB14" s="1">
        <v>3</v>
      </c>
      <c r="BC14" s="1">
        <v>10</v>
      </c>
      <c r="BD14" s="1">
        <v>5</v>
      </c>
      <c r="BE14" s="1">
        <v>2</v>
      </c>
      <c r="BF14" s="1">
        <v>1</v>
      </c>
      <c r="BG14" s="1">
        <v>1</v>
      </c>
      <c r="BH14" s="1">
        <v>1</v>
      </c>
      <c r="BI14" s="1">
        <v>0.86</v>
      </c>
      <c r="BJ14" s="1">
        <v>35</v>
      </c>
      <c r="BK14" s="1">
        <v>28</v>
      </c>
      <c r="BL14" s="1">
        <v>80</v>
      </c>
      <c r="BM14" s="1">
        <v>13</v>
      </c>
      <c r="BN14" s="1">
        <v>7</v>
      </c>
      <c r="BO14" s="1">
        <v>54</v>
      </c>
      <c r="BP14" s="1">
        <v>5</v>
      </c>
      <c r="BQ14" s="1">
        <v>2</v>
      </c>
      <c r="BR14" s="1">
        <v>40</v>
      </c>
      <c r="BS14" s="1">
        <v>0</v>
      </c>
      <c r="BT14" s="1">
        <v>0</v>
      </c>
      <c r="BU14" s="1">
        <v>1</v>
      </c>
      <c r="BV14" s="1">
        <v>0</v>
      </c>
      <c r="BW14" s="1">
        <v>0</v>
      </c>
      <c r="BX14" s="1">
        <v>1</v>
      </c>
      <c r="BY14" s="1">
        <v>46</v>
      </c>
      <c r="BZ14" s="1">
        <v>3</v>
      </c>
      <c r="CA14" s="1">
        <v>4</v>
      </c>
      <c r="CB14" s="1">
        <v>1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f t="shared" si="0"/>
        <v>4.1733308099999995</v>
      </c>
      <c r="CL14" s="1">
        <v>1</v>
      </c>
    </row>
    <row r="15" spans="1:90" x14ac:dyDescent="0.25">
      <c r="A15" s="1" t="s">
        <v>104</v>
      </c>
      <c r="B15" s="1">
        <v>5.4</v>
      </c>
      <c r="C15" s="1">
        <v>1</v>
      </c>
      <c r="D15" s="1">
        <v>66</v>
      </c>
      <c r="E15" s="1">
        <v>0.1</v>
      </c>
      <c r="F15" s="1">
        <v>0</v>
      </c>
      <c r="G15" s="1">
        <v>0.2</v>
      </c>
      <c r="H15" s="1">
        <v>0</v>
      </c>
      <c r="I15" s="1">
        <v>1</v>
      </c>
      <c r="J15" s="1">
        <v>1</v>
      </c>
      <c r="K15" s="1">
        <v>1</v>
      </c>
      <c r="L15" s="1">
        <v>0</v>
      </c>
      <c r="M15" s="1">
        <v>0</v>
      </c>
      <c r="N15" s="1">
        <v>1</v>
      </c>
      <c r="O15" s="1">
        <v>0.16</v>
      </c>
      <c r="P15" s="1">
        <v>0.16</v>
      </c>
      <c r="Q15" s="1">
        <v>0</v>
      </c>
      <c r="R15" s="1">
        <v>0</v>
      </c>
      <c r="S15" s="1">
        <v>0</v>
      </c>
      <c r="T15" s="1">
        <v>0</v>
      </c>
      <c r="U15" s="1">
        <v>2</v>
      </c>
      <c r="V15" s="1">
        <v>1</v>
      </c>
      <c r="W15" s="1">
        <v>50</v>
      </c>
      <c r="X15" s="1">
        <v>0</v>
      </c>
      <c r="Y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0.04</v>
      </c>
      <c r="AF15" s="1">
        <v>0</v>
      </c>
      <c r="AG15" s="1">
        <v>0</v>
      </c>
      <c r="AH15" s="1">
        <v>0</v>
      </c>
      <c r="AI15" s="1">
        <v>0</v>
      </c>
      <c r="AJ15" s="1">
        <v>1</v>
      </c>
      <c r="AK15" s="1">
        <v>19</v>
      </c>
      <c r="AL15" s="1">
        <v>0.3</v>
      </c>
      <c r="AM15" s="1">
        <v>19</v>
      </c>
      <c r="AN15" s="1">
        <v>1.1000000000000001</v>
      </c>
      <c r="AO15" s="1">
        <v>3.7</v>
      </c>
      <c r="AP15" s="1">
        <v>11</v>
      </c>
      <c r="AQ15" s="1">
        <v>23</v>
      </c>
      <c r="AR15" s="1">
        <v>1</v>
      </c>
      <c r="AS15" s="1">
        <v>7</v>
      </c>
      <c r="AT15" s="1">
        <v>0</v>
      </c>
      <c r="AU15" s="1">
        <v>0</v>
      </c>
      <c r="AV15" s="1">
        <v>0</v>
      </c>
      <c r="AX15" s="1">
        <v>3</v>
      </c>
      <c r="AY15" s="1">
        <v>6</v>
      </c>
      <c r="AZ15" s="1">
        <v>1</v>
      </c>
      <c r="BA15" s="1">
        <v>1</v>
      </c>
      <c r="BB15" s="1">
        <v>8</v>
      </c>
      <c r="BC15" s="1">
        <v>7</v>
      </c>
      <c r="BD15" s="1">
        <v>4</v>
      </c>
      <c r="BE15" s="1">
        <v>3</v>
      </c>
      <c r="BF15" s="1">
        <v>0</v>
      </c>
      <c r="BG15" s="1">
        <v>2</v>
      </c>
      <c r="BH15" s="1">
        <v>3</v>
      </c>
      <c r="BI15" s="1">
        <v>1.44</v>
      </c>
      <c r="BJ15" s="1">
        <v>21</v>
      </c>
      <c r="BK15" s="1">
        <v>17</v>
      </c>
      <c r="BL15" s="1">
        <v>81</v>
      </c>
      <c r="BM15" s="1">
        <v>6</v>
      </c>
      <c r="BN15" s="1">
        <v>3</v>
      </c>
      <c r="BO15" s="1">
        <v>50</v>
      </c>
      <c r="BP15" s="1">
        <v>2</v>
      </c>
      <c r="BQ15" s="1">
        <v>1</v>
      </c>
      <c r="BR15" s="1">
        <v>50</v>
      </c>
      <c r="BS15" s="1">
        <v>0</v>
      </c>
      <c r="BT15" s="1">
        <v>0</v>
      </c>
      <c r="BU15" s="1">
        <v>1</v>
      </c>
      <c r="BV15" s="1">
        <v>0</v>
      </c>
      <c r="BW15" s="1">
        <v>1</v>
      </c>
      <c r="BX15" s="1">
        <v>0</v>
      </c>
      <c r="BY15" s="1">
        <v>32</v>
      </c>
      <c r="BZ15" s="1">
        <v>2</v>
      </c>
      <c r="CA15" s="1">
        <v>1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f t="shared" si="0"/>
        <v>3.147945060000001</v>
      </c>
      <c r="CL15" s="1">
        <v>0</v>
      </c>
    </row>
    <row r="16" spans="1:90" x14ac:dyDescent="0.25">
      <c r="A16" s="1" t="s">
        <v>146</v>
      </c>
      <c r="B16" s="1">
        <v>4.3</v>
      </c>
      <c r="C16" s="1">
        <v>1</v>
      </c>
      <c r="D16" s="1">
        <v>90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5</v>
      </c>
      <c r="V16" s="1">
        <v>3</v>
      </c>
      <c r="W16" s="1">
        <v>60</v>
      </c>
      <c r="X16" s="1">
        <v>0</v>
      </c>
      <c r="Y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1</v>
      </c>
      <c r="AI16" s="1">
        <v>0</v>
      </c>
      <c r="AJ16" s="1">
        <v>0</v>
      </c>
      <c r="AK16" s="1">
        <v>0</v>
      </c>
      <c r="AL16" s="1">
        <v>0.4</v>
      </c>
      <c r="AM16" s="1">
        <v>8</v>
      </c>
      <c r="AN16" s="1">
        <v>0</v>
      </c>
      <c r="AO16" s="1">
        <v>0.9</v>
      </c>
      <c r="AP16" s="1">
        <v>8</v>
      </c>
      <c r="AQ16" s="1">
        <v>8</v>
      </c>
      <c r="AR16" s="1">
        <v>0</v>
      </c>
      <c r="AS16" s="1">
        <v>1</v>
      </c>
      <c r="AT16" s="1">
        <v>1</v>
      </c>
      <c r="AU16" s="1">
        <v>1</v>
      </c>
      <c r="AV16" s="1">
        <v>0</v>
      </c>
      <c r="AW16" s="1">
        <v>0</v>
      </c>
      <c r="AX16" s="1">
        <v>5</v>
      </c>
      <c r="AY16" s="1">
        <v>3</v>
      </c>
      <c r="AZ16" s="1">
        <v>0</v>
      </c>
      <c r="BA16" s="1">
        <v>1</v>
      </c>
      <c r="BB16" s="1">
        <v>4</v>
      </c>
      <c r="BC16" s="1">
        <v>20</v>
      </c>
      <c r="BD16" s="1">
        <v>10</v>
      </c>
      <c r="BE16" s="1">
        <v>6</v>
      </c>
      <c r="BF16" s="1">
        <v>2</v>
      </c>
      <c r="BG16" s="1">
        <v>4</v>
      </c>
      <c r="BH16" s="1">
        <v>3</v>
      </c>
      <c r="BI16" s="1">
        <v>2.02</v>
      </c>
      <c r="BJ16" s="1">
        <v>45</v>
      </c>
      <c r="BK16" s="1">
        <v>39</v>
      </c>
      <c r="BL16" s="1">
        <v>87</v>
      </c>
      <c r="BM16" s="1">
        <v>16</v>
      </c>
      <c r="BN16" s="1">
        <v>12</v>
      </c>
      <c r="BO16" s="1">
        <v>75</v>
      </c>
      <c r="BP16" s="1">
        <v>5</v>
      </c>
      <c r="BQ16" s="1">
        <v>3</v>
      </c>
      <c r="BR16" s="1">
        <v>60</v>
      </c>
      <c r="BS16" s="1">
        <v>0</v>
      </c>
      <c r="BT16" s="1">
        <v>0</v>
      </c>
      <c r="BU16" s="1">
        <v>1</v>
      </c>
      <c r="BV16" s="1">
        <v>0</v>
      </c>
      <c r="BW16" s="1">
        <v>0</v>
      </c>
      <c r="BX16" s="1">
        <v>0</v>
      </c>
      <c r="BY16" s="1">
        <v>51</v>
      </c>
      <c r="BZ16" s="1">
        <v>0</v>
      </c>
      <c r="CA16" s="1">
        <v>5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f t="shared" si="0"/>
        <v>3.6871569999999987</v>
      </c>
      <c r="CL16" s="1">
        <v>0</v>
      </c>
    </row>
    <row r="17" spans="1:90" x14ac:dyDescent="0.25">
      <c r="A17" s="1" t="s">
        <v>96</v>
      </c>
      <c r="B17" s="1">
        <v>4.9000000000000004</v>
      </c>
      <c r="C17" s="1">
        <v>2</v>
      </c>
      <c r="D17" s="1">
        <v>90</v>
      </c>
      <c r="E17" s="1">
        <v>0.01</v>
      </c>
      <c r="F17" s="1">
        <v>0</v>
      </c>
      <c r="G17" s="1">
        <v>0</v>
      </c>
      <c r="H17" s="1">
        <v>0</v>
      </c>
      <c r="I17" s="1">
        <v>0.5</v>
      </c>
      <c r="J17" s="1">
        <v>0</v>
      </c>
      <c r="K17" s="1">
        <v>0</v>
      </c>
      <c r="L17" s="1">
        <v>0.5</v>
      </c>
      <c r="M17" s="1">
        <v>0</v>
      </c>
      <c r="N17" s="1">
        <v>0</v>
      </c>
      <c r="O17" s="1">
        <v>0.01</v>
      </c>
      <c r="P17" s="1">
        <v>0.01</v>
      </c>
      <c r="Q17" s="1">
        <v>0</v>
      </c>
      <c r="R17" s="1">
        <v>0</v>
      </c>
      <c r="S17" s="1">
        <v>0</v>
      </c>
      <c r="T17" s="1">
        <v>0</v>
      </c>
      <c r="U17" s="1">
        <v>6.5</v>
      </c>
      <c r="V17" s="1">
        <v>3</v>
      </c>
      <c r="W17" s="1">
        <v>46</v>
      </c>
      <c r="X17" s="1">
        <v>0</v>
      </c>
      <c r="Y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0.01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5</v>
      </c>
      <c r="AL17" s="1">
        <v>0.65</v>
      </c>
      <c r="AM17" s="1">
        <v>11.2</v>
      </c>
      <c r="AN17" s="1">
        <v>0.1</v>
      </c>
      <c r="AO17" s="1">
        <v>2.7</v>
      </c>
      <c r="AP17" s="1">
        <v>8.5</v>
      </c>
      <c r="AQ17" s="1">
        <v>8.5</v>
      </c>
      <c r="AR17" s="1">
        <v>0</v>
      </c>
      <c r="AS17" s="1">
        <v>1.5</v>
      </c>
      <c r="AT17" s="1">
        <v>1.5</v>
      </c>
      <c r="AU17" s="1">
        <v>1</v>
      </c>
      <c r="AV17" s="1">
        <v>0.5</v>
      </c>
      <c r="AW17" s="1">
        <v>50</v>
      </c>
      <c r="AX17" s="1">
        <v>3</v>
      </c>
      <c r="AY17" s="1">
        <v>2.5</v>
      </c>
      <c r="AZ17" s="1">
        <v>0.5</v>
      </c>
      <c r="BA17" s="1">
        <v>0.5</v>
      </c>
      <c r="BB17" s="1">
        <v>3.5</v>
      </c>
      <c r="BC17" s="1">
        <v>14</v>
      </c>
      <c r="BD17" s="1">
        <v>8.5</v>
      </c>
      <c r="BE17" s="1">
        <v>5.5</v>
      </c>
      <c r="BF17" s="1">
        <v>2</v>
      </c>
      <c r="BG17" s="1">
        <v>1.5</v>
      </c>
      <c r="BH17" s="1">
        <v>1</v>
      </c>
      <c r="BI17" s="1">
        <v>1.39</v>
      </c>
      <c r="BJ17" s="1">
        <v>42.5</v>
      </c>
      <c r="BK17" s="1">
        <v>29</v>
      </c>
      <c r="BL17" s="1">
        <v>68</v>
      </c>
      <c r="BM17" s="1">
        <v>19.5</v>
      </c>
      <c r="BN17" s="1">
        <v>10</v>
      </c>
      <c r="BO17" s="1">
        <v>51</v>
      </c>
      <c r="BP17" s="1">
        <v>6.5</v>
      </c>
      <c r="BQ17" s="1">
        <v>3</v>
      </c>
      <c r="BR17" s="1">
        <v>46</v>
      </c>
      <c r="BS17" s="1">
        <v>0</v>
      </c>
      <c r="BT17" s="1">
        <v>0</v>
      </c>
      <c r="BU17" s="1">
        <v>2</v>
      </c>
      <c r="BV17" s="1">
        <v>0</v>
      </c>
      <c r="BW17" s="1">
        <v>0</v>
      </c>
      <c r="BX17" s="1">
        <v>0</v>
      </c>
      <c r="BY17" s="1">
        <v>50</v>
      </c>
      <c r="BZ17" s="1">
        <v>0.5</v>
      </c>
      <c r="CA17" s="1">
        <v>5</v>
      </c>
      <c r="CB17" s="1">
        <v>0.5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f t="shared" si="0"/>
        <v>3.6986755700000002</v>
      </c>
      <c r="CL17" s="1">
        <v>15</v>
      </c>
    </row>
    <row r="18" spans="1:90" x14ac:dyDescent="0.25">
      <c r="A18" s="1" t="s">
        <v>129</v>
      </c>
      <c r="B18" s="1">
        <v>4.8</v>
      </c>
      <c r="C18" s="1">
        <v>2</v>
      </c>
      <c r="D18" s="1">
        <v>90</v>
      </c>
      <c r="E18" s="1">
        <v>0.18</v>
      </c>
      <c r="F18" s="1">
        <v>0</v>
      </c>
      <c r="G18" s="1">
        <v>0.2</v>
      </c>
      <c r="H18" s="1">
        <v>0</v>
      </c>
      <c r="I18" s="1">
        <v>1.5</v>
      </c>
      <c r="J18" s="1">
        <v>0.5</v>
      </c>
      <c r="K18" s="1">
        <v>1.5</v>
      </c>
      <c r="L18" s="1">
        <v>0</v>
      </c>
      <c r="M18" s="1">
        <v>0</v>
      </c>
      <c r="N18" s="1">
        <v>1.5</v>
      </c>
      <c r="O18" s="1">
        <v>0.1</v>
      </c>
      <c r="P18" s="1">
        <v>0.1</v>
      </c>
      <c r="Q18" s="1">
        <v>0</v>
      </c>
      <c r="R18" s="1">
        <v>0</v>
      </c>
      <c r="S18" s="1">
        <v>0</v>
      </c>
      <c r="T18" s="1">
        <v>0</v>
      </c>
      <c r="U18" s="1">
        <v>6.5</v>
      </c>
      <c r="V18" s="1">
        <v>4.5</v>
      </c>
      <c r="W18" s="1">
        <v>69</v>
      </c>
      <c r="X18" s="1">
        <v>0.5</v>
      </c>
      <c r="Y18" s="1">
        <v>0.5</v>
      </c>
      <c r="Z18" s="1">
        <v>100</v>
      </c>
      <c r="AA18" s="1">
        <v>0</v>
      </c>
      <c r="AB18" s="1">
        <v>0</v>
      </c>
      <c r="AC18" s="1">
        <v>0.5</v>
      </c>
      <c r="AD18" s="1">
        <v>0</v>
      </c>
      <c r="AE18" s="1">
        <v>0.06</v>
      </c>
      <c r="AF18" s="1">
        <v>0</v>
      </c>
      <c r="AG18" s="1">
        <v>0</v>
      </c>
      <c r="AH18" s="1">
        <v>0</v>
      </c>
      <c r="AI18" s="1">
        <v>0</v>
      </c>
      <c r="AJ18" s="1">
        <v>0.5</v>
      </c>
      <c r="AK18" s="1">
        <v>21.5</v>
      </c>
      <c r="AL18" s="1">
        <v>8.1999999999999993</v>
      </c>
      <c r="AM18" s="1">
        <v>21.5</v>
      </c>
      <c r="AN18" s="1">
        <v>0.8</v>
      </c>
      <c r="AO18" s="1">
        <v>4.5</v>
      </c>
      <c r="AP18" s="1">
        <v>16.5</v>
      </c>
      <c r="AQ18" s="1">
        <v>22.5</v>
      </c>
      <c r="AR18" s="1">
        <v>1</v>
      </c>
      <c r="AS18" s="1">
        <v>5</v>
      </c>
      <c r="AT18" s="1">
        <v>0.5</v>
      </c>
      <c r="AU18" s="1">
        <v>0</v>
      </c>
      <c r="AV18" s="1">
        <v>0</v>
      </c>
      <c r="AX18" s="1">
        <v>5.5</v>
      </c>
      <c r="AY18" s="1">
        <v>2</v>
      </c>
      <c r="AZ18" s="1">
        <v>1.5</v>
      </c>
      <c r="BA18" s="1">
        <v>2</v>
      </c>
      <c r="BB18" s="1">
        <v>5.5</v>
      </c>
      <c r="BC18" s="1">
        <v>8</v>
      </c>
      <c r="BD18" s="1">
        <v>4</v>
      </c>
      <c r="BE18" s="1">
        <v>2.5</v>
      </c>
      <c r="BF18" s="1">
        <v>0</v>
      </c>
      <c r="BG18" s="1">
        <v>0.5</v>
      </c>
      <c r="BH18" s="1">
        <v>1</v>
      </c>
      <c r="BI18" s="1">
        <v>0.96</v>
      </c>
      <c r="BJ18" s="1">
        <v>80.5</v>
      </c>
      <c r="BK18" s="1">
        <v>74.5</v>
      </c>
      <c r="BL18" s="1">
        <v>93</v>
      </c>
      <c r="BM18" s="1">
        <v>21</v>
      </c>
      <c r="BN18" s="1">
        <v>17</v>
      </c>
      <c r="BO18" s="1">
        <v>81</v>
      </c>
      <c r="BP18" s="1">
        <v>6.5</v>
      </c>
      <c r="BQ18" s="1">
        <v>4.5</v>
      </c>
      <c r="BR18" s="1">
        <v>69</v>
      </c>
      <c r="BS18" s="1">
        <v>0</v>
      </c>
      <c r="BT18" s="1">
        <v>0</v>
      </c>
      <c r="BU18" s="1">
        <v>2</v>
      </c>
      <c r="BV18" s="1">
        <v>0</v>
      </c>
      <c r="BW18" s="1">
        <v>0</v>
      </c>
      <c r="BX18" s="1">
        <v>0</v>
      </c>
      <c r="BY18" s="1">
        <v>88.5</v>
      </c>
      <c r="BZ18" s="1">
        <v>2.5</v>
      </c>
      <c r="CA18" s="1">
        <v>5</v>
      </c>
      <c r="CB18" s="1">
        <v>1.5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f t="shared" si="0"/>
        <v>4.2050408800000003</v>
      </c>
      <c r="CL18" s="1">
        <v>9</v>
      </c>
    </row>
    <row r="19" spans="1:90" x14ac:dyDescent="0.25">
      <c r="A19" s="1" t="s">
        <v>184</v>
      </c>
      <c r="B19" s="1">
        <v>5.4</v>
      </c>
      <c r="C19" s="1">
        <v>2</v>
      </c>
      <c r="D19" s="1">
        <v>90</v>
      </c>
      <c r="E19" s="1">
        <v>0.01</v>
      </c>
      <c r="F19" s="1">
        <v>0</v>
      </c>
      <c r="G19" s="1">
        <v>0</v>
      </c>
      <c r="H19" s="1">
        <v>0</v>
      </c>
      <c r="I19" s="1">
        <v>0.5</v>
      </c>
      <c r="J19" s="1">
        <v>0</v>
      </c>
      <c r="K19" s="1">
        <v>0.5</v>
      </c>
      <c r="L19" s="1">
        <v>0</v>
      </c>
      <c r="M19" s="1">
        <v>0</v>
      </c>
      <c r="N19" s="1">
        <v>0.5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9</v>
      </c>
      <c r="V19" s="1">
        <v>4</v>
      </c>
      <c r="W19" s="1">
        <v>44</v>
      </c>
      <c r="X19" s="1">
        <v>0.5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0.01</v>
      </c>
      <c r="AF19" s="1">
        <v>0</v>
      </c>
      <c r="AG19" s="1">
        <v>0</v>
      </c>
      <c r="AH19" s="1">
        <v>0.5</v>
      </c>
      <c r="AI19" s="1">
        <v>0</v>
      </c>
      <c r="AJ19" s="1">
        <v>0</v>
      </c>
      <c r="AK19" s="1">
        <v>4.5</v>
      </c>
      <c r="AL19" s="1">
        <v>1</v>
      </c>
      <c r="AM19" s="1">
        <v>17.3</v>
      </c>
      <c r="AN19" s="1">
        <v>0.1</v>
      </c>
      <c r="AO19" s="1">
        <v>2.2000000000000002</v>
      </c>
      <c r="AP19" s="1">
        <v>8.5</v>
      </c>
      <c r="AQ19" s="1">
        <v>8.5</v>
      </c>
      <c r="AR19" s="1">
        <v>0</v>
      </c>
      <c r="AS19" s="1">
        <v>1</v>
      </c>
      <c r="AT19" s="1">
        <v>1.5</v>
      </c>
      <c r="AU19" s="1">
        <v>0.5</v>
      </c>
      <c r="AV19" s="1">
        <v>0</v>
      </c>
      <c r="AW19" s="1">
        <v>0</v>
      </c>
      <c r="AX19" s="1">
        <v>5</v>
      </c>
      <c r="AY19" s="1">
        <v>3.5</v>
      </c>
      <c r="AZ19" s="1">
        <v>1.5</v>
      </c>
      <c r="BA19" s="1">
        <v>1</v>
      </c>
      <c r="BB19" s="1">
        <v>6</v>
      </c>
      <c r="BC19" s="1">
        <v>14</v>
      </c>
      <c r="BD19" s="1">
        <v>8.5</v>
      </c>
      <c r="BE19" s="1">
        <v>5.5</v>
      </c>
      <c r="BF19" s="1">
        <v>2</v>
      </c>
      <c r="BG19" s="1">
        <v>1.5</v>
      </c>
      <c r="BH19" s="1">
        <v>1</v>
      </c>
      <c r="BI19" s="1">
        <v>1.39</v>
      </c>
      <c r="BJ19" s="1">
        <v>43</v>
      </c>
      <c r="BK19" s="1">
        <v>33</v>
      </c>
      <c r="BL19" s="1">
        <v>77</v>
      </c>
      <c r="BM19" s="1">
        <v>21</v>
      </c>
      <c r="BN19" s="1">
        <v>12.5</v>
      </c>
      <c r="BO19" s="1">
        <v>60</v>
      </c>
      <c r="BP19" s="1">
        <v>9</v>
      </c>
      <c r="BQ19" s="1">
        <v>4</v>
      </c>
      <c r="BR19" s="1">
        <v>44</v>
      </c>
      <c r="BS19" s="1">
        <v>0</v>
      </c>
      <c r="BT19" s="1">
        <v>0</v>
      </c>
      <c r="BU19" s="1">
        <v>2</v>
      </c>
      <c r="BV19" s="1">
        <v>0</v>
      </c>
      <c r="BW19" s="1">
        <v>0</v>
      </c>
      <c r="BX19" s="1">
        <v>0</v>
      </c>
      <c r="BY19" s="1">
        <v>51.5</v>
      </c>
      <c r="BZ19" s="1">
        <v>1</v>
      </c>
      <c r="CA19" s="1">
        <v>7</v>
      </c>
      <c r="CB19" s="1">
        <v>0.5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f t="shared" si="0"/>
        <v>3.2107384099999998</v>
      </c>
      <c r="CL19" s="1">
        <v>8</v>
      </c>
    </row>
    <row r="20" spans="1:90" x14ac:dyDescent="0.25">
      <c r="A20" s="1" t="s">
        <v>80</v>
      </c>
      <c r="B20" s="1">
        <v>4.9000000000000004</v>
      </c>
      <c r="C20" s="1">
        <v>2</v>
      </c>
      <c r="D20" s="1">
        <v>90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6.5</v>
      </c>
      <c r="V20" s="1">
        <v>3.5</v>
      </c>
      <c r="W20" s="1">
        <v>54</v>
      </c>
      <c r="X20" s="1">
        <v>0</v>
      </c>
      <c r="Y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1</v>
      </c>
      <c r="AM20" s="1">
        <v>19.5</v>
      </c>
      <c r="AN20" s="1">
        <v>0</v>
      </c>
      <c r="AO20" s="1">
        <v>3.9</v>
      </c>
      <c r="AP20" s="1">
        <v>16</v>
      </c>
      <c r="AQ20" s="1">
        <v>16</v>
      </c>
      <c r="AR20" s="1">
        <v>0</v>
      </c>
      <c r="AS20" s="1">
        <v>1</v>
      </c>
      <c r="AT20" s="1">
        <v>2</v>
      </c>
      <c r="AU20" s="1">
        <v>2</v>
      </c>
      <c r="AV20" s="1">
        <v>1.5</v>
      </c>
      <c r="AW20" s="1">
        <v>75</v>
      </c>
      <c r="AX20" s="1">
        <v>8</v>
      </c>
      <c r="AY20" s="1">
        <v>4.5</v>
      </c>
      <c r="AZ20" s="1">
        <v>0.5</v>
      </c>
      <c r="BA20" s="1">
        <v>2</v>
      </c>
      <c r="BB20" s="1">
        <v>7</v>
      </c>
      <c r="BC20" s="1">
        <v>13.5</v>
      </c>
      <c r="BD20" s="1">
        <v>9</v>
      </c>
      <c r="BE20" s="1">
        <v>3.5</v>
      </c>
      <c r="BF20" s="1">
        <v>1</v>
      </c>
      <c r="BG20" s="1">
        <v>2.5</v>
      </c>
      <c r="BH20" s="1">
        <v>0</v>
      </c>
      <c r="BI20" s="1">
        <v>0.77</v>
      </c>
      <c r="BJ20" s="1">
        <v>57</v>
      </c>
      <c r="BK20" s="1">
        <v>47</v>
      </c>
      <c r="BL20" s="1">
        <v>82</v>
      </c>
      <c r="BM20" s="1">
        <v>16</v>
      </c>
      <c r="BN20" s="1">
        <v>11.5</v>
      </c>
      <c r="BO20" s="1">
        <v>72</v>
      </c>
      <c r="BP20" s="1">
        <v>6.5</v>
      </c>
      <c r="BQ20" s="1">
        <v>3.5</v>
      </c>
      <c r="BR20" s="1">
        <v>54</v>
      </c>
      <c r="BS20" s="1">
        <v>0</v>
      </c>
      <c r="BT20" s="1">
        <v>0</v>
      </c>
      <c r="BU20" s="1">
        <v>2</v>
      </c>
      <c r="BV20" s="1">
        <v>0</v>
      </c>
      <c r="BW20" s="1">
        <v>0</v>
      </c>
      <c r="BX20" s="1">
        <v>0</v>
      </c>
      <c r="BY20" s="1">
        <v>68.5</v>
      </c>
      <c r="BZ20" s="1">
        <v>0</v>
      </c>
      <c r="CA20" s="1">
        <v>4</v>
      </c>
      <c r="CB20" s="1">
        <v>0.5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f t="shared" si="0"/>
        <v>3.6413474999999993</v>
      </c>
      <c r="CL20" s="1">
        <v>7</v>
      </c>
    </row>
    <row r="21" spans="1:90" x14ac:dyDescent="0.25">
      <c r="A21" s="1" t="s">
        <v>87</v>
      </c>
      <c r="B21" s="1">
        <v>5</v>
      </c>
      <c r="C21" s="1">
        <v>2</v>
      </c>
      <c r="D21" s="1">
        <v>90</v>
      </c>
      <c r="E21" s="1">
        <v>0.01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12</v>
      </c>
      <c r="V21" s="1">
        <v>8.5</v>
      </c>
      <c r="W21" s="1">
        <v>71</v>
      </c>
      <c r="X21" s="1">
        <v>0</v>
      </c>
      <c r="Y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0.5</v>
      </c>
      <c r="AK21" s="1">
        <v>2</v>
      </c>
      <c r="AL21" s="1">
        <v>1.45</v>
      </c>
      <c r="AM21" s="1">
        <v>28.1</v>
      </c>
      <c r="AN21" s="1">
        <v>0</v>
      </c>
      <c r="AO21" s="1">
        <v>3.7</v>
      </c>
      <c r="AP21" s="1">
        <v>17</v>
      </c>
      <c r="AQ21" s="1">
        <v>23</v>
      </c>
      <c r="AR21" s="1">
        <v>0.5</v>
      </c>
      <c r="AS21" s="1">
        <v>4.5</v>
      </c>
      <c r="AT21" s="1">
        <v>0.5</v>
      </c>
      <c r="AU21" s="1">
        <v>1</v>
      </c>
      <c r="AV21" s="1">
        <v>1</v>
      </c>
      <c r="AW21" s="1">
        <v>100</v>
      </c>
      <c r="AX21" s="1">
        <v>3.5</v>
      </c>
      <c r="AY21" s="1">
        <v>8</v>
      </c>
      <c r="AZ21" s="1">
        <v>1.5</v>
      </c>
      <c r="BA21" s="1">
        <v>1.5</v>
      </c>
      <c r="BB21" s="1">
        <v>11</v>
      </c>
      <c r="BC21" s="1">
        <v>13</v>
      </c>
      <c r="BD21" s="1">
        <v>6.5</v>
      </c>
      <c r="BE21" s="1">
        <v>4</v>
      </c>
      <c r="BF21" s="1">
        <v>1</v>
      </c>
      <c r="BG21" s="1">
        <v>2</v>
      </c>
      <c r="BH21" s="1">
        <v>0.5</v>
      </c>
      <c r="BI21" s="1">
        <v>0.92</v>
      </c>
      <c r="BJ21" s="1">
        <v>55.5</v>
      </c>
      <c r="BK21" s="1">
        <v>44</v>
      </c>
      <c r="BL21" s="1">
        <v>79</v>
      </c>
      <c r="BM21" s="1">
        <v>27.5</v>
      </c>
      <c r="BN21" s="1">
        <v>21</v>
      </c>
      <c r="BO21" s="1">
        <v>76</v>
      </c>
      <c r="BP21" s="1">
        <v>12</v>
      </c>
      <c r="BQ21" s="1">
        <v>8.5</v>
      </c>
      <c r="BR21" s="1">
        <v>71</v>
      </c>
      <c r="BS21" s="1">
        <v>0</v>
      </c>
      <c r="BT21" s="1">
        <v>0</v>
      </c>
      <c r="BU21" s="1">
        <v>2</v>
      </c>
      <c r="BV21" s="1">
        <v>0</v>
      </c>
      <c r="BW21" s="1">
        <v>0</v>
      </c>
      <c r="BX21" s="1">
        <v>0.5</v>
      </c>
      <c r="BY21" s="1">
        <v>71</v>
      </c>
      <c r="BZ21" s="1">
        <v>1</v>
      </c>
      <c r="CA21" s="1">
        <v>10.5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f t="shared" si="0"/>
        <v>3.3111170099999994</v>
      </c>
      <c r="CL21" s="1">
        <v>7</v>
      </c>
    </row>
    <row r="22" spans="1:90" x14ac:dyDescent="0.25">
      <c r="A22" s="1" t="s">
        <v>126</v>
      </c>
      <c r="B22" s="1">
        <v>4.4000000000000004</v>
      </c>
      <c r="C22" s="1">
        <v>2</v>
      </c>
      <c r="D22" s="1">
        <v>47</v>
      </c>
      <c r="E22" s="1">
        <v>0.31</v>
      </c>
      <c r="F22" s="1">
        <v>0</v>
      </c>
      <c r="G22" s="1">
        <v>0.2</v>
      </c>
      <c r="H22" s="1">
        <v>0</v>
      </c>
      <c r="I22" s="1">
        <v>0.5</v>
      </c>
      <c r="J22" s="1">
        <v>0</v>
      </c>
      <c r="K22" s="1">
        <v>0.5</v>
      </c>
      <c r="L22" s="1">
        <v>0</v>
      </c>
      <c r="M22" s="1">
        <v>0</v>
      </c>
      <c r="N22" s="1">
        <v>0</v>
      </c>
      <c r="O22" s="1">
        <v>0.02</v>
      </c>
      <c r="P22" s="1">
        <v>0.02</v>
      </c>
      <c r="Q22" s="1">
        <v>0</v>
      </c>
      <c r="R22" s="1">
        <v>0</v>
      </c>
      <c r="S22" s="1">
        <v>0</v>
      </c>
      <c r="T22" s="1">
        <v>0</v>
      </c>
      <c r="U22" s="1">
        <v>7</v>
      </c>
      <c r="V22" s="1">
        <v>3.5</v>
      </c>
      <c r="W22" s="1">
        <v>50</v>
      </c>
      <c r="X22" s="1">
        <v>1</v>
      </c>
      <c r="Y22" s="1">
        <v>0.5</v>
      </c>
      <c r="Z22" s="1">
        <v>50</v>
      </c>
      <c r="AA22" s="1">
        <v>0</v>
      </c>
      <c r="AB22" s="1">
        <v>0.5</v>
      </c>
      <c r="AC22" s="1">
        <v>0.5</v>
      </c>
      <c r="AD22" s="1">
        <v>0.5</v>
      </c>
      <c r="AE22" s="1">
        <v>0.22</v>
      </c>
      <c r="AF22" s="1">
        <v>0</v>
      </c>
      <c r="AG22" s="1">
        <v>0</v>
      </c>
      <c r="AH22" s="1">
        <v>0</v>
      </c>
      <c r="AI22" s="1">
        <v>0</v>
      </c>
      <c r="AJ22" s="1">
        <v>0.5</v>
      </c>
      <c r="AK22" s="1">
        <v>10</v>
      </c>
      <c r="AL22" s="1">
        <v>1.1000000000000001</v>
      </c>
      <c r="AM22" s="1">
        <v>13.2</v>
      </c>
      <c r="AN22" s="1">
        <v>0.8</v>
      </c>
      <c r="AO22" s="1">
        <v>2.7</v>
      </c>
      <c r="AP22" s="1">
        <v>9</v>
      </c>
      <c r="AQ22" s="1">
        <v>15</v>
      </c>
      <c r="AR22" s="1">
        <v>0</v>
      </c>
      <c r="AS22" s="1">
        <v>3.5</v>
      </c>
      <c r="AT22" s="1">
        <v>0</v>
      </c>
      <c r="AU22" s="1">
        <v>1.5</v>
      </c>
      <c r="AV22" s="1">
        <v>1</v>
      </c>
      <c r="AW22" s="1">
        <v>67</v>
      </c>
      <c r="AX22" s="1">
        <v>4</v>
      </c>
      <c r="AY22" s="1">
        <v>2.5</v>
      </c>
      <c r="AZ22" s="1">
        <v>0.5</v>
      </c>
      <c r="BA22" s="1">
        <v>0</v>
      </c>
      <c r="BB22" s="1">
        <v>3</v>
      </c>
      <c r="BC22" s="1">
        <v>12.5</v>
      </c>
      <c r="BD22" s="1">
        <v>8.5</v>
      </c>
      <c r="BE22" s="1">
        <v>4</v>
      </c>
      <c r="BF22" s="1">
        <v>1</v>
      </c>
      <c r="BG22" s="1">
        <v>3.5</v>
      </c>
      <c r="BH22" s="1">
        <v>2</v>
      </c>
      <c r="BI22" s="1">
        <v>1.63</v>
      </c>
      <c r="BJ22" s="1">
        <v>23.5</v>
      </c>
      <c r="BK22" s="1">
        <v>17</v>
      </c>
      <c r="BL22" s="1">
        <v>72</v>
      </c>
      <c r="BM22" s="1">
        <v>12.5</v>
      </c>
      <c r="BN22" s="1">
        <v>6.5</v>
      </c>
      <c r="BO22" s="1">
        <v>52</v>
      </c>
      <c r="BP22" s="1">
        <v>7</v>
      </c>
      <c r="BQ22" s="1">
        <v>3.5</v>
      </c>
      <c r="BR22" s="1">
        <v>50</v>
      </c>
      <c r="BS22" s="1">
        <v>0</v>
      </c>
      <c r="BT22" s="1">
        <v>0</v>
      </c>
      <c r="BU22" s="1">
        <v>1</v>
      </c>
      <c r="BV22" s="1">
        <v>1</v>
      </c>
      <c r="BW22" s="1">
        <v>0</v>
      </c>
      <c r="BX22" s="1">
        <v>3</v>
      </c>
      <c r="BY22" s="1">
        <v>44</v>
      </c>
      <c r="BZ22" s="1">
        <v>1</v>
      </c>
      <c r="CA22" s="1">
        <v>4.5</v>
      </c>
      <c r="CB22" s="1">
        <v>2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f t="shared" si="0"/>
        <v>3.3271914300000001</v>
      </c>
      <c r="CL22" s="1">
        <v>7</v>
      </c>
    </row>
    <row r="23" spans="1:90" x14ac:dyDescent="0.25">
      <c r="A23" s="1" t="s">
        <v>137</v>
      </c>
      <c r="B23" s="1">
        <v>5.3</v>
      </c>
      <c r="C23" s="1">
        <v>2</v>
      </c>
      <c r="D23" s="1">
        <v>90</v>
      </c>
      <c r="E23" s="1">
        <v>0.1</v>
      </c>
      <c r="F23" s="1">
        <v>0</v>
      </c>
      <c r="G23" s="1">
        <v>0.2</v>
      </c>
      <c r="H23" s="1">
        <v>0</v>
      </c>
      <c r="I23" s="1">
        <v>1</v>
      </c>
      <c r="J23" s="1">
        <v>0.5</v>
      </c>
      <c r="K23" s="1">
        <v>0.5</v>
      </c>
      <c r="L23" s="1">
        <v>0.5</v>
      </c>
      <c r="M23" s="1">
        <v>0</v>
      </c>
      <c r="N23" s="1">
        <v>0</v>
      </c>
      <c r="O23" s="1">
        <v>0.08</v>
      </c>
      <c r="P23" s="1">
        <v>0.08</v>
      </c>
      <c r="Q23" s="1">
        <v>0</v>
      </c>
      <c r="R23" s="1">
        <v>0</v>
      </c>
      <c r="S23" s="1">
        <v>0</v>
      </c>
      <c r="T23" s="1">
        <v>0</v>
      </c>
      <c r="U23" s="1">
        <v>19.5</v>
      </c>
      <c r="V23" s="1">
        <v>14</v>
      </c>
      <c r="W23" s="1">
        <v>72</v>
      </c>
      <c r="X23" s="1">
        <v>11.5</v>
      </c>
      <c r="Y23" s="1">
        <v>4</v>
      </c>
      <c r="Z23" s="1">
        <v>35</v>
      </c>
      <c r="AA23" s="1">
        <v>7</v>
      </c>
      <c r="AB23" s="1">
        <v>1</v>
      </c>
      <c r="AC23" s="1">
        <v>2.5</v>
      </c>
      <c r="AD23" s="1">
        <v>0</v>
      </c>
      <c r="AE23" s="1">
        <v>0.1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5.5</v>
      </c>
      <c r="AL23" s="1">
        <v>44.65</v>
      </c>
      <c r="AM23" s="1">
        <v>20</v>
      </c>
      <c r="AN23" s="1">
        <v>0.7</v>
      </c>
      <c r="AO23" s="1">
        <v>3.4</v>
      </c>
      <c r="AP23" s="1">
        <v>14</v>
      </c>
      <c r="AQ23" s="1">
        <v>14</v>
      </c>
      <c r="AR23" s="1">
        <v>0</v>
      </c>
      <c r="AS23" s="1">
        <v>1.5</v>
      </c>
      <c r="AT23" s="1">
        <v>1.5</v>
      </c>
      <c r="AU23" s="1">
        <v>0.5</v>
      </c>
      <c r="AV23" s="1">
        <v>0</v>
      </c>
      <c r="AW23" s="1">
        <v>0</v>
      </c>
      <c r="AX23" s="1">
        <v>4.5</v>
      </c>
      <c r="AY23" s="1">
        <v>1.5</v>
      </c>
      <c r="AZ23" s="1">
        <v>1</v>
      </c>
      <c r="BA23" s="1">
        <v>0.5</v>
      </c>
      <c r="BB23" s="1">
        <v>3</v>
      </c>
      <c r="BC23" s="1">
        <v>14</v>
      </c>
      <c r="BD23" s="1">
        <v>8.5</v>
      </c>
      <c r="BE23" s="1">
        <v>5.5</v>
      </c>
      <c r="BF23" s="1">
        <v>2</v>
      </c>
      <c r="BG23" s="1">
        <v>1.5</v>
      </c>
      <c r="BH23" s="1">
        <v>1</v>
      </c>
      <c r="BI23" s="1">
        <v>1.39</v>
      </c>
      <c r="BJ23" s="1">
        <v>54</v>
      </c>
      <c r="BK23" s="1">
        <v>43.5</v>
      </c>
      <c r="BL23" s="1">
        <v>81</v>
      </c>
      <c r="BM23" s="1">
        <v>45</v>
      </c>
      <c r="BN23" s="1">
        <v>30.5</v>
      </c>
      <c r="BO23" s="1">
        <v>68</v>
      </c>
      <c r="BP23" s="1">
        <v>19.5</v>
      </c>
      <c r="BQ23" s="1">
        <v>14</v>
      </c>
      <c r="BR23" s="1">
        <v>72</v>
      </c>
      <c r="BS23" s="1">
        <v>0</v>
      </c>
      <c r="BT23" s="1">
        <v>0</v>
      </c>
      <c r="BU23" s="1">
        <v>2</v>
      </c>
      <c r="BV23" s="1">
        <v>0</v>
      </c>
      <c r="BW23" s="1">
        <v>0</v>
      </c>
      <c r="BX23" s="1">
        <v>0</v>
      </c>
      <c r="BY23" s="1">
        <v>79.5</v>
      </c>
      <c r="BZ23" s="1">
        <v>0.5</v>
      </c>
      <c r="CA23" s="1">
        <v>10.5</v>
      </c>
      <c r="CB23" s="1">
        <v>10.5</v>
      </c>
      <c r="CC23" s="1">
        <v>0.5</v>
      </c>
      <c r="CD23" s="1">
        <v>0</v>
      </c>
      <c r="CE23" s="1">
        <v>7</v>
      </c>
      <c r="CF23" s="1">
        <v>0</v>
      </c>
      <c r="CG23" s="1">
        <v>0.5</v>
      </c>
      <c r="CH23" s="1">
        <v>0</v>
      </c>
      <c r="CI23" s="1">
        <v>0</v>
      </c>
      <c r="CJ23" s="1">
        <v>0</v>
      </c>
      <c r="CK23" s="1">
        <f t="shared" si="0"/>
        <v>4.239241680000001</v>
      </c>
      <c r="CL23" s="1">
        <v>7</v>
      </c>
    </row>
    <row r="24" spans="1:90" x14ac:dyDescent="0.25">
      <c r="A24" s="1" t="s">
        <v>141</v>
      </c>
      <c r="B24" s="1">
        <v>4.7</v>
      </c>
      <c r="C24" s="1">
        <v>2</v>
      </c>
      <c r="D24" s="1">
        <v>90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3</v>
      </c>
      <c r="V24" s="1">
        <v>1.5</v>
      </c>
      <c r="W24" s="1">
        <v>50</v>
      </c>
      <c r="X24" s="1">
        <v>0</v>
      </c>
      <c r="Y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0.5</v>
      </c>
      <c r="AK24" s="1">
        <v>0</v>
      </c>
      <c r="AL24" s="1">
        <v>0.15</v>
      </c>
      <c r="AM24" s="1">
        <v>16</v>
      </c>
      <c r="AN24" s="1">
        <v>0</v>
      </c>
      <c r="AO24" s="1">
        <v>3.6</v>
      </c>
      <c r="AP24" s="1">
        <v>15.5</v>
      </c>
      <c r="AQ24" s="1">
        <v>21.5</v>
      </c>
      <c r="AR24" s="1">
        <v>0</v>
      </c>
      <c r="AS24" s="1">
        <v>4</v>
      </c>
      <c r="AT24" s="1">
        <v>0.5</v>
      </c>
      <c r="AU24" s="1">
        <v>0.5</v>
      </c>
      <c r="AV24" s="1">
        <v>0.5</v>
      </c>
      <c r="AW24" s="1">
        <v>100</v>
      </c>
      <c r="AX24" s="1">
        <v>6</v>
      </c>
      <c r="AY24" s="1">
        <v>4.5</v>
      </c>
      <c r="AZ24" s="1">
        <v>1</v>
      </c>
      <c r="BA24" s="1">
        <v>0.5</v>
      </c>
      <c r="BB24" s="1">
        <v>6</v>
      </c>
      <c r="BC24" s="1">
        <v>13</v>
      </c>
      <c r="BD24" s="1">
        <v>6.5</v>
      </c>
      <c r="BE24" s="1">
        <v>4</v>
      </c>
      <c r="BF24" s="1">
        <v>1</v>
      </c>
      <c r="BG24" s="1">
        <v>2</v>
      </c>
      <c r="BH24" s="1">
        <v>0.5</v>
      </c>
      <c r="BI24" s="1">
        <v>0.92</v>
      </c>
      <c r="BJ24" s="1">
        <v>33.5</v>
      </c>
      <c r="BK24" s="1">
        <v>29</v>
      </c>
      <c r="BL24" s="1">
        <v>87</v>
      </c>
      <c r="BM24" s="1">
        <v>9</v>
      </c>
      <c r="BN24" s="1">
        <v>6.5</v>
      </c>
      <c r="BO24" s="1">
        <v>72</v>
      </c>
      <c r="BP24" s="1">
        <v>3</v>
      </c>
      <c r="BQ24" s="1">
        <v>1.5</v>
      </c>
      <c r="BR24" s="1">
        <v>50</v>
      </c>
      <c r="BS24" s="1">
        <v>0</v>
      </c>
      <c r="BT24" s="1">
        <v>0</v>
      </c>
      <c r="BU24" s="1">
        <v>2</v>
      </c>
      <c r="BV24" s="1">
        <v>0</v>
      </c>
      <c r="BW24" s="1">
        <v>0</v>
      </c>
      <c r="BX24" s="1">
        <v>0</v>
      </c>
      <c r="BY24" s="1">
        <v>41.5</v>
      </c>
      <c r="BZ24" s="1">
        <v>0</v>
      </c>
      <c r="CA24" s="1">
        <v>3</v>
      </c>
      <c r="CB24" s="1">
        <v>0.5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f t="shared" si="0"/>
        <v>3.1950720000000001</v>
      </c>
      <c r="CL24" s="1">
        <v>7</v>
      </c>
    </row>
    <row r="25" spans="1:90" x14ac:dyDescent="0.25">
      <c r="A25" s="1" t="s">
        <v>59</v>
      </c>
      <c r="B25" s="1">
        <v>6.7</v>
      </c>
      <c r="C25" s="1">
        <v>2</v>
      </c>
      <c r="D25" s="1">
        <v>90</v>
      </c>
      <c r="E25" s="1">
        <v>0.05</v>
      </c>
      <c r="F25" s="1">
        <v>0</v>
      </c>
      <c r="G25" s="1">
        <v>0.1</v>
      </c>
      <c r="H25" s="1">
        <v>0</v>
      </c>
      <c r="I25" s="1">
        <v>0.5</v>
      </c>
      <c r="J25" s="1">
        <v>0.5</v>
      </c>
      <c r="K25" s="1">
        <v>0.5</v>
      </c>
      <c r="L25" s="1">
        <v>0</v>
      </c>
      <c r="M25" s="1">
        <v>0</v>
      </c>
      <c r="N25" s="1">
        <v>0.5</v>
      </c>
      <c r="O25" s="1">
        <v>0.08</v>
      </c>
      <c r="P25" s="1">
        <v>0.08</v>
      </c>
      <c r="Q25" s="1">
        <v>0</v>
      </c>
      <c r="R25" s="1">
        <v>0</v>
      </c>
      <c r="S25" s="1">
        <v>0</v>
      </c>
      <c r="T25" s="1">
        <v>0</v>
      </c>
      <c r="U25" s="1">
        <v>6</v>
      </c>
      <c r="V25" s="1">
        <v>3</v>
      </c>
      <c r="W25" s="1">
        <v>50</v>
      </c>
      <c r="X25" s="1">
        <v>0</v>
      </c>
      <c r="Y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0.02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9.5</v>
      </c>
      <c r="AL25" s="1">
        <v>1.1499999999999999</v>
      </c>
      <c r="AM25" s="1">
        <v>20.5</v>
      </c>
      <c r="AN25" s="1">
        <v>0.6</v>
      </c>
      <c r="AO25" s="1">
        <v>3.1</v>
      </c>
      <c r="AP25" s="1">
        <v>17</v>
      </c>
      <c r="AQ25" s="1">
        <v>17</v>
      </c>
      <c r="AR25" s="1">
        <v>0</v>
      </c>
      <c r="AS25" s="1">
        <v>1</v>
      </c>
      <c r="AT25" s="1">
        <v>2.5</v>
      </c>
      <c r="AU25" s="1">
        <v>1</v>
      </c>
      <c r="AV25" s="1">
        <v>1</v>
      </c>
      <c r="AW25" s="1">
        <v>100</v>
      </c>
      <c r="AX25" s="1">
        <v>3</v>
      </c>
      <c r="AY25" s="1">
        <v>3.5</v>
      </c>
      <c r="AZ25" s="1">
        <v>0.5</v>
      </c>
      <c r="BA25" s="1">
        <v>1</v>
      </c>
      <c r="BB25" s="1">
        <v>5</v>
      </c>
      <c r="BC25" s="1">
        <v>12</v>
      </c>
      <c r="BD25" s="1">
        <v>9.5</v>
      </c>
      <c r="BE25" s="1">
        <v>3.5</v>
      </c>
      <c r="BF25" s="1">
        <v>0.5</v>
      </c>
      <c r="BG25" s="1">
        <v>2</v>
      </c>
      <c r="BH25" s="1">
        <v>3</v>
      </c>
      <c r="BI25" s="1">
        <v>1.68</v>
      </c>
      <c r="BJ25" s="1">
        <v>72.5</v>
      </c>
      <c r="BK25" s="1">
        <v>65</v>
      </c>
      <c r="BL25" s="1">
        <v>90</v>
      </c>
      <c r="BM25" s="1">
        <v>28.5</v>
      </c>
      <c r="BN25" s="1">
        <v>22</v>
      </c>
      <c r="BO25" s="1">
        <v>77</v>
      </c>
      <c r="BP25" s="1">
        <v>6</v>
      </c>
      <c r="BQ25" s="1">
        <v>3</v>
      </c>
      <c r="BR25" s="1">
        <v>50</v>
      </c>
      <c r="BS25" s="1">
        <v>0</v>
      </c>
      <c r="BT25" s="1">
        <v>0</v>
      </c>
      <c r="BU25" s="1">
        <v>2</v>
      </c>
      <c r="BV25" s="1">
        <v>0</v>
      </c>
      <c r="BW25" s="1">
        <v>0</v>
      </c>
      <c r="BX25" s="1">
        <v>0.5</v>
      </c>
      <c r="BY25" s="1">
        <v>80.5</v>
      </c>
      <c r="BZ25" s="1">
        <v>1</v>
      </c>
      <c r="CA25" s="1">
        <v>5.5</v>
      </c>
      <c r="CB25" s="1">
        <v>1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f t="shared" si="0"/>
        <v>3.87691103</v>
      </c>
      <c r="CL25" s="1">
        <v>6</v>
      </c>
    </row>
    <row r="26" spans="1:90" x14ac:dyDescent="0.25">
      <c r="A26" s="1" t="s">
        <v>88</v>
      </c>
      <c r="B26" s="1">
        <v>4.5</v>
      </c>
      <c r="C26" s="1">
        <v>2</v>
      </c>
      <c r="D26" s="1">
        <v>90</v>
      </c>
      <c r="E26" s="1">
        <v>0.01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9.5</v>
      </c>
      <c r="V26" s="1">
        <v>6.5</v>
      </c>
      <c r="W26" s="1">
        <v>68</v>
      </c>
      <c r="X26" s="1">
        <v>0.5</v>
      </c>
      <c r="Y26" s="1">
        <v>0</v>
      </c>
      <c r="Z26" s="1">
        <v>0</v>
      </c>
      <c r="AA26" s="1">
        <v>0</v>
      </c>
      <c r="AB26" s="1">
        <v>0</v>
      </c>
      <c r="AC26" s="1">
        <v>0.5</v>
      </c>
      <c r="AD26" s="1">
        <v>0</v>
      </c>
      <c r="AE26" s="1">
        <v>0.02</v>
      </c>
      <c r="AF26" s="1">
        <v>0</v>
      </c>
      <c r="AG26" s="1">
        <v>0</v>
      </c>
      <c r="AH26" s="1">
        <v>0.5</v>
      </c>
      <c r="AI26" s="1">
        <v>0</v>
      </c>
      <c r="AJ26" s="1">
        <v>0</v>
      </c>
      <c r="AK26" s="1">
        <v>0</v>
      </c>
      <c r="AL26" s="1">
        <v>6.7</v>
      </c>
      <c r="AM26" s="1">
        <v>16.5</v>
      </c>
      <c r="AN26" s="1">
        <v>0.1</v>
      </c>
      <c r="AO26" s="1">
        <v>1.5</v>
      </c>
      <c r="AP26" s="1">
        <v>11.5</v>
      </c>
      <c r="AQ26" s="1">
        <v>11.5</v>
      </c>
      <c r="AR26" s="1">
        <v>0</v>
      </c>
      <c r="AS26" s="1">
        <v>1</v>
      </c>
      <c r="AT26" s="1">
        <v>2</v>
      </c>
      <c r="AU26" s="1">
        <v>3</v>
      </c>
      <c r="AV26" s="1">
        <v>1.5</v>
      </c>
      <c r="AW26" s="1">
        <v>50</v>
      </c>
      <c r="AX26" s="1">
        <v>11</v>
      </c>
      <c r="AY26" s="1">
        <v>2</v>
      </c>
      <c r="AZ26" s="1">
        <v>0.5</v>
      </c>
      <c r="BA26" s="1">
        <v>1.5</v>
      </c>
      <c r="BB26" s="1">
        <v>4</v>
      </c>
      <c r="BC26" s="1">
        <v>12.5</v>
      </c>
      <c r="BD26" s="1">
        <v>11</v>
      </c>
      <c r="BE26" s="1">
        <v>6</v>
      </c>
      <c r="BF26" s="1">
        <v>0</v>
      </c>
      <c r="BG26" s="1">
        <v>1.5</v>
      </c>
      <c r="BH26" s="1">
        <v>4</v>
      </c>
      <c r="BI26" s="1">
        <v>2.36</v>
      </c>
      <c r="BJ26" s="1">
        <v>57.5</v>
      </c>
      <c r="BK26" s="1">
        <v>48</v>
      </c>
      <c r="BL26" s="1">
        <v>83</v>
      </c>
      <c r="BM26" s="1">
        <v>28.5</v>
      </c>
      <c r="BN26" s="1">
        <v>21</v>
      </c>
      <c r="BO26" s="1">
        <v>74</v>
      </c>
      <c r="BP26" s="1">
        <v>9.5</v>
      </c>
      <c r="BQ26" s="1">
        <v>6.5</v>
      </c>
      <c r="BR26" s="1">
        <v>68</v>
      </c>
      <c r="BS26" s="1">
        <v>0</v>
      </c>
      <c r="BT26" s="1">
        <v>0</v>
      </c>
      <c r="BU26" s="1">
        <v>2</v>
      </c>
      <c r="BV26" s="1">
        <v>0</v>
      </c>
      <c r="BW26" s="1">
        <v>0</v>
      </c>
      <c r="BX26" s="1">
        <v>0.5</v>
      </c>
      <c r="BY26" s="1">
        <v>69.5</v>
      </c>
      <c r="BZ26" s="1">
        <v>0</v>
      </c>
      <c r="CA26" s="1">
        <v>7</v>
      </c>
      <c r="CB26" s="1">
        <v>2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f t="shared" si="0"/>
        <v>3.7555963099999996</v>
      </c>
      <c r="CL26" s="1">
        <v>6</v>
      </c>
    </row>
    <row r="27" spans="1:90" x14ac:dyDescent="0.25">
      <c r="A27" s="1" t="s">
        <v>165</v>
      </c>
      <c r="B27" s="1">
        <v>7.1</v>
      </c>
      <c r="C27" s="1">
        <v>2</v>
      </c>
      <c r="D27" s="1">
        <v>90</v>
      </c>
      <c r="E27" s="1">
        <v>0.02</v>
      </c>
      <c r="F27" s="1">
        <v>0.2</v>
      </c>
      <c r="G27" s="1">
        <v>0</v>
      </c>
      <c r="H27" s="1">
        <v>1</v>
      </c>
      <c r="I27" s="1">
        <v>0.5</v>
      </c>
      <c r="J27" s="1">
        <v>0</v>
      </c>
      <c r="K27" s="1">
        <v>0</v>
      </c>
      <c r="L27" s="1">
        <v>0.5</v>
      </c>
      <c r="M27" s="1">
        <v>0</v>
      </c>
      <c r="N27" s="1">
        <v>0</v>
      </c>
      <c r="O27" s="1">
        <v>0.01</v>
      </c>
      <c r="P27" s="1">
        <v>0.01</v>
      </c>
      <c r="Q27" s="1">
        <v>0</v>
      </c>
      <c r="R27" s="1">
        <v>0</v>
      </c>
      <c r="S27" s="1">
        <v>0</v>
      </c>
      <c r="T27" s="1">
        <v>0</v>
      </c>
      <c r="U27" s="1">
        <v>14</v>
      </c>
      <c r="V27" s="1">
        <v>9.5</v>
      </c>
      <c r="W27" s="1">
        <v>68</v>
      </c>
      <c r="X27" s="1">
        <v>5.5</v>
      </c>
      <c r="Y27" s="1">
        <v>1</v>
      </c>
      <c r="Z27" s="1">
        <v>18</v>
      </c>
      <c r="AA27" s="1">
        <v>2</v>
      </c>
      <c r="AB27" s="1">
        <v>0.5</v>
      </c>
      <c r="AC27" s="1">
        <v>0.5</v>
      </c>
      <c r="AD27" s="1">
        <v>0</v>
      </c>
      <c r="AE27" s="1">
        <v>0.02</v>
      </c>
      <c r="AF27" s="1">
        <v>0.5</v>
      </c>
      <c r="AG27" s="1">
        <v>0</v>
      </c>
      <c r="AH27" s="1">
        <v>0.5</v>
      </c>
      <c r="AI27" s="1">
        <v>0</v>
      </c>
      <c r="AJ27" s="1">
        <v>0</v>
      </c>
      <c r="AK27" s="1">
        <v>4.5</v>
      </c>
      <c r="AL27" s="1">
        <v>13.2</v>
      </c>
      <c r="AM27" s="1">
        <v>24</v>
      </c>
      <c r="AN27" s="1">
        <v>0.1</v>
      </c>
      <c r="AO27" s="1">
        <v>2.1</v>
      </c>
      <c r="AP27" s="1">
        <v>13</v>
      </c>
      <c r="AQ27" s="1">
        <v>17.5</v>
      </c>
      <c r="AR27" s="1">
        <v>0</v>
      </c>
      <c r="AS27" s="1">
        <v>2</v>
      </c>
      <c r="AT27" s="1">
        <v>2.5</v>
      </c>
      <c r="AU27" s="1">
        <v>1</v>
      </c>
      <c r="AV27" s="1">
        <v>1</v>
      </c>
      <c r="AW27" s="1">
        <v>100</v>
      </c>
      <c r="AX27" s="1">
        <v>7</v>
      </c>
      <c r="AY27" s="1">
        <v>4</v>
      </c>
      <c r="AZ27" s="1">
        <v>0.5</v>
      </c>
      <c r="BA27" s="1">
        <v>1.5</v>
      </c>
      <c r="BB27" s="1">
        <v>6</v>
      </c>
      <c r="BC27" s="1">
        <v>12</v>
      </c>
      <c r="BD27" s="1">
        <v>9.5</v>
      </c>
      <c r="BE27" s="1">
        <v>3.5</v>
      </c>
      <c r="BF27" s="1">
        <v>0.5</v>
      </c>
      <c r="BG27" s="1">
        <v>2</v>
      </c>
      <c r="BH27" s="1">
        <v>3</v>
      </c>
      <c r="BI27" s="1">
        <v>1.68</v>
      </c>
      <c r="BJ27" s="1">
        <v>61.5</v>
      </c>
      <c r="BK27" s="1">
        <v>51</v>
      </c>
      <c r="BL27" s="1">
        <v>83</v>
      </c>
      <c r="BM27" s="1">
        <v>42.5</v>
      </c>
      <c r="BN27" s="1">
        <v>30</v>
      </c>
      <c r="BO27" s="1">
        <v>71</v>
      </c>
      <c r="BP27" s="1">
        <v>14</v>
      </c>
      <c r="BQ27" s="1">
        <v>9.5</v>
      </c>
      <c r="BR27" s="1">
        <v>68</v>
      </c>
      <c r="BS27" s="1">
        <v>0</v>
      </c>
      <c r="BT27" s="1">
        <v>0</v>
      </c>
      <c r="BU27" s="1">
        <v>2</v>
      </c>
      <c r="BV27" s="1">
        <v>0</v>
      </c>
      <c r="BW27" s="1">
        <v>0</v>
      </c>
      <c r="BX27" s="1">
        <v>0</v>
      </c>
      <c r="BY27" s="1">
        <v>87.5</v>
      </c>
      <c r="BZ27" s="1">
        <v>2</v>
      </c>
      <c r="CA27" s="1">
        <v>8</v>
      </c>
      <c r="CB27" s="1">
        <v>5.5</v>
      </c>
      <c r="CC27" s="1">
        <v>1</v>
      </c>
      <c r="CD27" s="1">
        <v>0</v>
      </c>
      <c r="CE27" s="1">
        <v>2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f t="shared" si="0"/>
        <v>4.2266744800000007</v>
      </c>
      <c r="CL27" s="1">
        <v>6</v>
      </c>
    </row>
    <row r="28" spans="1:90" x14ac:dyDescent="0.25">
      <c r="A28" s="1" t="s">
        <v>101</v>
      </c>
      <c r="B28" s="1">
        <v>4.9000000000000004</v>
      </c>
      <c r="C28" s="1">
        <v>2</v>
      </c>
      <c r="D28" s="1">
        <v>90</v>
      </c>
      <c r="E28" s="1">
        <v>0.01</v>
      </c>
      <c r="F28" s="1">
        <v>0</v>
      </c>
      <c r="G28" s="1">
        <v>0</v>
      </c>
      <c r="H28" s="1">
        <v>0</v>
      </c>
      <c r="I28" s="1">
        <v>0.5</v>
      </c>
      <c r="J28" s="1">
        <v>0</v>
      </c>
      <c r="K28" s="1">
        <v>0.5</v>
      </c>
      <c r="L28" s="1">
        <v>0</v>
      </c>
      <c r="M28" s="1">
        <v>0</v>
      </c>
      <c r="N28" s="1">
        <v>0.5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11</v>
      </c>
      <c r="V28" s="1">
        <v>7.5</v>
      </c>
      <c r="W28" s="1">
        <v>68</v>
      </c>
      <c r="X28" s="1">
        <v>0</v>
      </c>
      <c r="Y28" s="1">
        <v>0</v>
      </c>
      <c r="AA28" s="1">
        <v>0</v>
      </c>
      <c r="AB28" s="1">
        <v>0</v>
      </c>
      <c r="AC28" s="1">
        <v>0.5</v>
      </c>
      <c r="AD28" s="1">
        <v>0</v>
      </c>
      <c r="AE28" s="1">
        <v>0.02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3</v>
      </c>
      <c r="AL28" s="1">
        <v>6.75</v>
      </c>
      <c r="AM28" s="1">
        <v>25.8</v>
      </c>
      <c r="AN28" s="1">
        <v>0.1</v>
      </c>
      <c r="AO28" s="1">
        <v>2.6</v>
      </c>
      <c r="AP28" s="1">
        <v>17</v>
      </c>
      <c r="AQ28" s="1">
        <v>17</v>
      </c>
      <c r="AR28" s="1">
        <v>0</v>
      </c>
      <c r="AS28" s="1">
        <v>1</v>
      </c>
      <c r="AT28" s="1">
        <v>2.5</v>
      </c>
      <c r="AU28" s="1">
        <v>1.5</v>
      </c>
      <c r="AV28" s="1">
        <v>1.5</v>
      </c>
      <c r="AW28" s="1">
        <v>100</v>
      </c>
      <c r="AX28" s="1">
        <v>6</v>
      </c>
      <c r="AY28" s="1">
        <v>2</v>
      </c>
      <c r="AZ28" s="1">
        <v>2</v>
      </c>
      <c r="BA28" s="1">
        <v>3</v>
      </c>
      <c r="BB28" s="1">
        <v>7</v>
      </c>
      <c r="BC28" s="1">
        <v>12</v>
      </c>
      <c r="BD28" s="1">
        <v>9.5</v>
      </c>
      <c r="BE28" s="1">
        <v>3.5</v>
      </c>
      <c r="BF28" s="1">
        <v>0.5</v>
      </c>
      <c r="BG28" s="1">
        <v>2</v>
      </c>
      <c r="BH28" s="1">
        <v>3</v>
      </c>
      <c r="BI28" s="1">
        <v>1.68</v>
      </c>
      <c r="BJ28" s="1">
        <v>73.5</v>
      </c>
      <c r="BK28" s="1">
        <v>63.5</v>
      </c>
      <c r="BL28" s="1">
        <v>86</v>
      </c>
      <c r="BM28" s="1">
        <v>31</v>
      </c>
      <c r="BN28" s="1">
        <v>24</v>
      </c>
      <c r="BO28" s="1">
        <v>77</v>
      </c>
      <c r="BP28" s="1">
        <v>11</v>
      </c>
      <c r="BQ28" s="1">
        <v>7.5</v>
      </c>
      <c r="BR28" s="1">
        <v>68</v>
      </c>
      <c r="BS28" s="1">
        <v>0</v>
      </c>
      <c r="BT28" s="1">
        <v>0</v>
      </c>
      <c r="BU28" s="1">
        <v>2</v>
      </c>
      <c r="BV28" s="1">
        <v>0</v>
      </c>
      <c r="BW28" s="1">
        <v>0</v>
      </c>
      <c r="BX28" s="1">
        <v>0</v>
      </c>
      <c r="BY28" s="1">
        <v>85.5</v>
      </c>
      <c r="BZ28" s="1">
        <v>1</v>
      </c>
      <c r="CA28" s="1">
        <v>7.5</v>
      </c>
      <c r="CB28" s="1">
        <v>0.5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f t="shared" si="0"/>
        <v>3.4081954099999998</v>
      </c>
      <c r="CL28" s="1">
        <v>6</v>
      </c>
    </row>
    <row r="29" spans="1:90" x14ac:dyDescent="0.25">
      <c r="A29" s="1" t="s">
        <v>106</v>
      </c>
      <c r="B29" s="1">
        <v>4.3</v>
      </c>
      <c r="C29" s="1">
        <v>2</v>
      </c>
      <c r="D29" s="1">
        <v>90</v>
      </c>
      <c r="E29" s="1">
        <v>0.11</v>
      </c>
      <c r="F29" s="1">
        <v>1</v>
      </c>
      <c r="G29" s="1">
        <v>0.1</v>
      </c>
      <c r="H29" s="1">
        <v>1</v>
      </c>
      <c r="I29" s="1">
        <v>0.5</v>
      </c>
      <c r="J29" s="1">
        <v>0.5</v>
      </c>
      <c r="K29" s="1">
        <v>0.5</v>
      </c>
      <c r="L29" s="1">
        <v>0</v>
      </c>
      <c r="M29" s="1">
        <v>0</v>
      </c>
      <c r="N29" s="1">
        <v>0</v>
      </c>
      <c r="O29" s="1">
        <v>0.08</v>
      </c>
      <c r="P29" s="1">
        <v>0.08</v>
      </c>
      <c r="Q29" s="1">
        <v>0</v>
      </c>
      <c r="R29" s="1">
        <v>0</v>
      </c>
      <c r="S29" s="1">
        <v>0</v>
      </c>
      <c r="T29" s="1">
        <v>0</v>
      </c>
      <c r="U29" s="1">
        <v>12</v>
      </c>
      <c r="V29" s="1">
        <v>9</v>
      </c>
      <c r="W29" s="1">
        <v>75</v>
      </c>
      <c r="X29" s="1">
        <v>2</v>
      </c>
      <c r="Y29" s="1">
        <v>0</v>
      </c>
      <c r="Z29" s="1">
        <v>0</v>
      </c>
      <c r="AA29" s="1">
        <v>0</v>
      </c>
      <c r="AB29" s="1">
        <v>0</v>
      </c>
      <c r="AC29" s="1">
        <v>1</v>
      </c>
      <c r="AD29" s="1">
        <v>0</v>
      </c>
      <c r="AE29" s="1">
        <v>0.06</v>
      </c>
      <c r="AF29" s="1">
        <v>0.5</v>
      </c>
      <c r="AG29" s="1">
        <v>0</v>
      </c>
      <c r="AH29" s="1">
        <v>0</v>
      </c>
      <c r="AI29" s="1">
        <v>0</v>
      </c>
      <c r="AJ29" s="1">
        <v>0</v>
      </c>
      <c r="AK29" s="1">
        <v>9.5</v>
      </c>
      <c r="AL29" s="1">
        <v>13.3</v>
      </c>
      <c r="AM29" s="1">
        <v>13.6</v>
      </c>
      <c r="AN29" s="1">
        <v>0.7</v>
      </c>
      <c r="AO29" s="1">
        <v>2.6</v>
      </c>
      <c r="AP29" s="1">
        <v>11.5</v>
      </c>
      <c r="AQ29" s="1">
        <v>16</v>
      </c>
      <c r="AR29" s="1">
        <v>0</v>
      </c>
      <c r="AS29" s="1">
        <v>3</v>
      </c>
      <c r="AT29" s="1">
        <v>2</v>
      </c>
      <c r="AU29" s="1">
        <v>2</v>
      </c>
      <c r="AV29" s="1">
        <v>1</v>
      </c>
      <c r="AW29" s="1">
        <v>50</v>
      </c>
      <c r="AX29" s="1">
        <v>7.5</v>
      </c>
      <c r="AY29" s="1">
        <v>1</v>
      </c>
      <c r="AZ29" s="1">
        <v>0.5</v>
      </c>
      <c r="BA29" s="1">
        <v>0</v>
      </c>
      <c r="BB29" s="1">
        <v>1.5</v>
      </c>
      <c r="BC29" s="1">
        <v>12.5</v>
      </c>
      <c r="BD29" s="1">
        <v>11</v>
      </c>
      <c r="BE29" s="1">
        <v>6</v>
      </c>
      <c r="BF29" s="1">
        <v>0</v>
      </c>
      <c r="BG29" s="1">
        <v>1.5</v>
      </c>
      <c r="BH29" s="1">
        <v>4</v>
      </c>
      <c r="BI29" s="1">
        <v>2.36</v>
      </c>
      <c r="BJ29" s="1">
        <v>36.5</v>
      </c>
      <c r="BK29" s="1">
        <v>29.5</v>
      </c>
      <c r="BL29" s="1">
        <v>81</v>
      </c>
      <c r="BM29" s="1">
        <v>23</v>
      </c>
      <c r="BN29" s="1">
        <v>17</v>
      </c>
      <c r="BO29" s="1">
        <v>74</v>
      </c>
      <c r="BP29" s="1">
        <v>12</v>
      </c>
      <c r="BQ29" s="1">
        <v>9</v>
      </c>
      <c r="BR29" s="1">
        <v>75</v>
      </c>
      <c r="BS29" s="1">
        <v>0</v>
      </c>
      <c r="BT29" s="1">
        <v>0</v>
      </c>
      <c r="BU29" s="1">
        <v>2</v>
      </c>
      <c r="BV29" s="1">
        <v>0</v>
      </c>
      <c r="BW29" s="1">
        <v>0</v>
      </c>
      <c r="BX29" s="1">
        <v>1</v>
      </c>
      <c r="BY29" s="1">
        <v>58.5</v>
      </c>
      <c r="BZ29" s="1">
        <v>1</v>
      </c>
      <c r="CA29" s="1">
        <v>3.5</v>
      </c>
      <c r="CB29" s="1">
        <v>1.5</v>
      </c>
      <c r="CC29" s="1">
        <v>1.5</v>
      </c>
      <c r="CD29" s="1">
        <v>0.5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f t="shared" si="0"/>
        <v>3.7783325900000015</v>
      </c>
      <c r="CL29" s="1">
        <v>6</v>
      </c>
    </row>
    <row r="30" spans="1:90" x14ac:dyDescent="0.25">
      <c r="A30" s="1" t="s">
        <v>123</v>
      </c>
      <c r="B30" s="1">
        <v>4.4000000000000004</v>
      </c>
      <c r="C30" s="1">
        <v>2</v>
      </c>
      <c r="D30" s="1">
        <v>90</v>
      </c>
      <c r="E30" s="1">
        <v>0.05</v>
      </c>
      <c r="F30" s="1">
        <v>0</v>
      </c>
      <c r="G30" s="1">
        <v>0</v>
      </c>
      <c r="H30" s="1">
        <v>0</v>
      </c>
      <c r="I30" s="1">
        <v>0.5</v>
      </c>
      <c r="J30" s="1">
        <v>0</v>
      </c>
      <c r="K30" s="1">
        <v>0.5</v>
      </c>
      <c r="L30" s="1">
        <v>0</v>
      </c>
      <c r="M30" s="1">
        <v>0</v>
      </c>
      <c r="N30" s="1">
        <v>0.5</v>
      </c>
      <c r="O30" s="1">
        <v>0.02</v>
      </c>
      <c r="P30" s="1">
        <v>0.02</v>
      </c>
      <c r="Q30" s="1">
        <v>0</v>
      </c>
      <c r="R30" s="1">
        <v>0</v>
      </c>
      <c r="S30" s="1">
        <v>0</v>
      </c>
      <c r="T30" s="1">
        <v>0</v>
      </c>
      <c r="U30" s="1">
        <v>1.5</v>
      </c>
      <c r="V30" s="1">
        <v>0.5</v>
      </c>
      <c r="W30" s="1">
        <v>33</v>
      </c>
      <c r="X30" s="1">
        <v>0</v>
      </c>
      <c r="Y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0.02</v>
      </c>
      <c r="AF30" s="1">
        <v>0</v>
      </c>
      <c r="AG30" s="1">
        <v>0</v>
      </c>
      <c r="AH30" s="1">
        <v>0</v>
      </c>
      <c r="AI30" s="1">
        <v>0</v>
      </c>
      <c r="AJ30" s="1">
        <v>0.5</v>
      </c>
      <c r="AK30" s="1">
        <v>9</v>
      </c>
      <c r="AL30" s="1">
        <v>0.15</v>
      </c>
      <c r="AM30" s="1">
        <v>36.799999999999997</v>
      </c>
      <c r="AN30" s="1">
        <v>0.2</v>
      </c>
      <c r="AO30" s="1">
        <v>2.7</v>
      </c>
      <c r="AP30" s="1">
        <v>17.5</v>
      </c>
      <c r="AQ30" s="1">
        <v>23.5</v>
      </c>
      <c r="AR30" s="1">
        <v>0.5</v>
      </c>
      <c r="AS30" s="1">
        <v>4</v>
      </c>
      <c r="AT30" s="1">
        <v>1</v>
      </c>
      <c r="AU30" s="1">
        <v>1.5</v>
      </c>
      <c r="AV30" s="1">
        <v>0.5</v>
      </c>
      <c r="AW30" s="1">
        <v>33</v>
      </c>
      <c r="AX30" s="1">
        <v>4</v>
      </c>
      <c r="AY30" s="1">
        <v>9.5</v>
      </c>
      <c r="AZ30" s="1">
        <v>1.5</v>
      </c>
      <c r="BA30" s="1">
        <v>5</v>
      </c>
      <c r="BB30" s="1">
        <v>16</v>
      </c>
      <c r="BC30" s="1">
        <v>12.5</v>
      </c>
      <c r="BD30" s="1">
        <v>8.5</v>
      </c>
      <c r="BE30" s="1">
        <v>4</v>
      </c>
      <c r="BF30" s="1">
        <v>1</v>
      </c>
      <c r="BG30" s="1">
        <v>3.5</v>
      </c>
      <c r="BH30" s="1">
        <v>2</v>
      </c>
      <c r="BI30" s="1">
        <v>1.63</v>
      </c>
      <c r="BJ30" s="1">
        <v>42</v>
      </c>
      <c r="BK30" s="1">
        <v>36</v>
      </c>
      <c r="BL30" s="1">
        <v>86</v>
      </c>
      <c r="BM30" s="1">
        <v>4</v>
      </c>
      <c r="BN30" s="1">
        <v>3</v>
      </c>
      <c r="BO30" s="1">
        <v>75</v>
      </c>
      <c r="BP30" s="1">
        <v>1.5</v>
      </c>
      <c r="BQ30" s="1">
        <v>0.5</v>
      </c>
      <c r="BR30" s="1">
        <v>33</v>
      </c>
      <c r="BS30" s="1">
        <v>0</v>
      </c>
      <c r="BT30" s="1">
        <v>0</v>
      </c>
      <c r="BU30" s="1">
        <v>2</v>
      </c>
      <c r="BV30" s="1">
        <v>0</v>
      </c>
      <c r="BW30" s="1">
        <v>0</v>
      </c>
      <c r="BX30" s="1">
        <v>0.5</v>
      </c>
      <c r="BY30" s="1">
        <v>65.5</v>
      </c>
      <c r="BZ30" s="1">
        <v>0.5</v>
      </c>
      <c r="CA30" s="1">
        <v>1.5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f t="shared" si="0"/>
        <v>3.1353343699999998</v>
      </c>
      <c r="CL30" s="1">
        <v>6</v>
      </c>
    </row>
    <row r="31" spans="1:90" x14ac:dyDescent="0.25">
      <c r="A31" s="1" t="s">
        <v>125</v>
      </c>
      <c r="B31" s="1">
        <v>4.4000000000000004</v>
      </c>
      <c r="C31" s="1">
        <v>2</v>
      </c>
      <c r="D31" s="1">
        <v>90</v>
      </c>
      <c r="E31" s="1">
        <v>0.21</v>
      </c>
      <c r="F31" s="1">
        <v>0</v>
      </c>
      <c r="G31" s="1">
        <v>0.2</v>
      </c>
      <c r="H31" s="1">
        <v>0</v>
      </c>
      <c r="I31" s="1">
        <v>0.5</v>
      </c>
      <c r="J31" s="1">
        <v>0</v>
      </c>
      <c r="K31" s="1">
        <v>0.5</v>
      </c>
      <c r="L31" s="1">
        <v>0</v>
      </c>
      <c r="M31" s="1">
        <v>0.5</v>
      </c>
      <c r="N31" s="1">
        <v>0.5</v>
      </c>
      <c r="O31" s="1">
        <v>0.16</v>
      </c>
      <c r="P31" s="1">
        <v>0.16</v>
      </c>
      <c r="Q31" s="1">
        <v>0</v>
      </c>
      <c r="R31" s="1">
        <v>0</v>
      </c>
      <c r="S31" s="1">
        <v>0</v>
      </c>
      <c r="T31" s="1">
        <v>0</v>
      </c>
      <c r="U31" s="1">
        <v>7.5</v>
      </c>
      <c r="V31" s="1">
        <v>5</v>
      </c>
      <c r="W31" s="1">
        <v>67</v>
      </c>
      <c r="X31" s="1">
        <v>0</v>
      </c>
      <c r="Y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0.02</v>
      </c>
      <c r="AF31" s="1">
        <v>0</v>
      </c>
      <c r="AG31" s="1">
        <v>0</v>
      </c>
      <c r="AH31" s="1">
        <v>0</v>
      </c>
      <c r="AI31" s="1">
        <v>0</v>
      </c>
      <c r="AJ31" s="1">
        <v>0.5</v>
      </c>
      <c r="AK31" s="1">
        <v>6.5</v>
      </c>
      <c r="AL31" s="1">
        <v>0.95</v>
      </c>
      <c r="AM31" s="1">
        <v>15.8</v>
      </c>
      <c r="AN31" s="1">
        <v>1</v>
      </c>
      <c r="AO31" s="1">
        <v>3.5</v>
      </c>
      <c r="AP31" s="1">
        <v>14</v>
      </c>
      <c r="AQ31" s="1">
        <v>20</v>
      </c>
      <c r="AR31" s="1">
        <v>0</v>
      </c>
      <c r="AS31" s="1">
        <v>3.5</v>
      </c>
      <c r="AT31" s="1">
        <v>1</v>
      </c>
      <c r="AU31" s="1">
        <v>1</v>
      </c>
      <c r="AV31" s="1">
        <v>1</v>
      </c>
      <c r="AW31" s="1">
        <v>100</v>
      </c>
      <c r="AX31" s="1">
        <v>4.5</v>
      </c>
      <c r="AY31" s="1">
        <v>2.5</v>
      </c>
      <c r="AZ31" s="1">
        <v>0.5</v>
      </c>
      <c r="BA31" s="1">
        <v>1.5</v>
      </c>
      <c r="BB31" s="1">
        <v>4.5</v>
      </c>
      <c r="BC31" s="1">
        <v>12.5</v>
      </c>
      <c r="BD31" s="1">
        <v>8.5</v>
      </c>
      <c r="BE31" s="1">
        <v>4</v>
      </c>
      <c r="BF31" s="1">
        <v>1</v>
      </c>
      <c r="BG31" s="1">
        <v>3.5</v>
      </c>
      <c r="BH31" s="1">
        <v>2</v>
      </c>
      <c r="BI31" s="1">
        <v>1.63</v>
      </c>
      <c r="BJ31" s="1">
        <v>58</v>
      </c>
      <c r="BK31" s="1">
        <v>50</v>
      </c>
      <c r="BL31" s="1">
        <v>86</v>
      </c>
      <c r="BM31" s="1">
        <v>22.5</v>
      </c>
      <c r="BN31" s="1">
        <v>16</v>
      </c>
      <c r="BO31" s="1">
        <v>71</v>
      </c>
      <c r="BP31" s="1">
        <v>7.5</v>
      </c>
      <c r="BQ31" s="1">
        <v>5</v>
      </c>
      <c r="BR31" s="1">
        <v>67</v>
      </c>
      <c r="BS31" s="1">
        <v>0</v>
      </c>
      <c r="BT31" s="1">
        <v>0</v>
      </c>
      <c r="BU31" s="1">
        <v>2</v>
      </c>
      <c r="BV31" s="1">
        <v>0</v>
      </c>
      <c r="BW31" s="1">
        <v>0</v>
      </c>
      <c r="BX31" s="1">
        <v>0</v>
      </c>
      <c r="BY31" s="1">
        <v>67.5</v>
      </c>
      <c r="BZ31" s="1">
        <v>2</v>
      </c>
      <c r="CA31" s="1">
        <v>6.5</v>
      </c>
      <c r="CB31" s="1">
        <v>1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  <c r="CJ31" s="1">
        <v>0</v>
      </c>
      <c r="CK31" s="1">
        <f t="shared" si="0"/>
        <v>4.0994295700000007</v>
      </c>
      <c r="CL31" s="1">
        <v>6</v>
      </c>
    </row>
    <row r="32" spans="1:90" x14ac:dyDescent="0.25">
      <c r="A32" s="1" t="s">
        <v>147</v>
      </c>
      <c r="B32" s="1">
        <v>5.0999999999999996</v>
      </c>
      <c r="C32" s="1">
        <v>2</v>
      </c>
      <c r="D32" s="1">
        <v>90</v>
      </c>
      <c r="E32" s="1">
        <v>0.2</v>
      </c>
      <c r="F32" s="1">
        <v>0</v>
      </c>
      <c r="G32" s="1">
        <v>0.3</v>
      </c>
      <c r="H32" s="1">
        <v>0</v>
      </c>
      <c r="I32" s="1">
        <v>1</v>
      </c>
      <c r="J32" s="1">
        <v>0</v>
      </c>
      <c r="K32" s="1">
        <v>0.5</v>
      </c>
      <c r="L32" s="1">
        <v>0.5</v>
      </c>
      <c r="M32" s="1">
        <v>0</v>
      </c>
      <c r="N32" s="1">
        <v>0</v>
      </c>
      <c r="O32" s="1">
        <v>0.02</v>
      </c>
      <c r="P32" s="1">
        <v>0.02</v>
      </c>
      <c r="Q32" s="1">
        <v>0</v>
      </c>
      <c r="R32" s="1">
        <v>0</v>
      </c>
      <c r="S32" s="1">
        <v>0</v>
      </c>
      <c r="T32" s="1">
        <v>0</v>
      </c>
      <c r="U32" s="1">
        <v>11.5</v>
      </c>
      <c r="V32" s="1">
        <v>6</v>
      </c>
      <c r="W32" s="1">
        <v>52</v>
      </c>
      <c r="X32" s="1">
        <v>2</v>
      </c>
      <c r="Y32" s="1">
        <v>0.5</v>
      </c>
      <c r="Z32" s="1">
        <v>25</v>
      </c>
      <c r="AA32" s="1">
        <v>0.5</v>
      </c>
      <c r="AB32" s="1">
        <v>0</v>
      </c>
      <c r="AC32" s="1">
        <v>0.5</v>
      </c>
      <c r="AD32" s="1">
        <v>0.5</v>
      </c>
      <c r="AE32" s="1">
        <v>0.24</v>
      </c>
      <c r="AF32" s="1">
        <v>0</v>
      </c>
      <c r="AG32" s="1">
        <v>0</v>
      </c>
      <c r="AH32" s="1">
        <v>0.5</v>
      </c>
      <c r="AI32" s="1">
        <v>0</v>
      </c>
      <c r="AJ32" s="1">
        <v>0.5</v>
      </c>
      <c r="AK32" s="1">
        <v>13.5</v>
      </c>
      <c r="AL32" s="1">
        <v>8.85</v>
      </c>
      <c r="AM32" s="1">
        <v>9.8000000000000007</v>
      </c>
      <c r="AN32" s="1">
        <v>0.9</v>
      </c>
      <c r="AO32" s="1">
        <v>2.2000000000000002</v>
      </c>
      <c r="AP32" s="1">
        <v>7</v>
      </c>
      <c r="AQ32" s="1">
        <v>13</v>
      </c>
      <c r="AR32" s="1">
        <v>0</v>
      </c>
      <c r="AS32" s="1">
        <v>3</v>
      </c>
      <c r="AT32" s="1">
        <v>1</v>
      </c>
      <c r="AU32" s="1">
        <v>2</v>
      </c>
      <c r="AV32" s="1">
        <v>0.5</v>
      </c>
      <c r="AW32" s="1">
        <v>25</v>
      </c>
      <c r="AX32" s="1">
        <v>3.5</v>
      </c>
      <c r="AY32" s="1">
        <v>0.5</v>
      </c>
      <c r="AZ32" s="1">
        <v>0.5</v>
      </c>
      <c r="BA32" s="1">
        <v>0.5</v>
      </c>
      <c r="BB32" s="1">
        <v>1.5</v>
      </c>
      <c r="BC32" s="1">
        <v>22.5</v>
      </c>
      <c r="BD32" s="1">
        <v>13</v>
      </c>
      <c r="BE32" s="1">
        <v>6</v>
      </c>
      <c r="BF32" s="1">
        <v>1</v>
      </c>
      <c r="BG32" s="1">
        <v>2.5</v>
      </c>
      <c r="BH32" s="1">
        <v>2.5</v>
      </c>
      <c r="BI32" s="1">
        <v>2.16</v>
      </c>
      <c r="BJ32" s="1">
        <v>24</v>
      </c>
      <c r="BK32" s="1">
        <v>15</v>
      </c>
      <c r="BL32" s="1">
        <v>63</v>
      </c>
      <c r="BM32" s="1">
        <v>18</v>
      </c>
      <c r="BN32" s="1">
        <v>9</v>
      </c>
      <c r="BO32" s="1">
        <v>50</v>
      </c>
      <c r="BP32" s="1">
        <v>11.5</v>
      </c>
      <c r="BQ32" s="1">
        <v>6</v>
      </c>
      <c r="BR32" s="1">
        <v>52</v>
      </c>
      <c r="BS32" s="1">
        <v>0</v>
      </c>
      <c r="BT32" s="1">
        <v>0</v>
      </c>
      <c r="BU32" s="1">
        <v>2</v>
      </c>
      <c r="BV32" s="1">
        <v>0</v>
      </c>
      <c r="BW32" s="1">
        <v>0</v>
      </c>
      <c r="BX32" s="1">
        <v>1</v>
      </c>
      <c r="BY32" s="1">
        <v>50.5</v>
      </c>
      <c r="BZ32" s="1">
        <v>2.5</v>
      </c>
      <c r="CA32" s="1">
        <v>7</v>
      </c>
      <c r="CB32" s="1">
        <v>7</v>
      </c>
      <c r="CC32" s="1">
        <v>0.5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0</v>
      </c>
      <c r="CK32" s="1">
        <f t="shared" si="0"/>
        <v>4.4231593199999999</v>
      </c>
      <c r="CL32" s="1">
        <v>6</v>
      </c>
    </row>
    <row r="33" spans="1:90" x14ac:dyDescent="0.25">
      <c r="A33" s="1" t="s">
        <v>148</v>
      </c>
      <c r="B33" s="1">
        <v>7.1</v>
      </c>
      <c r="C33" s="1">
        <v>2</v>
      </c>
      <c r="D33" s="1">
        <v>90</v>
      </c>
      <c r="E33" s="1">
        <v>0.06</v>
      </c>
      <c r="F33" s="1">
        <v>0.33</v>
      </c>
      <c r="G33" s="1">
        <v>0.1</v>
      </c>
      <c r="H33" s="1">
        <v>1</v>
      </c>
      <c r="I33" s="1">
        <v>0.5</v>
      </c>
      <c r="J33" s="1">
        <v>0</v>
      </c>
      <c r="K33" s="1">
        <v>0</v>
      </c>
      <c r="L33" s="1">
        <v>0.5</v>
      </c>
      <c r="M33" s="1">
        <v>0</v>
      </c>
      <c r="N33" s="1">
        <v>0</v>
      </c>
      <c r="O33" s="1">
        <v>0.01</v>
      </c>
      <c r="P33" s="1">
        <v>0.01</v>
      </c>
      <c r="Q33" s="1">
        <v>0</v>
      </c>
      <c r="R33" s="1">
        <v>0</v>
      </c>
      <c r="S33" s="1">
        <v>0</v>
      </c>
      <c r="T33" s="1">
        <v>0</v>
      </c>
      <c r="U33" s="1">
        <v>25.5</v>
      </c>
      <c r="V33" s="1">
        <v>17</v>
      </c>
      <c r="W33" s="1">
        <v>67</v>
      </c>
      <c r="X33" s="1">
        <v>2.5</v>
      </c>
      <c r="Y33" s="1">
        <v>0</v>
      </c>
      <c r="Z33" s="1">
        <v>0</v>
      </c>
      <c r="AA33" s="1">
        <v>0</v>
      </c>
      <c r="AB33" s="1">
        <v>0</v>
      </c>
      <c r="AC33" s="1">
        <v>2</v>
      </c>
      <c r="AD33" s="1">
        <v>0</v>
      </c>
      <c r="AE33" s="1">
        <v>0.08</v>
      </c>
      <c r="AF33" s="1">
        <v>0.5</v>
      </c>
      <c r="AG33" s="1">
        <v>0</v>
      </c>
      <c r="AH33" s="1">
        <v>0.5</v>
      </c>
      <c r="AI33" s="1">
        <v>0</v>
      </c>
      <c r="AJ33" s="1">
        <v>0.5</v>
      </c>
      <c r="AK33" s="1">
        <v>6</v>
      </c>
      <c r="AL33" s="1">
        <v>28</v>
      </c>
      <c r="AM33" s="1">
        <v>27.4</v>
      </c>
      <c r="AN33" s="1">
        <v>0.3</v>
      </c>
      <c r="AO33" s="1">
        <v>3.8</v>
      </c>
      <c r="AP33" s="1">
        <v>13.5</v>
      </c>
      <c r="AQ33" s="1">
        <v>24</v>
      </c>
      <c r="AR33" s="1">
        <v>1.5</v>
      </c>
      <c r="AS33" s="1">
        <v>6</v>
      </c>
      <c r="AT33" s="1">
        <v>1</v>
      </c>
      <c r="AU33" s="1">
        <v>2</v>
      </c>
      <c r="AV33" s="1">
        <v>1</v>
      </c>
      <c r="AW33" s="1">
        <v>50</v>
      </c>
      <c r="AX33" s="1">
        <v>8</v>
      </c>
      <c r="AY33" s="1">
        <v>1.5</v>
      </c>
      <c r="AZ33" s="1">
        <v>0</v>
      </c>
      <c r="BA33" s="1">
        <v>3</v>
      </c>
      <c r="BB33" s="1">
        <v>4.5</v>
      </c>
      <c r="BC33" s="1">
        <v>5.5</v>
      </c>
      <c r="BD33" s="1">
        <v>3.5</v>
      </c>
      <c r="BE33" s="1">
        <v>2</v>
      </c>
      <c r="BF33" s="1">
        <v>0.5</v>
      </c>
      <c r="BG33" s="1">
        <v>0</v>
      </c>
      <c r="BH33" s="1">
        <v>1.5</v>
      </c>
      <c r="BI33" s="1">
        <v>0.9</v>
      </c>
      <c r="BJ33" s="1">
        <v>77</v>
      </c>
      <c r="BK33" s="1">
        <v>62</v>
      </c>
      <c r="BL33" s="1">
        <v>81</v>
      </c>
      <c r="BM33" s="1">
        <v>43.5</v>
      </c>
      <c r="BN33" s="1">
        <v>30.5</v>
      </c>
      <c r="BO33" s="1">
        <v>70</v>
      </c>
      <c r="BP33" s="1">
        <v>25.5</v>
      </c>
      <c r="BQ33" s="1">
        <v>17</v>
      </c>
      <c r="BR33" s="1">
        <v>67</v>
      </c>
      <c r="BS33" s="1">
        <v>1</v>
      </c>
      <c r="BT33" s="1">
        <v>0.5</v>
      </c>
      <c r="BU33" s="1">
        <v>2</v>
      </c>
      <c r="BV33" s="1">
        <v>0</v>
      </c>
      <c r="BW33" s="1">
        <v>0</v>
      </c>
      <c r="BX33" s="1">
        <v>2.5</v>
      </c>
      <c r="BY33" s="1">
        <v>107.5</v>
      </c>
      <c r="BZ33" s="1">
        <v>1</v>
      </c>
      <c r="CA33" s="1">
        <v>9.5</v>
      </c>
      <c r="CB33" s="1">
        <v>8.5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f t="shared" si="0"/>
        <v>5.4634117199999999</v>
      </c>
      <c r="CL33" s="1">
        <v>6</v>
      </c>
    </row>
    <row r="34" spans="1:90" x14ac:dyDescent="0.25">
      <c r="A34" s="1" t="s">
        <v>150</v>
      </c>
      <c r="B34" s="1">
        <v>5.7</v>
      </c>
      <c r="C34" s="1">
        <v>2</v>
      </c>
      <c r="D34" s="1">
        <v>90</v>
      </c>
      <c r="E34" s="1">
        <v>0.22</v>
      </c>
      <c r="F34" s="1">
        <v>0.67</v>
      </c>
      <c r="G34" s="1">
        <v>0.4</v>
      </c>
      <c r="H34" s="1">
        <v>2</v>
      </c>
      <c r="I34" s="1">
        <v>0.5</v>
      </c>
      <c r="J34" s="1">
        <v>0</v>
      </c>
      <c r="K34" s="1">
        <v>0.5</v>
      </c>
      <c r="L34" s="1">
        <v>0</v>
      </c>
      <c r="M34" s="1">
        <v>0.5</v>
      </c>
      <c r="N34" s="1">
        <v>0</v>
      </c>
      <c r="O34" s="1">
        <v>0.16</v>
      </c>
      <c r="P34" s="1">
        <v>0.16</v>
      </c>
      <c r="Q34" s="1">
        <v>0</v>
      </c>
      <c r="R34" s="1">
        <v>0</v>
      </c>
      <c r="S34" s="1">
        <v>0</v>
      </c>
      <c r="T34" s="1">
        <v>0</v>
      </c>
      <c r="U34" s="1">
        <v>21</v>
      </c>
      <c r="V34" s="1">
        <v>14.5</v>
      </c>
      <c r="W34" s="1">
        <v>69</v>
      </c>
      <c r="X34" s="1">
        <v>4</v>
      </c>
      <c r="Y34" s="1">
        <v>0.5</v>
      </c>
      <c r="Z34" s="1">
        <v>13</v>
      </c>
      <c r="AA34" s="1">
        <v>0</v>
      </c>
      <c r="AB34" s="1">
        <v>0</v>
      </c>
      <c r="AC34" s="1">
        <v>1.5</v>
      </c>
      <c r="AD34" s="1">
        <v>0.5</v>
      </c>
      <c r="AE34" s="1">
        <v>0.26</v>
      </c>
      <c r="AF34" s="1">
        <v>1</v>
      </c>
      <c r="AG34" s="1">
        <v>0</v>
      </c>
      <c r="AH34" s="1">
        <v>0</v>
      </c>
      <c r="AI34" s="1">
        <v>0</v>
      </c>
      <c r="AJ34" s="1">
        <v>0</v>
      </c>
      <c r="AK34" s="1">
        <v>8.5</v>
      </c>
      <c r="AL34" s="1">
        <v>21.05</v>
      </c>
      <c r="AM34" s="1">
        <v>22.7</v>
      </c>
      <c r="AN34" s="1">
        <v>1.7</v>
      </c>
      <c r="AO34" s="1">
        <v>4.3</v>
      </c>
      <c r="AP34" s="1">
        <v>14.5</v>
      </c>
      <c r="AQ34" s="1">
        <v>23.5</v>
      </c>
      <c r="AR34" s="1">
        <v>1</v>
      </c>
      <c r="AS34" s="1">
        <v>6</v>
      </c>
      <c r="AT34" s="1">
        <v>1</v>
      </c>
      <c r="AU34" s="1">
        <v>2</v>
      </c>
      <c r="AV34" s="1">
        <v>2</v>
      </c>
      <c r="AW34" s="1">
        <v>100</v>
      </c>
      <c r="AX34" s="1">
        <v>3.5</v>
      </c>
      <c r="AY34" s="1">
        <v>2</v>
      </c>
      <c r="AZ34" s="1">
        <v>0</v>
      </c>
      <c r="BA34" s="1">
        <v>0.5</v>
      </c>
      <c r="BB34" s="1">
        <v>2.5</v>
      </c>
      <c r="BC34" s="1">
        <v>10.5</v>
      </c>
      <c r="BD34" s="1">
        <v>6.5</v>
      </c>
      <c r="BE34" s="1">
        <v>3</v>
      </c>
      <c r="BF34" s="1">
        <v>0.5</v>
      </c>
      <c r="BG34" s="1">
        <v>1.5</v>
      </c>
      <c r="BH34" s="1">
        <v>2.5</v>
      </c>
      <c r="BI34" s="1">
        <v>1.54</v>
      </c>
      <c r="BJ34" s="1">
        <v>58</v>
      </c>
      <c r="BK34" s="1">
        <v>45.5</v>
      </c>
      <c r="BL34" s="1">
        <v>78</v>
      </c>
      <c r="BM34" s="1">
        <v>29.5</v>
      </c>
      <c r="BN34" s="1">
        <v>19.5</v>
      </c>
      <c r="BO34" s="1">
        <v>66</v>
      </c>
      <c r="BP34" s="1">
        <v>21</v>
      </c>
      <c r="BQ34" s="1">
        <v>14.5</v>
      </c>
      <c r="BR34" s="1">
        <v>69</v>
      </c>
      <c r="BS34" s="1">
        <v>0</v>
      </c>
      <c r="BT34" s="1">
        <v>0</v>
      </c>
      <c r="BU34" s="1">
        <v>2</v>
      </c>
      <c r="BV34" s="1">
        <v>0</v>
      </c>
      <c r="BW34" s="1">
        <v>0</v>
      </c>
      <c r="BX34" s="1">
        <v>2</v>
      </c>
      <c r="BY34" s="1">
        <v>86.5</v>
      </c>
      <c r="BZ34" s="1">
        <v>3</v>
      </c>
      <c r="CA34" s="1">
        <v>8</v>
      </c>
      <c r="CB34" s="1">
        <v>5.5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f t="shared" si="0"/>
        <v>5.26863028</v>
      </c>
      <c r="CL34" s="1">
        <v>6</v>
      </c>
    </row>
    <row r="35" spans="1:90" x14ac:dyDescent="0.25">
      <c r="A35" s="1" t="s">
        <v>159</v>
      </c>
      <c r="B35" s="1">
        <v>4.3</v>
      </c>
      <c r="C35" s="1">
        <v>2</v>
      </c>
      <c r="D35" s="1">
        <v>90</v>
      </c>
      <c r="E35" s="1">
        <v>0.08</v>
      </c>
      <c r="F35" s="1">
        <v>0</v>
      </c>
      <c r="G35" s="1">
        <v>0.1</v>
      </c>
      <c r="H35" s="1">
        <v>0</v>
      </c>
      <c r="I35" s="1">
        <v>1.5</v>
      </c>
      <c r="J35" s="1">
        <v>0</v>
      </c>
      <c r="K35" s="1">
        <v>0.5</v>
      </c>
      <c r="L35" s="1">
        <v>1</v>
      </c>
      <c r="M35" s="1">
        <v>0</v>
      </c>
      <c r="N35" s="1">
        <v>0</v>
      </c>
      <c r="O35" s="1">
        <v>0.02</v>
      </c>
      <c r="P35" s="1">
        <v>0.02</v>
      </c>
      <c r="Q35" s="1">
        <v>0</v>
      </c>
      <c r="R35" s="1">
        <v>0</v>
      </c>
      <c r="S35" s="1">
        <v>0</v>
      </c>
      <c r="T35" s="1">
        <v>0</v>
      </c>
      <c r="U35" s="1">
        <v>8.5</v>
      </c>
      <c r="V35" s="1">
        <v>6.5</v>
      </c>
      <c r="W35" s="1">
        <v>76</v>
      </c>
      <c r="X35" s="1">
        <v>2</v>
      </c>
      <c r="Y35" s="1">
        <v>0</v>
      </c>
      <c r="Z35" s="1">
        <v>0</v>
      </c>
      <c r="AA35" s="1">
        <v>0</v>
      </c>
      <c r="AB35" s="1">
        <v>0</v>
      </c>
      <c r="AC35" s="1">
        <v>0.5</v>
      </c>
      <c r="AD35" s="1">
        <v>0</v>
      </c>
      <c r="AE35" s="1">
        <v>0.04</v>
      </c>
      <c r="AF35" s="1">
        <v>0</v>
      </c>
      <c r="AG35" s="1">
        <v>0</v>
      </c>
      <c r="AH35" s="1">
        <v>0.5</v>
      </c>
      <c r="AI35" s="1">
        <v>0</v>
      </c>
      <c r="AJ35" s="1">
        <v>0.5</v>
      </c>
      <c r="AK35" s="1">
        <v>10</v>
      </c>
      <c r="AL35" s="1">
        <v>6.8</v>
      </c>
      <c r="AM35" s="1">
        <v>10.3</v>
      </c>
      <c r="AN35" s="1">
        <v>0.2</v>
      </c>
      <c r="AO35" s="1">
        <v>2.1</v>
      </c>
      <c r="AP35" s="1">
        <v>9.5</v>
      </c>
      <c r="AQ35" s="1">
        <v>15.5</v>
      </c>
      <c r="AR35" s="1">
        <v>0</v>
      </c>
      <c r="AS35" s="1">
        <v>3</v>
      </c>
      <c r="AT35" s="1">
        <v>1</v>
      </c>
      <c r="AU35" s="1">
        <v>1</v>
      </c>
      <c r="AV35" s="1">
        <v>1</v>
      </c>
      <c r="AW35" s="1">
        <v>100</v>
      </c>
      <c r="AX35" s="1">
        <v>6</v>
      </c>
      <c r="AY35" s="1">
        <v>3.5</v>
      </c>
      <c r="AZ35" s="1">
        <v>0</v>
      </c>
      <c r="BA35" s="1">
        <v>0</v>
      </c>
      <c r="BB35" s="1">
        <v>3.5</v>
      </c>
      <c r="BC35" s="1">
        <v>12.5</v>
      </c>
      <c r="BD35" s="1">
        <v>8.5</v>
      </c>
      <c r="BE35" s="1">
        <v>4</v>
      </c>
      <c r="BF35" s="1">
        <v>1</v>
      </c>
      <c r="BG35" s="1">
        <v>3.5</v>
      </c>
      <c r="BH35" s="1">
        <v>2</v>
      </c>
      <c r="BI35" s="1">
        <v>1.63</v>
      </c>
      <c r="BJ35" s="1">
        <v>35</v>
      </c>
      <c r="BK35" s="1">
        <v>28.5</v>
      </c>
      <c r="BL35" s="1">
        <v>81</v>
      </c>
      <c r="BM35" s="1">
        <v>17</v>
      </c>
      <c r="BN35" s="1">
        <v>10</v>
      </c>
      <c r="BO35" s="1">
        <v>59</v>
      </c>
      <c r="BP35" s="1">
        <v>8.5</v>
      </c>
      <c r="BQ35" s="1">
        <v>6.5</v>
      </c>
      <c r="BR35" s="1">
        <v>76</v>
      </c>
      <c r="BS35" s="1">
        <v>0</v>
      </c>
      <c r="BT35" s="1">
        <v>0</v>
      </c>
      <c r="BU35" s="1">
        <v>2</v>
      </c>
      <c r="BV35" s="1">
        <v>0</v>
      </c>
      <c r="BW35" s="1">
        <v>0</v>
      </c>
      <c r="BX35" s="1">
        <v>1</v>
      </c>
      <c r="BY35" s="1">
        <v>63</v>
      </c>
      <c r="BZ35" s="1">
        <v>0.5</v>
      </c>
      <c r="CA35" s="1">
        <v>4.5</v>
      </c>
      <c r="CB35" s="1">
        <v>5.5</v>
      </c>
      <c r="CC35" s="1">
        <v>1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>
        <v>0</v>
      </c>
      <c r="CJ35" s="1">
        <v>0</v>
      </c>
      <c r="CK35" s="1">
        <f t="shared" si="0"/>
        <v>4.1028574000000004</v>
      </c>
      <c r="CL35" s="1">
        <v>6</v>
      </c>
    </row>
    <row r="36" spans="1:90" x14ac:dyDescent="0.25">
      <c r="A36" s="1" t="s">
        <v>109</v>
      </c>
      <c r="B36" s="1">
        <v>5.7</v>
      </c>
      <c r="C36" s="1">
        <v>2</v>
      </c>
      <c r="D36" s="1">
        <v>90</v>
      </c>
      <c r="E36" s="1">
        <v>0.11</v>
      </c>
      <c r="F36" s="1">
        <v>0</v>
      </c>
      <c r="G36" s="1">
        <v>0.2</v>
      </c>
      <c r="H36" s="1">
        <v>0</v>
      </c>
      <c r="I36" s="1">
        <v>1</v>
      </c>
      <c r="J36" s="1">
        <v>0</v>
      </c>
      <c r="K36" s="1">
        <v>1</v>
      </c>
      <c r="L36" s="1">
        <v>0</v>
      </c>
      <c r="M36" s="1">
        <v>0.5</v>
      </c>
      <c r="N36" s="1">
        <v>0.5</v>
      </c>
      <c r="O36" s="1">
        <v>0.15</v>
      </c>
      <c r="P36" s="1">
        <v>0.15</v>
      </c>
      <c r="Q36" s="1">
        <v>0</v>
      </c>
      <c r="R36" s="1">
        <v>0</v>
      </c>
      <c r="S36" s="1">
        <v>0</v>
      </c>
      <c r="T36" s="1">
        <v>0</v>
      </c>
      <c r="U36" s="1">
        <v>3</v>
      </c>
      <c r="V36" s="1">
        <v>3</v>
      </c>
      <c r="W36" s="1">
        <v>100</v>
      </c>
      <c r="X36" s="1">
        <v>0</v>
      </c>
      <c r="Y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0.01</v>
      </c>
      <c r="AF36" s="1">
        <v>0</v>
      </c>
      <c r="AG36" s="1">
        <v>0</v>
      </c>
      <c r="AH36" s="1">
        <v>0.5</v>
      </c>
      <c r="AI36" s="1">
        <v>0</v>
      </c>
      <c r="AJ36" s="1">
        <v>0.5</v>
      </c>
      <c r="AK36" s="1">
        <v>4</v>
      </c>
      <c r="AL36" s="1">
        <v>1.4</v>
      </c>
      <c r="AM36" s="1">
        <v>14.8</v>
      </c>
      <c r="AN36" s="1">
        <v>0.9</v>
      </c>
      <c r="AO36" s="1">
        <v>4.5</v>
      </c>
      <c r="AP36" s="1">
        <v>11</v>
      </c>
      <c r="AQ36" s="1">
        <v>17</v>
      </c>
      <c r="AR36" s="1">
        <v>0</v>
      </c>
      <c r="AS36" s="1">
        <v>3</v>
      </c>
      <c r="AT36" s="1">
        <v>1</v>
      </c>
      <c r="AU36" s="1">
        <v>0</v>
      </c>
      <c r="AV36" s="1">
        <v>0</v>
      </c>
      <c r="AX36" s="1">
        <v>5.5</v>
      </c>
      <c r="AY36" s="1">
        <v>4</v>
      </c>
      <c r="AZ36" s="1">
        <v>0.5</v>
      </c>
      <c r="BA36" s="1">
        <v>1</v>
      </c>
      <c r="BB36" s="1">
        <v>5.5</v>
      </c>
      <c r="BC36" s="1">
        <v>5.5</v>
      </c>
      <c r="BD36" s="1">
        <v>3.5</v>
      </c>
      <c r="BE36" s="1">
        <v>2</v>
      </c>
      <c r="BF36" s="1">
        <v>0.5</v>
      </c>
      <c r="BG36" s="1">
        <v>0</v>
      </c>
      <c r="BH36" s="1">
        <v>1.5</v>
      </c>
      <c r="BI36" s="1">
        <v>0.9</v>
      </c>
      <c r="BJ36" s="1">
        <v>69</v>
      </c>
      <c r="BK36" s="1">
        <v>65.5</v>
      </c>
      <c r="BL36" s="1">
        <v>95</v>
      </c>
      <c r="BM36" s="1">
        <v>25.5</v>
      </c>
      <c r="BN36" s="1">
        <v>24</v>
      </c>
      <c r="BO36" s="1">
        <v>94</v>
      </c>
      <c r="BP36" s="1">
        <v>3</v>
      </c>
      <c r="BQ36" s="1">
        <v>3</v>
      </c>
      <c r="BR36" s="1">
        <v>100</v>
      </c>
      <c r="BS36" s="1">
        <v>0</v>
      </c>
      <c r="BT36" s="1">
        <v>0</v>
      </c>
      <c r="BU36" s="1">
        <v>2</v>
      </c>
      <c r="BV36" s="1">
        <v>0</v>
      </c>
      <c r="BW36" s="1">
        <v>0</v>
      </c>
      <c r="BX36" s="1">
        <v>0</v>
      </c>
      <c r="BY36" s="1">
        <v>77.5</v>
      </c>
      <c r="BZ36" s="1">
        <v>1</v>
      </c>
      <c r="CA36" s="1">
        <v>3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>
        <v>0</v>
      </c>
      <c r="CJ36" s="1">
        <v>0</v>
      </c>
      <c r="CK36" s="1">
        <f t="shared" si="0"/>
        <v>4.6538361100000003</v>
      </c>
      <c r="CL36" s="1">
        <v>5</v>
      </c>
    </row>
    <row r="37" spans="1:90" x14ac:dyDescent="0.25">
      <c r="A37" s="1" t="s">
        <v>187</v>
      </c>
      <c r="B37" s="1">
        <v>4.4000000000000004</v>
      </c>
      <c r="C37" s="1">
        <v>2</v>
      </c>
      <c r="D37" s="1">
        <v>79.5</v>
      </c>
      <c r="E37" s="1">
        <v>0.19</v>
      </c>
      <c r="F37" s="1">
        <v>0</v>
      </c>
      <c r="G37" s="1">
        <v>0.2</v>
      </c>
      <c r="H37" s="1">
        <v>0</v>
      </c>
      <c r="I37" s="1">
        <v>0.5</v>
      </c>
      <c r="J37" s="1">
        <v>0</v>
      </c>
      <c r="K37" s="1">
        <v>0.5</v>
      </c>
      <c r="L37" s="1">
        <v>0</v>
      </c>
      <c r="M37" s="1">
        <v>0.5</v>
      </c>
      <c r="N37" s="1">
        <v>0.5</v>
      </c>
      <c r="O37" s="1">
        <v>0.14000000000000001</v>
      </c>
      <c r="P37" s="1">
        <v>0.14000000000000001</v>
      </c>
      <c r="Q37" s="1">
        <v>0</v>
      </c>
      <c r="R37" s="1">
        <v>0</v>
      </c>
      <c r="S37" s="1">
        <v>0</v>
      </c>
      <c r="T37" s="1">
        <v>0</v>
      </c>
      <c r="U37" s="1">
        <v>6</v>
      </c>
      <c r="V37" s="1">
        <v>3.5</v>
      </c>
      <c r="W37" s="1">
        <v>58</v>
      </c>
      <c r="X37" s="1">
        <v>0</v>
      </c>
      <c r="Y37" s="1">
        <v>0</v>
      </c>
      <c r="AA37" s="1">
        <v>0</v>
      </c>
      <c r="AB37" s="1">
        <v>0</v>
      </c>
      <c r="AC37" s="1">
        <v>0.5</v>
      </c>
      <c r="AD37" s="1">
        <v>0</v>
      </c>
      <c r="AE37" s="1">
        <v>0.02</v>
      </c>
      <c r="AF37" s="1">
        <v>0</v>
      </c>
      <c r="AG37" s="1">
        <v>0</v>
      </c>
      <c r="AH37" s="1">
        <v>0.5</v>
      </c>
      <c r="AI37" s="1">
        <v>0</v>
      </c>
      <c r="AJ37" s="1">
        <v>0.5</v>
      </c>
      <c r="AK37" s="1">
        <v>0</v>
      </c>
      <c r="AL37" s="1">
        <v>5.5</v>
      </c>
      <c r="AM37" s="1">
        <v>15.8</v>
      </c>
      <c r="AN37" s="1">
        <v>0.9</v>
      </c>
      <c r="AO37" s="1">
        <v>2.8</v>
      </c>
      <c r="AP37" s="1">
        <v>10</v>
      </c>
      <c r="AQ37" s="1">
        <v>16</v>
      </c>
      <c r="AR37" s="1">
        <v>0</v>
      </c>
      <c r="AS37" s="1">
        <v>3.5</v>
      </c>
      <c r="AT37" s="1">
        <v>0.5</v>
      </c>
      <c r="AU37" s="1">
        <v>0</v>
      </c>
      <c r="AV37" s="1">
        <v>0</v>
      </c>
      <c r="AX37" s="1">
        <v>4</v>
      </c>
      <c r="AY37" s="1">
        <v>4.5</v>
      </c>
      <c r="AZ37" s="1">
        <v>1</v>
      </c>
      <c r="BA37" s="1">
        <v>0.5</v>
      </c>
      <c r="BB37" s="1">
        <v>6</v>
      </c>
      <c r="BC37" s="1">
        <v>12.5</v>
      </c>
      <c r="BD37" s="1">
        <v>8.5</v>
      </c>
      <c r="BE37" s="1">
        <v>4</v>
      </c>
      <c r="BF37" s="1">
        <v>1</v>
      </c>
      <c r="BG37" s="1">
        <v>3.5</v>
      </c>
      <c r="BH37" s="1">
        <v>2</v>
      </c>
      <c r="BI37" s="1">
        <v>1.63</v>
      </c>
      <c r="BJ37" s="1">
        <v>39.5</v>
      </c>
      <c r="BK37" s="1">
        <v>33</v>
      </c>
      <c r="BL37" s="1">
        <v>84</v>
      </c>
      <c r="BM37" s="1">
        <v>13</v>
      </c>
      <c r="BN37" s="1">
        <v>8.5</v>
      </c>
      <c r="BO37" s="1">
        <v>65</v>
      </c>
      <c r="BP37" s="1">
        <v>6</v>
      </c>
      <c r="BQ37" s="1">
        <v>3.5</v>
      </c>
      <c r="BR37" s="1">
        <v>58</v>
      </c>
      <c r="BS37" s="1">
        <v>0</v>
      </c>
      <c r="BT37" s="1">
        <v>0</v>
      </c>
      <c r="BU37" s="1">
        <v>2</v>
      </c>
      <c r="BV37" s="1">
        <v>0</v>
      </c>
      <c r="BW37" s="1">
        <v>1</v>
      </c>
      <c r="BX37" s="1">
        <v>3</v>
      </c>
      <c r="BY37" s="1">
        <v>51.5</v>
      </c>
      <c r="BZ37" s="1">
        <v>0.5</v>
      </c>
      <c r="CA37" s="1">
        <v>5.5</v>
      </c>
      <c r="CB37" s="1">
        <v>2</v>
      </c>
      <c r="CC37" s="1">
        <v>0.5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>
        <v>0</v>
      </c>
      <c r="CJ37" s="1">
        <v>0</v>
      </c>
      <c r="CK37" s="1">
        <f t="shared" si="0"/>
        <v>3.5638407300000012</v>
      </c>
      <c r="CL37" s="1">
        <v>5</v>
      </c>
    </row>
    <row r="38" spans="1:90" x14ac:dyDescent="0.25">
      <c r="A38" s="1" t="s">
        <v>130</v>
      </c>
      <c r="B38" s="1">
        <v>4.0999999999999996</v>
      </c>
      <c r="C38" s="1">
        <v>2</v>
      </c>
      <c r="D38" s="1">
        <v>90</v>
      </c>
      <c r="E38" s="1">
        <v>0.14000000000000001</v>
      </c>
      <c r="F38" s="1">
        <v>0</v>
      </c>
      <c r="G38" s="1">
        <v>0.1</v>
      </c>
      <c r="H38" s="1">
        <v>0</v>
      </c>
      <c r="I38" s="1">
        <v>1.5</v>
      </c>
      <c r="J38" s="1">
        <v>0.5</v>
      </c>
      <c r="K38" s="1">
        <v>1.5</v>
      </c>
      <c r="L38" s="1">
        <v>0</v>
      </c>
      <c r="M38" s="1">
        <v>0</v>
      </c>
      <c r="N38" s="1">
        <v>1</v>
      </c>
      <c r="O38" s="1">
        <v>0.1</v>
      </c>
      <c r="P38" s="1">
        <v>0.1</v>
      </c>
      <c r="Q38" s="1">
        <v>0</v>
      </c>
      <c r="R38" s="1">
        <v>0</v>
      </c>
      <c r="S38" s="1">
        <v>0</v>
      </c>
      <c r="T38" s="1">
        <v>0</v>
      </c>
      <c r="U38" s="1">
        <v>9</v>
      </c>
      <c r="V38" s="1">
        <v>4</v>
      </c>
      <c r="W38" s="1">
        <v>44</v>
      </c>
      <c r="X38" s="1">
        <v>0</v>
      </c>
      <c r="Y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0.04</v>
      </c>
      <c r="AF38" s="1">
        <v>0</v>
      </c>
      <c r="AG38" s="1">
        <v>0</v>
      </c>
      <c r="AH38" s="1">
        <v>0</v>
      </c>
      <c r="AI38" s="1">
        <v>0</v>
      </c>
      <c r="AJ38" s="1">
        <v>0.5</v>
      </c>
      <c r="AK38" s="1">
        <v>16</v>
      </c>
      <c r="AL38" s="1">
        <v>0.95</v>
      </c>
      <c r="AM38" s="1">
        <v>14.5</v>
      </c>
      <c r="AN38" s="1">
        <v>0.7</v>
      </c>
      <c r="AO38" s="1">
        <v>4.3</v>
      </c>
      <c r="AP38" s="1">
        <v>12.5</v>
      </c>
      <c r="AQ38" s="1">
        <v>18.5</v>
      </c>
      <c r="AR38" s="1">
        <v>0</v>
      </c>
      <c r="AS38" s="1">
        <v>4</v>
      </c>
      <c r="AT38" s="1">
        <v>0.5</v>
      </c>
      <c r="AU38" s="1">
        <v>1.5</v>
      </c>
      <c r="AV38" s="1">
        <v>1</v>
      </c>
      <c r="AW38" s="1">
        <v>67</v>
      </c>
      <c r="AX38" s="1">
        <v>4.5</v>
      </c>
      <c r="AY38" s="1">
        <v>4</v>
      </c>
      <c r="AZ38" s="1">
        <v>0</v>
      </c>
      <c r="BA38" s="1">
        <v>2</v>
      </c>
      <c r="BB38" s="1">
        <v>6</v>
      </c>
      <c r="BC38" s="1">
        <v>8</v>
      </c>
      <c r="BD38" s="1">
        <v>4</v>
      </c>
      <c r="BE38" s="1">
        <v>2.5</v>
      </c>
      <c r="BF38" s="1">
        <v>0</v>
      </c>
      <c r="BG38" s="1">
        <v>0.5</v>
      </c>
      <c r="BH38" s="1">
        <v>1</v>
      </c>
      <c r="BI38" s="1">
        <v>0.96</v>
      </c>
      <c r="BJ38" s="1">
        <v>55.5</v>
      </c>
      <c r="BK38" s="1">
        <v>45</v>
      </c>
      <c r="BL38" s="1">
        <v>81</v>
      </c>
      <c r="BM38" s="1">
        <v>17.5</v>
      </c>
      <c r="BN38" s="1">
        <v>10</v>
      </c>
      <c r="BO38" s="1">
        <v>57</v>
      </c>
      <c r="BP38" s="1">
        <v>9</v>
      </c>
      <c r="BQ38" s="1">
        <v>4</v>
      </c>
      <c r="BR38" s="1">
        <v>44</v>
      </c>
      <c r="BS38" s="1">
        <v>0</v>
      </c>
      <c r="BT38" s="1">
        <v>0</v>
      </c>
      <c r="BU38" s="1">
        <v>2</v>
      </c>
      <c r="BV38" s="1">
        <v>0</v>
      </c>
      <c r="BW38" s="1">
        <v>0</v>
      </c>
      <c r="BX38" s="1">
        <v>0.5</v>
      </c>
      <c r="BY38" s="1">
        <v>68.5</v>
      </c>
      <c r="BZ38" s="1">
        <v>2.5</v>
      </c>
      <c r="CA38" s="1">
        <v>6</v>
      </c>
      <c r="CB38" s="1">
        <v>1.5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f t="shared" si="0"/>
        <v>4.1647050400000003</v>
      </c>
      <c r="CL38" s="1">
        <v>5</v>
      </c>
    </row>
    <row r="39" spans="1:90" x14ac:dyDescent="0.25">
      <c r="A39" s="1" t="s">
        <v>182</v>
      </c>
      <c r="B39" s="1">
        <v>5.0999999999999996</v>
      </c>
      <c r="C39" s="1">
        <v>2</v>
      </c>
      <c r="D39" s="1">
        <v>90</v>
      </c>
      <c r="E39" s="1">
        <v>7.0000000000000007E-2</v>
      </c>
      <c r="F39" s="1">
        <v>0</v>
      </c>
      <c r="G39" s="1">
        <v>0.1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21.5</v>
      </c>
      <c r="V39" s="1">
        <v>16.5</v>
      </c>
      <c r="W39" s="1">
        <v>77</v>
      </c>
      <c r="X39" s="1">
        <v>6.5</v>
      </c>
      <c r="Y39" s="1">
        <v>1.5</v>
      </c>
      <c r="Z39" s="1">
        <v>23</v>
      </c>
      <c r="AA39" s="1">
        <v>0.5</v>
      </c>
      <c r="AB39" s="1">
        <v>1</v>
      </c>
      <c r="AC39" s="1">
        <v>2</v>
      </c>
      <c r="AD39" s="1">
        <v>0</v>
      </c>
      <c r="AE39" s="1">
        <v>7.0000000000000007E-2</v>
      </c>
      <c r="AF39" s="1">
        <v>0</v>
      </c>
      <c r="AG39" s="1">
        <v>0</v>
      </c>
      <c r="AH39" s="1">
        <v>0.5</v>
      </c>
      <c r="AI39" s="1">
        <v>0</v>
      </c>
      <c r="AJ39" s="1">
        <v>0.5</v>
      </c>
      <c r="AK39" s="1">
        <v>2</v>
      </c>
      <c r="AL39" s="1">
        <v>32.5</v>
      </c>
      <c r="AM39" s="1">
        <v>19.5</v>
      </c>
      <c r="AN39" s="1">
        <v>0.2</v>
      </c>
      <c r="AO39" s="1">
        <v>3.3</v>
      </c>
      <c r="AP39" s="1">
        <v>14.5</v>
      </c>
      <c r="AQ39" s="1">
        <v>20.5</v>
      </c>
      <c r="AR39" s="1">
        <v>1.5</v>
      </c>
      <c r="AS39" s="1">
        <v>5</v>
      </c>
      <c r="AT39" s="1">
        <v>0.5</v>
      </c>
      <c r="AU39" s="1">
        <v>5</v>
      </c>
      <c r="AV39" s="1">
        <v>3</v>
      </c>
      <c r="AW39" s="1">
        <v>60</v>
      </c>
      <c r="AX39" s="1">
        <v>6</v>
      </c>
      <c r="AY39" s="1">
        <v>1.5</v>
      </c>
      <c r="AZ39" s="1">
        <v>0</v>
      </c>
      <c r="BA39" s="1">
        <v>0.5</v>
      </c>
      <c r="BB39" s="1">
        <v>2</v>
      </c>
      <c r="BC39" s="1">
        <v>8</v>
      </c>
      <c r="BD39" s="1">
        <v>4</v>
      </c>
      <c r="BE39" s="1">
        <v>2.5</v>
      </c>
      <c r="BF39" s="1">
        <v>0</v>
      </c>
      <c r="BG39" s="1">
        <v>0.5</v>
      </c>
      <c r="BH39" s="1">
        <v>1</v>
      </c>
      <c r="BI39" s="1">
        <v>0.96</v>
      </c>
      <c r="BJ39" s="1">
        <v>54.5</v>
      </c>
      <c r="BK39" s="1">
        <v>44</v>
      </c>
      <c r="BL39" s="1">
        <v>81</v>
      </c>
      <c r="BM39" s="1">
        <v>42.5</v>
      </c>
      <c r="BN39" s="1">
        <v>30</v>
      </c>
      <c r="BO39" s="1">
        <v>71</v>
      </c>
      <c r="BP39" s="1">
        <v>21.5</v>
      </c>
      <c r="BQ39" s="1">
        <v>16.5</v>
      </c>
      <c r="BR39" s="1">
        <v>77</v>
      </c>
      <c r="BS39" s="1">
        <v>0.5</v>
      </c>
      <c r="BT39" s="1">
        <v>0</v>
      </c>
      <c r="BU39" s="1">
        <v>2</v>
      </c>
      <c r="BV39" s="1">
        <v>0</v>
      </c>
      <c r="BW39" s="1">
        <v>0</v>
      </c>
      <c r="BX39" s="1">
        <v>0.5</v>
      </c>
      <c r="BY39" s="1">
        <v>82</v>
      </c>
      <c r="BZ39" s="1">
        <v>1</v>
      </c>
      <c r="CA39" s="1">
        <v>7</v>
      </c>
      <c r="CB39" s="1">
        <v>5.5</v>
      </c>
      <c r="CC39" s="1">
        <v>0.5</v>
      </c>
      <c r="CD39" s="1">
        <v>0</v>
      </c>
      <c r="CE39" s="1">
        <v>0.5</v>
      </c>
      <c r="CF39" s="1">
        <v>0.5</v>
      </c>
      <c r="CG39" s="1">
        <v>0</v>
      </c>
      <c r="CH39" s="1">
        <v>0</v>
      </c>
      <c r="CI39" s="1">
        <v>0</v>
      </c>
      <c r="CJ39" s="1">
        <v>0</v>
      </c>
      <c r="CK39" s="1">
        <f t="shared" si="0"/>
        <v>3.5618412699999995</v>
      </c>
      <c r="CL39" s="1">
        <v>5</v>
      </c>
    </row>
    <row r="40" spans="1:90" x14ac:dyDescent="0.25">
      <c r="A40" s="1" t="s">
        <v>189</v>
      </c>
      <c r="B40" s="1">
        <v>4.4000000000000004</v>
      </c>
      <c r="C40" s="1">
        <v>2</v>
      </c>
      <c r="D40" s="1">
        <v>67.5</v>
      </c>
      <c r="E40" s="1">
        <v>0.03</v>
      </c>
      <c r="F40" s="1">
        <v>0</v>
      </c>
      <c r="G40" s="1">
        <v>0</v>
      </c>
      <c r="H40" s="1">
        <v>0</v>
      </c>
      <c r="I40" s="1">
        <v>0.5</v>
      </c>
      <c r="J40" s="1">
        <v>0</v>
      </c>
      <c r="K40" s="1">
        <v>0.5</v>
      </c>
      <c r="L40" s="1">
        <v>0</v>
      </c>
      <c r="M40" s="1">
        <v>0</v>
      </c>
      <c r="N40" s="1">
        <v>0.5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9</v>
      </c>
      <c r="V40" s="1">
        <v>6</v>
      </c>
      <c r="W40" s="1">
        <v>67</v>
      </c>
      <c r="X40" s="1">
        <v>0</v>
      </c>
      <c r="Y40" s="1">
        <v>0</v>
      </c>
      <c r="AA40" s="1">
        <v>0</v>
      </c>
      <c r="AB40" s="1">
        <v>0</v>
      </c>
      <c r="AC40" s="1">
        <v>0.5</v>
      </c>
      <c r="AD40" s="1">
        <v>0</v>
      </c>
      <c r="AE40" s="1">
        <v>0.02</v>
      </c>
      <c r="AF40" s="1">
        <v>0</v>
      </c>
      <c r="AG40" s="1">
        <v>0</v>
      </c>
      <c r="AH40" s="1">
        <v>0</v>
      </c>
      <c r="AI40" s="1">
        <v>0</v>
      </c>
      <c r="AJ40" s="1">
        <v>0.5</v>
      </c>
      <c r="AK40" s="1">
        <v>3</v>
      </c>
      <c r="AL40" s="1">
        <v>6.4</v>
      </c>
      <c r="AM40" s="1">
        <v>13.9</v>
      </c>
      <c r="AN40" s="1">
        <v>0.1</v>
      </c>
      <c r="AO40" s="1">
        <v>3.1</v>
      </c>
      <c r="AP40" s="1">
        <v>8.5</v>
      </c>
      <c r="AQ40" s="1">
        <v>14.5</v>
      </c>
      <c r="AR40" s="1">
        <v>0</v>
      </c>
      <c r="AS40" s="1">
        <v>3.5</v>
      </c>
      <c r="AT40" s="1">
        <v>0.5</v>
      </c>
      <c r="AU40" s="1">
        <v>4</v>
      </c>
      <c r="AV40" s="1">
        <v>1.5</v>
      </c>
      <c r="AW40" s="1">
        <v>38</v>
      </c>
      <c r="AX40" s="1">
        <v>4</v>
      </c>
      <c r="AY40" s="1">
        <v>0.5</v>
      </c>
      <c r="AZ40" s="1">
        <v>0</v>
      </c>
      <c r="BA40" s="1">
        <v>2</v>
      </c>
      <c r="BB40" s="1">
        <v>2.5</v>
      </c>
      <c r="BC40" s="1">
        <v>8</v>
      </c>
      <c r="BD40" s="1">
        <v>4</v>
      </c>
      <c r="BE40" s="1">
        <v>2.5</v>
      </c>
      <c r="BF40" s="1">
        <v>0</v>
      </c>
      <c r="BG40" s="1">
        <v>0.5</v>
      </c>
      <c r="BH40" s="1">
        <v>1</v>
      </c>
      <c r="BI40" s="1">
        <v>0.96</v>
      </c>
      <c r="BJ40" s="1">
        <v>44</v>
      </c>
      <c r="BK40" s="1">
        <v>35.5</v>
      </c>
      <c r="BL40" s="1">
        <v>81</v>
      </c>
      <c r="BM40" s="1">
        <v>19</v>
      </c>
      <c r="BN40" s="1">
        <v>13.5</v>
      </c>
      <c r="BO40" s="1">
        <v>71</v>
      </c>
      <c r="BP40" s="1">
        <v>9</v>
      </c>
      <c r="BQ40" s="1">
        <v>6</v>
      </c>
      <c r="BR40" s="1">
        <v>67</v>
      </c>
      <c r="BS40" s="1">
        <v>0</v>
      </c>
      <c r="BT40" s="1">
        <v>0</v>
      </c>
      <c r="BU40" s="1">
        <v>2</v>
      </c>
      <c r="BV40" s="1">
        <v>0</v>
      </c>
      <c r="BW40" s="1">
        <v>1</v>
      </c>
      <c r="BX40" s="1">
        <v>0</v>
      </c>
      <c r="BY40" s="1">
        <v>56</v>
      </c>
      <c r="BZ40" s="1">
        <v>1</v>
      </c>
      <c r="CA40" s="1">
        <v>6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f t="shared" si="0"/>
        <v>3.4922717299999997</v>
      </c>
      <c r="CL40" s="1">
        <v>5</v>
      </c>
    </row>
    <row r="41" spans="1:90" x14ac:dyDescent="0.25">
      <c r="A41" s="1" t="s">
        <v>149</v>
      </c>
      <c r="B41" s="1">
        <v>4.4000000000000004</v>
      </c>
      <c r="C41" s="1">
        <v>2</v>
      </c>
      <c r="D41" s="1">
        <v>90</v>
      </c>
      <c r="E41" s="1">
        <v>0.02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10.5</v>
      </c>
      <c r="V41" s="1">
        <v>4</v>
      </c>
      <c r="W41" s="1">
        <v>38</v>
      </c>
      <c r="X41" s="1">
        <v>0</v>
      </c>
      <c r="Y41" s="1">
        <v>0</v>
      </c>
      <c r="AA41" s="1">
        <v>0</v>
      </c>
      <c r="AB41" s="1">
        <v>0</v>
      </c>
      <c r="AC41" s="1">
        <v>0.5</v>
      </c>
      <c r="AD41" s="1">
        <v>0</v>
      </c>
      <c r="AE41" s="1">
        <v>0.02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2</v>
      </c>
      <c r="AL41" s="1">
        <v>6</v>
      </c>
      <c r="AM41" s="1">
        <v>19.5</v>
      </c>
      <c r="AN41" s="1">
        <v>0.1</v>
      </c>
      <c r="AO41" s="1">
        <v>2.2000000000000002</v>
      </c>
      <c r="AP41" s="1">
        <v>18</v>
      </c>
      <c r="AQ41" s="1">
        <v>18</v>
      </c>
      <c r="AR41" s="1">
        <v>0</v>
      </c>
      <c r="AS41" s="1">
        <v>1.5</v>
      </c>
      <c r="AT41" s="1">
        <v>2</v>
      </c>
      <c r="AU41" s="1">
        <v>2.5</v>
      </c>
      <c r="AV41" s="1">
        <v>1.5</v>
      </c>
      <c r="AW41" s="1">
        <v>60</v>
      </c>
      <c r="AX41" s="1">
        <v>6</v>
      </c>
      <c r="AY41" s="1">
        <v>4</v>
      </c>
      <c r="AZ41" s="1">
        <v>0.5</v>
      </c>
      <c r="BA41" s="1">
        <v>2</v>
      </c>
      <c r="BB41" s="1">
        <v>6.5</v>
      </c>
      <c r="BC41" s="1">
        <v>12.5</v>
      </c>
      <c r="BD41" s="1">
        <v>11</v>
      </c>
      <c r="BE41" s="1">
        <v>6</v>
      </c>
      <c r="BF41" s="1">
        <v>0</v>
      </c>
      <c r="BG41" s="1">
        <v>1.5</v>
      </c>
      <c r="BH41" s="1">
        <v>4</v>
      </c>
      <c r="BI41" s="1">
        <v>2.36</v>
      </c>
      <c r="BJ41" s="1">
        <v>55</v>
      </c>
      <c r="BK41" s="1">
        <v>45.5</v>
      </c>
      <c r="BL41" s="1">
        <v>83</v>
      </c>
      <c r="BM41" s="1">
        <v>22.5</v>
      </c>
      <c r="BN41" s="1">
        <v>15</v>
      </c>
      <c r="BO41" s="1">
        <v>67</v>
      </c>
      <c r="BP41" s="1">
        <v>10.5</v>
      </c>
      <c r="BQ41" s="1">
        <v>4</v>
      </c>
      <c r="BR41" s="1">
        <v>38</v>
      </c>
      <c r="BS41" s="1">
        <v>0</v>
      </c>
      <c r="BT41" s="1">
        <v>0</v>
      </c>
      <c r="BU41" s="1">
        <v>2</v>
      </c>
      <c r="BV41" s="1">
        <v>0</v>
      </c>
      <c r="BW41" s="1">
        <v>0</v>
      </c>
      <c r="BX41" s="1">
        <v>0</v>
      </c>
      <c r="BY41" s="1">
        <v>66.5</v>
      </c>
      <c r="BZ41" s="1">
        <v>1</v>
      </c>
      <c r="CA41" s="1">
        <v>7.5</v>
      </c>
      <c r="CB41" s="1">
        <v>0.5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1">
        <v>0</v>
      </c>
      <c r="CI41" s="1">
        <v>0</v>
      </c>
      <c r="CJ41" s="1">
        <v>0</v>
      </c>
      <c r="CK41" s="1">
        <f t="shared" si="0"/>
        <v>3.5337901199999995</v>
      </c>
      <c r="CL41" s="1">
        <v>5</v>
      </c>
    </row>
    <row r="42" spans="1:90" x14ac:dyDescent="0.25">
      <c r="A42" s="1" t="s">
        <v>92</v>
      </c>
      <c r="B42" s="1">
        <v>5.4</v>
      </c>
      <c r="C42" s="1">
        <v>2</v>
      </c>
      <c r="D42" s="1">
        <v>90</v>
      </c>
      <c r="E42" s="1">
        <v>0.12</v>
      </c>
      <c r="F42" s="1">
        <v>0.33</v>
      </c>
      <c r="G42" s="1">
        <v>0.2</v>
      </c>
      <c r="H42" s="1">
        <v>1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14.5</v>
      </c>
      <c r="V42" s="1">
        <v>12</v>
      </c>
      <c r="W42" s="1">
        <v>83</v>
      </c>
      <c r="X42" s="1">
        <v>3.5</v>
      </c>
      <c r="Y42" s="1">
        <v>1.5</v>
      </c>
      <c r="Z42" s="1">
        <v>43</v>
      </c>
      <c r="AA42" s="1">
        <v>0</v>
      </c>
      <c r="AB42" s="1">
        <v>0</v>
      </c>
      <c r="AC42" s="1">
        <v>1</v>
      </c>
      <c r="AD42" s="1">
        <v>0.5</v>
      </c>
      <c r="AE42" s="1">
        <v>0.22</v>
      </c>
      <c r="AF42" s="1">
        <v>0.5</v>
      </c>
      <c r="AG42" s="1">
        <v>0</v>
      </c>
      <c r="AH42" s="1">
        <v>0</v>
      </c>
      <c r="AI42" s="1">
        <v>0</v>
      </c>
      <c r="AJ42" s="1">
        <v>0</v>
      </c>
      <c r="AK42" s="1">
        <v>2</v>
      </c>
      <c r="AL42" s="1">
        <v>19.350000000000001</v>
      </c>
      <c r="AM42" s="1">
        <v>33.4</v>
      </c>
      <c r="AN42" s="1">
        <v>0.7</v>
      </c>
      <c r="AO42" s="1">
        <v>3.4</v>
      </c>
      <c r="AP42" s="1">
        <v>16</v>
      </c>
      <c r="AQ42" s="1">
        <v>20.5</v>
      </c>
      <c r="AR42" s="1">
        <v>0</v>
      </c>
      <c r="AS42" s="1">
        <v>3</v>
      </c>
      <c r="AT42" s="1">
        <v>2</v>
      </c>
      <c r="AU42" s="1">
        <v>2.5</v>
      </c>
      <c r="AV42" s="1">
        <v>1.5</v>
      </c>
      <c r="AW42" s="1">
        <v>60</v>
      </c>
      <c r="AX42" s="1">
        <v>2.5</v>
      </c>
      <c r="AY42" s="1">
        <v>3.5</v>
      </c>
      <c r="AZ42" s="1">
        <v>1</v>
      </c>
      <c r="BA42" s="1">
        <v>2.5</v>
      </c>
      <c r="BB42" s="1">
        <v>7</v>
      </c>
      <c r="BC42" s="1">
        <v>13</v>
      </c>
      <c r="BD42" s="1">
        <v>8</v>
      </c>
      <c r="BE42" s="1">
        <v>5</v>
      </c>
      <c r="BF42" s="1">
        <v>0.5</v>
      </c>
      <c r="BG42" s="1">
        <v>2</v>
      </c>
      <c r="BH42" s="1">
        <v>1.5</v>
      </c>
      <c r="BI42" s="1">
        <v>1.44</v>
      </c>
      <c r="BJ42" s="1">
        <v>39</v>
      </c>
      <c r="BK42" s="1">
        <v>33</v>
      </c>
      <c r="BL42" s="1">
        <v>85</v>
      </c>
      <c r="BM42" s="1">
        <v>28.5</v>
      </c>
      <c r="BN42" s="1">
        <v>22.5</v>
      </c>
      <c r="BO42" s="1">
        <v>79</v>
      </c>
      <c r="BP42" s="1">
        <v>14.5</v>
      </c>
      <c r="BQ42" s="1">
        <v>12</v>
      </c>
      <c r="BR42" s="1">
        <v>83</v>
      </c>
      <c r="BS42" s="1">
        <v>0</v>
      </c>
      <c r="BT42" s="1">
        <v>0</v>
      </c>
      <c r="BU42" s="1">
        <v>2</v>
      </c>
      <c r="BV42" s="1">
        <v>0</v>
      </c>
      <c r="BW42" s="1">
        <v>0</v>
      </c>
      <c r="BX42" s="1">
        <v>1</v>
      </c>
      <c r="BY42" s="1">
        <v>64.5</v>
      </c>
      <c r="BZ42" s="1">
        <v>1</v>
      </c>
      <c r="CA42" s="1">
        <v>4</v>
      </c>
      <c r="CB42" s="1">
        <v>3.5</v>
      </c>
      <c r="CC42" s="1">
        <v>0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  <c r="CI42" s="1">
        <v>0</v>
      </c>
      <c r="CJ42" s="1">
        <v>0</v>
      </c>
      <c r="CK42" s="1">
        <f t="shared" si="0"/>
        <v>3.3466883200000002</v>
      </c>
      <c r="CL42" s="1">
        <v>4</v>
      </c>
    </row>
    <row r="43" spans="1:90" x14ac:dyDescent="0.25">
      <c r="A43" s="1" t="s">
        <v>175</v>
      </c>
      <c r="B43" s="1">
        <v>3.9</v>
      </c>
      <c r="C43" s="1">
        <v>2</v>
      </c>
      <c r="D43" s="1">
        <v>80</v>
      </c>
      <c r="E43" s="1">
        <v>0.01</v>
      </c>
      <c r="F43" s="1">
        <v>0.5</v>
      </c>
      <c r="G43" s="1">
        <v>0</v>
      </c>
      <c r="H43" s="1">
        <v>1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7.5</v>
      </c>
      <c r="V43" s="1">
        <v>4</v>
      </c>
      <c r="W43" s="1">
        <v>53</v>
      </c>
      <c r="X43" s="1">
        <v>0.5</v>
      </c>
      <c r="Y43" s="1">
        <v>0</v>
      </c>
      <c r="Z43" s="1">
        <v>0</v>
      </c>
      <c r="AA43" s="1">
        <v>0</v>
      </c>
      <c r="AB43" s="1">
        <v>0</v>
      </c>
      <c r="AC43" s="1">
        <v>0.5</v>
      </c>
      <c r="AD43" s="1">
        <v>0</v>
      </c>
      <c r="AE43" s="1">
        <v>0.02</v>
      </c>
      <c r="AF43" s="1">
        <v>0.5</v>
      </c>
      <c r="AG43" s="1">
        <v>0</v>
      </c>
      <c r="AH43" s="1">
        <v>1</v>
      </c>
      <c r="AI43" s="1">
        <v>0</v>
      </c>
      <c r="AJ43" s="1">
        <v>0</v>
      </c>
      <c r="AK43" s="1">
        <v>1</v>
      </c>
      <c r="AL43" s="1">
        <v>6.25</v>
      </c>
      <c r="AM43" s="1">
        <v>16.8</v>
      </c>
      <c r="AN43" s="1">
        <v>0.1</v>
      </c>
      <c r="AO43" s="1">
        <v>2.1</v>
      </c>
      <c r="AP43" s="1">
        <v>5</v>
      </c>
      <c r="AQ43" s="1">
        <v>9.5</v>
      </c>
      <c r="AR43" s="1">
        <v>0</v>
      </c>
      <c r="AS43" s="1">
        <v>2</v>
      </c>
      <c r="AT43" s="1">
        <v>1.5</v>
      </c>
      <c r="AU43" s="1">
        <v>1</v>
      </c>
      <c r="AV43" s="1">
        <v>0.5</v>
      </c>
      <c r="AW43" s="1">
        <v>50</v>
      </c>
      <c r="AX43" s="1">
        <v>5</v>
      </c>
      <c r="AY43" s="1">
        <v>1.5</v>
      </c>
      <c r="AZ43" s="1">
        <v>1</v>
      </c>
      <c r="BA43" s="1">
        <v>0</v>
      </c>
      <c r="BB43" s="1">
        <v>2.5</v>
      </c>
      <c r="BC43" s="1">
        <v>11</v>
      </c>
      <c r="BD43" s="1">
        <v>5.5</v>
      </c>
      <c r="BE43" s="1">
        <v>3.5</v>
      </c>
      <c r="BF43" s="1">
        <v>0.5</v>
      </c>
      <c r="BG43" s="1">
        <v>1</v>
      </c>
      <c r="BH43" s="1">
        <v>1.5</v>
      </c>
      <c r="BI43" s="1">
        <v>1.1200000000000001</v>
      </c>
      <c r="BJ43" s="1">
        <v>29.5</v>
      </c>
      <c r="BK43" s="1">
        <v>21.5</v>
      </c>
      <c r="BL43" s="1">
        <v>73</v>
      </c>
      <c r="BM43" s="1">
        <v>13.5</v>
      </c>
      <c r="BN43" s="1">
        <v>8</v>
      </c>
      <c r="BO43" s="1">
        <v>59</v>
      </c>
      <c r="BP43" s="1">
        <v>7.5</v>
      </c>
      <c r="BQ43" s="1">
        <v>4</v>
      </c>
      <c r="BR43" s="1">
        <v>53</v>
      </c>
      <c r="BS43" s="1">
        <v>0</v>
      </c>
      <c r="BT43" s="1">
        <v>0</v>
      </c>
      <c r="BU43" s="1">
        <v>2</v>
      </c>
      <c r="BV43" s="1">
        <v>0</v>
      </c>
      <c r="BW43" s="1">
        <v>1</v>
      </c>
      <c r="BX43" s="1">
        <v>0.5</v>
      </c>
      <c r="BY43" s="1">
        <v>45.5</v>
      </c>
      <c r="BZ43" s="1">
        <v>0.5</v>
      </c>
      <c r="CA43" s="1">
        <v>5</v>
      </c>
      <c r="CB43" s="1">
        <v>0.5</v>
      </c>
      <c r="CC43" s="1">
        <v>0.5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f t="shared" si="0"/>
        <v>3.41869041</v>
      </c>
      <c r="CL43" s="1">
        <v>4</v>
      </c>
    </row>
    <row r="44" spans="1:90" x14ac:dyDescent="0.25">
      <c r="A44" s="1" t="s">
        <v>185</v>
      </c>
      <c r="B44" s="1">
        <v>4.5</v>
      </c>
      <c r="C44" s="1">
        <v>2</v>
      </c>
      <c r="D44" s="1">
        <v>68.5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5</v>
      </c>
      <c r="V44" s="1">
        <v>2.5</v>
      </c>
      <c r="W44" s="1">
        <v>50</v>
      </c>
      <c r="X44" s="1">
        <v>0</v>
      </c>
      <c r="Y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0.5</v>
      </c>
      <c r="AI44" s="1">
        <v>0</v>
      </c>
      <c r="AJ44" s="1">
        <v>0</v>
      </c>
      <c r="AK44" s="1">
        <v>0</v>
      </c>
      <c r="AL44" s="1">
        <v>0.55000000000000004</v>
      </c>
      <c r="AM44" s="1">
        <v>7.6</v>
      </c>
      <c r="AN44" s="1">
        <v>0</v>
      </c>
      <c r="AO44" s="1">
        <v>1</v>
      </c>
      <c r="AP44" s="1">
        <v>3.5</v>
      </c>
      <c r="AQ44" s="1">
        <v>3.5</v>
      </c>
      <c r="AR44" s="1">
        <v>0</v>
      </c>
      <c r="AS44" s="1">
        <v>0.5</v>
      </c>
      <c r="AT44" s="1">
        <v>1.5</v>
      </c>
      <c r="AU44" s="1">
        <v>1</v>
      </c>
      <c r="AV44" s="1">
        <v>0.5</v>
      </c>
      <c r="AW44" s="1">
        <v>50</v>
      </c>
      <c r="AX44" s="1">
        <v>3</v>
      </c>
      <c r="AY44" s="1">
        <v>2</v>
      </c>
      <c r="AZ44" s="1">
        <v>0.5</v>
      </c>
      <c r="BA44" s="1">
        <v>1.5</v>
      </c>
      <c r="BB44" s="1">
        <v>4</v>
      </c>
      <c r="BC44" s="1">
        <v>17</v>
      </c>
      <c r="BD44" s="1">
        <v>10</v>
      </c>
      <c r="BE44" s="1">
        <v>5.5</v>
      </c>
      <c r="BF44" s="1">
        <v>0</v>
      </c>
      <c r="BG44" s="1">
        <v>4</v>
      </c>
      <c r="BH44" s="1">
        <v>3</v>
      </c>
      <c r="BI44" s="1">
        <v>2</v>
      </c>
      <c r="BJ44" s="1">
        <v>20</v>
      </c>
      <c r="BK44" s="1">
        <v>12</v>
      </c>
      <c r="BL44" s="1">
        <v>60</v>
      </c>
      <c r="BM44" s="1">
        <v>9</v>
      </c>
      <c r="BN44" s="1">
        <v>4</v>
      </c>
      <c r="BO44" s="1">
        <v>44</v>
      </c>
      <c r="BP44" s="1">
        <v>5</v>
      </c>
      <c r="BQ44" s="1">
        <v>2.5</v>
      </c>
      <c r="BR44" s="1">
        <v>50</v>
      </c>
      <c r="BS44" s="1">
        <v>0</v>
      </c>
      <c r="BT44" s="1">
        <v>0</v>
      </c>
      <c r="BU44" s="1">
        <v>1</v>
      </c>
      <c r="BV44" s="1">
        <v>1</v>
      </c>
      <c r="BW44" s="1">
        <v>0</v>
      </c>
      <c r="BX44" s="1">
        <v>0</v>
      </c>
      <c r="BY44" s="1">
        <v>35.5</v>
      </c>
      <c r="BZ44" s="1">
        <v>0</v>
      </c>
      <c r="CA44" s="1">
        <v>3</v>
      </c>
      <c r="CB44" s="1">
        <v>1.5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f t="shared" si="0"/>
        <v>3.2537802</v>
      </c>
      <c r="CL44" s="1">
        <v>2</v>
      </c>
    </row>
    <row r="45" spans="1:90" x14ac:dyDescent="0.25">
      <c r="A45" s="1" t="s">
        <v>93</v>
      </c>
      <c r="B45" s="1">
        <v>4.5</v>
      </c>
      <c r="C45" s="1">
        <v>2</v>
      </c>
      <c r="D45" s="1">
        <v>66.5</v>
      </c>
      <c r="E45" s="1">
        <v>0.21</v>
      </c>
      <c r="F45" s="1">
        <v>0.2</v>
      </c>
      <c r="G45" s="1">
        <v>0.4</v>
      </c>
      <c r="H45" s="1">
        <v>1</v>
      </c>
      <c r="I45" s="1">
        <v>1</v>
      </c>
      <c r="J45" s="1">
        <v>1</v>
      </c>
      <c r="K45" s="1">
        <v>1</v>
      </c>
      <c r="L45" s="1">
        <v>0</v>
      </c>
      <c r="M45" s="1">
        <v>0.5</v>
      </c>
      <c r="N45" s="1">
        <v>0.5</v>
      </c>
      <c r="O45" s="1">
        <v>0.32</v>
      </c>
      <c r="P45" s="1">
        <v>0.32</v>
      </c>
      <c r="Q45" s="1">
        <v>0.5</v>
      </c>
      <c r="R45" s="1">
        <v>0.5</v>
      </c>
      <c r="S45" s="1">
        <v>0</v>
      </c>
      <c r="T45" s="1">
        <v>0</v>
      </c>
      <c r="U45" s="1">
        <v>3</v>
      </c>
      <c r="V45" s="1">
        <v>3</v>
      </c>
      <c r="W45" s="1">
        <v>100</v>
      </c>
      <c r="X45" s="1">
        <v>0.5</v>
      </c>
      <c r="Y45" s="1">
        <v>0</v>
      </c>
      <c r="Z45" s="1">
        <v>0</v>
      </c>
      <c r="AA45" s="1">
        <v>0</v>
      </c>
      <c r="AB45" s="1">
        <v>0</v>
      </c>
      <c r="AC45" s="1">
        <v>0.5</v>
      </c>
      <c r="AD45" s="1">
        <v>0</v>
      </c>
      <c r="AE45" s="1">
        <v>0.08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26</v>
      </c>
      <c r="AL45" s="1">
        <v>5.55</v>
      </c>
      <c r="AM45" s="1">
        <v>36.5</v>
      </c>
      <c r="AN45" s="1">
        <v>2.1</v>
      </c>
      <c r="AO45" s="1">
        <v>3.8</v>
      </c>
      <c r="AP45" s="1">
        <v>9.5</v>
      </c>
      <c r="AQ45" s="1">
        <v>15.5</v>
      </c>
      <c r="AR45" s="1">
        <v>0</v>
      </c>
      <c r="AS45" s="1">
        <v>4.5</v>
      </c>
      <c r="AT45" s="1">
        <v>1</v>
      </c>
      <c r="AU45" s="1">
        <v>0</v>
      </c>
      <c r="AV45" s="1">
        <v>0</v>
      </c>
      <c r="AX45" s="1">
        <v>3</v>
      </c>
      <c r="AY45" s="1">
        <v>6</v>
      </c>
      <c r="AZ45" s="1">
        <v>1</v>
      </c>
      <c r="BA45" s="1">
        <v>1</v>
      </c>
      <c r="BB45" s="1">
        <v>8</v>
      </c>
      <c r="BC45" s="1">
        <v>17</v>
      </c>
      <c r="BD45" s="1">
        <v>10</v>
      </c>
      <c r="BE45" s="1">
        <v>5.5</v>
      </c>
      <c r="BF45" s="1">
        <v>0</v>
      </c>
      <c r="BG45" s="1">
        <v>4</v>
      </c>
      <c r="BH45" s="1">
        <v>3</v>
      </c>
      <c r="BI45" s="1">
        <v>2</v>
      </c>
      <c r="BJ45" s="1">
        <v>19.5</v>
      </c>
      <c r="BK45" s="1">
        <v>16</v>
      </c>
      <c r="BL45" s="1">
        <v>82</v>
      </c>
      <c r="BM45" s="1">
        <v>9</v>
      </c>
      <c r="BN45" s="1">
        <v>7</v>
      </c>
      <c r="BO45" s="1">
        <v>78</v>
      </c>
      <c r="BP45" s="1">
        <v>3</v>
      </c>
      <c r="BQ45" s="1">
        <v>3</v>
      </c>
      <c r="BR45" s="1">
        <v>100</v>
      </c>
      <c r="BS45" s="1">
        <v>0</v>
      </c>
      <c r="BT45" s="1">
        <v>0</v>
      </c>
      <c r="BU45" s="1">
        <v>2</v>
      </c>
      <c r="BV45" s="1">
        <v>0</v>
      </c>
      <c r="BW45" s="1">
        <v>1</v>
      </c>
      <c r="BX45" s="1">
        <v>0</v>
      </c>
      <c r="BY45" s="1">
        <v>38</v>
      </c>
      <c r="BZ45" s="1">
        <v>1.5</v>
      </c>
      <c r="CA45" s="1">
        <v>3</v>
      </c>
      <c r="CB45" s="1">
        <v>1</v>
      </c>
      <c r="CC45" s="1">
        <v>0</v>
      </c>
      <c r="CD45" s="1">
        <v>0</v>
      </c>
      <c r="CE45" s="1">
        <v>0</v>
      </c>
      <c r="CF45" s="1">
        <v>0</v>
      </c>
      <c r="CG45" s="1">
        <v>0</v>
      </c>
      <c r="CH45" s="1">
        <v>0</v>
      </c>
      <c r="CI45" s="1">
        <v>0</v>
      </c>
      <c r="CJ45" s="1">
        <v>0</v>
      </c>
      <c r="CK45" s="1">
        <f t="shared" si="0"/>
        <v>2.9286249299999998</v>
      </c>
      <c r="CL45" s="1">
        <v>2</v>
      </c>
    </row>
    <row r="46" spans="1:90" x14ac:dyDescent="0.25">
      <c r="A46" s="1" t="s">
        <v>107</v>
      </c>
      <c r="B46" s="1">
        <v>4.8</v>
      </c>
      <c r="C46" s="1">
        <v>2</v>
      </c>
      <c r="D46" s="1">
        <v>57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5</v>
      </c>
      <c r="V46" s="1">
        <v>4.5</v>
      </c>
      <c r="W46" s="1">
        <v>90</v>
      </c>
      <c r="X46" s="1">
        <v>0</v>
      </c>
      <c r="Y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0.8</v>
      </c>
      <c r="AM46" s="1">
        <v>14.4</v>
      </c>
      <c r="AN46" s="1">
        <v>0</v>
      </c>
      <c r="AO46" s="1">
        <v>2.7</v>
      </c>
      <c r="AP46" s="1">
        <v>11.5</v>
      </c>
      <c r="AQ46" s="1">
        <v>11.5</v>
      </c>
      <c r="AR46" s="1">
        <v>0</v>
      </c>
      <c r="AS46" s="1">
        <v>1.5</v>
      </c>
      <c r="AT46" s="1">
        <v>1</v>
      </c>
      <c r="AU46" s="1">
        <v>0.5</v>
      </c>
      <c r="AV46" s="1">
        <v>0.5</v>
      </c>
      <c r="AW46" s="1">
        <v>100</v>
      </c>
      <c r="AX46" s="1">
        <v>6</v>
      </c>
      <c r="AY46" s="1">
        <v>1</v>
      </c>
      <c r="AZ46" s="1">
        <v>1</v>
      </c>
      <c r="BA46" s="1">
        <v>1</v>
      </c>
      <c r="BB46" s="1">
        <v>3</v>
      </c>
      <c r="BC46" s="1">
        <v>9.5</v>
      </c>
      <c r="BD46" s="1">
        <v>7</v>
      </c>
      <c r="BE46" s="1">
        <v>2.5</v>
      </c>
      <c r="BF46" s="1">
        <v>1</v>
      </c>
      <c r="BG46" s="1">
        <v>2.5</v>
      </c>
      <c r="BH46" s="1">
        <v>2</v>
      </c>
      <c r="BI46" s="1">
        <v>1.1200000000000001</v>
      </c>
      <c r="BJ46" s="1">
        <v>42.5</v>
      </c>
      <c r="BK46" s="1">
        <v>40</v>
      </c>
      <c r="BL46" s="1">
        <v>94</v>
      </c>
      <c r="BM46" s="1">
        <v>17</v>
      </c>
      <c r="BN46" s="1">
        <v>15.5</v>
      </c>
      <c r="BO46" s="1">
        <v>91</v>
      </c>
      <c r="BP46" s="1">
        <v>5</v>
      </c>
      <c r="BQ46" s="1">
        <v>4.5</v>
      </c>
      <c r="BR46" s="1">
        <v>90</v>
      </c>
      <c r="BS46" s="1">
        <v>0</v>
      </c>
      <c r="BT46" s="1">
        <v>0</v>
      </c>
      <c r="BU46" s="1">
        <v>1</v>
      </c>
      <c r="BV46" s="1">
        <v>1</v>
      </c>
      <c r="BW46" s="1">
        <v>0</v>
      </c>
      <c r="BX46" s="1">
        <v>0</v>
      </c>
      <c r="BY46" s="1">
        <v>49.5</v>
      </c>
      <c r="BZ46" s="1">
        <v>0</v>
      </c>
      <c r="CA46" s="1">
        <v>4.5</v>
      </c>
      <c r="CB46" s="1">
        <v>0.5</v>
      </c>
      <c r="CC46" s="1">
        <v>0</v>
      </c>
      <c r="CD46" s="1">
        <v>0</v>
      </c>
      <c r="CE46" s="1">
        <v>0</v>
      </c>
      <c r="CF46" s="1">
        <v>0</v>
      </c>
      <c r="CG46" s="1">
        <v>0</v>
      </c>
      <c r="CH46" s="1">
        <v>0</v>
      </c>
      <c r="CI46" s="1">
        <v>0</v>
      </c>
      <c r="CJ46" s="1">
        <v>0</v>
      </c>
      <c r="CK46" s="1">
        <f t="shared" si="0"/>
        <v>3.3963777999999993</v>
      </c>
      <c r="CL46" s="1">
        <v>2</v>
      </c>
    </row>
    <row r="47" spans="1:90" x14ac:dyDescent="0.25">
      <c r="A47" s="1" t="s">
        <v>115</v>
      </c>
      <c r="B47" s="1">
        <v>4.9000000000000004</v>
      </c>
      <c r="C47" s="1">
        <v>2</v>
      </c>
      <c r="D47" s="1">
        <v>90</v>
      </c>
      <c r="E47" s="1">
        <v>0.16</v>
      </c>
      <c r="F47" s="1">
        <v>0</v>
      </c>
      <c r="G47" s="1">
        <v>0.2</v>
      </c>
      <c r="H47" s="1">
        <v>0</v>
      </c>
      <c r="I47" s="1">
        <v>1</v>
      </c>
      <c r="J47" s="1">
        <v>0</v>
      </c>
      <c r="K47" s="1">
        <v>1</v>
      </c>
      <c r="L47" s="1">
        <v>0</v>
      </c>
      <c r="M47" s="1">
        <v>0</v>
      </c>
      <c r="N47" s="1">
        <v>1</v>
      </c>
      <c r="O47" s="1">
        <v>0.01</v>
      </c>
      <c r="P47" s="1">
        <v>0.01</v>
      </c>
      <c r="Q47" s="1">
        <v>0</v>
      </c>
      <c r="R47" s="1">
        <v>0</v>
      </c>
      <c r="S47" s="1">
        <v>0</v>
      </c>
      <c r="T47" s="1">
        <v>0</v>
      </c>
      <c r="U47" s="1">
        <v>4.5</v>
      </c>
      <c r="V47" s="1">
        <v>1.5</v>
      </c>
      <c r="W47" s="1">
        <v>33</v>
      </c>
      <c r="X47" s="1">
        <v>0</v>
      </c>
      <c r="Y47" s="1">
        <v>0</v>
      </c>
      <c r="AA47" s="1">
        <v>0</v>
      </c>
      <c r="AB47" s="1">
        <v>0</v>
      </c>
      <c r="AC47" s="1">
        <v>0.5</v>
      </c>
      <c r="AD47" s="1">
        <v>0.5</v>
      </c>
      <c r="AE47" s="1">
        <v>0.21</v>
      </c>
      <c r="AF47" s="1">
        <v>0</v>
      </c>
      <c r="AG47" s="1">
        <v>0</v>
      </c>
      <c r="AH47" s="1">
        <v>0</v>
      </c>
      <c r="AI47" s="1">
        <v>0</v>
      </c>
      <c r="AJ47" s="1">
        <v>0.5</v>
      </c>
      <c r="AK47" s="1">
        <v>4</v>
      </c>
      <c r="AL47" s="1">
        <v>5.25</v>
      </c>
      <c r="AM47" s="1">
        <v>12.3</v>
      </c>
      <c r="AN47" s="1">
        <v>0.7</v>
      </c>
      <c r="AO47" s="1">
        <v>3.7</v>
      </c>
      <c r="AP47" s="1">
        <v>14</v>
      </c>
      <c r="AQ47" s="1">
        <v>20</v>
      </c>
      <c r="AR47" s="1">
        <v>1</v>
      </c>
      <c r="AS47" s="1">
        <v>5</v>
      </c>
      <c r="AT47" s="1">
        <v>0.5</v>
      </c>
      <c r="AU47" s="1">
        <v>0.5</v>
      </c>
      <c r="AV47" s="1">
        <v>0.5</v>
      </c>
      <c r="AW47" s="1">
        <v>100</v>
      </c>
      <c r="AX47" s="1">
        <v>4.5</v>
      </c>
      <c r="AY47" s="1">
        <v>4.5</v>
      </c>
      <c r="AZ47" s="1">
        <v>0.5</v>
      </c>
      <c r="BA47" s="1">
        <v>0.5</v>
      </c>
      <c r="BB47" s="1">
        <v>5.5</v>
      </c>
      <c r="BC47" s="1">
        <v>11.5</v>
      </c>
      <c r="BD47" s="1">
        <v>6.5</v>
      </c>
      <c r="BE47" s="1">
        <v>4</v>
      </c>
      <c r="BF47" s="1">
        <v>0.5</v>
      </c>
      <c r="BG47" s="1">
        <v>4</v>
      </c>
      <c r="BH47" s="1">
        <v>2</v>
      </c>
      <c r="BI47" s="1">
        <v>1.32</v>
      </c>
      <c r="BJ47" s="1">
        <v>33</v>
      </c>
      <c r="BK47" s="1">
        <v>24.5</v>
      </c>
      <c r="BL47" s="1">
        <v>74</v>
      </c>
      <c r="BM47" s="1">
        <v>13.5</v>
      </c>
      <c r="BN47" s="1">
        <v>9</v>
      </c>
      <c r="BO47" s="1">
        <v>67</v>
      </c>
      <c r="BP47" s="1">
        <v>4.5</v>
      </c>
      <c r="BQ47" s="1">
        <v>1.5</v>
      </c>
      <c r="BR47" s="1">
        <v>33</v>
      </c>
      <c r="BS47" s="1">
        <v>0</v>
      </c>
      <c r="BT47" s="1">
        <v>0</v>
      </c>
      <c r="BU47" s="1">
        <v>2</v>
      </c>
      <c r="BV47" s="1">
        <v>0</v>
      </c>
      <c r="BW47" s="1">
        <v>0</v>
      </c>
      <c r="BX47" s="1">
        <v>0</v>
      </c>
      <c r="BY47" s="1">
        <v>41.5</v>
      </c>
      <c r="BZ47" s="1">
        <v>1</v>
      </c>
      <c r="CA47" s="1">
        <v>4.5</v>
      </c>
      <c r="CB47" s="1">
        <v>0.5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0</v>
      </c>
      <c r="CK47" s="1">
        <f t="shared" si="0"/>
        <v>2.9994586200000004</v>
      </c>
      <c r="CL47" s="1">
        <v>2</v>
      </c>
    </row>
    <row r="48" spans="1:90" x14ac:dyDescent="0.25">
      <c r="A48" s="1" t="s">
        <v>117</v>
      </c>
      <c r="B48" s="1">
        <v>4.5999999999999996</v>
      </c>
      <c r="C48" s="1">
        <v>2</v>
      </c>
      <c r="D48" s="1">
        <v>90</v>
      </c>
      <c r="E48" s="1">
        <v>0.14000000000000001</v>
      </c>
      <c r="F48" s="1">
        <v>0.4</v>
      </c>
      <c r="G48" s="1">
        <v>0.3</v>
      </c>
      <c r="H48" s="1">
        <v>2</v>
      </c>
      <c r="I48" s="1">
        <v>1</v>
      </c>
      <c r="J48" s="1">
        <v>0.5</v>
      </c>
      <c r="K48" s="1">
        <v>1</v>
      </c>
      <c r="L48" s="1">
        <v>0</v>
      </c>
      <c r="M48" s="1">
        <v>0.5</v>
      </c>
      <c r="N48" s="1">
        <v>0.5</v>
      </c>
      <c r="O48" s="1">
        <v>0.23</v>
      </c>
      <c r="P48" s="1">
        <v>0.23</v>
      </c>
      <c r="Q48" s="1">
        <v>0</v>
      </c>
      <c r="R48" s="1">
        <v>0</v>
      </c>
      <c r="S48" s="1">
        <v>0</v>
      </c>
      <c r="T48" s="1">
        <v>0</v>
      </c>
      <c r="U48" s="1">
        <v>2.5</v>
      </c>
      <c r="V48" s="1">
        <v>1</v>
      </c>
      <c r="W48" s="1">
        <v>40</v>
      </c>
      <c r="X48" s="1">
        <v>0</v>
      </c>
      <c r="Y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0.03</v>
      </c>
      <c r="AF48" s="1">
        <v>1</v>
      </c>
      <c r="AG48" s="1">
        <v>0</v>
      </c>
      <c r="AH48" s="1">
        <v>0</v>
      </c>
      <c r="AI48" s="1">
        <v>0</v>
      </c>
      <c r="AJ48" s="1">
        <v>0</v>
      </c>
      <c r="AK48" s="1">
        <v>13</v>
      </c>
      <c r="AL48" s="1">
        <v>1.7</v>
      </c>
      <c r="AM48" s="1">
        <v>12.1</v>
      </c>
      <c r="AN48" s="1">
        <v>1.5</v>
      </c>
      <c r="AO48" s="1">
        <v>3.5</v>
      </c>
      <c r="AP48" s="1">
        <v>7.5</v>
      </c>
      <c r="AQ48" s="1">
        <v>16.5</v>
      </c>
      <c r="AR48" s="1">
        <v>0</v>
      </c>
      <c r="AS48" s="1">
        <v>4.5</v>
      </c>
      <c r="AT48" s="1">
        <v>2</v>
      </c>
      <c r="AU48" s="1">
        <v>0</v>
      </c>
      <c r="AV48" s="1">
        <v>0</v>
      </c>
      <c r="AX48" s="1">
        <v>1</v>
      </c>
      <c r="AY48" s="1">
        <v>4</v>
      </c>
      <c r="AZ48" s="1">
        <v>0.5</v>
      </c>
      <c r="BA48" s="1">
        <v>2</v>
      </c>
      <c r="BB48" s="1">
        <v>6.5</v>
      </c>
      <c r="BC48" s="1">
        <v>17</v>
      </c>
      <c r="BD48" s="1">
        <v>10</v>
      </c>
      <c r="BE48" s="1">
        <v>5.5</v>
      </c>
      <c r="BF48" s="1">
        <v>0</v>
      </c>
      <c r="BG48" s="1">
        <v>4</v>
      </c>
      <c r="BH48" s="1">
        <v>3</v>
      </c>
      <c r="BI48" s="1">
        <v>2</v>
      </c>
      <c r="BJ48" s="1">
        <v>20.5</v>
      </c>
      <c r="BK48" s="1">
        <v>12.5</v>
      </c>
      <c r="BL48" s="1">
        <v>61</v>
      </c>
      <c r="BM48" s="1">
        <v>7</v>
      </c>
      <c r="BN48" s="1">
        <v>2.5</v>
      </c>
      <c r="BO48" s="1">
        <v>36</v>
      </c>
      <c r="BP48" s="1">
        <v>2.5</v>
      </c>
      <c r="BQ48" s="1">
        <v>1</v>
      </c>
      <c r="BR48" s="1">
        <v>40</v>
      </c>
      <c r="BS48" s="1">
        <v>0.5</v>
      </c>
      <c r="BT48" s="1">
        <v>0</v>
      </c>
      <c r="BU48" s="1">
        <v>2</v>
      </c>
      <c r="BV48" s="1">
        <v>0</v>
      </c>
      <c r="BW48" s="1">
        <v>0</v>
      </c>
      <c r="BX48" s="1">
        <v>0</v>
      </c>
      <c r="BY48" s="1">
        <v>31.5</v>
      </c>
      <c r="BZ48" s="1">
        <v>1.5</v>
      </c>
      <c r="CA48" s="1">
        <v>2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  <c r="CJ48" s="1">
        <v>0</v>
      </c>
      <c r="CK48" s="1">
        <f t="shared" si="0"/>
        <v>4.0081756200000003</v>
      </c>
      <c r="CL48" s="1">
        <v>2</v>
      </c>
    </row>
    <row r="49" spans="1:90" x14ac:dyDescent="0.25">
      <c r="A49" s="1" t="s">
        <v>122</v>
      </c>
      <c r="B49" s="1">
        <v>4.5</v>
      </c>
      <c r="C49" s="1">
        <v>2</v>
      </c>
      <c r="D49" s="1">
        <v>90</v>
      </c>
      <c r="E49" s="1">
        <v>0.02</v>
      </c>
      <c r="F49" s="1">
        <v>0</v>
      </c>
      <c r="G49" s="1">
        <v>0</v>
      </c>
      <c r="H49" s="1">
        <v>0</v>
      </c>
      <c r="I49" s="1">
        <v>0.5</v>
      </c>
      <c r="J49" s="1">
        <v>0</v>
      </c>
      <c r="K49" s="1">
        <v>0</v>
      </c>
      <c r="L49" s="1">
        <v>0.5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9</v>
      </c>
      <c r="V49" s="1">
        <v>6.5</v>
      </c>
      <c r="W49" s="1">
        <v>72</v>
      </c>
      <c r="X49" s="1">
        <v>2.5</v>
      </c>
      <c r="Y49" s="1">
        <v>1</v>
      </c>
      <c r="Z49" s="1">
        <v>40</v>
      </c>
      <c r="AA49" s="1">
        <v>0</v>
      </c>
      <c r="AB49" s="1">
        <v>0</v>
      </c>
      <c r="AC49" s="1">
        <v>1</v>
      </c>
      <c r="AD49" s="1">
        <v>0</v>
      </c>
      <c r="AE49" s="1">
        <v>0.04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0.5</v>
      </c>
      <c r="AL49" s="1">
        <v>15.85</v>
      </c>
      <c r="AM49" s="1">
        <v>17.7</v>
      </c>
      <c r="AN49" s="1">
        <v>0.1</v>
      </c>
      <c r="AO49" s="1">
        <v>2.2000000000000002</v>
      </c>
      <c r="AP49" s="1">
        <v>8.5</v>
      </c>
      <c r="AQ49" s="1">
        <v>8.5</v>
      </c>
      <c r="AR49" s="1">
        <v>0</v>
      </c>
      <c r="AS49" s="1">
        <v>1.5</v>
      </c>
      <c r="AT49" s="1">
        <v>2</v>
      </c>
      <c r="AU49" s="1">
        <v>1</v>
      </c>
      <c r="AV49" s="1">
        <v>0.5</v>
      </c>
      <c r="AW49" s="1">
        <v>50</v>
      </c>
      <c r="AX49" s="1">
        <v>6.5</v>
      </c>
      <c r="AY49" s="1">
        <v>1</v>
      </c>
      <c r="AZ49" s="1">
        <v>1.5</v>
      </c>
      <c r="BA49" s="1">
        <v>1</v>
      </c>
      <c r="BB49" s="1">
        <v>3.5</v>
      </c>
      <c r="BC49" s="1">
        <v>17</v>
      </c>
      <c r="BD49" s="1">
        <v>10</v>
      </c>
      <c r="BE49" s="1">
        <v>5.5</v>
      </c>
      <c r="BF49" s="1">
        <v>0</v>
      </c>
      <c r="BG49" s="1">
        <v>4</v>
      </c>
      <c r="BH49" s="1">
        <v>3</v>
      </c>
      <c r="BI49" s="1">
        <v>2</v>
      </c>
      <c r="BJ49" s="1">
        <v>23</v>
      </c>
      <c r="BK49" s="1">
        <v>17</v>
      </c>
      <c r="BL49" s="1">
        <v>74</v>
      </c>
      <c r="BM49" s="1">
        <v>17.5</v>
      </c>
      <c r="BN49" s="1">
        <v>11</v>
      </c>
      <c r="BO49" s="1">
        <v>63</v>
      </c>
      <c r="BP49" s="1">
        <v>9</v>
      </c>
      <c r="BQ49" s="1">
        <v>6.5</v>
      </c>
      <c r="BR49" s="1">
        <v>72</v>
      </c>
      <c r="BS49" s="1">
        <v>0</v>
      </c>
      <c r="BT49" s="1">
        <v>0</v>
      </c>
      <c r="BU49" s="1">
        <v>2</v>
      </c>
      <c r="BV49" s="1">
        <v>0</v>
      </c>
      <c r="BW49" s="1">
        <v>0</v>
      </c>
      <c r="BX49" s="1">
        <v>1.5</v>
      </c>
      <c r="BY49" s="1">
        <v>40</v>
      </c>
      <c r="BZ49" s="1">
        <v>0</v>
      </c>
      <c r="CA49" s="1">
        <v>4</v>
      </c>
      <c r="CB49" s="1">
        <v>1.5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  <c r="CH49" s="1">
        <v>0</v>
      </c>
      <c r="CI49" s="1">
        <v>0</v>
      </c>
      <c r="CJ49" s="1">
        <v>0</v>
      </c>
      <c r="CK49" s="1">
        <f t="shared" si="0"/>
        <v>2.2588825199999989</v>
      </c>
      <c r="CL49" s="1">
        <v>2</v>
      </c>
    </row>
    <row r="50" spans="1:90" x14ac:dyDescent="0.25">
      <c r="A50" s="1" t="s">
        <v>177</v>
      </c>
      <c r="B50" s="1">
        <v>4.8</v>
      </c>
      <c r="C50" s="1">
        <v>2</v>
      </c>
      <c r="D50" s="1">
        <v>90</v>
      </c>
      <c r="E50" s="1">
        <v>0.23</v>
      </c>
      <c r="F50" s="1">
        <v>0</v>
      </c>
      <c r="G50" s="1">
        <v>0.3</v>
      </c>
      <c r="H50" s="1">
        <v>0</v>
      </c>
      <c r="I50" s="1">
        <v>1</v>
      </c>
      <c r="J50" s="1">
        <v>0.5</v>
      </c>
      <c r="K50" s="1">
        <v>0.5</v>
      </c>
      <c r="L50" s="1">
        <v>0.5</v>
      </c>
      <c r="M50" s="1">
        <v>0.5</v>
      </c>
      <c r="N50" s="1">
        <v>0</v>
      </c>
      <c r="O50" s="1">
        <v>0.25</v>
      </c>
      <c r="P50" s="1">
        <v>0.25</v>
      </c>
      <c r="Q50" s="1">
        <v>0</v>
      </c>
      <c r="R50" s="1">
        <v>0</v>
      </c>
      <c r="S50" s="1">
        <v>0</v>
      </c>
      <c r="T50" s="1">
        <v>0</v>
      </c>
      <c r="U50" s="1">
        <v>13</v>
      </c>
      <c r="V50" s="1">
        <v>8.5</v>
      </c>
      <c r="W50" s="1">
        <v>65</v>
      </c>
      <c r="X50" s="1">
        <v>1</v>
      </c>
      <c r="Y50" s="1">
        <v>0</v>
      </c>
      <c r="Z50" s="1">
        <v>0</v>
      </c>
      <c r="AA50" s="1">
        <v>0</v>
      </c>
      <c r="AB50" s="1">
        <v>0</v>
      </c>
      <c r="AC50" s="1">
        <v>1</v>
      </c>
      <c r="AD50" s="1">
        <v>0</v>
      </c>
      <c r="AE50" s="1">
        <v>0.08</v>
      </c>
      <c r="AF50" s="1">
        <v>0</v>
      </c>
      <c r="AG50" s="1">
        <v>0</v>
      </c>
      <c r="AH50" s="1">
        <v>0</v>
      </c>
      <c r="AI50" s="1">
        <v>0</v>
      </c>
      <c r="AJ50" s="1">
        <v>0.5</v>
      </c>
      <c r="AK50" s="1">
        <v>21.5</v>
      </c>
      <c r="AL50" s="1">
        <v>12.05</v>
      </c>
      <c r="AM50" s="1">
        <v>17.5</v>
      </c>
      <c r="AN50" s="1">
        <v>1.7</v>
      </c>
      <c r="AO50" s="1">
        <v>4.8</v>
      </c>
      <c r="AP50" s="1">
        <v>11</v>
      </c>
      <c r="AQ50" s="1">
        <v>17</v>
      </c>
      <c r="AR50" s="1">
        <v>0</v>
      </c>
      <c r="AS50" s="1">
        <v>4</v>
      </c>
      <c r="AT50" s="1">
        <v>0.5</v>
      </c>
      <c r="AU50" s="1">
        <v>2</v>
      </c>
      <c r="AV50" s="1">
        <v>1.5</v>
      </c>
      <c r="AW50" s="1">
        <v>75</v>
      </c>
      <c r="AX50" s="1">
        <v>5.5</v>
      </c>
      <c r="AY50" s="1">
        <v>3.5</v>
      </c>
      <c r="AZ50" s="1">
        <v>0</v>
      </c>
      <c r="BA50" s="1">
        <v>0</v>
      </c>
      <c r="BB50" s="1">
        <v>3.5</v>
      </c>
      <c r="BC50" s="1">
        <v>11.5</v>
      </c>
      <c r="BD50" s="1">
        <v>6.5</v>
      </c>
      <c r="BE50" s="1">
        <v>4</v>
      </c>
      <c r="BF50" s="1">
        <v>0.5</v>
      </c>
      <c r="BG50" s="1">
        <v>4</v>
      </c>
      <c r="BH50" s="1">
        <v>2</v>
      </c>
      <c r="BI50" s="1">
        <v>1.32</v>
      </c>
      <c r="BJ50" s="1">
        <v>33.5</v>
      </c>
      <c r="BK50" s="1">
        <v>25</v>
      </c>
      <c r="BL50" s="1">
        <v>75</v>
      </c>
      <c r="BM50" s="1">
        <v>20</v>
      </c>
      <c r="BN50" s="1">
        <v>14.5</v>
      </c>
      <c r="BO50" s="1">
        <v>73</v>
      </c>
      <c r="BP50" s="1">
        <v>13</v>
      </c>
      <c r="BQ50" s="1">
        <v>8.5</v>
      </c>
      <c r="BR50" s="1">
        <v>65</v>
      </c>
      <c r="BS50" s="1">
        <v>0</v>
      </c>
      <c r="BT50" s="1">
        <v>0</v>
      </c>
      <c r="BU50" s="1">
        <v>2</v>
      </c>
      <c r="BV50" s="1">
        <v>0</v>
      </c>
      <c r="BW50" s="1">
        <v>0</v>
      </c>
      <c r="BX50" s="1">
        <v>0</v>
      </c>
      <c r="BY50" s="1">
        <v>54</v>
      </c>
      <c r="BZ50" s="1">
        <v>1</v>
      </c>
      <c r="CA50" s="1">
        <v>8.5</v>
      </c>
      <c r="CB50" s="1">
        <v>3</v>
      </c>
      <c r="CC50" s="1">
        <v>0</v>
      </c>
      <c r="CD50" s="1">
        <v>0</v>
      </c>
      <c r="CE50" s="1">
        <v>0</v>
      </c>
      <c r="CF50" s="1">
        <v>0</v>
      </c>
      <c r="CG50" s="1">
        <v>0</v>
      </c>
      <c r="CH50" s="1">
        <v>0</v>
      </c>
      <c r="CI50" s="1">
        <v>0</v>
      </c>
      <c r="CJ50" s="1">
        <v>0</v>
      </c>
      <c r="CK50" s="1">
        <f t="shared" si="0"/>
        <v>3.3155159300000006</v>
      </c>
      <c r="CL50" s="1">
        <v>2</v>
      </c>
    </row>
    <row r="51" spans="1:90" x14ac:dyDescent="0.25">
      <c r="A51" s="1" t="s">
        <v>132</v>
      </c>
      <c r="B51" s="1">
        <v>5.0999999999999996</v>
      </c>
      <c r="C51" s="1">
        <v>2</v>
      </c>
      <c r="D51" s="1">
        <v>90</v>
      </c>
      <c r="E51" s="1">
        <v>0.05</v>
      </c>
      <c r="F51" s="1">
        <v>0</v>
      </c>
      <c r="G51" s="1">
        <v>0.1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16</v>
      </c>
      <c r="V51" s="1">
        <v>10</v>
      </c>
      <c r="W51" s="1">
        <v>63</v>
      </c>
      <c r="X51" s="1">
        <v>7</v>
      </c>
      <c r="Y51" s="1">
        <v>1</v>
      </c>
      <c r="Z51" s="1">
        <v>14</v>
      </c>
      <c r="AA51" s="1">
        <v>0.5</v>
      </c>
      <c r="AB51" s="1">
        <v>2</v>
      </c>
      <c r="AC51" s="1">
        <v>1.5</v>
      </c>
      <c r="AD51" s="1">
        <v>0</v>
      </c>
      <c r="AE51" s="1">
        <v>0.06</v>
      </c>
      <c r="AF51" s="1">
        <v>0</v>
      </c>
      <c r="AG51" s="1">
        <v>0</v>
      </c>
      <c r="AH51" s="1">
        <v>0.5</v>
      </c>
      <c r="AI51" s="1">
        <v>0</v>
      </c>
      <c r="AJ51" s="1">
        <v>0.5</v>
      </c>
      <c r="AK51" s="1">
        <v>4</v>
      </c>
      <c r="AL51" s="1">
        <v>22.2</v>
      </c>
      <c r="AM51" s="1">
        <v>16.7</v>
      </c>
      <c r="AN51" s="1">
        <v>0.2</v>
      </c>
      <c r="AO51" s="1">
        <v>2.7</v>
      </c>
      <c r="AP51" s="1">
        <v>10</v>
      </c>
      <c r="AQ51" s="1">
        <v>16</v>
      </c>
      <c r="AR51" s="1">
        <v>0</v>
      </c>
      <c r="AS51" s="1">
        <v>3.5</v>
      </c>
      <c r="AT51" s="1">
        <v>0.5</v>
      </c>
      <c r="AU51" s="1">
        <v>2</v>
      </c>
      <c r="AV51" s="1">
        <v>0.5</v>
      </c>
      <c r="AW51" s="1">
        <v>25</v>
      </c>
      <c r="AX51" s="1">
        <v>6</v>
      </c>
      <c r="AY51" s="1">
        <v>3</v>
      </c>
      <c r="AZ51" s="1">
        <v>0.5</v>
      </c>
      <c r="BA51" s="1">
        <v>0.5</v>
      </c>
      <c r="BB51" s="1">
        <v>4</v>
      </c>
      <c r="BC51" s="1">
        <v>11.5</v>
      </c>
      <c r="BD51" s="1">
        <v>6.5</v>
      </c>
      <c r="BE51" s="1">
        <v>4</v>
      </c>
      <c r="BF51" s="1">
        <v>0.5</v>
      </c>
      <c r="BG51" s="1">
        <v>4</v>
      </c>
      <c r="BH51" s="1">
        <v>2</v>
      </c>
      <c r="BI51" s="1">
        <v>1.32</v>
      </c>
      <c r="BJ51" s="1">
        <v>41</v>
      </c>
      <c r="BK51" s="1">
        <v>30</v>
      </c>
      <c r="BL51" s="1">
        <v>73</v>
      </c>
      <c r="BM51" s="1">
        <v>33</v>
      </c>
      <c r="BN51" s="1">
        <v>19.5</v>
      </c>
      <c r="BO51" s="1">
        <v>59</v>
      </c>
      <c r="BP51" s="1">
        <v>16</v>
      </c>
      <c r="BQ51" s="1">
        <v>10</v>
      </c>
      <c r="BR51" s="1">
        <v>63</v>
      </c>
      <c r="BS51" s="1">
        <v>0</v>
      </c>
      <c r="BT51" s="1">
        <v>0</v>
      </c>
      <c r="BU51" s="1">
        <v>2</v>
      </c>
      <c r="BV51" s="1">
        <v>0</v>
      </c>
      <c r="BW51" s="1">
        <v>0</v>
      </c>
      <c r="BX51" s="1">
        <v>0</v>
      </c>
      <c r="BY51" s="1">
        <v>68.5</v>
      </c>
      <c r="BZ51" s="1">
        <v>2</v>
      </c>
      <c r="CA51" s="1">
        <v>9</v>
      </c>
      <c r="CB51" s="1">
        <v>4</v>
      </c>
      <c r="CC51" s="1">
        <v>0</v>
      </c>
      <c r="CD51" s="1">
        <v>0</v>
      </c>
      <c r="CE51" s="1">
        <v>0.5</v>
      </c>
      <c r="CF51" s="1">
        <v>0</v>
      </c>
      <c r="CG51" s="1">
        <v>0</v>
      </c>
      <c r="CH51" s="1">
        <v>0</v>
      </c>
      <c r="CI51" s="1">
        <v>0</v>
      </c>
      <c r="CJ51" s="1">
        <v>0</v>
      </c>
      <c r="CK51" s="1">
        <f t="shared" si="0"/>
        <v>3.0825255499999997</v>
      </c>
      <c r="CL51" s="1">
        <v>2</v>
      </c>
    </row>
    <row r="52" spans="1:90" x14ac:dyDescent="0.25">
      <c r="A52" s="1" t="s">
        <v>139</v>
      </c>
      <c r="B52" s="1">
        <v>4.4000000000000004</v>
      </c>
      <c r="C52" s="1">
        <v>2</v>
      </c>
      <c r="D52" s="1">
        <v>90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9.5</v>
      </c>
      <c r="V52" s="1">
        <v>5</v>
      </c>
      <c r="W52" s="1">
        <v>53</v>
      </c>
      <c r="X52" s="1">
        <v>0</v>
      </c>
      <c r="Y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0.5</v>
      </c>
      <c r="AK52" s="1">
        <v>0</v>
      </c>
      <c r="AL52" s="1">
        <v>0.7</v>
      </c>
      <c r="AM52" s="1">
        <v>24.7</v>
      </c>
      <c r="AN52" s="1">
        <v>0</v>
      </c>
      <c r="AO52" s="1">
        <v>3.8</v>
      </c>
      <c r="AP52" s="1">
        <v>17</v>
      </c>
      <c r="AQ52" s="1">
        <v>23</v>
      </c>
      <c r="AR52" s="1">
        <v>0.5</v>
      </c>
      <c r="AS52" s="1">
        <v>4</v>
      </c>
      <c r="AT52" s="1">
        <v>1</v>
      </c>
      <c r="AU52" s="1">
        <v>2</v>
      </c>
      <c r="AV52" s="1">
        <v>1.5</v>
      </c>
      <c r="AW52" s="1">
        <v>75</v>
      </c>
      <c r="AX52" s="1">
        <v>5</v>
      </c>
      <c r="AY52" s="1">
        <v>2</v>
      </c>
      <c r="AZ52" s="1">
        <v>2</v>
      </c>
      <c r="BA52" s="1">
        <v>1.5</v>
      </c>
      <c r="BB52" s="1">
        <v>5.5</v>
      </c>
      <c r="BC52" s="1">
        <v>12.5</v>
      </c>
      <c r="BD52" s="1">
        <v>7</v>
      </c>
      <c r="BE52" s="1">
        <v>4</v>
      </c>
      <c r="BF52" s="1">
        <v>0.5</v>
      </c>
      <c r="BG52" s="1">
        <v>0.5</v>
      </c>
      <c r="BH52" s="1">
        <v>1</v>
      </c>
      <c r="BI52" s="1">
        <v>1.06</v>
      </c>
      <c r="BJ52" s="1">
        <v>66.5</v>
      </c>
      <c r="BK52" s="1">
        <v>56.5</v>
      </c>
      <c r="BL52" s="1">
        <v>85</v>
      </c>
      <c r="BM52" s="1">
        <v>20.5</v>
      </c>
      <c r="BN52" s="1">
        <v>13</v>
      </c>
      <c r="BO52" s="1">
        <v>63</v>
      </c>
      <c r="BP52" s="1">
        <v>9.5</v>
      </c>
      <c r="BQ52" s="1">
        <v>5</v>
      </c>
      <c r="BR52" s="1">
        <v>53</v>
      </c>
      <c r="BS52" s="1">
        <v>0</v>
      </c>
      <c r="BT52" s="1">
        <v>0</v>
      </c>
      <c r="BU52" s="1">
        <v>2</v>
      </c>
      <c r="BV52" s="1">
        <v>0</v>
      </c>
      <c r="BW52" s="1">
        <v>0</v>
      </c>
      <c r="BX52" s="1">
        <v>0.5</v>
      </c>
      <c r="BY52" s="1">
        <v>77</v>
      </c>
      <c r="BZ52" s="1">
        <v>0</v>
      </c>
      <c r="CA52" s="1">
        <v>9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  <c r="CJ52" s="1">
        <v>0</v>
      </c>
      <c r="CK52" s="1">
        <f t="shared" si="0"/>
        <v>3.7018179000000004</v>
      </c>
      <c r="CL52" s="1">
        <v>2</v>
      </c>
    </row>
    <row r="53" spans="1:90" x14ac:dyDescent="0.25">
      <c r="A53" s="1" t="s">
        <v>62</v>
      </c>
      <c r="B53" s="1">
        <v>4.5</v>
      </c>
      <c r="C53" s="1">
        <v>2</v>
      </c>
      <c r="D53" s="1">
        <v>90</v>
      </c>
      <c r="E53" s="1">
        <v>0.02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5</v>
      </c>
      <c r="V53" s="1">
        <v>3</v>
      </c>
      <c r="W53" s="1">
        <v>60</v>
      </c>
      <c r="X53" s="1">
        <v>0</v>
      </c>
      <c r="Y53" s="1">
        <v>0</v>
      </c>
      <c r="AA53" s="1">
        <v>0</v>
      </c>
      <c r="AB53" s="1">
        <v>0</v>
      </c>
      <c r="AC53" s="1">
        <v>0.5</v>
      </c>
      <c r="AD53" s="1">
        <v>0</v>
      </c>
      <c r="AE53" s="1">
        <v>0.02</v>
      </c>
      <c r="AF53" s="1">
        <v>0</v>
      </c>
      <c r="AG53" s="1">
        <v>0</v>
      </c>
      <c r="AH53" s="1">
        <v>0</v>
      </c>
      <c r="AI53" s="1">
        <v>0</v>
      </c>
      <c r="AJ53" s="1">
        <v>0.5</v>
      </c>
      <c r="AK53" s="1">
        <v>2</v>
      </c>
      <c r="AL53" s="1">
        <v>5.35</v>
      </c>
      <c r="AM53" s="1">
        <v>20.9</v>
      </c>
      <c r="AN53" s="1">
        <v>0.1</v>
      </c>
      <c r="AO53" s="1">
        <v>3.7</v>
      </c>
      <c r="AP53" s="1">
        <v>15.5</v>
      </c>
      <c r="AQ53" s="1">
        <v>21.5</v>
      </c>
      <c r="AR53" s="1">
        <v>0.5</v>
      </c>
      <c r="AS53" s="1">
        <v>4.5</v>
      </c>
      <c r="AT53" s="1">
        <v>0.5</v>
      </c>
      <c r="AU53" s="1">
        <v>0.5</v>
      </c>
      <c r="AV53" s="1">
        <v>0.5</v>
      </c>
      <c r="AW53" s="1">
        <v>100</v>
      </c>
      <c r="AX53" s="1">
        <v>4</v>
      </c>
      <c r="AY53" s="1">
        <v>5</v>
      </c>
      <c r="AZ53" s="1">
        <v>1</v>
      </c>
      <c r="BA53" s="1">
        <v>2.5</v>
      </c>
      <c r="BB53" s="1">
        <v>8.5</v>
      </c>
      <c r="BC53" s="1">
        <v>15.5</v>
      </c>
      <c r="BD53" s="1">
        <v>10</v>
      </c>
      <c r="BE53" s="1">
        <v>3</v>
      </c>
      <c r="BF53" s="1">
        <v>0.5</v>
      </c>
      <c r="BG53" s="1">
        <v>3.5</v>
      </c>
      <c r="BH53" s="1">
        <v>1</v>
      </c>
      <c r="BI53" s="1">
        <v>0.92</v>
      </c>
      <c r="BJ53" s="1">
        <v>36.5</v>
      </c>
      <c r="BK53" s="1">
        <v>31.5</v>
      </c>
      <c r="BL53" s="1">
        <v>86</v>
      </c>
      <c r="BM53" s="1">
        <v>11</v>
      </c>
      <c r="BN53" s="1">
        <v>8.5</v>
      </c>
      <c r="BO53" s="1">
        <v>77</v>
      </c>
      <c r="BP53" s="1">
        <v>5</v>
      </c>
      <c r="BQ53" s="1">
        <v>3</v>
      </c>
      <c r="BR53" s="1">
        <v>60</v>
      </c>
      <c r="BS53" s="1">
        <v>0</v>
      </c>
      <c r="BT53" s="1">
        <v>0</v>
      </c>
      <c r="BU53" s="1">
        <v>2</v>
      </c>
      <c r="BV53" s="1">
        <v>0</v>
      </c>
      <c r="BW53" s="1">
        <v>0</v>
      </c>
      <c r="BX53" s="1">
        <v>0.5</v>
      </c>
      <c r="BY53" s="1">
        <v>47</v>
      </c>
      <c r="BZ53" s="1">
        <v>1</v>
      </c>
      <c r="CA53" s="1">
        <v>3.5</v>
      </c>
      <c r="CB53" s="1">
        <v>1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  <c r="CI53" s="1">
        <v>0</v>
      </c>
      <c r="CJ53" s="1">
        <v>0</v>
      </c>
      <c r="CK53" s="1">
        <f t="shared" si="0"/>
        <v>2.75425992</v>
      </c>
      <c r="CL53" s="1">
        <v>1</v>
      </c>
    </row>
    <row r="54" spans="1:90" x14ac:dyDescent="0.25">
      <c r="A54" s="1" t="s">
        <v>64</v>
      </c>
      <c r="B54" s="1">
        <v>4.5</v>
      </c>
      <c r="C54" s="1">
        <v>2</v>
      </c>
      <c r="D54" s="1">
        <v>90</v>
      </c>
      <c r="E54" s="1">
        <v>0.04</v>
      </c>
      <c r="F54" s="1">
        <v>0</v>
      </c>
      <c r="G54" s="1">
        <v>0.1</v>
      </c>
      <c r="H54" s="1">
        <v>0</v>
      </c>
      <c r="I54" s="1">
        <v>0.5</v>
      </c>
      <c r="J54" s="1">
        <v>0</v>
      </c>
      <c r="K54" s="1">
        <v>0.5</v>
      </c>
      <c r="L54" s="1">
        <v>0</v>
      </c>
      <c r="M54" s="1">
        <v>0</v>
      </c>
      <c r="N54" s="1">
        <v>0</v>
      </c>
      <c r="O54" s="1">
        <v>0.02</v>
      </c>
      <c r="P54" s="1">
        <v>0.02</v>
      </c>
      <c r="Q54" s="1">
        <v>0</v>
      </c>
      <c r="R54" s="1">
        <v>0</v>
      </c>
      <c r="S54" s="1">
        <v>0</v>
      </c>
      <c r="T54" s="1">
        <v>0</v>
      </c>
      <c r="U54" s="1">
        <v>14</v>
      </c>
      <c r="V54" s="1">
        <v>8</v>
      </c>
      <c r="W54" s="1">
        <v>57</v>
      </c>
      <c r="X54" s="1">
        <v>2.5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0.02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11</v>
      </c>
      <c r="AL54" s="1">
        <v>2.2000000000000002</v>
      </c>
      <c r="AM54" s="1">
        <v>20.100000000000001</v>
      </c>
      <c r="AN54" s="1">
        <v>0.2</v>
      </c>
      <c r="AO54" s="1">
        <v>3</v>
      </c>
      <c r="AP54" s="1">
        <v>12.5</v>
      </c>
      <c r="AQ54" s="1">
        <v>12.5</v>
      </c>
      <c r="AR54" s="1">
        <v>0</v>
      </c>
      <c r="AS54" s="1">
        <v>1.5</v>
      </c>
      <c r="AT54" s="1">
        <v>1.5</v>
      </c>
      <c r="AU54" s="1">
        <v>2</v>
      </c>
      <c r="AV54" s="1">
        <v>1</v>
      </c>
      <c r="AW54" s="1">
        <v>50</v>
      </c>
      <c r="AX54" s="1">
        <v>4.5</v>
      </c>
      <c r="AY54" s="1">
        <v>4.5</v>
      </c>
      <c r="AZ54" s="1">
        <v>0.5</v>
      </c>
      <c r="BA54" s="1">
        <v>1.5</v>
      </c>
      <c r="BB54" s="1">
        <v>6.5</v>
      </c>
      <c r="BC54" s="1">
        <v>8.5</v>
      </c>
      <c r="BD54" s="1">
        <v>5</v>
      </c>
      <c r="BE54" s="1">
        <v>4.5</v>
      </c>
      <c r="BF54" s="1">
        <v>1.5</v>
      </c>
      <c r="BG54" s="1">
        <v>1.5</v>
      </c>
      <c r="BH54" s="1">
        <v>2</v>
      </c>
      <c r="BI54" s="1">
        <v>1.37</v>
      </c>
      <c r="BJ54" s="1">
        <v>49</v>
      </c>
      <c r="BK54" s="1">
        <v>38.5</v>
      </c>
      <c r="BL54" s="1">
        <v>79</v>
      </c>
      <c r="BM54" s="1">
        <v>30</v>
      </c>
      <c r="BN54" s="1">
        <v>18</v>
      </c>
      <c r="BO54" s="1">
        <v>60</v>
      </c>
      <c r="BP54" s="1">
        <v>14</v>
      </c>
      <c r="BQ54" s="1">
        <v>8</v>
      </c>
      <c r="BR54" s="1">
        <v>57</v>
      </c>
      <c r="BS54" s="1">
        <v>0</v>
      </c>
      <c r="BT54" s="1">
        <v>0</v>
      </c>
      <c r="BU54" s="1">
        <v>2</v>
      </c>
      <c r="BV54" s="1">
        <v>0</v>
      </c>
      <c r="BW54" s="1">
        <v>0</v>
      </c>
      <c r="BX54" s="1">
        <v>0</v>
      </c>
      <c r="BY54" s="1">
        <v>79.5</v>
      </c>
      <c r="BZ54" s="1">
        <v>1.5</v>
      </c>
      <c r="CA54" s="1">
        <v>9</v>
      </c>
      <c r="CB54" s="1">
        <v>4</v>
      </c>
      <c r="CC54" s="1">
        <v>0.5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0</v>
      </c>
      <c r="CJ54" s="1">
        <v>0</v>
      </c>
      <c r="CK54" s="1">
        <f t="shared" si="0"/>
        <v>4.3807907600000009</v>
      </c>
      <c r="CL54" s="1">
        <v>1</v>
      </c>
    </row>
    <row r="55" spans="1:90" x14ac:dyDescent="0.25">
      <c r="A55" s="1" t="s">
        <v>68</v>
      </c>
      <c r="B55" s="1">
        <v>4.7</v>
      </c>
      <c r="C55" s="1">
        <v>2</v>
      </c>
      <c r="D55" s="1">
        <v>90</v>
      </c>
      <c r="E55" s="1">
        <v>0.02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6</v>
      </c>
      <c r="V55" s="1">
        <v>2.5</v>
      </c>
      <c r="W55" s="1">
        <v>42</v>
      </c>
      <c r="X55" s="1">
        <v>0</v>
      </c>
      <c r="Y55" s="1">
        <v>0</v>
      </c>
      <c r="AA55" s="1">
        <v>0</v>
      </c>
      <c r="AB55" s="1">
        <v>0</v>
      </c>
      <c r="AC55" s="1">
        <v>0.5</v>
      </c>
      <c r="AD55" s="1">
        <v>0</v>
      </c>
      <c r="AE55" s="1">
        <v>0.02</v>
      </c>
      <c r="AF55" s="1">
        <v>0</v>
      </c>
      <c r="AG55" s="1">
        <v>0</v>
      </c>
      <c r="AH55" s="1">
        <v>0.5</v>
      </c>
      <c r="AI55" s="1">
        <v>0</v>
      </c>
      <c r="AJ55" s="1">
        <v>0</v>
      </c>
      <c r="AK55" s="1">
        <v>2</v>
      </c>
      <c r="AL55" s="1">
        <v>5.8</v>
      </c>
      <c r="AM55" s="1">
        <v>25.9</v>
      </c>
      <c r="AN55" s="1">
        <v>0.1</v>
      </c>
      <c r="AO55" s="1">
        <v>3.5</v>
      </c>
      <c r="AP55" s="1">
        <v>17</v>
      </c>
      <c r="AQ55" s="1">
        <v>17</v>
      </c>
      <c r="AR55" s="1">
        <v>0</v>
      </c>
      <c r="AS55" s="1">
        <v>0.5</v>
      </c>
      <c r="AT55" s="1">
        <v>2</v>
      </c>
      <c r="AU55" s="1">
        <v>2.5</v>
      </c>
      <c r="AV55" s="1">
        <v>1.5</v>
      </c>
      <c r="AW55" s="1">
        <v>60</v>
      </c>
      <c r="AX55" s="1">
        <v>7</v>
      </c>
      <c r="AY55" s="1">
        <v>7.5</v>
      </c>
      <c r="AZ55" s="1">
        <v>0</v>
      </c>
      <c r="BA55" s="1">
        <v>1.5</v>
      </c>
      <c r="BB55" s="1">
        <v>9</v>
      </c>
      <c r="BC55" s="1">
        <v>13.5</v>
      </c>
      <c r="BD55" s="1">
        <v>9</v>
      </c>
      <c r="BE55" s="1">
        <v>3.5</v>
      </c>
      <c r="BF55" s="1">
        <v>1</v>
      </c>
      <c r="BG55" s="1">
        <v>2.5</v>
      </c>
      <c r="BH55" s="1">
        <v>0</v>
      </c>
      <c r="BI55" s="1">
        <v>0.77</v>
      </c>
      <c r="BJ55" s="1">
        <v>63</v>
      </c>
      <c r="BK55" s="1">
        <v>52</v>
      </c>
      <c r="BL55" s="1">
        <v>83</v>
      </c>
      <c r="BM55" s="1">
        <v>22</v>
      </c>
      <c r="BN55" s="1">
        <v>16</v>
      </c>
      <c r="BO55" s="1">
        <v>73</v>
      </c>
      <c r="BP55" s="1">
        <v>6</v>
      </c>
      <c r="BQ55" s="1">
        <v>2.5</v>
      </c>
      <c r="BR55" s="1">
        <v>42</v>
      </c>
      <c r="BS55" s="1">
        <v>0</v>
      </c>
      <c r="BT55" s="1">
        <v>0</v>
      </c>
      <c r="BU55" s="1">
        <v>2</v>
      </c>
      <c r="BV55" s="1">
        <v>0</v>
      </c>
      <c r="BW55" s="1">
        <v>0</v>
      </c>
      <c r="BX55" s="1">
        <v>1.5</v>
      </c>
      <c r="BY55" s="1">
        <v>77.5</v>
      </c>
      <c r="BZ55" s="1">
        <v>1</v>
      </c>
      <c r="CA55" s="1">
        <v>5</v>
      </c>
      <c r="CB55" s="1">
        <v>1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  <c r="CI55" s="1">
        <v>0</v>
      </c>
      <c r="CJ55" s="1">
        <v>0</v>
      </c>
      <c r="CK55" s="1">
        <f t="shared" si="0"/>
        <v>3.6059579199999994</v>
      </c>
      <c r="CL55" s="1">
        <v>1</v>
      </c>
    </row>
    <row r="56" spans="1:90" x14ac:dyDescent="0.25">
      <c r="A56" s="1" t="s">
        <v>171</v>
      </c>
      <c r="B56" s="1">
        <v>4.7</v>
      </c>
      <c r="C56" s="1">
        <v>2</v>
      </c>
      <c r="D56" s="1">
        <v>90</v>
      </c>
      <c r="E56" s="1">
        <v>0.09</v>
      </c>
      <c r="F56" s="1">
        <v>0</v>
      </c>
      <c r="G56" s="1">
        <v>0.1</v>
      </c>
      <c r="H56" s="1">
        <v>0</v>
      </c>
      <c r="I56" s="1">
        <v>0.5</v>
      </c>
      <c r="J56" s="1">
        <v>0.5</v>
      </c>
      <c r="K56" s="1">
        <v>0.5</v>
      </c>
      <c r="L56" s="1">
        <v>0</v>
      </c>
      <c r="M56" s="1">
        <v>0</v>
      </c>
      <c r="N56" s="1">
        <v>0.5</v>
      </c>
      <c r="O56" s="1">
        <v>0.08</v>
      </c>
      <c r="P56" s="1">
        <v>0.08</v>
      </c>
      <c r="Q56" s="1">
        <v>0</v>
      </c>
      <c r="R56" s="1">
        <v>0</v>
      </c>
      <c r="S56" s="1">
        <v>0</v>
      </c>
      <c r="T56" s="1">
        <v>0</v>
      </c>
      <c r="U56" s="1">
        <v>9</v>
      </c>
      <c r="V56" s="1">
        <v>6.5</v>
      </c>
      <c r="W56" s="1">
        <v>72</v>
      </c>
      <c r="X56" s="1">
        <v>1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0.02</v>
      </c>
      <c r="AF56" s="1">
        <v>0</v>
      </c>
      <c r="AG56" s="1">
        <v>0</v>
      </c>
      <c r="AH56" s="1">
        <v>0</v>
      </c>
      <c r="AI56" s="1">
        <v>0</v>
      </c>
      <c r="AJ56" s="1">
        <v>0.5</v>
      </c>
      <c r="AK56" s="1">
        <v>8.5</v>
      </c>
      <c r="AL56" s="1">
        <v>1.8</v>
      </c>
      <c r="AM56" s="1">
        <v>9.8000000000000007</v>
      </c>
      <c r="AN56" s="1">
        <v>0.5</v>
      </c>
      <c r="AO56" s="1">
        <v>4.0999999999999996</v>
      </c>
      <c r="AP56" s="1">
        <v>10.5</v>
      </c>
      <c r="AQ56" s="1">
        <v>16.5</v>
      </c>
      <c r="AR56" s="1">
        <v>0</v>
      </c>
      <c r="AS56" s="1">
        <v>4</v>
      </c>
      <c r="AT56" s="1">
        <v>0.5</v>
      </c>
      <c r="AU56" s="1">
        <v>0.5</v>
      </c>
      <c r="AV56" s="1">
        <v>0</v>
      </c>
      <c r="AW56" s="1">
        <v>0</v>
      </c>
      <c r="AX56" s="1">
        <v>5.5</v>
      </c>
      <c r="AY56" s="1">
        <v>2.5</v>
      </c>
      <c r="AZ56" s="1">
        <v>0</v>
      </c>
      <c r="BA56" s="1">
        <v>1.5</v>
      </c>
      <c r="BB56" s="1">
        <v>4</v>
      </c>
      <c r="BC56" s="1">
        <v>15.5</v>
      </c>
      <c r="BD56" s="1">
        <v>10</v>
      </c>
      <c r="BE56" s="1">
        <v>3</v>
      </c>
      <c r="BF56" s="1">
        <v>0.5</v>
      </c>
      <c r="BG56" s="1">
        <v>3.5</v>
      </c>
      <c r="BH56" s="1">
        <v>1</v>
      </c>
      <c r="BI56" s="1">
        <v>0.92</v>
      </c>
      <c r="BJ56" s="1">
        <v>38.5</v>
      </c>
      <c r="BK56" s="1">
        <v>30</v>
      </c>
      <c r="BL56" s="1">
        <v>78</v>
      </c>
      <c r="BM56" s="1">
        <v>20</v>
      </c>
      <c r="BN56" s="1">
        <v>14</v>
      </c>
      <c r="BO56" s="1">
        <v>70</v>
      </c>
      <c r="BP56" s="1">
        <v>9</v>
      </c>
      <c r="BQ56" s="1">
        <v>6.5</v>
      </c>
      <c r="BR56" s="1">
        <v>72</v>
      </c>
      <c r="BS56" s="1">
        <v>0</v>
      </c>
      <c r="BT56" s="1">
        <v>0</v>
      </c>
      <c r="BU56" s="1">
        <v>2</v>
      </c>
      <c r="BV56" s="1">
        <v>0</v>
      </c>
      <c r="BW56" s="1">
        <v>0</v>
      </c>
      <c r="BX56" s="1">
        <v>0</v>
      </c>
      <c r="BY56" s="1">
        <v>60</v>
      </c>
      <c r="BZ56" s="1">
        <v>0.5</v>
      </c>
      <c r="CA56" s="1">
        <v>4.5</v>
      </c>
      <c r="CB56" s="1">
        <v>1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>
        <v>0</v>
      </c>
      <c r="CJ56" s="1">
        <v>0</v>
      </c>
      <c r="CK56" s="1">
        <f t="shared" si="0"/>
        <v>3.5509353700000004</v>
      </c>
      <c r="CL56" s="1">
        <v>1</v>
      </c>
    </row>
    <row r="57" spans="1:90" x14ac:dyDescent="0.25">
      <c r="A57" s="1" t="s">
        <v>72</v>
      </c>
      <c r="B57" s="1">
        <v>5.0999999999999996</v>
      </c>
      <c r="C57" s="1">
        <v>2</v>
      </c>
      <c r="D57" s="1">
        <v>90</v>
      </c>
      <c r="E57" s="1">
        <v>0</v>
      </c>
      <c r="F57" s="1">
        <v>0</v>
      </c>
      <c r="G57" s="1">
        <v>0</v>
      </c>
      <c r="H57" s="1">
        <v>0</v>
      </c>
      <c r="I57" s="1">
        <v>0.5</v>
      </c>
      <c r="J57" s="1">
        <v>0</v>
      </c>
      <c r="K57" s="1">
        <v>0</v>
      </c>
      <c r="L57" s="1">
        <v>0.5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9</v>
      </c>
      <c r="V57" s="1">
        <v>6</v>
      </c>
      <c r="W57" s="1">
        <v>67</v>
      </c>
      <c r="X57" s="1">
        <v>2.5</v>
      </c>
      <c r="Y57" s="1">
        <v>1</v>
      </c>
      <c r="Z57" s="1">
        <v>40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0.5</v>
      </c>
      <c r="AK57" s="1">
        <v>1.5</v>
      </c>
      <c r="AL57" s="1">
        <v>6.2</v>
      </c>
      <c r="AM57" s="1">
        <v>12.2</v>
      </c>
      <c r="AN57" s="1">
        <v>0</v>
      </c>
      <c r="AO57" s="1">
        <v>3.6</v>
      </c>
      <c r="AP57" s="1">
        <v>12.5</v>
      </c>
      <c r="AQ57" s="1">
        <v>18.5</v>
      </c>
      <c r="AR57" s="1">
        <v>0</v>
      </c>
      <c r="AS57" s="1">
        <v>4</v>
      </c>
      <c r="AT57" s="1">
        <v>0.5</v>
      </c>
      <c r="AU57" s="1">
        <v>2.5</v>
      </c>
      <c r="AV57" s="1">
        <v>2</v>
      </c>
      <c r="AW57" s="1">
        <v>80</v>
      </c>
      <c r="AX57" s="1">
        <v>4</v>
      </c>
      <c r="AY57" s="1">
        <v>2</v>
      </c>
      <c r="AZ57" s="1">
        <v>0.5</v>
      </c>
      <c r="BA57" s="1">
        <v>0</v>
      </c>
      <c r="BB57" s="1">
        <v>2.5</v>
      </c>
      <c r="BC57" s="1">
        <v>15.5</v>
      </c>
      <c r="BD57" s="1">
        <v>10</v>
      </c>
      <c r="BE57" s="1">
        <v>3</v>
      </c>
      <c r="BF57" s="1">
        <v>0.5</v>
      </c>
      <c r="BG57" s="1">
        <v>3.5</v>
      </c>
      <c r="BH57" s="1">
        <v>1</v>
      </c>
      <c r="BI57" s="1">
        <v>0.92</v>
      </c>
      <c r="BJ57" s="1">
        <v>33</v>
      </c>
      <c r="BK57" s="1">
        <v>22</v>
      </c>
      <c r="BL57" s="1">
        <v>67</v>
      </c>
      <c r="BM57" s="1">
        <v>22.5</v>
      </c>
      <c r="BN57" s="1">
        <v>15</v>
      </c>
      <c r="BO57" s="1">
        <v>67</v>
      </c>
      <c r="BP57" s="1">
        <v>9</v>
      </c>
      <c r="BQ57" s="1">
        <v>6</v>
      </c>
      <c r="BR57" s="1">
        <v>67</v>
      </c>
      <c r="BS57" s="1">
        <v>0</v>
      </c>
      <c r="BT57" s="1">
        <v>0</v>
      </c>
      <c r="BU57" s="1">
        <v>2</v>
      </c>
      <c r="BV57" s="1">
        <v>0</v>
      </c>
      <c r="BW57" s="1">
        <v>0</v>
      </c>
      <c r="BX57" s="1">
        <v>0</v>
      </c>
      <c r="BY57" s="1">
        <v>50</v>
      </c>
      <c r="BZ57" s="1">
        <v>0.5</v>
      </c>
      <c r="CA57" s="1">
        <v>6</v>
      </c>
      <c r="CB57" s="1">
        <v>2</v>
      </c>
      <c r="CC57" s="1">
        <v>0</v>
      </c>
      <c r="CD57" s="1">
        <v>0</v>
      </c>
      <c r="CE57" s="1">
        <v>0</v>
      </c>
      <c r="CF57" s="1">
        <v>0</v>
      </c>
      <c r="CG57" s="1">
        <v>0</v>
      </c>
      <c r="CH57" s="1">
        <v>0</v>
      </c>
      <c r="CI57" s="1">
        <v>0</v>
      </c>
      <c r="CJ57" s="1">
        <v>0</v>
      </c>
      <c r="CK57" s="1">
        <f t="shared" si="0"/>
        <v>3.2228579000000002</v>
      </c>
      <c r="CL57" s="1">
        <v>1</v>
      </c>
    </row>
    <row r="58" spans="1:90" x14ac:dyDescent="0.25">
      <c r="A58" s="1" t="s">
        <v>76</v>
      </c>
      <c r="B58" s="1">
        <v>4.9000000000000004</v>
      </c>
      <c r="C58" s="1">
        <v>2</v>
      </c>
      <c r="D58" s="1">
        <v>90</v>
      </c>
      <c r="E58" s="1">
        <v>0.01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6.5</v>
      </c>
      <c r="V58" s="1">
        <v>3</v>
      </c>
      <c r="W58" s="1">
        <v>46</v>
      </c>
      <c r="X58" s="1">
        <v>0</v>
      </c>
      <c r="Y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1</v>
      </c>
      <c r="AI58" s="1">
        <v>0</v>
      </c>
      <c r="AJ58" s="1">
        <v>0.5</v>
      </c>
      <c r="AK58" s="1">
        <v>2</v>
      </c>
      <c r="AL58" s="1">
        <v>0.45</v>
      </c>
      <c r="AM58" s="1">
        <v>24.2</v>
      </c>
      <c r="AN58" s="1">
        <v>0</v>
      </c>
      <c r="AO58" s="1">
        <v>1.8</v>
      </c>
      <c r="AP58" s="1">
        <v>6.5</v>
      </c>
      <c r="AQ58" s="1">
        <v>12.5</v>
      </c>
      <c r="AR58" s="1">
        <v>0</v>
      </c>
      <c r="AS58" s="1">
        <v>2.5</v>
      </c>
      <c r="AT58" s="1">
        <v>1</v>
      </c>
      <c r="AU58" s="1">
        <v>0.5</v>
      </c>
      <c r="AV58" s="1">
        <v>0</v>
      </c>
      <c r="AW58" s="1">
        <v>0</v>
      </c>
      <c r="AX58" s="1">
        <v>3.5</v>
      </c>
      <c r="AY58" s="1">
        <v>6</v>
      </c>
      <c r="AZ58" s="1">
        <v>2.5</v>
      </c>
      <c r="BA58" s="1">
        <v>0.5</v>
      </c>
      <c r="BB58" s="1">
        <v>9</v>
      </c>
      <c r="BC58" s="1">
        <v>16</v>
      </c>
      <c r="BD58" s="1">
        <v>9.5</v>
      </c>
      <c r="BE58" s="1">
        <v>3.5</v>
      </c>
      <c r="BF58" s="1">
        <v>0.5</v>
      </c>
      <c r="BG58" s="1">
        <v>1</v>
      </c>
      <c r="BH58" s="1">
        <v>1.5</v>
      </c>
      <c r="BI58" s="1">
        <v>1.38</v>
      </c>
      <c r="BJ58" s="1">
        <v>30</v>
      </c>
      <c r="BK58" s="1">
        <v>21</v>
      </c>
      <c r="BL58" s="1">
        <v>70</v>
      </c>
      <c r="BM58" s="1">
        <v>16.5</v>
      </c>
      <c r="BN58" s="1">
        <v>10.5</v>
      </c>
      <c r="BO58" s="1">
        <v>64</v>
      </c>
      <c r="BP58" s="1">
        <v>6.5</v>
      </c>
      <c r="BQ58" s="1">
        <v>3</v>
      </c>
      <c r="BR58" s="1">
        <v>46</v>
      </c>
      <c r="BS58" s="1">
        <v>0</v>
      </c>
      <c r="BT58" s="1">
        <v>0</v>
      </c>
      <c r="BU58" s="1">
        <v>2</v>
      </c>
      <c r="BV58" s="1">
        <v>0</v>
      </c>
      <c r="BW58" s="1">
        <v>0</v>
      </c>
      <c r="BX58" s="1">
        <v>0</v>
      </c>
      <c r="BY58" s="1">
        <v>41</v>
      </c>
      <c r="BZ58" s="1">
        <v>1</v>
      </c>
      <c r="CA58" s="1">
        <v>5.5</v>
      </c>
      <c r="CB58" s="1">
        <v>0.5</v>
      </c>
      <c r="CC58" s="1">
        <v>0</v>
      </c>
      <c r="CD58" s="1">
        <v>0</v>
      </c>
      <c r="CE58" s="1">
        <v>0</v>
      </c>
      <c r="CF58" s="1">
        <v>0</v>
      </c>
      <c r="CG58" s="1">
        <v>0</v>
      </c>
      <c r="CH58" s="1">
        <v>0</v>
      </c>
      <c r="CI58" s="1">
        <v>0</v>
      </c>
      <c r="CJ58" s="1">
        <v>0</v>
      </c>
      <c r="CK58" s="1">
        <f t="shared" si="0"/>
        <v>2.7896672099999993</v>
      </c>
      <c r="CL58" s="1">
        <v>1</v>
      </c>
    </row>
    <row r="59" spans="1:90" x14ac:dyDescent="0.25">
      <c r="A59" s="1" t="s">
        <v>77</v>
      </c>
      <c r="B59" s="1">
        <v>4.7</v>
      </c>
      <c r="C59" s="1">
        <v>2</v>
      </c>
      <c r="D59" s="1">
        <v>90</v>
      </c>
      <c r="E59" s="1">
        <v>0.34</v>
      </c>
      <c r="F59" s="1">
        <v>0.5</v>
      </c>
      <c r="G59" s="1">
        <v>0.4</v>
      </c>
      <c r="H59" s="1">
        <v>1</v>
      </c>
      <c r="I59" s="1">
        <v>1</v>
      </c>
      <c r="J59" s="1">
        <v>0</v>
      </c>
      <c r="K59" s="1">
        <v>1</v>
      </c>
      <c r="L59" s="1">
        <v>0</v>
      </c>
      <c r="M59" s="1">
        <v>0.5</v>
      </c>
      <c r="N59" s="1">
        <v>0</v>
      </c>
      <c r="O59" s="1">
        <v>0.18</v>
      </c>
      <c r="P59" s="1">
        <v>0.18</v>
      </c>
      <c r="Q59" s="1">
        <v>0</v>
      </c>
      <c r="R59" s="1">
        <v>0</v>
      </c>
      <c r="S59" s="1">
        <v>0</v>
      </c>
      <c r="T59" s="1">
        <v>0</v>
      </c>
      <c r="U59" s="1">
        <v>11.5</v>
      </c>
      <c r="V59" s="1">
        <v>5</v>
      </c>
      <c r="W59" s="1">
        <v>43</v>
      </c>
      <c r="X59" s="1">
        <v>5.5</v>
      </c>
      <c r="Y59" s="1">
        <v>1</v>
      </c>
      <c r="Z59" s="1">
        <v>18</v>
      </c>
      <c r="AA59" s="1">
        <v>0.5</v>
      </c>
      <c r="AB59" s="1">
        <v>0</v>
      </c>
      <c r="AC59" s="1">
        <v>1</v>
      </c>
      <c r="AD59" s="1">
        <v>0.5</v>
      </c>
      <c r="AE59" s="1">
        <v>0.26</v>
      </c>
      <c r="AF59" s="1">
        <v>0.5</v>
      </c>
      <c r="AG59" s="1">
        <v>0</v>
      </c>
      <c r="AH59" s="1">
        <v>0</v>
      </c>
      <c r="AI59" s="1">
        <v>0</v>
      </c>
      <c r="AJ59" s="1">
        <v>0.5</v>
      </c>
      <c r="AK59" s="1">
        <v>15.5</v>
      </c>
      <c r="AL59" s="1">
        <v>16.350000000000001</v>
      </c>
      <c r="AM59" s="1">
        <v>15.8</v>
      </c>
      <c r="AN59" s="1">
        <v>1.8</v>
      </c>
      <c r="AO59" s="1">
        <v>3.6</v>
      </c>
      <c r="AP59" s="1">
        <v>6.5</v>
      </c>
      <c r="AQ59" s="1">
        <v>17</v>
      </c>
      <c r="AR59" s="1">
        <v>0</v>
      </c>
      <c r="AS59" s="1">
        <v>4</v>
      </c>
      <c r="AT59" s="1">
        <v>1</v>
      </c>
      <c r="AU59" s="1">
        <v>2</v>
      </c>
      <c r="AV59" s="1">
        <v>1.5</v>
      </c>
      <c r="AW59" s="1">
        <v>75</v>
      </c>
      <c r="AX59" s="1">
        <v>5</v>
      </c>
      <c r="AY59" s="1">
        <v>0.5</v>
      </c>
      <c r="AZ59" s="1">
        <v>0</v>
      </c>
      <c r="BA59" s="1">
        <v>2.5</v>
      </c>
      <c r="BB59" s="1">
        <v>3</v>
      </c>
      <c r="BC59" s="1">
        <v>22.5</v>
      </c>
      <c r="BD59" s="1">
        <v>13</v>
      </c>
      <c r="BE59" s="1">
        <v>6</v>
      </c>
      <c r="BF59" s="1">
        <v>1</v>
      </c>
      <c r="BG59" s="1">
        <v>2.5</v>
      </c>
      <c r="BH59" s="1">
        <v>2.5</v>
      </c>
      <c r="BI59" s="1">
        <v>2.16</v>
      </c>
      <c r="BJ59" s="1">
        <v>28</v>
      </c>
      <c r="BK59" s="1">
        <v>17</v>
      </c>
      <c r="BL59" s="1">
        <v>61</v>
      </c>
      <c r="BM59" s="1">
        <v>24.5</v>
      </c>
      <c r="BN59" s="1">
        <v>10.5</v>
      </c>
      <c r="BO59" s="1">
        <v>43</v>
      </c>
      <c r="BP59" s="1">
        <v>11.5</v>
      </c>
      <c r="BQ59" s="1">
        <v>5</v>
      </c>
      <c r="BR59" s="1">
        <v>43</v>
      </c>
      <c r="BS59" s="1">
        <v>0.5</v>
      </c>
      <c r="BT59" s="1">
        <v>0</v>
      </c>
      <c r="BU59" s="1">
        <v>2</v>
      </c>
      <c r="BV59" s="1">
        <v>0</v>
      </c>
      <c r="BW59" s="1">
        <v>0</v>
      </c>
      <c r="BX59" s="1">
        <v>0</v>
      </c>
      <c r="BY59" s="1">
        <v>54</v>
      </c>
      <c r="BZ59" s="1">
        <v>2.5</v>
      </c>
      <c r="CA59" s="1">
        <v>10.5</v>
      </c>
      <c r="CB59" s="1">
        <v>6.5</v>
      </c>
      <c r="CC59" s="1">
        <v>0</v>
      </c>
      <c r="CD59" s="1">
        <v>0</v>
      </c>
      <c r="CE59" s="1">
        <v>0.5</v>
      </c>
      <c r="CF59" s="1">
        <v>0</v>
      </c>
      <c r="CG59" s="1">
        <v>0</v>
      </c>
      <c r="CH59" s="1">
        <v>0</v>
      </c>
      <c r="CI59" s="1">
        <v>0</v>
      </c>
      <c r="CJ59" s="1">
        <v>0</v>
      </c>
      <c r="CK59" s="1">
        <f t="shared" si="0"/>
        <v>5.0995750200000005</v>
      </c>
      <c r="CL59" s="1">
        <v>1</v>
      </c>
    </row>
    <row r="60" spans="1:90" x14ac:dyDescent="0.25">
      <c r="A60" s="1" t="s">
        <v>85</v>
      </c>
      <c r="B60" s="1">
        <v>4.8</v>
      </c>
      <c r="C60" s="1">
        <v>2</v>
      </c>
      <c r="D60" s="1">
        <v>88.5</v>
      </c>
      <c r="E60" s="1">
        <v>0.09</v>
      </c>
      <c r="F60" s="1">
        <v>0</v>
      </c>
      <c r="G60" s="1">
        <v>0.1</v>
      </c>
      <c r="H60" s="1">
        <v>0</v>
      </c>
      <c r="I60" s="1">
        <v>0.5</v>
      </c>
      <c r="J60" s="1">
        <v>0.5</v>
      </c>
      <c r="K60" s="1">
        <v>0.5</v>
      </c>
      <c r="L60" s="1">
        <v>0</v>
      </c>
      <c r="M60" s="1">
        <v>0</v>
      </c>
      <c r="N60" s="1">
        <v>0</v>
      </c>
      <c r="O60" s="1">
        <v>0.08</v>
      </c>
      <c r="P60" s="1">
        <v>0.08</v>
      </c>
      <c r="Q60" s="1">
        <v>0</v>
      </c>
      <c r="R60" s="1">
        <v>0</v>
      </c>
      <c r="S60" s="1">
        <v>0</v>
      </c>
      <c r="T60" s="1">
        <v>0</v>
      </c>
      <c r="U60" s="1">
        <v>12</v>
      </c>
      <c r="V60" s="1">
        <v>8.5</v>
      </c>
      <c r="W60" s="1">
        <v>71</v>
      </c>
      <c r="X60" s="1">
        <v>0</v>
      </c>
      <c r="Y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0.02</v>
      </c>
      <c r="AF60" s="1">
        <v>0</v>
      </c>
      <c r="AG60" s="1">
        <v>0</v>
      </c>
      <c r="AH60" s="1">
        <v>0</v>
      </c>
      <c r="AI60" s="1">
        <v>0</v>
      </c>
      <c r="AJ60" s="1">
        <v>0.5</v>
      </c>
      <c r="AK60" s="1">
        <v>9.5</v>
      </c>
      <c r="AL60" s="1">
        <v>4.05</v>
      </c>
      <c r="AM60" s="1">
        <v>16.3</v>
      </c>
      <c r="AN60" s="1">
        <v>0.6</v>
      </c>
      <c r="AO60" s="1">
        <v>4.0999999999999996</v>
      </c>
      <c r="AP60" s="1">
        <v>13</v>
      </c>
      <c r="AQ60" s="1">
        <v>19</v>
      </c>
      <c r="AR60" s="1">
        <v>0</v>
      </c>
      <c r="AS60" s="1">
        <v>4</v>
      </c>
      <c r="AT60" s="1">
        <v>0.5</v>
      </c>
      <c r="AU60" s="1">
        <v>4</v>
      </c>
      <c r="AV60" s="1">
        <v>2.5</v>
      </c>
      <c r="AW60" s="1">
        <v>63</v>
      </c>
      <c r="AX60" s="1">
        <v>7</v>
      </c>
      <c r="AY60" s="1">
        <v>3.5</v>
      </c>
      <c r="AZ60" s="1">
        <v>0.5</v>
      </c>
      <c r="BA60" s="1">
        <v>0.5</v>
      </c>
      <c r="BB60" s="1">
        <v>4.5</v>
      </c>
      <c r="BC60" s="1">
        <v>13</v>
      </c>
      <c r="BD60" s="1">
        <v>6.5</v>
      </c>
      <c r="BE60" s="1">
        <v>4</v>
      </c>
      <c r="BF60" s="1">
        <v>1</v>
      </c>
      <c r="BG60" s="1">
        <v>2</v>
      </c>
      <c r="BH60" s="1">
        <v>0.5</v>
      </c>
      <c r="BI60" s="1">
        <v>0.92</v>
      </c>
      <c r="BJ60" s="1">
        <v>35.5</v>
      </c>
      <c r="BK60" s="1">
        <v>28</v>
      </c>
      <c r="BL60" s="1">
        <v>79</v>
      </c>
      <c r="BM60" s="1">
        <v>22.5</v>
      </c>
      <c r="BN60" s="1">
        <v>17.5</v>
      </c>
      <c r="BO60" s="1">
        <v>78</v>
      </c>
      <c r="BP60" s="1">
        <v>12</v>
      </c>
      <c r="BQ60" s="1">
        <v>8.5</v>
      </c>
      <c r="BR60" s="1">
        <v>71</v>
      </c>
      <c r="BS60" s="1">
        <v>0</v>
      </c>
      <c r="BT60" s="1">
        <v>0</v>
      </c>
      <c r="BU60" s="1">
        <v>2</v>
      </c>
      <c r="BV60" s="1">
        <v>0</v>
      </c>
      <c r="BW60" s="1">
        <v>1</v>
      </c>
      <c r="BX60" s="1">
        <v>0.5</v>
      </c>
      <c r="BY60" s="1">
        <v>57</v>
      </c>
      <c r="BZ60" s="1">
        <v>1</v>
      </c>
      <c r="CA60" s="1">
        <v>3.5</v>
      </c>
      <c r="CB60" s="1">
        <v>0.5</v>
      </c>
      <c r="CC60" s="1">
        <v>0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  <c r="CI60" s="1">
        <v>0</v>
      </c>
      <c r="CJ60" s="1">
        <v>0</v>
      </c>
      <c r="CK60" s="1">
        <f t="shared" si="0"/>
        <v>3.4875563700000014</v>
      </c>
      <c r="CL60" s="1">
        <v>1</v>
      </c>
    </row>
    <row r="61" spans="1:90" x14ac:dyDescent="0.25">
      <c r="A61" s="1" t="s">
        <v>91</v>
      </c>
      <c r="B61" s="1">
        <v>4.9000000000000004</v>
      </c>
      <c r="C61" s="1">
        <v>2</v>
      </c>
      <c r="D61" s="1">
        <v>90</v>
      </c>
      <c r="E61" s="1">
        <v>0.24</v>
      </c>
      <c r="F61" s="1">
        <v>0</v>
      </c>
      <c r="G61" s="1">
        <v>0.3</v>
      </c>
      <c r="H61" s="1">
        <v>0</v>
      </c>
      <c r="I61" s="1">
        <v>1</v>
      </c>
      <c r="J61" s="1">
        <v>0</v>
      </c>
      <c r="K61" s="1">
        <v>0.5</v>
      </c>
      <c r="L61" s="1">
        <v>0.5</v>
      </c>
      <c r="M61" s="1">
        <v>0</v>
      </c>
      <c r="N61" s="1">
        <v>0</v>
      </c>
      <c r="O61" s="1">
        <v>0.01</v>
      </c>
      <c r="P61" s="1">
        <v>0.01</v>
      </c>
      <c r="Q61" s="1">
        <v>0</v>
      </c>
      <c r="R61" s="1">
        <v>0</v>
      </c>
      <c r="S61" s="1">
        <v>0</v>
      </c>
      <c r="T61" s="1">
        <v>0</v>
      </c>
      <c r="U61" s="1">
        <v>13.5</v>
      </c>
      <c r="V61" s="1">
        <v>11.5</v>
      </c>
      <c r="W61" s="1">
        <v>85</v>
      </c>
      <c r="X61" s="1">
        <v>11</v>
      </c>
      <c r="Y61" s="1">
        <v>2.5</v>
      </c>
      <c r="Z61" s="1">
        <v>23</v>
      </c>
      <c r="AA61" s="1">
        <v>5</v>
      </c>
      <c r="AB61" s="1">
        <v>2</v>
      </c>
      <c r="AC61" s="1">
        <v>3.5</v>
      </c>
      <c r="AD61" s="1">
        <v>0.5</v>
      </c>
      <c r="AE61" s="1">
        <v>0.32</v>
      </c>
      <c r="AF61" s="1">
        <v>0</v>
      </c>
      <c r="AG61" s="1">
        <v>0</v>
      </c>
      <c r="AH61" s="1">
        <v>0.5</v>
      </c>
      <c r="AI61" s="1">
        <v>0</v>
      </c>
      <c r="AJ61" s="1">
        <v>0</v>
      </c>
      <c r="AK61" s="1">
        <v>6</v>
      </c>
      <c r="AL61" s="1">
        <v>48</v>
      </c>
      <c r="AM61" s="1">
        <v>16.600000000000001</v>
      </c>
      <c r="AN61" s="1">
        <v>1</v>
      </c>
      <c r="AO61" s="1">
        <v>3.7</v>
      </c>
      <c r="AP61" s="1">
        <v>16</v>
      </c>
      <c r="AQ61" s="1">
        <v>16</v>
      </c>
      <c r="AR61" s="1">
        <v>0</v>
      </c>
      <c r="AS61" s="1">
        <v>1</v>
      </c>
      <c r="AT61" s="1">
        <v>1.5</v>
      </c>
      <c r="AU61" s="1">
        <v>1</v>
      </c>
      <c r="AV61" s="1">
        <v>0</v>
      </c>
      <c r="AW61" s="1">
        <v>0</v>
      </c>
      <c r="AX61" s="1">
        <v>5.5</v>
      </c>
      <c r="AY61" s="1">
        <v>0.5</v>
      </c>
      <c r="AZ61" s="1">
        <v>0</v>
      </c>
      <c r="BA61" s="1">
        <v>2</v>
      </c>
      <c r="BB61" s="1">
        <v>2.5</v>
      </c>
      <c r="BC61" s="1">
        <v>11</v>
      </c>
      <c r="BD61" s="1">
        <v>5.5</v>
      </c>
      <c r="BE61" s="1">
        <v>3.5</v>
      </c>
      <c r="BF61" s="1">
        <v>0.5</v>
      </c>
      <c r="BG61" s="1">
        <v>1</v>
      </c>
      <c r="BH61" s="1">
        <v>1.5</v>
      </c>
      <c r="BI61" s="1">
        <v>1.1200000000000001</v>
      </c>
      <c r="BJ61" s="1">
        <v>44.5</v>
      </c>
      <c r="BK61" s="1">
        <v>38.5</v>
      </c>
      <c r="BL61" s="1">
        <v>87</v>
      </c>
      <c r="BM61" s="1">
        <v>37.5</v>
      </c>
      <c r="BN61" s="1">
        <v>25</v>
      </c>
      <c r="BO61" s="1">
        <v>67</v>
      </c>
      <c r="BP61" s="1">
        <v>13.5</v>
      </c>
      <c r="BQ61" s="1">
        <v>11.5</v>
      </c>
      <c r="BR61" s="1">
        <v>85</v>
      </c>
      <c r="BS61" s="1">
        <v>0.5</v>
      </c>
      <c r="BT61" s="1">
        <v>0.5</v>
      </c>
      <c r="BU61" s="1">
        <v>2</v>
      </c>
      <c r="BV61" s="1">
        <v>0</v>
      </c>
      <c r="BW61" s="1">
        <v>0</v>
      </c>
      <c r="BX61" s="1">
        <v>0.5</v>
      </c>
      <c r="BY61" s="1">
        <v>76.5</v>
      </c>
      <c r="BZ61" s="1">
        <v>0.5</v>
      </c>
      <c r="CA61" s="1">
        <v>10</v>
      </c>
      <c r="CB61" s="1">
        <v>12.5</v>
      </c>
      <c r="CC61" s="1">
        <v>0</v>
      </c>
      <c r="CD61" s="1">
        <v>0</v>
      </c>
      <c r="CE61" s="1">
        <v>5</v>
      </c>
      <c r="CF61" s="1">
        <v>0.5</v>
      </c>
      <c r="CG61" s="1">
        <v>0.5</v>
      </c>
      <c r="CH61" s="1">
        <v>0</v>
      </c>
      <c r="CI61" s="1">
        <v>0</v>
      </c>
      <c r="CJ61" s="1">
        <v>0</v>
      </c>
      <c r="CK61" s="1">
        <f t="shared" si="0"/>
        <v>3.719604799999999</v>
      </c>
      <c r="CL61" s="1">
        <v>1</v>
      </c>
    </row>
    <row r="62" spans="1:90" x14ac:dyDescent="0.25">
      <c r="A62" s="1" t="s">
        <v>97</v>
      </c>
      <c r="B62" s="1">
        <v>4.5</v>
      </c>
      <c r="C62" s="1">
        <v>2</v>
      </c>
      <c r="D62" s="1">
        <v>90</v>
      </c>
      <c r="E62" s="1">
        <v>0.03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18.5</v>
      </c>
      <c r="V62" s="1">
        <v>13</v>
      </c>
      <c r="W62" s="1">
        <v>70</v>
      </c>
      <c r="X62" s="1">
        <v>1.5</v>
      </c>
      <c r="Y62" s="1">
        <v>1</v>
      </c>
      <c r="Z62" s="1">
        <v>67</v>
      </c>
      <c r="AA62" s="1">
        <v>0</v>
      </c>
      <c r="AB62" s="1">
        <v>0</v>
      </c>
      <c r="AC62" s="1">
        <v>1</v>
      </c>
      <c r="AD62" s="1">
        <v>0</v>
      </c>
      <c r="AE62" s="1">
        <v>0.04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1</v>
      </c>
      <c r="AL62" s="1">
        <v>18.2</v>
      </c>
      <c r="AM62" s="1">
        <v>17.2</v>
      </c>
      <c r="AN62" s="1">
        <v>0.1</v>
      </c>
      <c r="AO62" s="1">
        <v>2.8</v>
      </c>
      <c r="AP62" s="1">
        <v>11</v>
      </c>
      <c r="AQ62" s="1">
        <v>11</v>
      </c>
      <c r="AR62" s="1">
        <v>0</v>
      </c>
      <c r="AS62" s="1">
        <v>1.5</v>
      </c>
      <c r="AT62" s="1">
        <v>1.5</v>
      </c>
      <c r="AU62" s="1">
        <v>4</v>
      </c>
      <c r="AV62" s="1">
        <v>1</v>
      </c>
      <c r="AW62" s="1">
        <v>25</v>
      </c>
      <c r="AX62" s="1">
        <v>3.5</v>
      </c>
      <c r="AY62" s="1">
        <v>0</v>
      </c>
      <c r="AZ62" s="1">
        <v>0.5</v>
      </c>
      <c r="BA62" s="1">
        <v>0.5</v>
      </c>
      <c r="BB62" s="1">
        <v>1</v>
      </c>
      <c r="BC62" s="1">
        <v>8.5</v>
      </c>
      <c r="BD62" s="1">
        <v>5</v>
      </c>
      <c r="BE62" s="1">
        <v>4.5</v>
      </c>
      <c r="BF62" s="1">
        <v>1.5</v>
      </c>
      <c r="BG62" s="1">
        <v>1.5</v>
      </c>
      <c r="BH62" s="1">
        <v>2</v>
      </c>
      <c r="BI62" s="1">
        <v>1.37</v>
      </c>
      <c r="BJ62" s="1">
        <v>46</v>
      </c>
      <c r="BK62" s="1">
        <v>37.5</v>
      </c>
      <c r="BL62" s="1">
        <v>82</v>
      </c>
      <c r="BM62" s="1">
        <v>30.5</v>
      </c>
      <c r="BN62" s="1">
        <v>23</v>
      </c>
      <c r="BO62" s="1">
        <v>75</v>
      </c>
      <c r="BP62" s="1">
        <v>18.5</v>
      </c>
      <c r="BQ62" s="1">
        <v>13</v>
      </c>
      <c r="BR62" s="1">
        <v>70</v>
      </c>
      <c r="BS62" s="1">
        <v>0</v>
      </c>
      <c r="BT62" s="1">
        <v>0</v>
      </c>
      <c r="BU62" s="1">
        <v>2</v>
      </c>
      <c r="BV62" s="1">
        <v>0</v>
      </c>
      <c r="BW62" s="1">
        <v>0</v>
      </c>
      <c r="BX62" s="1">
        <v>0.5</v>
      </c>
      <c r="BY62" s="1">
        <v>72.5</v>
      </c>
      <c r="BZ62" s="1">
        <v>0.5</v>
      </c>
      <c r="CA62" s="1">
        <v>6</v>
      </c>
      <c r="CB62" s="1">
        <v>3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  <c r="CI62" s="1">
        <v>0</v>
      </c>
      <c r="CJ62" s="1">
        <v>0</v>
      </c>
      <c r="CK62" s="1">
        <f t="shared" si="0"/>
        <v>3.8692508300000004</v>
      </c>
      <c r="CL62" s="1">
        <v>1</v>
      </c>
    </row>
    <row r="63" spans="1:90" x14ac:dyDescent="0.25">
      <c r="A63" s="1" t="s">
        <v>103</v>
      </c>
      <c r="B63" s="1">
        <v>4.2</v>
      </c>
      <c r="C63" s="1">
        <v>2</v>
      </c>
      <c r="D63" s="1">
        <v>90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9</v>
      </c>
      <c r="V63" s="1">
        <v>3.5</v>
      </c>
      <c r="W63" s="1">
        <v>39</v>
      </c>
      <c r="X63" s="1">
        <v>2.5</v>
      </c>
      <c r="Y63" s="1">
        <v>0.5</v>
      </c>
      <c r="Z63" s="1">
        <v>20</v>
      </c>
      <c r="AA63" s="1">
        <v>0.5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0.5</v>
      </c>
      <c r="AK63" s="1">
        <v>0</v>
      </c>
      <c r="AL63" s="1">
        <v>3.55</v>
      </c>
      <c r="AM63" s="1">
        <v>19.899999999999999</v>
      </c>
      <c r="AN63" s="1">
        <v>0</v>
      </c>
      <c r="AO63" s="1">
        <v>3.6</v>
      </c>
      <c r="AP63" s="1">
        <v>14.5</v>
      </c>
      <c r="AQ63" s="1">
        <v>20.5</v>
      </c>
      <c r="AR63" s="1">
        <v>0.5</v>
      </c>
      <c r="AS63" s="1">
        <v>4.5</v>
      </c>
      <c r="AT63" s="1">
        <v>0.5</v>
      </c>
      <c r="AU63" s="1">
        <v>3.5</v>
      </c>
      <c r="AV63" s="1">
        <v>2.5</v>
      </c>
      <c r="AW63" s="1">
        <v>71</v>
      </c>
      <c r="AX63" s="1">
        <v>6.5</v>
      </c>
      <c r="AY63" s="1">
        <v>4</v>
      </c>
      <c r="AZ63" s="1">
        <v>0.5</v>
      </c>
      <c r="BA63" s="1">
        <v>1.5</v>
      </c>
      <c r="BB63" s="1">
        <v>6</v>
      </c>
      <c r="BC63" s="1">
        <v>13</v>
      </c>
      <c r="BD63" s="1">
        <v>6.5</v>
      </c>
      <c r="BE63" s="1">
        <v>4</v>
      </c>
      <c r="BF63" s="1">
        <v>1</v>
      </c>
      <c r="BG63" s="1">
        <v>2</v>
      </c>
      <c r="BH63" s="1">
        <v>0.5</v>
      </c>
      <c r="BI63" s="1">
        <v>0.92</v>
      </c>
      <c r="BJ63" s="1">
        <v>36.5</v>
      </c>
      <c r="BK63" s="1">
        <v>24.5</v>
      </c>
      <c r="BL63" s="1">
        <v>67</v>
      </c>
      <c r="BM63" s="1">
        <v>20.5</v>
      </c>
      <c r="BN63" s="1">
        <v>10</v>
      </c>
      <c r="BO63" s="1">
        <v>49</v>
      </c>
      <c r="BP63" s="1">
        <v>9</v>
      </c>
      <c r="BQ63" s="1">
        <v>3.5</v>
      </c>
      <c r="BR63" s="1">
        <v>39</v>
      </c>
      <c r="BS63" s="1">
        <v>0</v>
      </c>
      <c r="BT63" s="1">
        <v>0</v>
      </c>
      <c r="BU63" s="1">
        <v>2</v>
      </c>
      <c r="BV63" s="1">
        <v>0</v>
      </c>
      <c r="BW63" s="1">
        <v>0</v>
      </c>
      <c r="BX63" s="1">
        <v>0.5</v>
      </c>
      <c r="BY63" s="1">
        <v>71.5</v>
      </c>
      <c r="BZ63" s="1">
        <v>0</v>
      </c>
      <c r="CA63" s="1">
        <v>4</v>
      </c>
      <c r="CB63" s="1">
        <v>2</v>
      </c>
      <c r="CC63" s="1">
        <v>0</v>
      </c>
      <c r="CD63" s="1">
        <v>0</v>
      </c>
      <c r="CE63" s="1">
        <v>0.5</v>
      </c>
      <c r="CF63" s="1">
        <v>0</v>
      </c>
      <c r="CG63" s="1">
        <v>0</v>
      </c>
      <c r="CH63" s="1">
        <v>0</v>
      </c>
      <c r="CI63" s="1">
        <v>0</v>
      </c>
      <c r="CJ63" s="1">
        <v>0</v>
      </c>
      <c r="CK63" s="1">
        <f t="shared" si="0"/>
        <v>3.8159447999999996</v>
      </c>
      <c r="CL63" s="1">
        <v>1</v>
      </c>
    </row>
    <row r="64" spans="1:90" x14ac:dyDescent="0.25">
      <c r="A64" s="1" t="s">
        <v>105</v>
      </c>
      <c r="B64" s="1">
        <v>4.4000000000000004</v>
      </c>
      <c r="C64" s="1">
        <v>2</v>
      </c>
      <c r="D64" s="1">
        <v>90</v>
      </c>
      <c r="E64" s="1">
        <v>7.0000000000000007E-2</v>
      </c>
      <c r="F64" s="1">
        <v>0</v>
      </c>
      <c r="G64" s="1">
        <v>0.1</v>
      </c>
      <c r="H64" s="1">
        <v>0</v>
      </c>
      <c r="I64" s="1">
        <v>1</v>
      </c>
      <c r="J64" s="1">
        <v>0</v>
      </c>
      <c r="K64" s="1">
        <v>0.5</v>
      </c>
      <c r="L64" s="1">
        <v>0.5</v>
      </c>
      <c r="M64" s="1">
        <v>0</v>
      </c>
      <c r="N64" s="1">
        <v>0.5</v>
      </c>
      <c r="O64" s="1">
        <v>0.01</v>
      </c>
      <c r="P64" s="1">
        <v>0.01</v>
      </c>
      <c r="Q64" s="1">
        <v>0</v>
      </c>
      <c r="R64" s="1">
        <v>0</v>
      </c>
      <c r="S64" s="1">
        <v>0</v>
      </c>
      <c r="T64" s="1">
        <v>0</v>
      </c>
      <c r="U64" s="1">
        <v>22.5</v>
      </c>
      <c r="V64" s="1">
        <v>10.5</v>
      </c>
      <c r="W64" s="1">
        <v>47</v>
      </c>
      <c r="X64" s="1">
        <v>3.5</v>
      </c>
      <c r="Y64" s="1">
        <v>0.5</v>
      </c>
      <c r="Z64" s="1">
        <v>14</v>
      </c>
      <c r="AA64" s="1">
        <v>0</v>
      </c>
      <c r="AB64" s="1">
        <v>0</v>
      </c>
      <c r="AC64" s="1">
        <v>1</v>
      </c>
      <c r="AD64" s="1">
        <v>0</v>
      </c>
      <c r="AE64" s="1">
        <v>0.05</v>
      </c>
      <c r="AF64" s="1">
        <v>0</v>
      </c>
      <c r="AG64" s="1">
        <v>0</v>
      </c>
      <c r="AH64" s="1">
        <v>0.5</v>
      </c>
      <c r="AI64" s="1">
        <v>0</v>
      </c>
      <c r="AJ64" s="1">
        <v>0.5</v>
      </c>
      <c r="AK64" s="1">
        <v>6</v>
      </c>
      <c r="AL64" s="1">
        <v>16.3</v>
      </c>
      <c r="AM64" s="1">
        <v>23.6</v>
      </c>
      <c r="AN64" s="1">
        <v>0.2</v>
      </c>
      <c r="AO64" s="1">
        <v>2.6</v>
      </c>
      <c r="AP64" s="1">
        <v>12.5</v>
      </c>
      <c r="AQ64" s="1">
        <v>18.5</v>
      </c>
      <c r="AR64" s="1">
        <v>0</v>
      </c>
      <c r="AS64" s="1">
        <v>3</v>
      </c>
      <c r="AT64" s="1">
        <v>1</v>
      </c>
      <c r="AU64" s="1">
        <v>2</v>
      </c>
      <c r="AV64" s="1">
        <v>1.5</v>
      </c>
      <c r="AW64" s="1">
        <v>75</v>
      </c>
      <c r="AX64" s="1">
        <v>9.5</v>
      </c>
      <c r="AY64" s="1">
        <v>4</v>
      </c>
      <c r="AZ64" s="1">
        <v>1.5</v>
      </c>
      <c r="BA64" s="1">
        <v>1</v>
      </c>
      <c r="BB64" s="1">
        <v>6.5</v>
      </c>
      <c r="BC64" s="1">
        <v>16</v>
      </c>
      <c r="BD64" s="1">
        <v>9.5</v>
      </c>
      <c r="BE64" s="1">
        <v>3.5</v>
      </c>
      <c r="BF64" s="1">
        <v>0.5</v>
      </c>
      <c r="BG64" s="1">
        <v>1</v>
      </c>
      <c r="BH64" s="1">
        <v>1.5</v>
      </c>
      <c r="BI64" s="1">
        <v>1.38</v>
      </c>
      <c r="BJ64" s="1">
        <v>46.5</v>
      </c>
      <c r="BK64" s="1">
        <v>29</v>
      </c>
      <c r="BL64" s="1">
        <v>62</v>
      </c>
      <c r="BM64" s="1">
        <v>37.5</v>
      </c>
      <c r="BN64" s="1">
        <v>20</v>
      </c>
      <c r="BO64" s="1">
        <v>53</v>
      </c>
      <c r="BP64" s="1">
        <v>22.5</v>
      </c>
      <c r="BQ64" s="1">
        <v>10.5</v>
      </c>
      <c r="BR64" s="1">
        <v>47</v>
      </c>
      <c r="BS64" s="1">
        <v>0.5</v>
      </c>
      <c r="BT64" s="1">
        <v>0</v>
      </c>
      <c r="BU64" s="1">
        <v>2</v>
      </c>
      <c r="BV64" s="1">
        <v>0</v>
      </c>
      <c r="BW64" s="1">
        <v>0</v>
      </c>
      <c r="BX64" s="1">
        <v>0.5</v>
      </c>
      <c r="BY64" s="1">
        <v>79.5</v>
      </c>
      <c r="BZ64" s="1">
        <v>0.5</v>
      </c>
      <c r="CA64" s="1">
        <v>15.5</v>
      </c>
      <c r="CB64" s="1">
        <v>8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0</v>
      </c>
      <c r="CJ64" s="1">
        <v>0</v>
      </c>
      <c r="CK64" s="1">
        <f t="shared" si="0"/>
        <v>4.3705013299999997</v>
      </c>
      <c r="CL64" s="1">
        <v>1</v>
      </c>
    </row>
    <row r="65" spans="1:90" x14ac:dyDescent="0.25">
      <c r="A65" s="1" t="s">
        <v>112</v>
      </c>
      <c r="B65" s="1">
        <v>4.9000000000000004</v>
      </c>
      <c r="C65" s="1">
        <v>2</v>
      </c>
      <c r="D65" s="1">
        <v>90</v>
      </c>
      <c r="E65" s="1">
        <v>0.16</v>
      </c>
      <c r="F65" s="1">
        <v>0</v>
      </c>
      <c r="G65" s="1">
        <v>0.2</v>
      </c>
      <c r="H65" s="1">
        <v>0</v>
      </c>
      <c r="I65" s="1">
        <v>1</v>
      </c>
      <c r="J65" s="1">
        <v>0</v>
      </c>
      <c r="K65" s="1">
        <v>1</v>
      </c>
      <c r="L65" s="1">
        <v>0</v>
      </c>
      <c r="M65" s="1">
        <v>0.5</v>
      </c>
      <c r="N65" s="1">
        <v>0.5</v>
      </c>
      <c r="O65" s="1">
        <v>0.16</v>
      </c>
      <c r="P65" s="1">
        <v>0.16</v>
      </c>
      <c r="Q65" s="1">
        <v>0</v>
      </c>
      <c r="R65" s="1">
        <v>0</v>
      </c>
      <c r="S65" s="1">
        <v>0</v>
      </c>
      <c r="T65" s="1">
        <v>0</v>
      </c>
      <c r="U65" s="1">
        <v>3.5</v>
      </c>
      <c r="V65" s="1">
        <v>2</v>
      </c>
      <c r="W65" s="1">
        <v>57</v>
      </c>
      <c r="X65" s="1">
        <v>0</v>
      </c>
      <c r="Y65" s="1">
        <v>0</v>
      </c>
      <c r="AA65" s="1">
        <v>0</v>
      </c>
      <c r="AB65" s="1">
        <v>0</v>
      </c>
      <c r="AC65" s="1">
        <v>0.5</v>
      </c>
      <c r="AD65" s="1">
        <v>0</v>
      </c>
      <c r="AE65" s="1">
        <v>0.04</v>
      </c>
      <c r="AF65" s="1">
        <v>0</v>
      </c>
      <c r="AG65" s="1">
        <v>0</v>
      </c>
      <c r="AH65" s="1">
        <v>0</v>
      </c>
      <c r="AI65" s="1">
        <v>0</v>
      </c>
      <c r="AJ65" s="1">
        <v>0.5</v>
      </c>
      <c r="AK65" s="1">
        <v>11</v>
      </c>
      <c r="AL65" s="1">
        <v>5.55</v>
      </c>
      <c r="AM65" s="1">
        <v>20</v>
      </c>
      <c r="AN65" s="1">
        <v>1.1000000000000001</v>
      </c>
      <c r="AO65" s="1">
        <v>3</v>
      </c>
      <c r="AP65" s="1">
        <v>8.5</v>
      </c>
      <c r="AQ65" s="1">
        <v>14.5</v>
      </c>
      <c r="AR65" s="1">
        <v>0</v>
      </c>
      <c r="AS65" s="1">
        <v>3.5</v>
      </c>
      <c r="AT65" s="1">
        <v>1</v>
      </c>
      <c r="AU65" s="1">
        <v>1.5</v>
      </c>
      <c r="AV65" s="1">
        <v>0.5</v>
      </c>
      <c r="AW65" s="1">
        <v>33</v>
      </c>
      <c r="AX65" s="1">
        <v>3.5</v>
      </c>
      <c r="AY65" s="1">
        <v>2.5</v>
      </c>
      <c r="AZ65" s="1">
        <v>2</v>
      </c>
      <c r="BA65" s="1">
        <v>1.5</v>
      </c>
      <c r="BB65" s="1">
        <v>6</v>
      </c>
      <c r="BC65" s="1">
        <v>22.5</v>
      </c>
      <c r="BD65" s="1">
        <v>13</v>
      </c>
      <c r="BE65" s="1">
        <v>6</v>
      </c>
      <c r="BF65" s="1">
        <v>1</v>
      </c>
      <c r="BG65" s="1">
        <v>2.5</v>
      </c>
      <c r="BH65" s="1">
        <v>2.5</v>
      </c>
      <c r="BI65" s="1">
        <v>2.16</v>
      </c>
      <c r="BJ65" s="1">
        <v>25</v>
      </c>
      <c r="BK65" s="1">
        <v>22.5</v>
      </c>
      <c r="BL65" s="1">
        <v>90</v>
      </c>
      <c r="BM65" s="1">
        <v>7.5</v>
      </c>
      <c r="BN65" s="1">
        <v>5.5</v>
      </c>
      <c r="BO65" s="1">
        <v>73</v>
      </c>
      <c r="BP65" s="1">
        <v>3.5</v>
      </c>
      <c r="BQ65" s="1">
        <v>2</v>
      </c>
      <c r="BR65" s="1">
        <v>57</v>
      </c>
      <c r="BS65" s="1">
        <v>0</v>
      </c>
      <c r="BT65" s="1">
        <v>0</v>
      </c>
      <c r="BU65" s="1">
        <v>2</v>
      </c>
      <c r="BV65" s="1">
        <v>0</v>
      </c>
      <c r="BW65" s="1">
        <v>0</v>
      </c>
      <c r="BX65" s="1">
        <v>0.5</v>
      </c>
      <c r="BY65" s="1">
        <v>41</v>
      </c>
      <c r="BZ65" s="1">
        <v>3</v>
      </c>
      <c r="CA65" s="1">
        <v>2.5</v>
      </c>
      <c r="CB65" s="1">
        <v>0</v>
      </c>
      <c r="CC65" s="1">
        <v>0</v>
      </c>
      <c r="CD65" s="1">
        <v>0</v>
      </c>
      <c r="CE65" s="1">
        <v>0</v>
      </c>
      <c r="CF65" s="1">
        <v>0</v>
      </c>
      <c r="CG65" s="1">
        <v>0</v>
      </c>
      <c r="CH65" s="1">
        <v>0</v>
      </c>
      <c r="CI65" s="1">
        <v>0</v>
      </c>
      <c r="CJ65" s="1">
        <v>0</v>
      </c>
      <c r="CK65" s="1">
        <f t="shared" si="0"/>
        <v>3.1114924199999994</v>
      </c>
      <c r="CL65" s="1">
        <v>1</v>
      </c>
    </row>
    <row r="66" spans="1:90" x14ac:dyDescent="0.25">
      <c r="A66" s="1" t="s">
        <v>114</v>
      </c>
      <c r="B66" s="1">
        <v>4.5</v>
      </c>
      <c r="C66" s="1">
        <v>2</v>
      </c>
      <c r="D66" s="1">
        <v>90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5</v>
      </c>
      <c r="V66" s="1">
        <v>4.5</v>
      </c>
      <c r="W66" s="1">
        <v>90</v>
      </c>
      <c r="X66" s="1">
        <v>0</v>
      </c>
      <c r="Y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0.5</v>
      </c>
      <c r="AK66" s="1">
        <v>1</v>
      </c>
      <c r="AL66" s="1">
        <v>1.35</v>
      </c>
      <c r="AM66" s="1">
        <v>16.2</v>
      </c>
      <c r="AN66" s="1">
        <v>0</v>
      </c>
      <c r="AO66" s="1">
        <v>3.6</v>
      </c>
      <c r="AP66" s="1">
        <v>13.5</v>
      </c>
      <c r="AQ66" s="1">
        <v>19.5</v>
      </c>
      <c r="AR66" s="1">
        <v>0</v>
      </c>
      <c r="AS66" s="1">
        <v>4</v>
      </c>
      <c r="AT66" s="1">
        <v>0.5</v>
      </c>
      <c r="AU66" s="1">
        <v>3.5</v>
      </c>
      <c r="AV66" s="1">
        <v>2</v>
      </c>
      <c r="AW66" s="1">
        <v>57</v>
      </c>
      <c r="AX66" s="1">
        <v>3.5</v>
      </c>
      <c r="AY66" s="1">
        <v>4</v>
      </c>
      <c r="AZ66" s="1">
        <v>0</v>
      </c>
      <c r="BA66" s="1">
        <v>0.5</v>
      </c>
      <c r="BB66" s="1">
        <v>4.5</v>
      </c>
      <c r="BC66" s="1">
        <v>13</v>
      </c>
      <c r="BD66" s="1">
        <v>6.5</v>
      </c>
      <c r="BE66" s="1">
        <v>4</v>
      </c>
      <c r="BF66" s="1">
        <v>1</v>
      </c>
      <c r="BG66" s="1">
        <v>2</v>
      </c>
      <c r="BH66" s="1">
        <v>0.5</v>
      </c>
      <c r="BI66" s="1">
        <v>0.92</v>
      </c>
      <c r="BJ66" s="1">
        <v>34.5</v>
      </c>
      <c r="BK66" s="1">
        <v>28.5</v>
      </c>
      <c r="BL66" s="1">
        <v>83</v>
      </c>
      <c r="BM66" s="1">
        <v>17.5</v>
      </c>
      <c r="BN66" s="1">
        <v>15.5</v>
      </c>
      <c r="BO66" s="1">
        <v>89</v>
      </c>
      <c r="BP66" s="1">
        <v>5</v>
      </c>
      <c r="BQ66" s="1">
        <v>4.5</v>
      </c>
      <c r="BR66" s="1">
        <v>90</v>
      </c>
      <c r="BS66" s="1">
        <v>0</v>
      </c>
      <c r="BT66" s="1">
        <v>0</v>
      </c>
      <c r="BU66" s="1">
        <v>2</v>
      </c>
      <c r="BV66" s="1">
        <v>0</v>
      </c>
      <c r="BW66" s="1">
        <v>0</v>
      </c>
      <c r="BX66" s="1">
        <v>0</v>
      </c>
      <c r="BY66" s="1">
        <v>48</v>
      </c>
      <c r="BZ66" s="1">
        <v>0.5</v>
      </c>
      <c r="CA66" s="1">
        <v>3</v>
      </c>
      <c r="CB66" s="1">
        <v>0</v>
      </c>
      <c r="CC66" s="1">
        <v>0</v>
      </c>
      <c r="CD66" s="1">
        <v>0</v>
      </c>
      <c r="CE66" s="1">
        <v>0</v>
      </c>
      <c r="CF66" s="1">
        <v>0</v>
      </c>
      <c r="CG66" s="1">
        <v>0</v>
      </c>
      <c r="CH66" s="1">
        <v>0</v>
      </c>
      <c r="CI66" s="1">
        <v>0</v>
      </c>
      <c r="CJ66" s="1">
        <v>0</v>
      </c>
      <c r="CK66" s="1">
        <f t="shared" si="0"/>
        <v>3.4053584000000003</v>
      </c>
      <c r="CL66" s="1">
        <v>1</v>
      </c>
    </row>
    <row r="67" spans="1:90" x14ac:dyDescent="0.25">
      <c r="A67" s="1" t="s">
        <v>124</v>
      </c>
      <c r="B67" s="1">
        <v>4.5</v>
      </c>
      <c r="C67" s="1">
        <v>2</v>
      </c>
      <c r="D67" s="1">
        <v>90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5</v>
      </c>
      <c r="V67" s="1">
        <v>2</v>
      </c>
      <c r="W67" s="1">
        <v>40</v>
      </c>
      <c r="X67" s="1">
        <v>0</v>
      </c>
      <c r="Y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1.4</v>
      </c>
      <c r="AM67" s="1">
        <v>10.6</v>
      </c>
      <c r="AN67" s="1">
        <v>0</v>
      </c>
      <c r="AO67" s="1">
        <v>2.8</v>
      </c>
      <c r="AP67" s="1">
        <v>15</v>
      </c>
      <c r="AQ67" s="1">
        <v>15</v>
      </c>
      <c r="AR67" s="1">
        <v>0</v>
      </c>
      <c r="AS67" s="1">
        <v>1.5</v>
      </c>
      <c r="AT67" s="1">
        <v>1.5</v>
      </c>
      <c r="AU67" s="1">
        <v>0.5</v>
      </c>
      <c r="AV67" s="1">
        <v>0.5</v>
      </c>
      <c r="AW67" s="1">
        <v>100</v>
      </c>
      <c r="AX67" s="1">
        <v>6.5</v>
      </c>
      <c r="AY67" s="1">
        <v>2</v>
      </c>
      <c r="AZ67" s="1">
        <v>0</v>
      </c>
      <c r="BA67" s="1">
        <v>0.5</v>
      </c>
      <c r="BB67" s="1">
        <v>2.5</v>
      </c>
      <c r="BC67" s="1">
        <v>8.5</v>
      </c>
      <c r="BD67" s="1">
        <v>5</v>
      </c>
      <c r="BE67" s="1">
        <v>4.5</v>
      </c>
      <c r="BF67" s="1">
        <v>1.5</v>
      </c>
      <c r="BG67" s="1">
        <v>1.5</v>
      </c>
      <c r="BH67" s="1">
        <v>2</v>
      </c>
      <c r="BI67" s="1">
        <v>1.37</v>
      </c>
      <c r="BJ67" s="1">
        <v>84.5</v>
      </c>
      <c r="BK67" s="1">
        <v>72</v>
      </c>
      <c r="BL67" s="1">
        <v>85</v>
      </c>
      <c r="BM67" s="1">
        <v>27.5</v>
      </c>
      <c r="BN67" s="1">
        <v>19</v>
      </c>
      <c r="BO67" s="1">
        <v>69</v>
      </c>
      <c r="BP67" s="1">
        <v>5</v>
      </c>
      <c r="BQ67" s="1">
        <v>2</v>
      </c>
      <c r="BR67" s="1">
        <v>40</v>
      </c>
      <c r="BS67" s="1">
        <v>0</v>
      </c>
      <c r="BT67" s="1">
        <v>0</v>
      </c>
      <c r="BU67" s="1">
        <v>2</v>
      </c>
      <c r="BV67" s="1">
        <v>0</v>
      </c>
      <c r="BW67" s="1">
        <v>0</v>
      </c>
      <c r="BX67" s="1">
        <v>0.5</v>
      </c>
      <c r="BY67" s="1">
        <v>90.5</v>
      </c>
      <c r="BZ67" s="1">
        <v>0</v>
      </c>
      <c r="CA67" s="1">
        <v>4.5</v>
      </c>
      <c r="CB67" s="1">
        <v>2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  <c r="CJ67" s="1">
        <v>0</v>
      </c>
      <c r="CK67" s="1">
        <f t="shared" ref="CK67:CK81" si="1">4.183594+(-0.009034*D67)+(-1.802019*E67)+(1.02112*F67)+(1.762121*G67)+(-3.031996*J67)+(-6.456009*M67)+(24.043236*O67)+(-1.033312*T67)+(0.066494*AA67)+(-0.22258*AB67)+(-0.191123*AC67)+(-1.297444*AI67)+(-0.050047*AK67)+(-0.042478*AM67)+(0.045861*AQ67)+(-0.114879*AS67)+(-0.11276*AT67)+(0.156991*AU67)+(-0.222984*AV67)+(0.03936*AY67)+(0.032499*BE67)+(0.1917*BF67)+(-0.123623*BG67)+(0.065461*BH67)+(0.015142*BK67)+(-0.018628*BL67)+(-0.023796*BN67)+(0.006707*BR67)+(0.619998*BS67)+(0.019132*BY67)+(0.096691*BZ67)+(-0.020132*CA67)+(0.100053*CB67)+(-1.303454*CD67)+(-0.545811*CF67)+(-1.093949*CG67)+(4.460507*CH67)+(7.9751*CJ67)</f>
        <v>4.8556881999999986</v>
      </c>
      <c r="CL67" s="1">
        <v>1</v>
      </c>
    </row>
    <row r="68" spans="1:90" x14ac:dyDescent="0.25">
      <c r="A68" s="1" t="s">
        <v>178</v>
      </c>
      <c r="B68" s="1">
        <v>5.3</v>
      </c>
      <c r="C68" s="1">
        <v>2</v>
      </c>
      <c r="D68" s="1">
        <v>90</v>
      </c>
      <c r="E68" s="1">
        <v>0.04</v>
      </c>
      <c r="F68" s="1">
        <v>0</v>
      </c>
      <c r="G68" s="1">
        <v>0</v>
      </c>
      <c r="H68" s="1">
        <v>0</v>
      </c>
      <c r="I68" s="1">
        <v>1</v>
      </c>
      <c r="J68" s="1">
        <v>0</v>
      </c>
      <c r="K68" s="1">
        <v>1</v>
      </c>
      <c r="L68" s="1">
        <v>0</v>
      </c>
      <c r="M68" s="1">
        <v>0</v>
      </c>
      <c r="N68" s="1">
        <v>0.5</v>
      </c>
      <c r="O68" s="1">
        <v>0.01</v>
      </c>
      <c r="P68" s="1">
        <v>0.01</v>
      </c>
      <c r="Q68" s="1">
        <v>0</v>
      </c>
      <c r="R68" s="1">
        <v>0</v>
      </c>
      <c r="S68" s="1">
        <v>0</v>
      </c>
      <c r="T68" s="1">
        <v>0</v>
      </c>
      <c r="U68" s="1">
        <v>5</v>
      </c>
      <c r="V68" s="1">
        <v>4.5</v>
      </c>
      <c r="W68" s="1">
        <v>90</v>
      </c>
      <c r="X68" s="1">
        <v>0</v>
      </c>
      <c r="Y68" s="1">
        <v>0</v>
      </c>
      <c r="AA68" s="1">
        <v>0</v>
      </c>
      <c r="AB68" s="1">
        <v>0</v>
      </c>
      <c r="AC68" s="1">
        <v>0.5</v>
      </c>
      <c r="AD68" s="1">
        <v>0</v>
      </c>
      <c r="AE68" s="1">
        <v>0.03</v>
      </c>
      <c r="AF68" s="1">
        <v>0</v>
      </c>
      <c r="AG68" s="1">
        <v>0</v>
      </c>
      <c r="AH68" s="1">
        <v>0</v>
      </c>
      <c r="AI68" s="1">
        <v>0</v>
      </c>
      <c r="AJ68" s="1">
        <v>0.5</v>
      </c>
      <c r="AK68" s="1">
        <v>5</v>
      </c>
      <c r="AL68" s="1">
        <v>5.7</v>
      </c>
      <c r="AM68" s="1">
        <v>18.100000000000001</v>
      </c>
      <c r="AN68" s="1">
        <v>0.2</v>
      </c>
      <c r="AO68" s="1">
        <v>3.7</v>
      </c>
      <c r="AP68" s="1">
        <v>13.5</v>
      </c>
      <c r="AQ68" s="1">
        <v>19.5</v>
      </c>
      <c r="AR68" s="1">
        <v>0</v>
      </c>
      <c r="AS68" s="1">
        <v>4</v>
      </c>
      <c r="AT68" s="1">
        <v>0.5</v>
      </c>
      <c r="AU68" s="1">
        <v>0.5</v>
      </c>
      <c r="AV68" s="1">
        <v>0.5</v>
      </c>
      <c r="AW68" s="1">
        <v>100</v>
      </c>
      <c r="AX68" s="1">
        <v>4</v>
      </c>
      <c r="AY68" s="1">
        <v>4</v>
      </c>
      <c r="AZ68" s="1">
        <v>1.5</v>
      </c>
      <c r="BA68" s="1">
        <v>0</v>
      </c>
      <c r="BB68" s="1">
        <v>5.5</v>
      </c>
      <c r="BC68" s="1">
        <v>15.5</v>
      </c>
      <c r="BD68" s="1">
        <v>10</v>
      </c>
      <c r="BE68" s="1">
        <v>3</v>
      </c>
      <c r="BF68" s="1">
        <v>0.5</v>
      </c>
      <c r="BG68" s="1">
        <v>3.5</v>
      </c>
      <c r="BH68" s="1">
        <v>1</v>
      </c>
      <c r="BI68" s="1">
        <v>0.92</v>
      </c>
      <c r="BJ68" s="1">
        <v>47.5</v>
      </c>
      <c r="BK68" s="1">
        <v>42.5</v>
      </c>
      <c r="BL68" s="1">
        <v>89</v>
      </c>
      <c r="BM68" s="1">
        <v>14</v>
      </c>
      <c r="BN68" s="1">
        <v>12</v>
      </c>
      <c r="BO68" s="1">
        <v>86</v>
      </c>
      <c r="BP68" s="1">
        <v>5</v>
      </c>
      <c r="BQ68" s="1">
        <v>4.5</v>
      </c>
      <c r="BR68" s="1">
        <v>90</v>
      </c>
      <c r="BS68" s="1">
        <v>0</v>
      </c>
      <c r="BT68" s="1">
        <v>0</v>
      </c>
      <c r="BU68" s="1">
        <v>2</v>
      </c>
      <c r="BV68" s="1">
        <v>0</v>
      </c>
      <c r="BW68" s="1">
        <v>0</v>
      </c>
      <c r="BX68" s="1">
        <v>0</v>
      </c>
      <c r="BY68" s="1">
        <v>56</v>
      </c>
      <c r="BZ68" s="1">
        <v>1.5</v>
      </c>
      <c r="CA68" s="1">
        <v>4</v>
      </c>
      <c r="CB68" s="1">
        <v>0</v>
      </c>
      <c r="CC68" s="1">
        <v>0</v>
      </c>
      <c r="CD68" s="1">
        <v>0</v>
      </c>
      <c r="CE68" s="1">
        <v>0</v>
      </c>
      <c r="CF68" s="1">
        <v>0</v>
      </c>
      <c r="CG68" s="1">
        <v>0</v>
      </c>
      <c r="CH68" s="1">
        <v>0</v>
      </c>
      <c r="CI68" s="1">
        <v>0</v>
      </c>
      <c r="CJ68" s="1">
        <v>0</v>
      </c>
      <c r="CK68" s="1">
        <f t="shared" si="1"/>
        <v>3.1928232999999997</v>
      </c>
      <c r="CL68" s="1">
        <v>1</v>
      </c>
    </row>
    <row r="69" spans="1:90" x14ac:dyDescent="0.25">
      <c r="A69" s="1" t="s">
        <v>134</v>
      </c>
      <c r="B69" s="1">
        <v>6.3</v>
      </c>
      <c r="C69" s="1">
        <v>2</v>
      </c>
      <c r="D69" s="1">
        <v>90</v>
      </c>
      <c r="E69" s="1">
        <v>0.05</v>
      </c>
      <c r="F69" s="1">
        <v>0</v>
      </c>
      <c r="G69" s="1">
        <v>0.1</v>
      </c>
      <c r="H69" s="1">
        <v>0</v>
      </c>
      <c r="I69" s="1">
        <v>0.5</v>
      </c>
      <c r="J69" s="1">
        <v>0</v>
      </c>
      <c r="K69" s="1">
        <v>0.5</v>
      </c>
      <c r="L69" s="1">
        <v>0</v>
      </c>
      <c r="M69" s="1">
        <v>0</v>
      </c>
      <c r="N69" s="1">
        <v>0.5</v>
      </c>
      <c r="O69" s="1">
        <v>0.04</v>
      </c>
      <c r="P69" s="1">
        <v>0.04</v>
      </c>
      <c r="Q69" s="1">
        <v>0</v>
      </c>
      <c r="R69" s="1">
        <v>0</v>
      </c>
      <c r="S69" s="1">
        <v>0</v>
      </c>
      <c r="T69" s="1">
        <v>0</v>
      </c>
      <c r="U69" s="1">
        <v>5.5</v>
      </c>
      <c r="V69" s="1">
        <v>3</v>
      </c>
      <c r="W69" s="1">
        <v>55</v>
      </c>
      <c r="X69" s="1">
        <v>0</v>
      </c>
      <c r="Y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0.04</v>
      </c>
      <c r="AF69" s="1">
        <v>0</v>
      </c>
      <c r="AG69" s="1">
        <v>0</v>
      </c>
      <c r="AH69" s="1">
        <v>1</v>
      </c>
      <c r="AI69" s="1">
        <v>0</v>
      </c>
      <c r="AJ69" s="1">
        <v>0.5</v>
      </c>
      <c r="AK69" s="1">
        <v>19</v>
      </c>
      <c r="AL69" s="1">
        <v>1.05</v>
      </c>
      <c r="AM69" s="1">
        <v>14.3</v>
      </c>
      <c r="AN69" s="1">
        <v>0.4</v>
      </c>
      <c r="AO69" s="1">
        <v>3.4</v>
      </c>
      <c r="AP69" s="1">
        <v>12</v>
      </c>
      <c r="AQ69" s="1">
        <v>18</v>
      </c>
      <c r="AR69" s="1">
        <v>0</v>
      </c>
      <c r="AS69" s="1">
        <v>2.5</v>
      </c>
      <c r="AT69" s="1">
        <v>1</v>
      </c>
      <c r="AU69" s="1">
        <v>1.5</v>
      </c>
      <c r="AV69" s="1">
        <v>1.5</v>
      </c>
      <c r="AW69" s="1">
        <v>100</v>
      </c>
      <c r="AX69" s="1">
        <v>2.5</v>
      </c>
      <c r="AY69" s="1">
        <v>3.5</v>
      </c>
      <c r="AZ69" s="1">
        <v>0.5</v>
      </c>
      <c r="BA69" s="1">
        <v>0</v>
      </c>
      <c r="BB69" s="1">
        <v>4</v>
      </c>
      <c r="BC69" s="1">
        <v>5.5</v>
      </c>
      <c r="BD69" s="1">
        <v>3.5</v>
      </c>
      <c r="BE69" s="1">
        <v>2</v>
      </c>
      <c r="BF69" s="1">
        <v>0.5</v>
      </c>
      <c r="BG69" s="1">
        <v>0</v>
      </c>
      <c r="BH69" s="1">
        <v>1.5</v>
      </c>
      <c r="BI69" s="1">
        <v>0.9</v>
      </c>
      <c r="BJ69" s="1">
        <v>64.5</v>
      </c>
      <c r="BK69" s="1">
        <v>60</v>
      </c>
      <c r="BL69" s="1">
        <v>93</v>
      </c>
      <c r="BM69" s="1">
        <v>22</v>
      </c>
      <c r="BN69" s="1">
        <v>18.5</v>
      </c>
      <c r="BO69" s="1">
        <v>84</v>
      </c>
      <c r="BP69" s="1">
        <v>5.5</v>
      </c>
      <c r="BQ69" s="1">
        <v>3</v>
      </c>
      <c r="BR69" s="1">
        <v>55</v>
      </c>
      <c r="BS69" s="1">
        <v>0</v>
      </c>
      <c r="BT69" s="1">
        <v>0</v>
      </c>
      <c r="BU69" s="1">
        <v>2</v>
      </c>
      <c r="BV69" s="1">
        <v>0</v>
      </c>
      <c r="BW69" s="1">
        <v>0</v>
      </c>
      <c r="BX69" s="1">
        <v>0</v>
      </c>
      <c r="BY69" s="1">
        <v>71.5</v>
      </c>
      <c r="BZ69" s="1">
        <v>1.5</v>
      </c>
      <c r="CA69" s="1">
        <v>4.5</v>
      </c>
      <c r="CB69" s="1">
        <v>0</v>
      </c>
      <c r="CC69" s="1">
        <v>0</v>
      </c>
      <c r="CD69" s="1">
        <v>0</v>
      </c>
      <c r="CE69" s="1">
        <v>0</v>
      </c>
      <c r="CF69" s="1">
        <v>0</v>
      </c>
      <c r="CG69" s="1">
        <v>0</v>
      </c>
      <c r="CH69" s="1">
        <v>0</v>
      </c>
      <c r="CI69" s="1">
        <v>0</v>
      </c>
      <c r="CJ69" s="1">
        <v>0</v>
      </c>
      <c r="CK69" s="1">
        <f t="shared" si="1"/>
        <v>4.1105521899999999</v>
      </c>
      <c r="CL69" s="1">
        <v>1</v>
      </c>
    </row>
    <row r="70" spans="1:90" x14ac:dyDescent="0.25">
      <c r="A70" s="1" t="s">
        <v>170</v>
      </c>
      <c r="B70" s="1">
        <v>5.3</v>
      </c>
      <c r="C70" s="1">
        <v>2</v>
      </c>
      <c r="D70" s="1">
        <v>67.5</v>
      </c>
      <c r="E70" s="1">
        <v>0.02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7</v>
      </c>
      <c r="V70" s="1">
        <v>4</v>
      </c>
      <c r="W70" s="1">
        <v>57</v>
      </c>
      <c r="X70" s="1">
        <v>1.5</v>
      </c>
      <c r="Y70" s="1">
        <v>0.5</v>
      </c>
      <c r="Z70" s="1">
        <v>33</v>
      </c>
      <c r="AA70" s="1">
        <v>0</v>
      </c>
      <c r="AB70" s="1">
        <v>0</v>
      </c>
      <c r="AC70" s="1">
        <v>0.5</v>
      </c>
      <c r="AD70" s="1">
        <v>0</v>
      </c>
      <c r="AE70" s="1">
        <v>0.02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2</v>
      </c>
      <c r="AL70" s="1">
        <v>8.35</v>
      </c>
      <c r="AM70" s="1">
        <v>19.8</v>
      </c>
      <c r="AN70" s="1">
        <v>0.1</v>
      </c>
      <c r="AO70" s="1">
        <v>3.4</v>
      </c>
      <c r="AP70" s="1">
        <v>9.5</v>
      </c>
      <c r="AQ70" s="1">
        <v>9.5</v>
      </c>
      <c r="AR70" s="1">
        <v>0</v>
      </c>
      <c r="AS70" s="1">
        <v>1</v>
      </c>
      <c r="AT70" s="1">
        <v>1</v>
      </c>
      <c r="AU70" s="1">
        <v>4</v>
      </c>
      <c r="AV70" s="1">
        <v>2.5</v>
      </c>
      <c r="AW70" s="1">
        <v>63</v>
      </c>
      <c r="AX70" s="1">
        <v>6.5</v>
      </c>
      <c r="AY70" s="1">
        <v>2</v>
      </c>
      <c r="AZ70" s="1">
        <v>0.5</v>
      </c>
      <c r="BA70" s="1">
        <v>1.5</v>
      </c>
      <c r="BB70" s="1">
        <v>4</v>
      </c>
      <c r="BC70" s="1">
        <v>13.5</v>
      </c>
      <c r="BD70" s="1">
        <v>9</v>
      </c>
      <c r="BE70" s="1">
        <v>3.5</v>
      </c>
      <c r="BF70" s="1">
        <v>1</v>
      </c>
      <c r="BG70" s="1">
        <v>2.5</v>
      </c>
      <c r="BH70" s="1">
        <v>0</v>
      </c>
      <c r="BI70" s="1">
        <v>0.77</v>
      </c>
      <c r="BJ70" s="1">
        <v>34</v>
      </c>
      <c r="BK70" s="1">
        <v>26</v>
      </c>
      <c r="BL70" s="1">
        <v>76</v>
      </c>
      <c r="BM70" s="1">
        <v>13</v>
      </c>
      <c r="BN70" s="1">
        <v>6.5</v>
      </c>
      <c r="BO70" s="1">
        <v>50</v>
      </c>
      <c r="BP70" s="1">
        <v>7</v>
      </c>
      <c r="BQ70" s="1">
        <v>4</v>
      </c>
      <c r="BR70" s="1">
        <v>57</v>
      </c>
      <c r="BS70" s="1">
        <v>0</v>
      </c>
      <c r="BT70" s="1">
        <v>0</v>
      </c>
      <c r="BU70" s="1">
        <v>1</v>
      </c>
      <c r="BV70" s="1">
        <v>1</v>
      </c>
      <c r="BW70" s="1">
        <v>0</v>
      </c>
      <c r="BX70" s="1">
        <v>0.5</v>
      </c>
      <c r="BY70" s="1">
        <v>56.5</v>
      </c>
      <c r="BZ70" s="1">
        <v>1</v>
      </c>
      <c r="CA70" s="1">
        <v>3</v>
      </c>
      <c r="CB70" s="1">
        <v>1.5</v>
      </c>
      <c r="CC70" s="1">
        <v>0</v>
      </c>
      <c r="CD70" s="1">
        <v>0</v>
      </c>
      <c r="CE70" s="1">
        <v>0</v>
      </c>
      <c r="CF70" s="1">
        <v>0</v>
      </c>
      <c r="CG70" s="1">
        <v>0</v>
      </c>
      <c r="CH70" s="1">
        <v>0</v>
      </c>
      <c r="CI70" s="1">
        <v>0</v>
      </c>
      <c r="CJ70" s="1">
        <v>0</v>
      </c>
      <c r="CK70" s="1">
        <f t="shared" si="1"/>
        <v>3.32761372</v>
      </c>
      <c r="CL70" s="1">
        <v>1</v>
      </c>
    </row>
    <row r="71" spans="1:90" x14ac:dyDescent="0.25">
      <c r="A71" s="1" t="s">
        <v>152</v>
      </c>
      <c r="B71" s="1">
        <v>4.5</v>
      </c>
      <c r="C71" s="1">
        <v>2</v>
      </c>
      <c r="D71" s="1">
        <v>90</v>
      </c>
      <c r="E71" s="1">
        <v>0.03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14.5</v>
      </c>
      <c r="V71" s="1">
        <v>6.5</v>
      </c>
      <c r="W71" s="1">
        <v>45</v>
      </c>
      <c r="X71" s="1">
        <v>0.5</v>
      </c>
      <c r="Y71" s="1">
        <v>0</v>
      </c>
      <c r="Z71" s="1">
        <v>0</v>
      </c>
      <c r="AA71" s="1">
        <v>0</v>
      </c>
      <c r="AB71" s="1">
        <v>0</v>
      </c>
      <c r="AC71" s="1">
        <v>1</v>
      </c>
      <c r="AD71" s="1">
        <v>0</v>
      </c>
      <c r="AE71" s="1">
        <v>0.04</v>
      </c>
      <c r="AF71" s="1">
        <v>0</v>
      </c>
      <c r="AG71" s="1">
        <v>0</v>
      </c>
      <c r="AH71" s="1">
        <v>0.5</v>
      </c>
      <c r="AI71" s="1">
        <v>0</v>
      </c>
      <c r="AJ71" s="1">
        <v>0</v>
      </c>
      <c r="AK71" s="1">
        <v>1</v>
      </c>
      <c r="AL71" s="1">
        <v>11.15</v>
      </c>
      <c r="AM71" s="1">
        <v>13.5</v>
      </c>
      <c r="AN71" s="1">
        <v>0.1</v>
      </c>
      <c r="AO71" s="1">
        <v>2.2999999999999998</v>
      </c>
      <c r="AP71" s="1">
        <v>11</v>
      </c>
      <c r="AQ71" s="1">
        <v>11</v>
      </c>
      <c r="AR71" s="1">
        <v>0</v>
      </c>
      <c r="AS71" s="1">
        <v>1</v>
      </c>
      <c r="AT71" s="1">
        <v>1.5</v>
      </c>
      <c r="AU71" s="1">
        <v>1</v>
      </c>
      <c r="AV71" s="1">
        <v>1</v>
      </c>
      <c r="AW71" s="1">
        <v>100</v>
      </c>
      <c r="AX71" s="1">
        <v>7</v>
      </c>
      <c r="AY71" s="1">
        <v>2</v>
      </c>
      <c r="AZ71" s="1">
        <v>0</v>
      </c>
      <c r="BA71" s="1">
        <v>3</v>
      </c>
      <c r="BB71" s="1">
        <v>5</v>
      </c>
      <c r="BC71" s="1">
        <v>8.5</v>
      </c>
      <c r="BD71" s="1">
        <v>5</v>
      </c>
      <c r="BE71" s="1">
        <v>4.5</v>
      </c>
      <c r="BF71" s="1">
        <v>1.5</v>
      </c>
      <c r="BG71" s="1">
        <v>1.5</v>
      </c>
      <c r="BH71" s="1">
        <v>2</v>
      </c>
      <c r="BI71" s="1">
        <v>1.37</v>
      </c>
      <c r="BJ71" s="1">
        <v>84.5</v>
      </c>
      <c r="BK71" s="1">
        <v>66</v>
      </c>
      <c r="BL71" s="1">
        <v>78</v>
      </c>
      <c r="BM71" s="1">
        <v>33</v>
      </c>
      <c r="BN71" s="1">
        <v>18</v>
      </c>
      <c r="BO71" s="1">
        <v>55</v>
      </c>
      <c r="BP71" s="1">
        <v>14.5</v>
      </c>
      <c r="BQ71" s="1">
        <v>6.5</v>
      </c>
      <c r="BR71" s="1">
        <v>45</v>
      </c>
      <c r="BS71" s="1">
        <v>0</v>
      </c>
      <c r="BT71" s="1">
        <v>0</v>
      </c>
      <c r="BU71" s="1">
        <v>2</v>
      </c>
      <c r="BV71" s="1">
        <v>0</v>
      </c>
      <c r="BW71" s="1">
        <v>0</v>
      </c>
      <c r="BX71" s="1">
        <v>0.5</v>
      </c>
      <c r="BY71" s="1">
        <v>95</v>
      </c>
      <c r="BZ71" s="1">
        <v>0.5</v>
      </c>
      <c r="CA71" s="1">
        <v>13</v>
      </c>
      <c r="CB71" s="1">
        <v>1</v>
      </c>
      <c r="CC71" s="1">
        <v>0</v>
      </c>
      <c r="CD71" s="1">
        <v>0</v>
      </c>
      <c r="CE71" s="1">
        <v>0</v>
      </c>
      <c r="CF71" s="1">
        <v>0</v>
      </c>
      <c r="CG71" s="1">
        <v>0</v>
      </c>
      <c r="CH71" s="1">
        <v>0</v>
      </c>
      <c r="CI71" s="1">
        <v>0</v>
      </c>
      <c r="CJ71" s="1">
        <v>0</v>
      </c>
      <c r="CK71" s="1">
        <f t="shared" si="1"/>
        <v>4.2384099300000004</v>
      </c>
      <c r="CL71" s="1">
        <v>1</v>
      </c>
    </row>
    <row r="72" spans="1:90" x14ac:dyDescent="0.25">
      <c r="A72" s="1" t="s">
        <v>161</v>
      </c>
      <c r="B72" s="1">
        <v>4.2</v>
      </c>
      <c r="C72" s="1">
        <v>2</v>
      </c>
      <c r="D72" s="1">
        <v>90</v>
      </c>
      <c r="E72" s="1">
        <v>0.24</v>
      </c>
      <c r="F72" s="1">
        <v>1</v>
      </c>
      <c r="G72" s="1">
        <v>0.2</v>
      </c>
      <c r="H72" s="1">
        <v>1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11</v>
      </c>
      <c r="V72" s="1">
        <v>9</v>
      </c>
      <c r="W72" s="1">
        <v>82</v>
      </c>
      <c r="X72" s="1">
        <v>3.5</v>
      </c>
      <c r="Y72" s="1">
        <v>1</v>
      </c>
      <c r="Z72" s="1">
        <v>29</v>
      </c>
      <c r="AA72" s="1">
        <v>0</v>
      </c>
      <c r="AB72" s="1">
        <v>0</v>
      </c>
      <c r="AC72" s="1">
        <v>1</v>
      </c>
      <c r="AD72" s="1">
        <v>0.5</v>
      </c>
      <c r="AE72" s="1">
        <v>0.22</v>
      </c>
      <c r="AF72" s="1">
        <v>0.5</v>
      </c>
      <c r="AG72" s="1">
        <v>0</v>
      </c>
      <c r="AH72" s="1">
        <v>0.5</v>
      </c>
      <c r="AI72" s="1">
        <v>0</v>
      </c>
      <c r="AJ72" s="1">
        <v>0.5</v>
      </c>
      <c r="AK72" s="1">
        <v>1</v>
      </c>
      <c r="AL72" s="1">
        <v>16.5</v>
      </c>
      <c r="AM72" s="1">
        <v>21.7</v>
      </c>
      <c r="AN72" s="1">
        <v>0.7</v>
      </c>
      <c r="AO72" s="1">
        <v>3.8</v>
      </c>
      <c r="AP72" s="1">
        <v>11</v>
      </c>
      <c r="AQ72" s="1">
        <v>21.5</v>
      </c>
      <c r="AR72" s="1">
        <v>1</v>
      </c>
      <c r="AS72" s="1">
        <v>6</v>
      </c>
      <c r="AT72" s="1">
        <v>0.5</v>
      </c>
      <c r="AU72" s="1">
        <v>4</v>
      </c>
      <c r="AV72" s="1">
        <v>2.5</v>
      </c>
      <c r="AW72" s="1">
        <v>63</v>
      </c>
      <c r="AX72" s="1">
        <v>3.5</v>
      </c>
      <c r="AY72" s="1">
        <v>1</v>
      </c>
      <c r="AZ72" s="1">
        <v>0</v>
      </c>
      <c r="BA72" s="1">
        <v>0.5</v>
      </c>
      <c r="BB72" s="1">
        <v>1.5</v>
      </c>
      <c r="BC72" s="1">
        <v>8</v>
      </c>
      <c r="BD72" s="1">
        <v>4</v>
      </c>
      <c r="BE72" s="1">
        <v>2.5</v>
      </c>
      <c r="BF72" s="1">
        <v>0</v>
      </c>
      <c r="BG72" s="1">
        <v>0.5</v>
      </c>
      <c r="BH72" s="1">
        <v>1</v>
      </c>
      <c r="BI72" s="1">
        <v>0.96</v>
      </c>
      <c r="BJ72" s="1">
        <v>32.5</v>
      </c>
      <c r="BK72" s="1">
        <v>25</v>
      </c>
      <c r="BL72" s="1">
        <v>77</v>
      </c>
      <c r="BM72" s="1">
        <v>22</v>
      </c>
      <c r="BN72" s="1">
        <v>15.5</v>
      </c>
      <c r="BO72" s="1">
        <v>70</v>
      </c>
      <c r="BP72" s="1">
        <v>11</v>
      </c>
      <c r="BQ72" s="1">
        <v>9</v>
      </c>
      <c r="BR72" s="1">
        <v>82</v>
      </c>
      <c r="BS72" s="1">
        <v>0.5</v>
      </c>
      <c r="BT72" s="1">
        <v>0.5</v>
      </c>
      <c r="BU72" s="1">
        <v>2</v>
      </c>
      <c r="BV72" s="1">
        <v>0</v>
      </c>
      <c r="BW72" s="1">
        <v>0</v>
      </c>
      <c r="BX72" s="1">
        <v>0</v>
      </c>
      <c r="BY72" s="1">
        <v>56.5</v>
      </c>
      <c r="BZ72" s="1">
        <v>0.5</v>
      </c>
      <c r="CA72" s="1">
        <v>4</v>
      </c>
      <c r="CB72" s="1">
        <v>4</v>
      </c>
      <c r="CC72" s="1">
        <v>1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0</v>
      </c>
      <c r="CJ72" s="1">
        <v>0</v>
      </c>
      <c r="CK72" s="1">
        <f t="shared" si="1"/>
        <v>4.4680860399999984</v>
      </c>
      <c r="CL72" s="1">
        <v>0</v>
      </c>
    </row>
    <row r="73" spans="1:90" x14ac:dyDescent="0.25">
      <c r="A73" s="1" t="s">
        <v>71</v>
      </c>
      <c r="B73" s="1">
        <v>4.3</v>
      </c>
      <c r="C73" s="1">
        <v>2</v>
      </c>
      <c r="D73" s="1">
        <v>90</v>
      </c>
      <c r="E73" s="1">
        <v>0.03</v>
      </c>
      <c r="F73" s="1">
        <v>0</v>
      </c>
      <c r="G73" s="1">
        <v>0</v>
      </c>
      <c r="H73" s="1">
        <v>0</v>
      </c>
      <c r="I73" s="1">
        <v>0.5</v>
      </c>
      <c r="J73" s="1">
        <v>0</v>
      </c>
      <c r="K73" s="1">
        <v>0</v>
      </c>
      <c r="L73" s="1">
        <v>0.5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8</v>
      </c>
      <c r="V73" s="1">
        <v>2.5</v>
      </c>
      <c r="W73" s="1">
        <v>31</v>
      </c>
      <c r="X73" s="1">
        <v>0</v>
      </c>
      <c r="Y73" s="1">
        <v>0</v>
      </c>
      <c r="AA73" s="1">
        <v>0</v>
      </c>
      <c r="AB73" s="1">
        <v>0</v>
      </c>
      <c r="AC73" s="1">
        <v>0.5</v>
      </c>
      <c r="AD73" s="1">
        <v>0</v>
      </c>
      <c r="AE73" s="1">
        <v>0.02</v>
      </c>
      <c r="AF73" s="1">
        <v>0</v>
      </c>
      <c r="AG73" s="1">
        <v>0</v>
      </c>
      <c r="AH73" s="1">
        <v>0.5</v>
      </c>
      <c r="AI73" s="1">
        <v>0</v>
      </c>
      <c r="AJ73" s="1">
        <v>0</v>
      </c>
      <c r="AK73" s="1">
        <v>1.5</v>
      </c>
      <c r="AL73" s="1">
        <v>5.5</v>
      </c>
      <c r="AM73" s="1">
        <v>24.4</v>
      </c>
      <c r="AN73" s="1">
        <v>0.1</v>
      </c>
      <c r="AO73" s="1">
        <v>1.9</v>
      </c>
      <c r="AP73" s="1">
        <v>10</v>
      </c>
      <c r="AQ73" s="1">
        <v>10</v>
      </c>
      <c r="AR73" s="1">
        <v>0</v>
      </c>
      <c r="AS73" s="1">
        <v>1.5</v>
      </c>
      <c r="AT73" s="1">
        <v>1</v>
      </c>
      <c r="AU73" s="1">
        <v>1</v>
      </c>
      <c r="AV73" s="1">
        <v>0.5</v>
      </c>
      <c r="AW73" s="1">
        <v>50</v>
      </c>
      <c r="AX73" s="1">
        <v>6</v>
      </c>
      <c r="AY73" s="1">
        <v>5</v>
      </c>
      <c r="AZ73" s="1">
        <v>2.5</v>
      </c>
      <c r="BA73" s="1">
        <v>1.5</v>
      </c>
      <c r="BB73" s="1">
        <v>9</v>
      </c>
      <c r="BC73" s="1">
        <v>20</v>
      </c>
      <c r="BD73" s="1">
        <v>10</v>
      </c>
      <c r="BE73" s="1">
        <v>5</v>
      </c>
      <c r="BF73" s="1">
        <v>2</v>
      </c>
      <c r="BG73" s="1">
        <v>3</v>
      </c>
      <c r="BH73" s="1">
        <v>2</v>
      </c>
      <c r="BI73" s="1">
        <v>1.65</v>
      </c>
      <c r="BJ73" s="1">
        <v>41</v>
      </c>
      <c r="BK73" s="1">
        <v>28</v>
      </c>
      <c r="BL73" s="1">
        <v>68</v>
      </c>
      <c r="BM73" s="1">
        <v>23</v>
      </c>
      <c r="BN73" s="1">
        <v>13</v>
      </c>
      <c r="BO73" s="1">
        <v>57</v>
      </c>
      <c r="BP73" s="1">
        <v>8</v>
      </c>
      <c r="BQ73" s="1">
        <v>2.5</v>
      </c>
      <c r="BR73" s="1">
        <v>31</v>
      </c>
      <c r="BS73" s="1">
        <v>0</v>
      </c>
      <c r="BT73" s="1">
        <v>0</v>
      </c>
      <c r="BU73" s="1">
        <v>2</v>
      </c>
      <c r="BV73" s="1">
        <v>0</v>
      </c>
      <c r="BW73" s="1">
        <v>0</v>
      </c>
      <c r="BX73" s="1">
        <v>0.5</v>
      </c>
      <c r="BY73" s="1">
        <v>50.5</v>
      </c>
      <c r="BZ73" s="1">
        <v>0.5</v>
      </c>
      <c r="CA73" s="1">
        <v>7.5</v>
      </c>
      <c r="CB73" s="1">
        <v>1</v>
      </c>
      <c r="CC73" s="1">
        <v>0</v>
      </c>
      <c r="CD73" s="1">
        <v>0</v>
      </c>
      <c r="CE73" s="1">
        <v>0</v>
      </c>
      <c r="CF73" s="1">
        <v>0</v>
      </c>
      <c r="CG73" s="1">
        <v>0</v>
      </c>
      <c r="CH73" s="1">
        <v>0</v>
      </c>
      <c r="CI73" s="1">
        <v>0</v>
      </c>
      <c r="CJ73" s="1">
        <v>0</v>
      </c>
      <c r="CK73" s="1">
        <f t="shared" si="1"/>
        <v>2.85057223</v>
      </c>
      <c r="CL73" s="1">
        <v>0</v>
      </c>
    </row>
    <row r="74" spans="1:90" x14ac:dyDescent="0.25">
      <c r="A74" s="1" t="s">
        <v>84</v>
      </c>
      <c r="B74" s="1">
        <v>5</v>
      </c>
      <c r="C74" s="1">
        <v>2</v>
      </c>
      <c r="D74" s="1">
        <v>62</v>
      </c>
      <c r="E74" s="1">
        <v>0.04</v>
      </c>
      <c r="F74" s="1">
        <v>0</v>
      </c>
      <c r="G74" s="1">
        <v>0.1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22.5</v>
      </c>
      <c r="V74" s="1">
        <v>19.5</v>
      </c>
      <c r="W74" s="1">
        <v>87</v>
      </c>
      <c r="X74" s="1">
        <v>3.5</v>
      </c>
      <c r="Y74" s="1">
        <v>1.5</v>
      </c>
      <c r="Z74" s="1">
        <v>43</v>
      </c>
      <c r="AA74" s="1">
        <v>3</v>
      </c>
      <c r="AB74" s="1">
        <v>0</v>
      </c>
      <c r="AC74" s="1">
        <v>2</v>
      </c>
      <c r="AD74" s="1">
        <v>0</v>
      </c>
      <c r="AE74" s="1">
        <v>7.0000000000000007E-2</v>
      </c>
      <c r="AF74" s="1">
        <v>0</v>
      </c>
      <c r="AG74" s="1">
        <v>0</v>
      </c>
      <c r="AH74" s="1">
        <v>0.5</v>
      </c>
      <c r="AI74" s="1">
        <v>0</v>
      </c>
      <c r="AJ74" s="1">
        <v>0</v>
      </c>
      <c r="AK74" s="1">
        <v>1</v>
      </c>
      <c r="AL74" s="1">
        <v>30.95</v>
      </c>
      <c r="AM74" s="1">
        <v>12.1</v>
      </c>
      <c r="AN74" s="1">
        <v>0.2</v>
      </c>
      <c r="AO74" s="1">
        <v>2.2999999999999998</v>
      </c>
      <c r="AP74" s="1">
        <v>8.5</v>
      </c>
      <c r="AQ74" s="1">
        <v>8.5</v>
      </c>
      <c r="AR74" s="1">
        <v>0</v>
      </c>
      <c r="AS74" s="1">
        <v>1</v>
      </c>
      <c r="AT74" s="1">
        <v>0.5</v>
      </c>
      <c r="AU74" s="1">
        <v>0.5</v>
      </c>
      <c r="AV74" s="1">
        <v>0.5</v>
      </c>
      <c r="AW74" s="1">
        <v>100</v>
      </c>
      <c r="AX74" s="1">
        <v>6.5</v>
      </c>
      <c r="AY74" s="1">
        <v>0.5</v>
      </c>
      <c r="AZ74" s="1">
        <v>0.5</v>
      </c>
      <c r="BA74" s="1">
        <v>0.5</v>
      </c>
      <c r="BB74" s="1">
        <v>1.5</v>
      </c>
      <c r="BC74" s="1">
        <v>9.5</v>
      </c>
      <c r="BD74" s="1">
        <v>7</v>
      </c>
      <c r="BE74" s="1">
        <v>2.5</v>
      </c>
      <c r="BF74" s="1">
        <v>1</v>
      </c>
      <c r="BG74" s="1">
        <v>2.5</v>
      </c>
      <c r="BH74" s="1">
        <v>2</v>
      </c>
      <c r="BI74" s="1">
        <v>1.1200000000000001</v>
      </c>
      <c r="BJ74" s="1">
        <v>50.5</v>
      </c>
      <c r="BK74" s="1">
        <v>45</v>
      </c>
      <c r="BL74" s="1">
        <v>89</v>
      </c>
      <c r="BM74" s="1">
        <v>38</v>
      </c>
      <c r="BN74" s="1">
        <v>32.5</v>
      </c>
      <c r="BO74" s="1">
        <v>86</v>
      </c>
      <c r="BP74" s="1">
        <v>22.5</v>
      </c>
      <c r="BQ74" s="1">
        <v>19.5</v>
      </c>
      <c r="BR74" s="1">
        <v>87</v>
      </c>
      <c r="BS74" s="1">
        <v>0</v>
      </c>
      <c r="BT74" s="1">
        <v>0</v>
      </c>
      <c r="BU74" s="1">
        <v>2</v>
      </c>
      <c r="BV74" s="1">
        <v>0</v>
      </c>
      <c r="BW74" s="1">
        <v>1</v>
      </c>
      <c r="BX74" s="1">
        <v>0.5</v>
      </c>
      <c r="BY74" s="1">
        <v>71</v>
      </c>
      <c r="BZ74" s="1">
        <v>0.5</v>
      </c>
      <c r="CA74" s="1">
        <v>7</v>
      </c>
      <c r="CB74" s="1">
        <v>2.5</v>
      </c>
      <c r="CC74" s="1">
        <v>0</v>
      </c>
      <c r="CD74" s="1">
        <v>0</v>
      </c>
      <c r="CE74" s="1">
        <v>2</v>
      </c>
      <c r="CF74" s="1">
        <v>0</v>
      </c>
      <c r="CG74" s="1">
        <v>0</v>
      </c>
      <c r="CH74" s="1">
        <v>0</v>
      </c>
      <c r="CI74" s="1">
        <v>0</v>
      </c>
      <c r="CJ74" s="1">
        <v>0</v>
      </c>
      <c r="CK74" s="1">
        <f t="shared" si="1"/>
        <v>3.6304405399999999</v>
      </c>
      <c r="CL74" s="1">
        <v>0</v>
      </c>
    </row>
    <row r="75" spans="1:90" x14ac:dyDescent="0.25">
      <c r="A75" s="1" t="s">
        <v>172</v>
      </c>
      <c r="B75" s="1">
        <v>4.2</v>
      </c>
      <c r="C75" s="1">
        <v>2</v>
      </c>
      <c r="D75" s="1">
        <v>90</v>
      </c>
      <c r="E75" s="1">
        <v>0.05</v>
      </c>
      <c r="F75" s="1">
        <v>0</v>
      </c>
      <c r="G75" s="1">
        <v>0</v>
      </c>
      <c r="H75" s="1">
        <v>0</v>
      </c>
      <c r="I75" s="1">
        <v>0.5</v>
      </c>
      <c r="J75" s="1">
        <v>0</v>
      </c>
      <c r="K75" s="1">
        <v>0</v>
      </c>
      <c r="L75" s="1">
        <v>0.5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11.5</v>
      </c>
      <c r="V75" s="1">
        <v>8.5</v>
      </c>
      <c r="W75" s="1">
        <v>74</v>
      </c>
      <c r="X75" s="1">
        <v>4.5</v>
      </c>
      <c r="Y75" s="1">
        <v>1.5</v>
      </c>
      <c r="Z75" s="1">
        <v>33</v>
      </c>
      <c r="AA75" s="1">
        <v>2</v>
      </c>
      <c r="AB75" s="1">
        <v>0.5</v>
      </c>
      <c r="AC75" s="1">
        <v>1</v>
      </c>
      <c r="AD75" s="1">
        <v>0</v>
      </c>
      <c r="AE75" s="1">
        <v>0.04</v>
      </c>
      <c r="AF75" s="1">
        <v>0</v>
      </c>
      <c r="AG75" s="1">
        <v>0</v>
      </c>
      <c r="AH75" s="1">
        <v>0.5</v>
      </c>
      <c r="AI75" s="1">
        <v>0</v>
      </c>
      <c r="AJ75" s="1">
        <v>0</v>
      </c>
      <c r="AK75" s="1">
        <v>0.5</v>
      </c>
      <c r="AL75" s="1">
        <v>17.25</v>
      </c>
      <c r="AM75" s="1">
        <v>22.8</v>
      </c>
      <c r="AN75" s="1">
        <v>0.1</v>
      </c>
      <c r="AO75" s="1">
        <v>2</v>
      </c>
      <c r="AP75" s="1">
        <v>13</v>
      </c>
      <c r="AQ75" s="1">
        <v>13</v>
      </c>
      <c r="AR75" s="1">
        <v>0</v>
      </c>
      <c r="AS75" s="1">
        <v>1.5</v>
      </c>
      <c r="AT75" s="1">
        <v>1</v>
      </c>
      <c r="AU75" s="1">
        <v>4.5</v>
      </c>
      <c r="AV75" s="1">
        <v>2.5</v>
      </c>
      <c r="AW75" s="1">
        <v>56</v>
      </c>
      <c r="AX75" s="1">
        <v>4.5</v>
      </c>
      <c r="AY75" s="1">
        <v>2</v>
      </c>
      <c r="AZ75" s="1">
        <v>0.5</v>
      </c>
      <c r="BA75" s="1">
        <v>0.5</v>
      </c>
      <c r="BB75" s="1">
        <v>3</v>
      </c>
      <c r="BC75" s="1">
        <v>20</v>
      </c>
      <c r="BD75" s="1">
        <v>10</v>
      </c>
      <c r="BE75" s="1">
        <v>5</v>
      </c>
      <c r="BF75" s="1">
        <v>2</v>
      </c>
      <c r="BG75" s="1">
        <v>3</v>
      </c>
      <c r="BH75" s="1">
        <v>2</v>
      </c>
      <c r="BI75" s="1">
        <v>1.65</v>
      </c>
      <c r="BJ75" s="1">
        <v>29</v>
      </c>
      <c r="BK75" s="1">
        <v>20</v>
      </c>
      <c r="BL75" s="1">
        <v>69</v>
      </c>
      <c r="BM75" s="1">
        <v>22</v>
      </c>
      <c r="BN75" s="1">
        <v>15</v>
      </c>
      <c r="BO75" s="1">
        <v>68</v>
      </c>
      <c r="BP75" s="1">
        <v>11.5</v>
      </c>
      <c r="BQ75" s="1">
        <v>8.5</v>
      </c>
      <c r="BR75" s="1">
        <v>74</v>
      </c>
      <c r="BS75" s="1">
        <v>0.5</v>
      </c>
      <c r="BT75" s="1">
        <v>0</v>
      </c>
      <c r="BU75" s="1">
        <v>2</v>
      </c>
      <c r="BV75" s="1">
        <v>0</v>
      </c>
      <c r="BW75" s="1">
        <v>0</v>
      </c>
      <c r="BX75" s="1">
        <v>3</v>
      </c>
      <c r="BY75" s="1">
        <v>65</v>
      </c>
      <c r="BZ75" s="1">
        <v>0</v>
      </c>
      <c r="CA75" s="1">
        <v>7</v>
      </c>
      <c r="CB75" s="1">
        <v>6.5</v>
      </c>
      <c r="CC75" s="1">
        <v>1</v>
      </c>
      <c r="CD75" s="1">
        <v>0</v>
      </c>
      <c r="CE75" s="1">
        <v>2</v>
      </c>
      <c r="CF75" s="1">
        <v>0</v>
      </c>
      <c r="CG75" s="1">
        <v>0</v>
      </c>
      <c r="CH75" s="1">
        <v>0</v>
      </c>
      <c r="CI75" s="1">
        <v>0</v>
      </c>
      <c r="CJ75" s="1">
        <v>0</v>
      </c>
      <c r="CK75" s="1">
        <f t="shared" si="1"/>
        <v>4.1821536500000009</v>
      </c>
      <c r="CL75" s="1">
        <v>0</v>
      </c>
    </row>
    <row r="76" spans="1:90" x14ac:dyDescent="0.25">
      <c r="A76" s="1" t="s">
        <v>98</v>
      </c>
      <c r="B76" s="1">
        <v>5</v>
      </c>
      <c r="C76" s="1">
        <v>2</v>
      </c>
      <c r="D76" s="1">
        <v>90</v>
      </c>
      <c r="E76" s="1">
        <v>0.02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0.01</v>
      </c>
      <c r="P76" s="1">
        <v>0.01</v>
      </c>
      <c r="Q76" s="1">
        <v>0</v>
      </c>
      <c r="R76" s="1">
        <v>0</v>
      </c>
      <c r="S76" s="1">
        <v>0</v>
      </c>
      <c r="T76" s="1">
        <v>0</v>
      </c>
      <c r="U76" s="1">
        <v>9</v>
      </c>
      <c r="V76" s="1">
        <v>4.5</v>
      </c>
      <c r="W76" s="1">
        <v>50</v>
      </c>
      <c r="X76" s="1">
        <v>0</v>
      </c>
      <c r="Y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0.01</v>
      </c>
      <c r="AF76" s="1">
        <v>0</v>
      </c>
      <c r="AG76" s="1">
        <v>0</v>
      </c>
      <c r="AH76" s="1">
        <v>0</v>
      </c>
      <c r="AI76" s="1">
        <v>0</v>
      </c>
      <c r="AJ76" s="1">
        <v>0.5</v>
      </c>
      <c r="AK76" s="1">
        <v>6</v>
      </c>
      <c r="AL76" s="1">
        <v>0.55000000000000004</v>
      </c>
      <c r="AM76" s="1">
        <v>23.9</v>
      </c>
      <c r="AN76" s="1">
        <v>0.1</v>
      </c>
      <c r="AO76" s="1">
        <v>1.9</v>
      </c>
      <c r="AP76" s="1">
        <v>11</v>
      </c>
      <c r="AQ76" s="1">
        <v>17</v>
      </c>
      <c r="AR76" s="1">
        <v>0.5</v>
      </c>
      <c r="AS76" s="1">
        <v>4</v>
      </c>
      <c r="AT76" s="1">
        <v>1</v>
      </c>
      <c r="AU76" s="1">
        <v>0.5</v>
      </c>
      <c r="AV76" s="1">
        <v>0.5</v>
      </c>
      <c r="AW76" s="1">
        <v>100</v>
      </c>
      <c r="AX76" s="1">
        <v>4.5</v>
      </c>
      <c r="AY76" s="1">
        <v>3</v>
      </c>
      <c r="AZ76" s="1">
        <v>3</v>
      </c>
      <c r="BA76" s="1">
        <v>2.5</v>
      </c>
      <c r="BB76" s="1">
        <v>8.5</v>
      </c>
      <c r="BC76" s="1">
        <v>22.5</v>
      </c>
      <c r="BD76" s="1">
        <v>13</v>
      </c>
      <c r="BE76" s="1">
        <v>6</v>
      </c>
      <c r="BF76" s="1">
        <v>1</v>
      </c>
      <c r="BG76" s="1">
        <v>2.5</v>
      </c>
      <c r="BH76" s="1">
        <v>2.5</v>
      </c>
      <c r="BI76" s="1">
        <v>2.16</v>
      </c>
      <c r="BJ76" s="1">
        <v>37.5</v>
      </c>
      <c r="BK76" s="1">
        <v>26</v>
      </c>
      <c r="BL76" s="1">
        <v>69</v>
      </c>
      <c r="BM76" s="1">
        <v>19</v>
      </c>
      <c r="BN76" s="1">
        <v>10</v>
      </c>
      <c r="BO76" s="1">
        <v>53</v>
      </c>
      <c r="BP76" s="1">
        <v>9</v>
      </c>
      <c r="BQ76" s="1">
        <v>4.5</v>
      </c>
      <c r="BR76" s="1">
        <v>50</v>
      </c>
      <c r="BS76" s="1">
        <v>0</v>
      </c>
      <c r="BT76" s="1">
        <v>0</v>
      </c>
      <c r="BU76" s="1">
        <v>2</v>
      </c>
      <c r="BV76" s="1">
        <v>0</v>
      </c>
      <c r="BW76" s="1">
        <v>0</v>
      </c>
      <c r="BX76" s="1">
        <v>0</v>
      </c>
      <c r="BY76" s="1">
        <v>54</v>
      </c>
      <c r="BZ76" s="1">
        <v>3</v>
      </c>
      <c r="CA76" s="1">
        <v>6</v>
      </c>
      <c r="CB76" s="1">
        <v>0.5</v>
      </c>
      <c r="CC76" s="1">
        <v>0</v>
      </c>
      <c r="CD76" s="1">
        <v>0</v>
      </c>
      <c r="CE76" s="1">
        <v>0</v>
      </c>
      <c r="CF76" s="1">
        <v>0</v>
      </c>
      <c r="CG76" s="1">
        <v>0</v>
      </c>
      <c r="CH76" s="1">
        <v>0</v>
      </c>
      <c r="CI76" s="1">
        <v>0</v>
      </c>
      <c r="CJ76" s="1">
        <v>0</v>
      </c>
      <c r="CK76" s="1">
        <f t="shared" si="1"/>
        <v>3.2513387799999989</v>
      </c>
      <c r="CL76" s="1">
        <v>0</v>
      </c>
    </row>
    <row r="77" spans="1:90" x14ac:dyDescent="0.25">
      <c r="A77" s="1" t="s">
        <v>180</v>
      </c>
      <c r="B77" s="1">
        <v>5</v>
      </c>
      <c r="C77" s="1">
        <v>2</v>
      </c>
      <c r="D77" s="1">
        <v>67.5</v>
      </c>
      <c r="E77" s="1">
        <v>0.05</v>
      </c>
      <c r="F77" s="1">
        <v>0</v>
      </c>
      <c r="G77" s="1">
        <v>0.1</v>
      </c>
      <c r="H77" s="1">
        <v>0</v>
      </c>
      <c r="I77" s="1">
        <v>0.5</v>
      </c>
      <c r="J77" s="1">
        <v>0</v>
      </c>
      <c r="K77" s="1">
        <v>0.5</v>
      </c>
      <c r="L77" s="1">
        <v>0</v>
      </c>
      <c r="M77" s="1">
        <v>0</v>
      </c>
      <c r="N77" s="1">
        <v>0</v>
      </c>
      <c r="O77" s="1">
        <v>0.02</v>
      </c>
      <c r="P77" s="1">
        <v>0.02</v>
      </c>
      <c r="Q77" s="1">
        <v>0</v>
      </c>
      <c r="R77" s="1">
        <v>0</v>
      </c>
      <c r="S77" s="1">
        <v>0</v>
      </c>
      <c r="T77" s="1">
        <v>0</v>
      </c>
      <c r="U77" s="1">
        <v>9.5</v>
      </c>
      <c r="V77" s="1">
        <v>6</v>
      </c>
      <c r="W77" s="1">
        <v>63</v>
      </c>
      <c r="X77" s="1">
        <v>2.5</v>
      </c>
      <c r="Y77" s="1">
        <v>0.5</v>
      </c>
      <c r="Z77" s="1">
        <v>20</v>
      </c>
      <c r="AA77" s="1">
        <v>0</v>
      </c>
      <c r="AB77" s="1">
        <v>0</v>
      </c>
      <c r="AC77" s="1">
        <v>1</v>
      </c>
      <c r="AD77" s="1">
        <v>0</v>
      </c>
      <c r="AE77" s="1">
        <v>0.06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12</v>
      </c>
      <c r="AL77" s="1">
        <v>14.75</v>
      </c>
      <c r="AM77" s="1">
        <v>14.8</v>
      </c>
      <c r="AN77" s="1">
        <v>0.3</v>
      </c>
      <c r="AO77" s="1">
        <v>2.5</v>
      </c>
      <c r="AP77" s="1">
        <v>10</v>
      </c>
      <c r="AQ77" s="1">
        <v>10</v>
      </c>
      <c r="AR77" s="1">
        <v>0</v>
      </c>
      <c r="AS77" s="1">
        <v>1.5</v>
      </c>
      <c r="AT77" s="1">
        <v>0.5</v>
      </c>
      <c r="AU77" s="1">
        <v>1.5</v>
      </c>
      <c r="AV77" s="1">
        <v>0.5</v>
      </c>
      <c r="AW77" s="1">
        <v>33</v>
      </c>
      <c r="AX77" s="1">
        <v>4</v>
      </c>
      <c r="AY77" s="1">
        <v>3.5</v>
      </c>
      <c r="AZ77" s="1">
        <v>0</v>
      </c>
      <c r="BA77" s="1">
        <v>2</v>
      </c>
      <c r="BB77" s="1">
        <v>5.5</v>
      </c>
      <c r="BC77" s="1">
        <v>13</v>
      </c>
      <c r="BD77" s="1">
        <v>8</v>
      </c>
      <c r="BE77" s="1">
        <v>5</v>
      </c>
      <c r="BF77" s="1">
        <v>0.5</v>
      </c>
      <c r="BG77" s="1">
        <v>2</v>
      </c>
      <c r="BH77" s="1">
        <v>1.5</v>
      </c>
      <c r="BI77" s="1">
        <v>1.44</v>
      </c>
      <c r="BJ77" s="1">
        <v>35</v>
      </c>
      <c r="BK77" s="1">
        <v>28.5</v>
      </c>
      <c r="BL77" s="1">
        <v>81</v>
      </c>
      <c r="BM77" s="1">
        <v>21.5</v>
      </c>
      <c r="BN77" s="1">
        <v>14</v>
      </c>
      <c r="BO77" s="1">
        <v>65</v>
      </c>
      <c r="BP77" s="1">
        <v>9.5</v>
      </c>
      <c r="BQ77" s="1">
        <v>6</v>
      </c>
      <c r="BR77" s="1">
        <v>63</v>
      </c>
      <c r="BS77" s="1">
        <v>0</v>
      </c>
      <c r="BT77" s="1">
        <v>0</v>
      </c>
      <c r="BU77" s="1">
        <v>1</v>
      </c>
      <c r="BV77" s="1">
        <v>1</v>
      </c>
      <c r="BW77" s="1">
        <v>0</v>
      </c>
      <c r="BX77" s="1">
        <v>1</v>
      </c>
      <c r="BY77" s="1">
        <v>63.5</v>
      </c>
      <c r="BZ77" s="1">
        <v>2</v>
      </c>
      <c r="CA77" s="1">
        <v>3</v>
      </c>
      <c r="CB77" s="1">
        <v>0.5</v>
      </c>
      <c r="CC77" s="1">
        <v>0</v>
      </c>
      <c r="CD77" s="1">
        <v>0</v>
      </c>
      <c r="CE77" s="1">
        <v>0</v>
      </c>
      <c r="CF77" s="1">
        <v>0</v>
      </c>
      <c r="CG77" s="1">
        <v>0</v>
      </c>
      <c r="CH77" s="1">
        <v>0</v>
      </c>
      <c r="CI77" s="1">
        <v>0</v>
      </c>
      <c r="CJ77" s="1">
        <v>0</v>
      </c>
      <c r="CK77" s="1">
        <f t="shared" si="1"/>
        <v>3.7313404700000001</v>
      </c>
      <c r="CL77" s="1">
        <v>0</v>
      </c>
    </row>
    <row r="78" spans="1:90" x14ac:dyDescent="0.25">
      <c r="A78" s="1" t="s">
        <v>142</v>
      </c>
      <c r="B78" s="1">
        <v>4.4000000000000004</v>
      </c>
      <c r="C78" s="1">
        <v>2</v>
      </c>
      <c r="D78" s="1">
        <v>90</v>
      </c>
      <c r="E78" s="1">
        <v>0.13</v>
      </c>
      <c r="F78" s="1">
        <v>0</v>
      </c>
      <c r="G78" s="1">
        <v>0.2</v>
      </c>
      <c r="H78" s="1">
        <v>0</v>
      </c>
      <c r="I78" s="1">
        <v>1</v>
      </c>
      <c r="J78" s="1">
        <v>0</v>
      </c>
      <c r="K78" s="1">
        <v>1</v>
      </c>
      <c r="L78" s="1">
        <v>0</v>
      </c>
      <c r="M78" s="1">
        <v>0.5</v>
      </c>
      <c r="N78" s="1">
        <v>1</v>
      </c>
      <c r="O78" s="1">
        <v>0.16</v>
      </c>
      <c r="P78" s="1">
        <v>0.16</v>
      </c>
      <c r="Q78" s="1">
        <v>0</v>
      </c>
      <c r="R78" s="1">
        <v>0</v>
      </c>
      <c r="S78" s="1">
        <v>0</v>
      </c>
      <c r="T78" s="1">
        <v>0</v>
      </c>
      <c r="U78" s="1">
        <v>4.5</v>
      </c>
      <c r="V78" s="1">
        <v>3</v>
      </c>
      <c r="W78" s="1">
        <v>67</v>
      </c>
      <c r="X78" s="1">
        <v>0</v>
      </c>
      <c r="Y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0.02</v>
      </c>
      <c r="AF78" s="1">
        <v>0</v>
      </c>
      <c r="AG78" s="1">
        <v>0</v>
      </c>
      <c r="AH78" s="1">
        <v>0.5</v>
      </c>
      <c r="AI78" s="1">
        <v>0</v>
      </c>
      <c r="AJ78" s="1">
        <v>0</v>
      </c>
      <c r="AK78" s="1">
        <v>8</v>
      </c>
      <c r="AL78" s="1">
        <v>0.55000000000000004</v>
      </c>
      <c r="AM78" s="1">
        <v>16</v>
      </c>
      <c r="AN78" s="1">
        <v>1</v>
      </c>
      <c r="AO78" s="1">
        <v>3.6</v>
      </c>
      <c r="AP78" s="1">
        <v>10.5</v>
      </c>
      <c r="AQ78" s="1">
        <v>10.5</v>
      </c>
      <c r="AR78" s="1">
        <v>0</v>
      </c>
      <c r="AS78" s="1">
        <v>1</v>
      </c>
      <c r="AT78" s="1">
        <v>1.5</v>
      </c>
      <c r="AU78" s="1">
        <v>2.5</v>
      </c>
      <c r="AV78" s="1">
        <v>2.5</v>
      </c>
      <c r="AW78" s="1">
        <v>100</v>
      </c>
      <c r="AX78" s="1">
        <v>4.5</v>
      </c>
      <c r="AY78" s="1">
        <v>2.5</v>
      </c>
      <c r="AZ78" s="1">
        <v>1</v>
      </c>
      <c r="BA78" s="1">
        <v>1</v>
      </c>
      <c r="BB78" s="1">
        <v>4.5</v>
      </c>
      <c r="BC78" s="1">
        <v>11</v>
      </c>
      <c r="BD78" s="1">
        <v>5.5</v>
      </c>
      <c r="BE78" s="1">
        <v>3.5</v>
      </c>
      <c r="BF78" s="1">
        <v>0.5</v>
      </c>
      <c r="BG78" s="1">
        <v>1</v>
      </c>
      <c r="BH78" s="1">
        <v>1.5</v>
      </c>
      <c r="BI78" s="1">
        <v>1.1200000000000001</v>
      </c>
      <c r="BJ78" s="1">
        <v>34.5</v>
      </c>
      <c r="BK78" s="1">
        <v>27.5</v>
      </c>
      <c r="BL78" s="1">
        <v>80</v>
      </c>
      <c r="BM78" s="1">
        <v>12.5</v>
      </c>
      <c r="BN78" s="1">
        <v>8.5</v>
      </c>
      <c r="BO78" s="1">
        <v>68</v>
      </c>
      <c r="BP78" s="1">
        <v>4.5</v>
      </c>
      <c r="BQ78" s="1">
        <v>3</v>
      </c>
      <c r="BR78" s="1">
        <v>67</v>
      </c>
      <c r="BS78" s="1">
        <v>0</v>
      </c>
      <c r="BT78" s="1">
        <v>0</v>
      </c>
      <c r="BU78" s="1">
        <v>2</v>
      </c>
      <c r="BV78" s="1">
        <v>0</v>
      </c>
      <c r="BW78" s="1">
        <v>0</v>
      </c>
      <c r="BX78" s="1">
        <v>1</v>
      </c>
      <c r="BY78" s="1">
        <v>46.5</v>
      </c>
      <c r="BZ78" s="1">
        <v>1.5</v>
      </c>
      <c r="CA78" s="1">
        <v>3.5</v>
      </c>
      <c r="CB78" s="1">
        <v>0.5</v>
      </c>
      <c r="CC78" s="1">
        <v>0</v>
      </c>
      <c r="CD78" s="1">
        <v>0</v>
      </c>
      <c r="CE78" s="1">
        <v>0</v>
      </c>
      <c r="CF78" s="1">
        <v>0</v>
      </c>
      <c r="CG78" s="1">
        <v>0</v>
      </c>
      <c r="CH78" s="1">
        <v>0</v>
      </c>
      <c r="CI78" s="1">
        <v>0</v>
      </c>
      <c r="CJ78" s="1">
        <v>0</v>
      </c>
      <c r="CK78" s="1">
        <f t="shared" si="1"/>
        <v>3.5301959900000015</v>
      </c>
      <c r="CL78" s="1">
        <v>0</v>
      </c>
    </row>
    <row r="79" spans="1:90" x14ac:dyDescent="0.25">
      <c r="A79" s="1" t="s">
        <v>65</v>
      </c>
      <c r="B79" s="1">
        <v>5.0999999999999996</v>
      </c>
      <c r="C79" s="1">
        <v>2</v>
      </c>
      <c r="D79" s="1">
        <v>90</v>
      </c>
      <c r="E79" s="1">
        <v>0.14000000000000001</v>
      </c>
      <c r="F79" s="1">
        <v>0</v>
      </c>
      <c r="G79" s="1">
        <v>0.3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18.5</v>
      </c>
      <c r="V79" s="1">
        <v>14.5</v>
      </c>
      <c r="W79" s="1">
        <v>78</v>
      </c>
      <c r="X79" s="1">
        <v>2</v>
      </c>
      <c r="Y79" s="1">
        <v>1</v>
      </c>
      <c r="Z79" s="1">
        <v>50</v>
      </c>
      <c r="AA79" s="1">
        <v>0</v>
      </c>
      <c r="AB79" s="1">
        <v>0</v>
      </c>
      <c r="AC79" s="1">
        <v>2</v>
      </c>
      <c r="AD79" s="1">
        <v>0.5</v>
      </c>
      <c r="AE79" s="1">
        <v>0.26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2</v>
      </c>
      <c r="AL79" s="1">
        <v>28.85</v>
      </c>
      <c r="AM79" s="1">
        <v>22.1</v>
      </c>
      <c r="AN79" s="1">
        <v>0.8</v>
      </c>
      <c r="AO79" s="1">
        <v>4.0999999999999996</v>
      </c>
      <c r="AP79" s="1">
        <v>18</v>
      </c>
      <c r="AQ79" s="1">
        <v>18</v>
      </c>
      <c r="AR79" s="1">
        <v>0</v>
      </c>
      <c r="AS79" s="1">
        <v>2</v>
      </c>
      <c r="AT79" s="1">
        <v>1</v>
      </c>
      <c r="AU79" s="1">
        <v>1</v>
      </c>
      <c r="AV79" s="1">
        <v>1</v>
      </c>
      <c r="AW79" s="1">
        <v>100</v>
      </c>
      <c r="AX79" s="1">
        <v>7</v>
      </c>
      <c r="AY79" s="1">
        <v>2.5</v>
      </c>
      <c r="AZ79" s="1">
        <v>0.5</v>
      </c>
      <c r="BA79" s="1">
        <v>1</v>
      </c>
      <c r="BB79" s="1">
        <v>4</v>
      </c>
      <c r="BC79" s="1">
        <v>9.5</v>
      </c>
      <c r="BD79" s="1">
        <v>7</v>
      </c>
      <c r="BE79" s="1">
        <v>2.5</v>
      </c>
      <c r="BF79" s="1">
        <v>1</v>
      </c>
      <c r="BG79" s="1">
        <v>2.5</v>
      </c>
      <c r="BH79" s="1">
        <v>2</v>
      </c>
      <c r="BI79" s="1">
        <v>1.1200000000000001</v>
      </c>
      <c r="BJ79" s="1">
        <v>62</v>
      </c>
      <c r="BK79" s="1">
        <v>51</v>
      </c>
      <c r="BL79" s="1">
        <v>82</v>
      </c>
      <c r="BM79" s="1">
        <v>36</v>
      </c>
      <c r="BN79" s="1">
        <v>29.5</v>
      </c>
      <c r="BO79" s="1">
        <v>82</v>
      </c>
      <c r="BP79" s="1">
        <v>18.5</v>
      </c>
      <c r="BQ79" s="1">
        <v>14.5</v>
      </c>
      <c r="BR79" s="1">
        <v>78</v>
      </c>
      <c r="BS79" s="1">
        <v>0</v>
      </c>
      <c r="BT79" s="1">
        <v>0</v>
      </c>
      <c r="BU79" s="1">
        <v>2</v>
      </c>
      <c r="BV79" s="1">
        <v>0</v>
      </c>
      <c r="BW79" s="1">
        <v>0</v>
      </c>
      <c r="BX79" s="1">
        <v>3</v>
      </c>
      <c r="BY79" s="1">
        <v>92.5</v>
      </c>
      <c r="BZ79" s="1">
        <v>1</v>
      </c>
      <c r="CA79" s="1">
        <v>3</v>
      </c>
      <c r="CB79" s="1">
        <v>2.5</v>
      </c>
      <c r="CC79" s="1">
        <v>0</v>
      </c>
      <c r="CD79" s="1">
        <v>0</v>
      </c>
      <c r="CE79" s="1">
        <v>0</v>
      </c>
      <c r="CF79" s="1">
        <v>0</v>
      </c>
      <c r="CG79" s="1">
        <v>0</v>
      </c>
      <c r="CH79" s="1">
        <v>0</v>
      </c>
      <c r="CI79" s="1">
        <v>0</v>
      </c>
      <c r="CJ79" s="1">
        <v>0</v>
      </c>
      <c r="CK79" s="1">
        <f t="shared" si="1"/>
        <v>3.9580303399999996</v>
      </c>
      <c r="CL79" s="1">
        <v>-1</v>
      </c>
    </row>
    <row r="80" spans="1:90" x14ac:dyDescent="0.25">
      <c r="A80" s="1" t="s">
        <v>188</v>
      </c>
      <c r="B80" s="1">
        <v>4.3</v>
      </c>
      <c r="C80" s="1">
        <v>2</v>
      </c>
      <c r="D80" s="1">
        <v>78.5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8</v>
      </c>
      <c r="V80" s="1">
        <v>4</v>
      </c>
      <c r="W80" s="1">
        <v>50</v>
      </c>
      <c r="X80" s="1">
        <v>0</v>
      </c>
      <c r="Y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0.5</v>
      </c>
      <c r="AI80" s="1">
        <v>0</v>
      </c>
      <c r="AJ80" s="1">
        <v>0</v>
      </c>
      <c r="AK80" s="1">
        <v>0</v>
      </c>
      <c r="AL80" s="1">
        <v>1.35</v>
      </c>
      <c r="AM80" s="1">
        <v>13.2</v>
      </c>
      <c r="AN80" s="1">
        <v>0</v>
      </c>
      <c r="AO80" s="1">
        <v>1.8</v>
      </c>
      <c r="AP80" s="1">
        <v>7</v>
      </c>
      <c r="AQ80" s="1">
        <v>7</v>
      </c>
      <c r="AR80" s="1">
        <v>0</v>
      </c>
      <c r="AS80" s="1">
        <v>1.5</v>
      </c>
      <c r="AT80" s="1">
        <v>1</v>
      </c>
      <c r="AU80" s="1">
        <v>1.5</v>
      </c>
      <c r="AV80" s="1">
        <v>1</v>
      </c>
      <c r="AW80" s="1">
        <v>67</v>
      </c>
      <c r="AX80" s="1">
        <v>4</v>
      </c>
      <c r="AY80" s="1">
        <v>2.5</v>
      </c>
      <c r="AZ80" s="1">
        <v>1.5</v>
      </c>
      <c r="BA80" s="1">
        <v>0.5</v>
      </c>
      <c r="BB80" s="1">
        <v>4.5</v>
      </c>
      <c r="BC80" s="1">
        <v>20</v>
      </c>
      <c r="BD80" s="1">
        <v>10</v>
      </c>
      <c r="BE80" s="1">
        <v>5</v>
      </c>
      <c r="BF80" s="1">
        <v>2</v>
      </c>
      <c r="BG80" s="1">
        <v>3</v>
      </c>
      <c r="BH80" s="1">
        <v>2</v>
      </c>
      <c r="BI80" s="1">
        <v>1.65</v>
      </c>
      <c r="BJ80" s="1">
        <v>25.5</v>
      </c>
      <c r="BK80" s="1">
        <v>17.5</v>
      </c>
      <c r="BL80" s="1">
        <v>69</v>
      </c>
      <c r="BM80" s="1">
        <v>14</v>
      </c>
      <c r="BN80" s="1">
        <v>9.5</v>
      </c>
      <c r="BO80" s="1">
        <v>68</v>
      </c>
      <c r="BP80" s="1">
        <v>8</v>
      </c>
      <c r="BQ80" s="1">
        <v>4</v>
      </c>
      <c r="BR80" s="1">
        <v>50</v>
      </c>
      <c r="BS80" s="1">
        <v>0</v>
      </c>
      <c r="BT80" s="1">
        <v>0</v>
      </c>
      <c r="BU80" s="1">
        <v>2</v>
      </c>
      <c r="BV80" s="1">
        <v>0</v>
      </c>
      <c r="BW80" s="1">
        <v>1</v>
      </c>
      <c r="BX80" s="1">
        <v>0.5</v>
      </c>
      <c r="BY80" s="1">
        <v>45</v>
      </c>
      <c r="BZ80" s="1">
        <v>0</v>
      </c>
      <c r="CA80" s="1">
        <v>3</v>
      </c>
      <c r="CB80" s="1">
        <v>1.5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  <c r="CI80" s="1">
        <v>0</v>
      </c>
      <c r="CJ80" s="1">
        <v>0</v>
      </c>
      <c r="CK80" s="1">
        <f t="shared" si="1"/>
        <v>3.4060788999999994</v>
      </c>
      <c r="CL80" s="1">
        <v>-1</v>
      </c>
    </row>
    <row r="81" spans="1:90" x14ac:dyDescent="0.25">
      <c r="A81" s="1" t="s">
        <v>133</v>
      </c>
      <c r="B81" s="1">
        <v>4.5999999999999996</v>
      </c>
      <c r="C81" s="1">
        <v>2</v>
      </c>
      <c r="D81" s="1">
        <v>90</v>
      </c>
      <c r="E81" s="1">
        <v>0.23</v>
      </c>
      <c r="F81" s="1">
        <v>0</v>
      </c>
      <c r="G81" s="1">
        <v>0.4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8</v>
      </c>
      <c r="V81" s="1">
        <v>4.5</v>
      </c>
      <c r="W81" s="1">
        <v>56</v>
      </c>
      <c r="X81" s="1">
        <v>0</v>
      </c>
      <c r="Y81" s="1">
        <v>0</v>
      </c>
      <c r="AA81" s="1">
        <v>0</v>
      </c>
      <c r="AB81" s="1">
        <v>0</v>
      </c>
      <c r="AC81" s="1">
        <v>1</v>
      </c>
      <c r="AD81" s="1">
        <v>1</v>
      </c>
      <c r="AE81" s="1">
        <v>0.41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1</v>
      </c>
      <c r="AL81" s="1">
        <v>12.25</v>
      </c>
      <c r="AM81" s="1">
        <v>22.7</v>
      </c>
      <c r="AN81" s="1">
        <v>1.2</v>
      </c>
      <c r="AO81" s="1">
        <v>4</v>
      </c>
      <c r="AP81" s="1">
        <v>19.5</v>
      </c>
      <c r="AQ81" s="1">
        <v>19.5</v>
      </c>
      <c r="AR81" s="1">
        <v>0.5</v>
      </c>
      <c r="AS81" s="1">
        <v>2</v>
      </c>
      <c r="AT81" s="1">
        <v>2</v>
      </c>
      <c r="AU81" s="1">
        <v>0.5</v>
      </c>
      <c r="AV81" s="1">
        <v>0.5</v>
      </c>
      <c r="AW81" s="1">
        <v>100</v>
      </c>
      <c r="AX81" s="1">
        <v>6.5</v>
      </c>
      <c r="AY81" s="1">
        <v>3.5</v>
      </c>
      <c r="AZ81" s="1">
        <v>1</v>
      </c>
      <c r="BA81" s="1">
        <v>2</v>
      </c>
      <c r="BB81" s="1">
        <v>6.5</v>
      </c>
      <c r="BC81" s="1">
        <v>13</v>
      </c>
      <c r="BD81" s="1">
        <v>8</v>
      </c>
      <c r="BE81" s="1">
        <v>5</v>
      </c>
      <c r="BF81" s="1">
        <v>0.5</v>
      </c>
      <c r="BG81" s="1">
        <v>2</v>
      </c>
      <c r="BH81" s="1">
        <v>1.5</v>
      </c>
      <c r="BI81" s="1">
        <v>1.44</v>
      </c>
      <c r="BJ81" s="1">
        <v>56.5</v>
      </c>
      <c r="BK81" s="1">
        <v>47.5</v>
      </c>
      <c r="BL81" s="1">
        <v>84</v>
      </c>
      <c r="BM81" s="1">
        <v>21.5</v>
      </c>
      <c r="BN81" s="1">
        <v>15</v>
      </c>
      <c r="BO81" s="1">
        <v>70</v>
      </c>
      <c r="BP81" s="1">
        <v>8</v>
      </c>
      <c r="BQ81" s="1">
        <v>4.5</v>
      </c>
      <c r="BR81" s="1">
        <v>56</v>
      </c>
      <c r="BS81" s="1">
        <v>0.5</v>
      </c>
      <c r="BT81" s="1">
        <v>0.5</v>
      </c>
      <c r="BU81" s="1">
        <v>2</v>
      </c>
      <c r="BV81" s="1">
        <v>0</v>
      </c>
      <c r="BW81" s="1">
        <v>0</v>
      </c>
      <c r="BX81" s="1">
        <v>0</v>
      </c>
      <c r="BY81" s="1">
        <v>66.5</v>
      </c>
      <c r="BZ81" s="1">
        <v>0.5</v>
      </c>
      <c r="CA81" s="1">
        <v>7.5</v>
      </c>
      <c r="CB81" s="1">
        <v>0.5</v>
      </c>
      <c r="CC81" s="1">
        <v>0</v>
      </c>
      <c r="CD81" s="1">
        <v>0</v>
      </c>
      <c r="CE81" s="1">
        <v>0</v>
      </c>
      <c r="CF81" s="1">
        <v>0</v>
      </c>
      <c r="CG81" s="1">
        <v>0</v>
      </c>
      <c r="CH81" s="1">
        <v>0</v>
      </c>
      <c r="CI81" s="1">
        <v>0</v>
      </c>
      <c r="CJ81" s="1">
        <v>0</v>
      </c>
      <c r="CK81" s="1">
        <f t="shared" si="1"/>
        <v>3.8113669299999988</v>
      </c>
      <c r="CL81" s="1">
        <v>-1</v>
      </c>
    </row>
  </sheetData>
  <sortState xmlns:xlrd2="http://schemas.microsoft.com/office/spreadsheetml/2017/richdata2" ref="A2:CL81">
    <sortCondition ref="C4:C81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54E8E-FBF0-43DA-A522-B3C23EA517E9}">
  <dimension ref="A1:CL85"/>
  <sheetViews>
    <sheetView zoomScale="80" zoomScaleNormal="80" workbookViewId="0">
      <pane xSplit="1" ySplit="1" topLeftCell="BT2" activePane="bottomRight" state="frozen"/>
      <selection pane="topRight" activeCell="B1" sqref="B1"/>
      <selection pane="bottomLeft" activeCell="A2" sqref="A2"/>
      <selection pane="bottomRight" activeCell="CK1" activeCellId="1" sqref="A1:B1048576 CK1:CL1048576"/>
    </sheetView>
  </sheetViews>
  <sheetFormatPr defaultRowHeight="15.75" x14ac:dyDescent="0.25"/>
  <cols>
    <col min="1" max="89" width="9.140625" style="1"/>
    <col min="90" max="90" width="12" style="1" bestFit="1" customWidth="1"/>
    <col min="91" max="16384" width="9.140625" style="1"/>
  </cols>
  <sheetData>
    <row r="1" spans="1:9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10</v>
      </c>
      <c r="S1" s="1" t="s">
        <v>11</v>
      </c>
      <c r="T1" s="1" t="s">
        <v>13</v>
      </c>
      <c r="U1" s="1" t="s">
        <v>17</v>
      </c>
      <c r="V1" s="1" t="s">
        <v>18</v>
      </c>
      <c r="W1" s="1" t="s">
        <v>19</v>
      </c>
      <c r="X1" s="1" t="s">
        <v>17</v>
      </c>
      <c r="Y1" s="1" t="s">
        <v>18</v>
      </c>
      <c r="Z1" s="1" t="s">
        <v>19</v>
      </c>
      <c r="AA1" s="1" t="s">
        <v>20</v>
      </c>
      <c r="AB1" s="1" t="s">
        <v>21</v>
      </c>
      <c r="AC1" s="1" t="s">
        <v>22</v>
      </c>
      <c r="AD1" s="1" t="s">
        <v>23</v>
      </c>
      <c r="AE1" s="1" t="s">
        <v>24</v>
      </c>
      <c r="AF1" s="1" t="s">
        <v>25</v>
      </c>
      <c r="AG1" s="1" t="s">
        <v>26</v>
      </c>
      <c r="AH1" s="1" t="s">
        <v>27</v>
      </c>
      <c r="AI1" s="1" t="s">
        <v>28</v>
      </c>
      <c r="AJ1" s="1" t="s">
        <v>29</v>
      </c>
      <c r="AK1" s="1" t="s">
        <v>30</v>
      </c>
      <c r="AL1" s="1" t="s">
        <v>31</v>
      </c>
      <c r="AM1" s="1" t="s">
        <v>32</v>
      </c>
      <c r="AN1" s="1" t="s">
        <v>33</v>
      </c>
      <c r="AO1" s="1" t="s">
        <v>34</v>
      </c>
      <c r="AP1" s="1" t="s">
        <v>35</v>
      </c>
      <c r="AQ1" s="1" t="s">
        <v>36</v>
      </c>
      <c r="AR1" s="1" t="s">
        <v>37</v>
      </c>
      <c r="AS1" s="1" t="s">
        <v>38</v>
      </c>
      <c r="AT1" s="1" t="s">
        <v>39</v>
      </c>
      <c r="AU1" s="1" t="s">
        <v>17</v>
      </c>
      <c r="AV1" s="1" t="s">
        <v>40</v>
      </c>
      <c r="AW1" s="1" t="s">
        <v>19</v>
      </c>
      <c r="AX1" s="1" t="s">
        <v>41</v>
      </c>
      <c r="AY1" s="1" t="s">
        <v>42</v>
      </c>
      <c r="AZ1" s="1" t="s">
        <v>43</v>
      </c>
      <c r="BA1" s="1" t="s">
        <v>44</v>
      </c>
      <c r="BB1" s="1" t="s">
        <v>45</v>
      </c>
      <c r="BC1" s="1" t="s">
        <v>8</v>
      </c>
      <c r="BD1" s="1" t="s">
        <v>10</v>
      </c>
      <c r="BE1" s="1" t="s">
        <v>9</v>
      </c>
      <c r="BF1" s="1" t="s">
        <v>46</v>
      </c>
      <c r="BG1" s="1" t="s">
        <v>13</v>
      </c>
      <c r="BH1" s="1" t="s">
        <v>12</v>
      </c>
      <c r="BI1" s="1" t="s">
        <v>47</v>
      </c>
      <c r="BJ1" s="1" t="s">
        <v>17</v>
      </c>
      <c r="BK1" s="1" t="s">
        <v>48</v>
      </c>
      <c r="BL1" s="1" t="s">
        <v>19</v>
      </c>
      <c r="BM1" s="1" t="s">
        <v>17</v>
      </c>
      <c r="BN1" s="1" t="s">
        <v>49</v>
      </c>
      <c r="BO1" s="1" t="s">
        <v>19</v>
      </c>
      <c r="BP1" s="1" t="s">
        <v>17</v>
      </c>
      <c r="BQ1" s="1" t="s">
        <v>18</v>
      </c>
      <c r="BR1" s="1" t="s">
        <v>19</v>
      </c>
      <c r="BS1" s="1" t="s">
        <v>17</v>
      </c>
      <c r="BT1" s="1" t="s">
        <v>49</v>
      </c>
      <c r="BU1" s="1" t="s">
        <v>50</v>
      </c>
      <c r="BV1" s="1" t="s">
        <v>51</v>
      </c>
      <c r="BW1" s="1" t="s">
        <v>52</v>
      </c>
      <c r="BX1" s="1" t="s">
        <v>53</v>
      </c>
      <c r="BY1" s="1" t="s">
        <v>54</v>
      </c>
      <c r="BZ1" s="1" t="s">
        <v>55</v>
      </c>
      <c r="CA1" s="1" t="s">
        <v>56</v>
      </c>
      <c r="CB1" s="1" t="s">
        <v>55</v>
      </c>
      <c r="CC1" s="1" t="s">
        <v>56</v>
      </c>
      <c r="CD1" s="1" t="s">
        <v>55</v>
      </c>
      <c r="CE1" s="1" t="s">
        <v>57</v>
      </c>
      <c r="CF1" s="1" t="s">
        <v>49</v>
      </c>
      <c r="CG1" s="1" t="s">
        <v>17</v>
      </c>
      <c r="CH1" s="1" t="s">
        <v>58</v>
      </c>
      <c r="CI1" s="1" t="s">
        <v>17</v>
      </c>
      <c r="CJ1" s="1" t="s">
        <v>58</v>
      </c>
      <c r="CK1" s="1" t="s">
        <v>209</v>
      </c>
      <c r="CL1" s="1" t="s">
        <v>208</v>
      </c>
    </row>
    <row r="2" spans="1:90" x14ac:dyDescent="0.25">
      <c r="A2" s="1" t="s">
        <v>118</v>
      </c>
      <c r="B2" s="1">
        <v>6.2</v>
      </c>
      <c r="C2" s="1">
        <v>1</v>
      </c>
      <c r="D2" s="1">
        <v>1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100</v>
      </c>
      <c r="X2" s="1">
        <v>0</v>
      </c>
      <c r="Y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0.1</v>
      </c>
      <c r="AM2" s="1">
        <v>0.2</v>
      </c>
      <c r="AN2" s="1">
        <v>0</v>
      </c>
      <c r="AO2" s="1">
        <v>0.8</v>
      </c>
      <c r="AP2" s="1">
        <v>3</v>
      </c>
      <c r="AQ2" s="1">
        <v>3</v>
      </c>
      <c r="AR2" s="1">
        <v>0</v>
      </c>
      <c r="AS2" s="1">
        <v>1</v>
      </c>
      <c r="AT2" s="1">
        <v>0</v>
      </c>
      <c r="AU2" s="1">
        <v>0</v>
      </c>
      <c r="AV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17</v>
      </c>
      <c r="BD2" s="1">
        <v>13</v>
      </c>
      <c r="BE2" s="1">
        <v>7</v>
      </c>
      <c r="BF2" s="1">
        <v>0</v>
      </c>
      <c r="BG2" s="1">
        <v>4</v>
      </c>
      <c r="BH2" s="1">
        <v>2</v>
      </c>
      <c r="BI2" s="1">
        <v>2.0499999999999998</v>
      </c>
      <c r="BJ2" s="1">
        <v>2</v>
      </c>
      <c r="BK2" s="1">
        <v>1</v>
      </c>
      <c r="BL2" s="1">
        <v>50</v>
      </c>
      <c r="BM2" s="1">
        <v>1</v>
      </c>
      <c r="BN2" s="1">
        <v>1</v>
      </c>
      <c r="BO2" s="1">
        <v>100</v>
      </c>
      <c r="BP2" s="1">
        <v>1</v>
      </c>
      <c r="BQ2" s="1">
        <v>1</v>
      </c>
      <c r="BR2" s="1">
        <v>100</v>
      </c>
      <c r="BS2" s="1">
        <v>0</v>
      </c>
      <c r="BT2" s="1">
        <v>0</v>
      </c>
      <c r="BU2" s="1">
        <v>0</v>
      </c>
      <c r="BV2" s="1">
        <v>1</v>
      </c>
      <c r="BW2" s="1">
        <v>0</v>
      </c>
      <c r="BX2" s="1">
        <v>0</v>
      </c>
      <c r="BY2" s="1">
        <v>5</v>
      </c>
      <c r="BZ2" s="1">
        <v>0</v>
      </c>
      <c r="CA2" s="1">
        <v>1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f>4.183594+(-0.009034*D2)+(-1.802019*E2)+(1.02112*F2)+(1.762121*G2)+(-3.031996*J2)+(-6.456009*M2)+(24.043236*O2)+(-1.033312*T2)+(0.066494*AA2)+(-0.22258*AB2)+(-0.191123*AC2)+(-1.297444*AI2)+(-0.050047*AK2)+(-0.042478*AM2)+(0.045861*AQ2)+(-0.114879*AS2)+(-0.11276*AT2)+(0.156991*AU2)+(-0.222984*AV2)+(0.03936*AY2)+(0.032499*BE2)+(0.1917*BF2)+(-0.123623*BG2)+(0.065461*BH2)+(0.015142*BK2)+(-0.018628*BL2)+(-0.023796*BN2)+(0.006707*BR2)+(0.619998*BS2)+(0.019132*BY2)+(0.096691*BZ2)+(-0.020132*CA2)+(0.100053*CB2)+(-1.303454*CD2)+(-0.545811*CF2)+(-1.093949*CG2)+(4.460507*CH2)+(7.9751*CJ2)</f>
        <v>3.8588654000000009</v>
      </c>
      <c r="CL2" s="1">
        <v>13</v>
      </c>
    </row>
    <row r="3" spans="1:90" x14ac:dyDescent="0.25">
      <c r="A3" s="1" t="s">
        <v>155</v>
      </c>
      <c r="B3" s="1">
        <v>8.5</v>
      </c>
      <c r="C3" s="1">
        <v>1</v>
      </c>
      <c r="D3" s="1">
        <v>64</v>
      </c>
      <c r="E3" s="1">
        <v>0.02</v>
      </c>
      <c r="F3" s="1">
        <v>0</v>
      </c>
      <c r="G3" s="1">
        <v>0.1</v>
      </c>
      <c r="H3" s="1">
        <v>0</v>
      </c>
      <c r="I3" s="1">
        <v>2</v>
      </c>
      <c r="J3" s="1">
        <v>0</v>
      </c>
      <c r="K3" s="1">
        <v>0</v>
      </c>
      <c r="L3" s="1">
        <v>2</v>
      </c>
      <c r="M3" s="1">
        <v>0</v>
      </c>
      <c r="N3" s="1">
        <v>0</v>
      </c>
      <c r="O3" s="1">
        <v>0.02</v>
      </c>
      <c r="P3" s="1">
        <v>0.02</v>
      </c>
      <c r="Q3" s="1">
        <v>0</v>
      </c>
      <c r="R3" s="1">
        <v>0</v>
      </c>
      <c r="S3" s="1">
        <v>0</v>
      </c>
      <c r="T3" s="1">
        <v>0</v>
      </c>
      <c r="U3" s="1">
        <v>24</v>
      </c>
      <c r="V3" s="1">
        <v>19</v>
      </c>
      <c r="W3" s="1">
        <v>79</v>
      </c>
      <c r="X3" s="1">
        <v>7</v>
      </c>
      <c r="Y3" s="1">
        <v>1</v>
      </c>
      <c r="Z3" s="1">
        <v>14</v>
      </c>
      <c r="AA3" s="1">
        <v>6</v>
      </c>
      <c r="AB3" s="1">
        <v>0</v>
      </c>
      <c r="AC3" s="1">
        <v>1</v>
      </c>
      <c r="AD3" s="1">
        <v>0</v>
      </c>
      <c r="AE3" s="1">
        <v>0.05</v>
      </c>
      <c r="AF3" s="1">
        <v>0</v>
      </c>
      <c r="AG3" s="1">
        <v>0</v>
      </c>
      <c r="AH3" s="1">
        <v>0</v>
      </c>
      <c r="AI3" s="1">
        <v>0</v>
      </c>
      <c r="AJ3" s="1">
        <v>1</v>
      </c>
      <c r="AK3" s="1">
        <v>9</v>
      </c>
      <c r="AL3" s="1">
        <v>22.1</v>
      </c>
      <c r="AM3" s="1">
        <v>9.4</v>
      </c>
      <c r="AN3" s="1">
        <v>0.3</v>
      </c>
      <c r="AO3" s="1">
        <v>5</v>
      </c>
      <c r="AP3" s="1">
        <v>8</v>
      </c>
      <c r="AQ3" s="1">
        <v>20</v>
      </c>
      <c r="AR3" s="1">
        <v>0</v>
      </c>
      <c r="AS3" s="1">
        <v>6</v>
      </c>
      <c r="AT3" s="1">
        <v>0</v>
      </c>
      <c r="AU3" s="1">
        <v>1</v>
      </c>
      <c r="AV3" s="1">
        <v>0</v>
      </c>
      <c r="AW3" s="1">
        <v>0</v>
      </c>
      <c r="AX3" s="1">
        <v>2</v>
      </c>
      <c r="AY3" s="1">
        <v>1</v>
      </c>
      <c r="AZ3" s="1">
        <v>0</v>
      </c>
      <c r="BA3" s="1">
        <v>1</v>
      </c>
      <c r="BB3" s="1">
        <v>2</v>
      </c>
      <c r="BC3" s="1">
        <v>6</v>
      </c>
      <c r="BD3" s="1">
        <v>5</v>
      </c>
      <c r="BE3" s="1">
        <v>2</v>
      </c>
      <c r="BF3" s="1">
        <v>0</v>
      </c>
      <c r="BG3" s="1">
        <v>1</v>
      </c>
      <c r="BH3" s="1">
        <v>0</v>
      </c>
      <c r="BI3" s="1">
        <v>0.4</v>
      </c>
      <c r="BJ3" s="1">
        <v>69</v>
      </c>
      <c r="BK3" s="1">
        <v>59</v>
      </c>
      <c r="BL3" s="1">
        <v>86</v>
      </c>
      <c r="BM3" s="1">
        <v>49</v>
      </c>
      <c r="BN3" s="1">
        <v>36</v>
      </c>
      <c r="BO3" s="1">
        <v>73</v>
      </c>
      <c r="BP3" s="1">
        <v>24</v>
      </c>
      <c r="BQ3" s="1">
        <v>19</v>
      </c>
      <c r="BR3" s="1">
        <v>79</v>
      </c>
      <c r="BS3" s="1">
        <v>1</v>
      </c>
      <c r="BT3" s="1">
        <v>1</v>
      </c>
      <c r="BU3" s="1">
        <v>1</v>
      </c>
      <c r="BV3" s="1">
        <v>0</v>
      </c>
      <c r="BW3" s="1">
        <v>1</v>
      </c>
      <c r="BX3" s="1">
        <v>0</v>
      </c>
      <c r="BY3" s="1">
        <v>91</v>
      </c>
      <c r="BZ3" s="1">
        <v>0</v>
      </c>
      <c r="CA3" s="1">
        <v>14</v>
      </c>
      <c r="CB3" s="1">
        <v>12</v>
      </c>
      <c r="CC3" s="1">
        <v>0</v>
      </c>
      <c r="CD3" s="1">
        <v>0</v>
      </c>
      <c r="CE3" s="1">
        <v>5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f t="shared" ref="CK3:CK66" si="0">4.183594+(-0.009034*D3)+(-1.802019*E3)+(1.02112*F3)+(1.762121*G3)+(-3.031996*J3)+(-6.456009*M3)+(24.043236*O3)+(-1.033312*T3)+(0.066494*AA3)+(-0.22258*AB3)+(-0.191123*AC3)+(-1.297444*AI3)+(-0.050047*AK3)+(-0.042478*AM3)+(0.045861*AQ3)+(-0.114879*AS3)+(-0.11276*AT3)+(0.156991*AU3)+(-0.222984*AV3)+(0.03936*AY3)+(0.032499*BE3)+(0.1917*BF3)+(-0.123623*BG3)+(0.065461*BH3)+(0.015142*BK3)+(-0.018628*BL3)+(-0.023796*BN3)+(0.006707*BR3)+(0.619998*BS3)+(0.019132*BY3)+(0.096691*BZ3)+(-0.020132*CA3)+(0.100053*CB3)+(-1.303454*CD3)+(-0.545811*CF3)+(-1.093949*CG3)+(4.460507*CH3)+(7.9751*CJ3)</f>
        <v>6.1946162400000011</v>
      </c>
      <c r="CL3" s="1">
        <v>10</v>
      </c>
    </row>
    <row r="4" spans="1:90" x14ac:dyDescent="0.25">
      <c r="A4" s="1" t="s">
        <v>89</v>
      </c>
      <c r="B4" s="1">
        <v>6.2</v>
      </c>
      <c r="C4" s="1">
        <v>1</v>
      </c>
      <c r="D4" s="1">
        <v>90</v>
      </c>
      <c r="E4" s="1">
        <v>0.03</v>
      </c>
      <c r="F4" s="1">
        <v>0</v>
      </c>
      <c r="G4" s="1">
        <v>0.1</v>
      </c>
      <c r="H4" s="1">
        <v>0</v>
      </c>
      <c r="I4" s="1">
        <v>2</v>
      </c>
      <c r="J4" s="1">
        <v>0</v>
      </c>
      <c r="K4" s="1">
        <v>1</v>
      </c>
      <c r="L4" s="1">
        <v>1</v>
      </c>
      <c r="M4" s="1">
        <v>0</v>
      </c>
      <c r="N4" s="1">
        <v>1</v>
      </c>
      <c r="O4" s="1">
        <v>0.03</v>
      </c>
      <c r="P4" s="1">
        <v>0.03</v>
      </c>
      <c r="Q4" s="1">
        <v>0</v>
      </c>
      <c r="R4" s="1">
        <v>0</v>
      </c>
      <c r="S4" s="1">
        <v>0</v>
      </c>
      <c r="T4" s="1">
        <v>0</v>
      </c>
      <c r="U4" s="1">
        <v>8</v>
      </c>
      <c r="V4" s="1">
        <v>6</v>
      </c>
      <c r="W4" s="1">
        <v>75</v>
      </c>
      <c r="X4" s="1">
        <v>0</v>
      </c>
      <c r="Y4" s="1">
        <v>0</v>
      </c>
      <c r="AA4" s="1">
        <v>0</v>
      </c>
      <c r="AB4" s="1">
        <v>0</v>
      </c>
      <c r="AC4" s="1">
        <v>1</v>
      </c>
      <c r="AD4" s="1">
        <v>0</v>
      </c>
      <c r="AE4" s="1">
        <v>7.0000000000000007E-2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15</v>
      </c>
      <c r="AL4" s="1">
        <v>11.8</v>
      </c>
      <c r="AM4" s="1">
        <v>17.2</v>
      </c>
      <c r="AN4" s="1">
        <v>0.4</v>
      </c>
      <c r="AO4" s="1">
        <v>3.3</v>
      </c>
      <c r="AP4" s="1">
        <v>16</v>
      </c>
      <c r="AQ4" s="1">
        <v>16</v>
      </c>
      <c r="AR4" s="1">
        <v>0</v>
      </c>
      <c r="AS4" s="1">
        <v>2</v>
      </c>
      <c r="AT4" s="1">
        <v>1</v>
      </c>
      <c r="AU4" s="1">
        <v>2</v>
      </c>
      <c r="AV4" s="1">
        <v>1</v>
      </c>
      <c r="AW4" s="1">
        <v>50</v>
      </c>
      <c r="AX4" s="1">
        <v>6</v>
      </c>
      <c r="AY4" s="1">
        <v>2</v>
      </c>
      <c r="AZ4" s="1">
        <v>0</v>
      </c>
      <c r="BA4" s="1">
        <v>0</v>
      </c>
      <c r="BB4" s="1">
        <v>2</v>
      </c>
      <c r="BC4" s="1">
        <v>6</v>
      </c>
      <c r="BD4" s="1">
        <v>2</v>
      </c>
      <c r="BE4" s="1">
        <v>2</v>
      </c>
      <c r="BF4" s="1">
        <v>0</v>
      </c>
      <c r="BG4" s="1">
        <v>1</v>
      </c>
      <c r="BH4" s="1">
        <v>2</v>
      </c>
      <c r="BI4" s="1">
        <v>1.26</v>
      </c>
      <c r="BJ4" s="1">
        <v>83</v>
      </c>
      <c r="BK4" s="1">
        <v>75</v>
      </c>
      <c r="BL4" s="1">
        <v>90</v>
      </c>
      <c r="BM4" s="1">
        <v>31</v>
      </c>
      <c r="BN4" s="1">
        <v>25</v>
      </c>
      <c r="BO4" s="1">
        <v>81</v>
      </c>
      <c r="BP4" s="1">
        <v>8</v>
      </c>
      <c r="BQ4" s="1">
        <v>6</v>
      </c>
      <c r="BR4" s="1">
        <v>75</v>
      </c>
      <c r="BS4" s="1">
        <v>0</v>
      </c>
      <c r="BT4" s="1">
        <v>0</v>
      </c>
      <c r="BU4" s="1">
        <v>1</v>
      </c>
      <c r="BV4" s="1">
        <v>0</v>
      </c>
      <c r="BW4" s="1">
        <v>0</v>
      </c>
      <c r="BX4" s="1">
        <v>1</v>
      </c>
      <c r="BY4" s="1">
        <v>96</v>
      </c>
      <c r="BZ4" s="1">
        <v>1</v>
      </c>
      <c r="CA4" s="1">
        <v>7</v>
      </c>
      <c r="CB4" s="1">
        <v>1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f t="shared" si="0"/>
        <v>4.434553010000001</v>
      </c>
      <c r="CL4" s="1">
        <v>9</v>
      </c>
    </row>
    <row r="5" spans="1:90" x14ac:dyDescent="0.25">
      <c r="A5" s="1" t="s">
        <v>163</v>
      </c>
      <c r="B5" s="1">
        <v>5.6</v>
      </c>
      <c r="C5" s="1">
        <v>1</v>
      </c>
      <c r="D5" s="1">
        <v>90</v>
      </c>
      <c r="E5" s="1">
        <v>0.01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7</v>
      </c>
      <c r="V5" s="1">
        <v>6</v>
      </c>
      <c r="W5" s="1">
        <v>86</v>
      </c>
      <c r="X5" s="1">
        <v>0</v>
      </c>
      <c r="Y5" s="1">
        <v>0</v>
      </c>
      <c r="AA5" s="1">
        <v>0</v>
      </c>
      <c r="AB5" s="1">
        <v>0</v>
      </c>
      <c r="AC5" s="1">
        <v>1</v>
      </c>
      <c r="AD5" s="1">
        <v>0</v>
      </c>
      <c r="AE5" s="1">
        <v>0.03</v>
      </c>
      <c r="AF5" s="1">
        <v>0</v>
      </c>
      <c r="AG5" s="1">
        <v>0</v>
      </c>
      <c r="AH5" s="1">
        <v>1</v>
      </c>
      <c r="AI5" s="1">
        <v>0</v>
      </c>
      <c r="AJ5" s="1">
        <v>0</v>
      </c>
      <c r="AK5" s="1">
        <v>0</v>
      </c>
      <c r="AL5" s="1">
        <v>11.7</v>
      </c>
      <c r="AM5" s="1">
        <v>20.399999999999999</v>
      </c>
      <c r="AN5" s="1">
        <v>0.1</v>
      </c>
      <c r="AO5" s="1">
        <v>2</v>
      </c>
      <c r="AP5" s="1">
        <v>14</v>
      </c>
      <c r="AQ5" s="1">
        <v>14</v>
      </c>
      <c r="AR5" s="1">
        <v>0</v>
      </c>
      <c r="AS5" s="1">
        <v>1</v>
      </c>
      <c r="AT5" s="1">
        <v>1</v>
      </c>
      <c r="AU5" s="1">
        <v>0</v>
      </c>
      <c r="AV5" s="1">
        <v>0</v>
      </c>
      <c r="AX5" s="1">
        <v>13</v>
      </c>
      <c r="AY5" s="1">
        <v>2</v>
      </c>
      <c r="AZ5" s="1">
        <v>1</v>
      </c>
      <c r="BA5" s="1">
        <v>1</v>
      </c>
      <c r="BB5" s="1">
        <v>4</v>
      </c>
      <c r="BC5" s="1">
        <v>6</v>
      </c>
      <c r="BD5" s="1">
        <v>2</v>
      </c>
      <c r="BE5" s="1">
        <v>2</v>
      </c>
      <c r="BF5" s="1">
        <v>0</v>
      </c>
      <c r="BG5" s="1">
        <v>1</v>
      </c>
      <c r="BH5" s="1">
        <v>2</v>
      </c>
      <c r="BI5" s="1">
        <v>1.26</v>
      </c>
      <c r="BJ5" s="1">
        <v>81</v>
      </c>
      <c r="BK5" s="1">
        <v>72</v>
      </c>
      <c r="BL5" s="1">
        <v>89</v>
      </c>
      <c r="BM5" s="1">
        <v>30</v>
      </c>
      <c r="BN5" s="1">
        <v>25</v>
      </c>
      <c r="BO5" s="1">
        <v>83</v>
      </c>
      <c r="BP5" s="1">
        <v>7</v>
      </c>
      <c r="BQ5" s="1">
        <v>6</v>
      </c>
      <c r="BR5" s="1">
        <v>86</v>
      </c>
      <c r="BS5" s="1">
        <v>0</v>
      </c>
      <c r="BT5" s="1">
        <v>0</v>
      </c>
      <c r="BU5" s="1">
        <v>1</v>
      </c>
      <c r="BV5" s="1">
        <v>0</v>
      </c>
      <c r="BW5" s="1">
        <v>0</v>
      </c>
      <c r="BX5" s="1">
        <v>2</v>
      </c>
      <c r="BY5" s="1">
        <v>89</v>
      </c>
      <c r="BZ5" s="1">
        <v>0</v>
      </c>
      <c r="CA5" s="1">
        <v>6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f t="shared" si="0"/>
        <v>3.8564616100000002</v>
      </c>
      <c r="CL5" s="1">
        <v>6</v>
      </c>
    </row>
    <row r="6" spans="1:90" x14ac:dyDescent="0.25">
      <c r="A6" s="1" t="s">
        <v>116</v>
      </c>
      <c r="B6" s="1">
        <v>4</v>
      </c>
      <c r="C6" s="1">
        <v>1</v>
      </c>
      <c r="D6" s="1">
        <v>90</v>
      </c>
      <c r="E6" s="1">
        <v>0.03</v>
      </c>
      <c r="F6" s="1">
        <v>0</v>
      </c>
      <c r="G6" s="1">
        <v>0.1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0.01</v>
      </c>
      <c r="P6" s="1">
        <v>0.01</v>
      </c>
      <c r="Q6" s="1">
        <v>0</v>
      </c>
      <c r="R6" s="1">
        <v>0</v>
      </c>
      <c r="S6" s="1">
        <v>0</v>
      </c>
      <c r="T6" s="1">
        <v>0</v>
      </c>
      <c r="U6" s="1">
        <v>21</v>
      </c>
      <c r="V6" s="1">
        <v>12</v>
      </c>
      <c r="W6" s="1">
        <v>57</v>
      </c>
      <c r="X6" s="1">
        <v>5</v>
      </c>
      <c r="Y6" s="1">
        <v>1</v>
      </c>
      <c r="Z6" s="1">
        <v>20</v>
      </c>
      <c r="AA6" s="1">
        <v>0</v>
      </c>
      <c r="AB6" s="1">
        <v>0</v>
      </c>
      <c r="AC6" s="1">
        <v>1</v>
      </c>
      <c r="AD6" s="1">
        <v>0</v>
      </c>
      <c r="AE6" s="1">
        <v>0.04</v>
      </c>
      <c r="AF6" s="1">
        <v>0</v>
      </c>
      <c r="AG6" s="1">
        <v>0</v>
      </c>
      <c r="AH6" s="1">
        <v>0</v>
      </c>
      <c r="AI6" s="1">
        <v>0</v>
      </c>
      <c r="AJ6" s="1">
        <v>1</v>
      </c>
      <c r="AK6" s="1">
        <v>4</v>
      </c>
      <c r="AL6" s="1">
        <v>16.899999999999999</v>
      </c>
      <c r="AM6" s="1">
        <v>18</v>
      </c>
      <c r="AN6" s="1">
        <v>0.2</v>
      </c>
      <c r="AO6" s="1">
        <v>3.8</v>
      </c>
      <c r="AP6" s="1">
        <v>15</v>
      </c>
      <c r="AQ6" s="1">
        <v>27</v>
      </c>
      <c r="AR6" s="1">
        <v>1</v>
      </c>
      <c r="AS6" s="1">
        <v>7</v>
      </c>
      <c r="AT6" s="1">
        <v>0</v>
      </c>
      <c r="AU6" s="1">
        <v>1</v>
      </c>
      <c r="AV6" s="1">
        <v>1</v>
      </c>
      <c r="AW6" s="1">
        <v>100</v>
      </c>
      <c r="AX6" s="1">
        <v>5</v>
      </c>
      <c r="AY6" s="1">
        <v>3</v>
      </c>
      <c r="AZ6" s="1">
        <v>0</v>
      </c>
      <c r="BA6" s="1">
        <v>1</v>
      </c>
      <c r="BB6" s="1">
        <v>4</v>
      </c>
      <c r="BC6" s="1">
        <v>15</v>
      </c>
      <c r="BD6" s="1">
        <v>13</v>
      </c>
      <c r="BE6" s="1">
        <v>2</v>
      </c>
      <c r="BF6" s="1">
        <v>0</v>
      </c>
      <c r="BG6" s="1">
        <v>5</v>
      </c>
      <c r="BH6" s="1">
        <v>1</v>
      </c>
      <c r="BI6" s="1">
        <v>0.86</v>
      </c>
      <c r="BJ6" s="1">
        <v>60</v>
      </c>
      <c r="BK6" s="1">
        <v>45</v>
      </c>
      <c r="BL6" s="1">
        <v>75</v>
      </c>
      <c r="BM6" s="1">
        <v>45</v>
      </c>
      <c r="BN6" s="1">
        <v>30</v>
      </c>
      <c r="BO6" s="1">
        <v>67</v>
      </c>
      <c r="BP6" s="1">
        <v>21</v>
      </c>
      <c r="BQ6" s="1">
        <v>12</v>
      </c>
      <c r="BR6" s="1">
        <v>57</v>
      </c>
      <c r="BS6" s="1">
        <v>0</v>
      </c>
      <c r="BT6" s="1">
        <v>0</v>
      </c>
      <c r="BU6" s="1">
        <v>1</v>
      </c>
      <c r="BV6" s="1">
        <v>0</v>
      </c>
      <c r="BW6" s="1">
        <v>0</v>
      </c>
      <c r="BX6" s="1">
        <v>0</v>
      </c>
      <c r="BY6" s="1">
        <v>81</v>
      </c>
      <c r="BZ6" s="1">
        <v>2</v>
      </c>
      <c r="CA6" s="1">
        <v>16</v>
      </c>
      <c r="CB6" s="1">
        <v>4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f t="shared" si="0"/>
        <v>3.3496108900000001</v>
      </c>
      <c r="CL6" s="1">
        <v>6</v>
      </c>
    </row>
    <row r="7" spans="1:90" x14ac:dyDescent="0.25">
      <c r="A7" s="1" t="s">
        <v>146</v>
      </c>
      <c r="B7" s="1">
        <v>4.3</v>
      </c>
      <c r="C7" s="1">
        <v>1</v>
      </c>
      <c r="D7" s="1">
        <v>90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3</v>
      </c>
      <c r="V7" s="1">
        <v>0</v>
      </c>
      <c r="W7" s="1">
        <v>0</v>
      </c>
      <c r="X7" s="1">
        <v>0</v>
      </c>
      <c r="Y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13.2</v>
      </c>
      <c r="AN7" s="1">
        <v>0</v>
      </c>
      <c r="AO7" s="1">
        <v>1.3</v>
      </c>
      <c r="AP7" s="1">
        <v>12</v>
      </c>
      <c r="AQ7" s="1">
        <v>12</v>
      </c>
      <c r="AR7" s="1">
        <v>0</v>
      </c>
      <c r="AS7" s="1">
        <v>0</v>
      </c>
      <c r="AT7" s="1">
        <v>5</v>
      </c>
      <c r="AU7" s="1">
        <v>2</v>
      </c>
      <c r="AV7" s="1">
        <v>0</v>
      </c>
      <c r="AW7" s="1">
        <v>0</v>
      </c>
      <c r="AX7" s="1">
        <v>5</v>
      </c>
      <c r="AY7" s="1">
        <v>8</v>
      </c>
      <c r="AZ7" s="1">
        <v>0</v>
      </c>
      <c r="BA7" s="1">
        <v>2</v>
      </c>
      <c r="BB7" s="1">
        <v>10</v>
      </c>
      <c r="BC7" s="1">
        <v>19</v>
      </c>
      <c r="BD7" s="1">
        <v>12</v>
      </c>
      <c r="BE7" s="1">
        <v>8</v>
      </c>
      <c r="BF7" s="1">
        <v>0</v>
      </c>
      <c r="BG7" s="1">
        <v>2</v>
      </c>
      <c r="BH7" s="1">
        <v>5</v>
      </c>
      <c r="BI7" s="1">
        <v>3.01</v>
      </c>
      <c r="BJ7" s="1">
        <v>16</v>
      </c>
      <c r="BK7" s="1">
        <v>10</v>
      </c>
      <c r="BL7" s="1">
        <v>63</v>
      </c>
      <c r="BM7" s="1">
        <v>6</v>
      </c>
      <c r="BN7" s="1">
        <v>1</v>
      </c>
      <c r="BO7" s="1">
        <v>17</v>
      </c>
      <c r="BP7" s="1">
        <v>3</v>
      </c>
      <c r="BQ7" s="1">
        <v>0</v>
      </c>
      <c r="BR7" s="1">
        <v>0</v>
      </c>
      <c r="BS7" s="1">
        <v>0</v>
      </c>
      <c r="BT7" s="1">
        <v>0</v>
      </c>
      <c r="BU7" s="1">
        <v>1</v>
      </c>
      <c r="BV7" s="1">
        <v>0</v>
      </c>
      <c r="BW7" s="1">
        <v>0</v>
      </c>
      <c r="BX7" s="1">
        <v>0</v>
      </c>
      <c r="BY7" s="1">
        <v>33</v>
      </c>
      <c r="BZ7" s="1">
        <v>0</v>
      </c>
      <c r="CA7" s="1">
        <v>4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f t="shared" si="0"/>
        <v>3.2701573999999995</v>
      </c>
      <c r="CL7" s="1">
        <v>4</v>
      </c>
    </row>
    <row r="8" spans="1:90" x14ac:dyDescent="0.25">
      <c r="A8" s="1" t="s">
        <v>95</v>
      </c>
      <c r="B8" s="1">
        <v>5.2</v>
      </c>
      <c r="C8" s="1">
        <v>1</v>
      </c>
      <c r="D8" s="1">
        <v>90</v>
      </c>
      <c r="E8" s="1">
        <v>0.03</v>
      </c>
      <c r="F8" s="1">
        <v>0</v>
      </c>
      <c r="G8" s="1">
        <v>0.1</v>
      </c>
      <c r="H8" s="1">
        <v>0</v>
      </c>
      <c r="I8" s="1">
        <v>2</v>
      </c>
      <c r="J8" s="1">
        <v>0</v>
      </c>
      <c r="K8" s="1">
        <v>1</v>
      </c>
      <c r="L8" s="1">
        <v>1</v>
      </c>
      <c r="M8" s="1">
        <v>0</v>
      </c>
      <c r="N8" s="1">
        <v>0</v>
      </c>
      <c r="O8" s="1">
        <v>0.04</v>
      </c>
      <c r="P8" s="1">
        <v>0.04</v>
      </c>
      <c r="Q8" s="1">
        <v>0</v>
      </c>
      <c r="R8" s="1">
        <v>0</v>
      </c>
      <c r="S8" s="1">
        <v>0</v>
      </c>
      <c r="T8" s="1">
        <v>0</v>
      </c>
      <c r="U8" s="1">
        <v>9</v>
      </c>
      <c r="V8" s="1">
        <v>4</v>
      </c>
      <c r="W8" s="1">
        <v>44</v>
      </c>
      <c r="X8" s="1">
        <v>2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0.04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18</v>
      </c>
      <c r="AL8" s="1">
        <v>2.1</v>
      </c>
      <c r="AM8" s="1">
        <v>12.2</v>
      </c>
      <c r="AN8" s="1">
        <v>0.3</v>
      </c>
      <c r="AO8" s="1">
        <v>3.4</v>
      </c>
      <c r="AP8" s="1">
        <v>13</v>
      </c>
      <c r="AQ8" s="1">
        <v>13</v>
      </c>
      <c r="AR8" s="1">
        <v>0</v>
      </c>
      <c r="AS8" s="1">
        <v>1</v>
      </c>
      <c r="AT8" s="1">
        <v>2</v>
      </c>
      <c r="AU8" s="1">
        <v>3</v>
      </c>
      <c r="AV8" s="1">
        <v>3</v>
      </c>
      <c r="AW8" s="1">
        <v>100</v>
      </c>
      <c r="AX8" s="1">
        <v>4</v>
      </c>
      <c r="AY8" s="1">
        <v>3</v>
      </c>
      <c r="AZ8" s="1">
        <v>0</v>
      </c>
      <c r="BA8" s="1">
        <v>1</v>
      </c>
      <c r="BB8" s="1">
        <v>4</v>
      </c>
      <c r="BC8" s="1">
        <v>18</v>
      </c>
      <c r="BD8" s="1">
        <v>6</v>
      </c>
      <c r="BE8" s="1">
        <v>6</v>
      </c>
      <c r="BF8" s="1">
        <v>0</v>
      </c>
      <c r="BG8" s="1">
        <v>2</v>
      </c>
      <c r="BH8" s="1">
        <v>1</v>
      </c>
      <c r="BI8" s="1">
        <v>1.31</v>
      </c>
      <c r="BJ8" s="1">
        <v>36</v>
      </c>
      <c r="BK8" s="1">
        <v>26</v>
      </c>
      <c r="BL8" s="1">
        <v>72</v>
      </c>
      <c r="BM8" s="1">
        <v>22</v>
      </c>
      <c r="BN8" s="1">
        <v>13</v>
      </c>
      <c r="BO8" s="1">
        <v>59</v>
      </c>
      <c r="BP8" s="1">
        <v>9</v>
      </c>
      <c r="BQ8" s="1">
        <v>4</v>
      </c>
      <c r="BR8" s="1">
        <v>44</v>
      </c>
      <c r="BS8" s="1">
        <v>0</v>
      </c>
      <c r="BT8" s="1">
        <v>0</v>
      </c>
      <c r="BU8" s="1">
        <v>1</v>
      </c>
      <c r="BV8" s="1">
        <v>0</v>
      </c>
      <c r="BW8" s="1">
        <v>0</v>
      </c>
      <c r="BX8" s="1">
        <v>0</v>
      </c>
      <c r="BY8" s="1">
        <v>63</v>
      </c>
      <c r="BZ8" s="1">
        <v>4</v>
      </c>
      <c r="CA8" s="1">
        <v>2</v>
      </c>
      <c r="CB8" s="1">
        <v>2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f t="shared" si="0"/>
        <v>4.0145993699999991</v>
      </c>
      <c r="CL8" s="1">
        <v>2</v>
      </c>
    </row>
    <row r="9" spans="1:90" x14ac:dyDescent="0.25">
      <c r="A9" s="1" t="s">
        <v>179</v>
      </c>
      <c r="B9" s="1">
        <v>5.4</v>
      </c>
      <c r="C9" s="1">
        <v>1</v>
      </c>
      <c r="D9" s="1">
        <v>88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5</v>
      </c>
      <c r="V9" s="1">
        <v>3</v>
      </c>
      <c r="W9" s="1">
        <v>60</v>
      </c>
      <c r="X9" s="1">
        <v>0</v>
      </c>
      <c r="Y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0.3</v>
      </c>
      <c r="AM9" s="1">
        <v>17.8</v>
      </c>
      <c r="AN9" s="1">
        <v>0</v>
      </c>
      <c r="AO9" s="1">
        <v>2.8</v>
      </c>
      <c r="AP9" s="1">
        <v>13</v>
      </c>
      <c r="AQ9" s="1">
        <v>13</v>
      </c>
      <c r="AR9" s="1">
        <v>0</v>
      </c>
      <c r="AS9" s="1">
        <v>1</v>
      </c>
      <c r="AT9" s="1">
        <v>2</v>
      </c>
      <c r="AU9" s="1">
        <v>1</v>
      </c>
      <c r="AV9" s="1">
        <v>0</v>
      </c>
      <c r="AW9" s="1">
        <v>0</v>
      </c>
      <c r="AX9" s="1">
        <v>6</v>
      </c>
      <c r="AY9" s="1">
        <v>0</v>
      </c>
      <c r="AZ9" s="1">
        <v>2</v>
      </c>
      <c r="BA9" s="1">
        <v>0</v>
      </c>
      <c r="BB9" s="1">
        <v>2</v>
      </c>
      <c r="BC9" s="1">
        <v>18</v>
      </c>
      <c r="BD9" s="1">
        <v>6</v>
      </c>
      <c r="BE9" s="1">
        <v>6</v>
      </c>
      <c r="BF9" s="1">
        <v>0</v>
      </c>
      <c r="BG9" s="1">
        <v>2</v>
      </c>
      <c r="BH9" s="1">
        <v>1</v>
      </c>
      <c r="BI9" s="1">
        <v>1.31</v>
      </c>
      <c r="BJ9" s="1">
        <v>57</v>
      </c>
      <c r="BK9" s="1">
        <v>51</v>
      </c>
      <c r="BL9" s="1">
        <v>89</v>
      </c>
      <c r="BM9" s="1">
        <v>16</v>
      </c>
      <c r="BN9" s="1">
        <v>12</v>
      </c>
      <c r="BO9" s="1">
        <v>75</v>
      </c>
      <c r="BP9" s="1">
        <v>5</v>
      </c>
      <c r="BQ9" s="1">
        <v>3</v>
      </c>
      <c r="BR9" s="1">
        <v>60</v>
      </c>
      <c r="BS9" s="1">
        <v>0</v>
      </c>
      <c r="BT9" s="1">
        <v>0</v>
      </c>
      <c r="BU9" s="1">
        <v>1</v>
      </c>
      <c r="BV9" s="1">
        <v>0</v>
      </c>
      <c r="BW9" s="1">
        <v>1</v>
      </c>
      <c r="BX9" s="1">
        <v>0</v>
      </c>
      <c r="BY9" s="1">
        <v>61</v>
      </c>
      <c r="BZ9" s="1">
        <v>0</v>
      </c>
      <c r="CA9" s="1">
        <v>5</v>
      </c>
      <c r="CB9" s="1">
        <v>1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f t="shared" si="0"/>
        <v>3.4561505999999995</v>
      </c>
      <c r="CL9" s="1">
        <v>2</v>
      </c>
    </row>
    <row r="10" spans="1:90" x14ac:dyDescent="0.25">
      <c r="A10" s="1" t="s">
        <v>153</v>
      </c>
      <c r="B10" s="1">
        <v>3.8</v>
      </c>
      <c r="C10" s="1">
        <v>1</v>
      </c>
      <c r="D10" s="1">
        <v>90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3</v>
      </c>
      <c r="V10" s="1">
        <v>1</v>
      </c>
      <c r="W10" s="1">
        <v>33</v>
      </c>
      <c r="X10" s="1">
        <v>0</v>
      </c>
      <c r="Y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1</v>
      </c>
      <c r="AM10" s="1">
        <v>7.6</v>
      </c>
      <c r="AN10" s="1">
        <v>0</v>
      </c>
      <c r="AO10" s="1">
        <v>2.8</v>
      </c>
      <c r="AP10" s="1">
        <v>13</v>
      </c>
      <c r="AQ10" s="1">
        <v>13</v>
      </c>
      <c r="AR10" s="1">
        <v>0</v>
      </c>
      <c r="AS10" s="1">
        <v>1</v>
      </c>
      <c r="AT10" s="1">
        <v>2</v>
      </c>
      <c r="AU10" s="1">
        <v>0</v>
      </c>
      <c r="AV10" s="1">
        <v>0</v>
      </c>
      <c r="AX10" s="1">
        <v>3</v>
      </c>
      <c r="AY10" s="1">
        <v>1</v>
      </c>
      <c r="AZ10" s="1">
        <v>0</v>
      </c>
      <c r="BA10" s="1">
        <v>0</v>
      </c>
      <c r="BB10" s="1">
        <v>1</v>
      </c>
      <c r="BC10" s="1">
        <v>18</v>
      </c>
      <c r="BD10" s="1">
        <v>6</v>
      </c>
      <c r="BE10" s="1">
        <v>6</v>
      </c>
      <c r="BF10" s="1">
        <v>0</v>
      </c>
      <c r="BG10" s="1">
        <v>2</v>
      </c>
      <c r="BH10" s="1">
        <v>1</v>
      </c>
      <c r="BI10" s="1">
        <v>1.31</v>
      </c>
      <c r="BJ10" s="1">
        <v>53</v>
      </c>
      <c r="BK10" s="1">
        <v>50</v>
      </c>
      <c r="BL10" s="1">
        <v>94</v>
      </c>
      <c r="BM10" s="1">
        <v>19</v>
      </c>
      <c r="BN10" s="1">
        <v>16</v>
      </c>
      <c r="BO10" s="1">
        <v>84</v>
      </c>
      <c r="BP10" s="1">
        <v>3</v>
      </c>
      <c r="BQ10" s="1">
        <v>1</v>
      </c>
      <c r="BR10" s="1">
        <v>33</v>
      </c>
      <c r="BS10" s="1">
        <v>0</v>
      </c>
      <c r="BT10" s="1">
        <v>0</v>
      </c>
      <c r="BU10" s="1">
        <v>1</v>
      </c>
      <c r="BV10" s="1">
        <v>0</v>
      </c>
      <c r="BW10" s="1">
        <v>0</v>
      </c>
      <c r="BX10" s="1">
        <v>0</v>
      </c>
      <c r="BY10" s="1">
        <v>61</v>
      </c>
      <c r="BZ10" s="1">
        <v>0</v>
      </c>
      <c r="CA10" s="1">
        <v>2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f t="shared" si="0"/>
        <v>3.3295151999999999</v>
      </c>
      <c r="CL10" s="1">
        <v>2</v>
      </c>
    </row>
    <row r="11" spans="1:90" x14ac:dyDescent="0.25">
      <c r="A11" s="1" t="s">
        <v>67</v>
      </c>
      <c r="B11" s="1">
        <v>5.4</v>
      </c>
      <c r="C11" s="1">
        <v>1</v>
      </c>
      <c r="D11" s="1">
        <v>90</v>
      </c>
      <c r="E11" s="1">
        <v>0.02</v>
      </c>
      <c r="F11" s="1">
        <v>0</v>
      </c>
      <c r="G11" s="1">
        <v>0</v>
      </c>
      <c r="H11" s="1">
        <v>0</v>
      </c>
      <c r="I11" s="1">
        <v>1</v>
      </c>
      <c r="J11" s="1">
        <v>0</v>
      </c>
      <c r="K11" s="1">
        <v>0</v>
      </c>
      <c r="L11" s="1">
        <v>1</v>
      </c>
      <c r="M11" s="1">
        <v>0</v>
      </c>
      <c r="N11" s="1">
        <v>0</v>
      </c>
      <c r="O11" s="1">
        <v>0.01</v>
      </c>
      <c r="P11" s="1">
        <v>0.01</v>
      </c>
      <c r="Q11" s="1">
        <v>0</v>
      </c>
      <c r="R11" s="1">
        <v>0</v>
      </c>
      <c r="S11" s="1">
        <v>0</v>
      </c>
      <c r="T11" s="1">
        <v>0</v>
      </c>
      <c r="U11" s="1">
        <v>13</v>
      </c>
      <c r="V11" s="1">
        <v>7</v>
      </c>
      <c r="W11" s="1">
        <v>54</v>
      </c>
      <c r="X11" s="1">
        <v>0</v>
      </c>
      <c r="Y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0.01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3</v>
      </c>
      <c r="AL11" s="1">
        <v>1.8</v>
      </c>
      <c r="AM11" s="1">
        <v>2.6</v>
      </c>
      <c r="AN11" s="1">
        <v>0.1</v>
      </c>
      <c r="AO11" s="1">
        <v>2.4</v>
      </c>
      <c r="AP11" s="1">
        <v>9</v>
      </c>
      <c r="AQ11" s="1">
        <v>9</v>
      </c>
      <c r="AR11" s="1">
        <v>0</v>
      </c>
      <c r="AS11" s="1">
        <v>1</v>
      </c>
      <c r="AT11" s="1">
        <v>2</v>
      </c>
      <c r="AU11" s="1">
        <v>0</v>
      </c>
      <c r="AV11" s="1">
        <v>0</v>
      </c>
      <c r="AX11" s="1">
        <v>8</v>
      </c>
      <c r="AY11" s="1">
        <v>0</v>
      </c>
      <c r="AZ11" s="1">
        <v>0</v>
      </c>
      <c r="BA11" s="1">
        <v>0</v>
      </c>
      <c r="BB11" s="1">
        <v>0</v>
      </c>
      <c r="BC11" s="1">
        <v>6</v>
      </c>
      <c r="BD11" s="1">
        <v>5</v>
      </c>
      <c r="BE11" s="1">
        <v>4</v>
      </c>
      <c r="BF11" s="1">
        <v>1</v>
      </c>
      <c r="BG11" s="1">
        <v>0</v>
      </c>
      <c r="BH11" s="1">
        <v>3</v>
      </c>
      <c r="BI11" s="1">
        <v>1.64</v>
      </c>
      <c r="BJ11" s="1">
        <v>70</v>
      </c>
      <c r="BK11" s="1">
        <v>54</v>
      </c>
      <c r="BL11" s="1">
        <v>77</v>
      </c>
      <c r="BM11" s="1">
        <v>28</v>
      </c>
      <c r="BN11" s="1">
        <v>18</v>
      </c>
      <c r="BO11" s="1">
        <v>64</v>
      </c>
      <c r="BP11" s="1">
        <v>13</v>
      </c>
      <c r="BQ11" s="1">
        <v>7</v>
      </c>
      <c r="BR11" s="1">
        <v>54</v>
      </c>
      <c r="BS11" s="1">
        <v>0</v>
      </c>
      <c r="BT11" s="1">
        <v>0</v>
      </c>
      <c r="BU11" s="1">
        <v>1</v>
      </c>
      <c r="BV11" s="1">
        <v>0</v>
      </c>
      <c r="BW11" s="1">
        <v>0</v>
      </c>
      <c r="BX11" s="1">
        <v>1</v>
      </c>
      <c r="BY11" s="1">
        <v>79</v>
      </c>
      <c r="BZ11" s="1">
        <v>1</v>
      </c>
      <c r="CA11" s="1">
        <v>11</v>
      </c>
      <c r="CB11" s="1">
        <v>1</v>
      </c>
      <c r="CC11" s="1">
        <v>0</v>
      </c>
      <c r="CD11" s="1">
        <v>0</v>
      </c>
      <c r="CE11" s="1">
        <v>0</v>
      </c>
      <c r="CF11" s="1">
        <v>0</v>
      </c>
      <c r="CG11" s="1">
        <v>1</v>
      </c>
      <c r="CH11" s="1">
        <v>0</v>
      </c>
      <c r="CI11" s="1">
        <v>0</v>
      </c>
      <c r="CJ11" s="1">
        <v>0</v>
      </c>
      <c r="CK11" s="1">
        <f t="shared" si="0"/>
        <v>3.6147041799999986</v>
      </c>
      <c r="CL11" s="1">
        <v>1</v>
      </c>
    </row>
    <row r="12" spans="1:90" x14ac:dyDescent="0.25">
      <c r="A12" s="1" t="s">
        <v>74</v>
      </c>
      <c r="B12" s="1">
        <v>4.4000000000000004</v>
      </c>
      <c r="C12" s="1">
        <v>1</v>
      </c>
      <c r="D12" s="1">
        <v>90</v>
      </c>
      <c r="E12" s="1">
        <v>0.1</v>
      </c>
      <c r="F12" s="1">
        <v>0</v>
      </c>
      <c r="G12" s="1">
        <v>0.1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0.01</v>
      </c>
      <c r="P12" s="1">
        <v>0.01</v>
      </c>
      <c r="Q12" s="1">
        <v>0</v>
      </c>
      <c r="R12" s="1">
        <v>0</v>
      </c>
      <c r="S12" s="1">
        <v>0</v>
      </c>
      <c r="T12" s="1">
        <v>0</v>
      </c>
      <c r="U12" s="1">
        <v>23</v>
      </c>
      <c r="V12" s="1">
        <v>17</v>
      </c>
      <c r="W12" s="1">
        <v>74</v>
      </c>
      <c r="X12" s="1">
        <v>12</v>
      </c>
      <c r="Y12" s="1">
        <v>2</v>
      </c>
      <c r="Z12" s="1">
        <v>17</v>
      </c>
      <c r="AA12" s="1">
        <v>0</v>
      </c>
      <c r="AB12" s="1">
        <v>0</v>
      </c>
      <c r="AC12" s="1">
        <v>3</v>
      </c>
      <c r="AD12" s="1">
        <v>0</v>
      </c>
      <c r="AE12" s="1">
        <v>0.11</v>
      </c>
      <c r="AF12" s="1">
        <v>0</v>
      </c>
      <c r="AG12" s="1">
        <v>0</v>
      </c>
      <c r="AH12" s="1">
        <v>0</v>
      </c>
      <c r="AI12" s="1">
        <v>0</v>
      </c>
      <c r="AJ12" s="1">
        <v>1</v>
      </c>
      <c r="AK12" s="1">
        <v>4</v>
      </c>
      <c r="AL12" s="1">
        <v>42</v>
      </c>
      <c r="AM12" s="1">
        <v>22.4</v>
      </c>
      <c r="AN12" s="1">
        <v>0.4</v>
      </c>
      <c r="AO12" s="1">
        <v>4.0999999999999996</v>
      </c>
      <c r="AP12" s="1">
        <v>21</v>
      </c>
      <c r="AQ12" s="1">
        <v>33</v>
      </c>
      <c r="AR12" s="1">
        <v>3</v>
      </c>
      <c r="AS12" s="1">
        <v>9</v>
      </c>
      <c r="AT12" s="1">
        <v>0</v>
      </c>
      <c r="AU12" s="1">
        <v>1</v>
      </c>
      <c r="AV12" s="1">
        <v>1</v>
      </c>
      <c r="AW12" s="1">
        <v>100</v>
      </c>
      <c r="AX12" s="1">
        <v>8</v>
      </c>
      <c r="AY12" s="1">
        <v>2</v>
      </c>
      <c r="AZ12" s="1">
        <v>0</v>
      </c>
      <c r="BA12" s="1">
        <v>2</v>
      </c>
      <c r="BB12" s="1">
        <v>4</v>
      </c>
      <c r="BC12" s="1">
        <v>10</v>
      </c>
      <c r="BD12" s="1">
        <v>5</v>
      </c>
      <c r="BE12" s="1">
        <v>2</v>
      </c>
      <c r="BF12" s="1">
        <v>1</v>
      </c>
      <c r="BG12" s="1">
        <v>1</v>
      </c>
      <c r="BH12" s="1">
        <v>1</v>
      </c>
      <c r="BI12" s="1">
        <v>0.86</v>
      </c>
      <c r="BJ12" s="1">
        <v>49</v>
      </c>
      <c r="BK12" s="1">
        <v>41</v>
      </c>
      <c r="BL12" s="1">
        <v>84</v>
      </c>
      <c r="BM12" s="1">
        <v>46</v>
      </c>
      <c r="BN12" s="1">
        <v>29</v>
      </c>
      <c r="BO12" s="1">
        <v>63</v>
      </c>
      <c r="BP12" s="1">
        <v>23</v>
      </c>
      <c r="BQ12" s="1">
        <v>17</v>
      </c>
      <c r="BR12" s="1">
        <v>74</v>
      </c>
      <c r="BS12" s="1">
        <v>0</v>
      </c>
      <c r="BT12" s="1">
        <v>0</v>
      </c>
      <c r="BU12" s="1">
        <v>1</v>
      </c>
      <c r="BV12" s="1">
        <v>0</v>
      </c>
      <c r="BW12" s="1">
        <v>0</v>
      </c>
      <c r="BX12" s="1">
        <v>2</v>
      </c>
      <c r="BY12" s="1">
        <v>81</v>
      </c>
      <c r="BZ12" s="1">
        <v>2</v>
      </c>
      <c r="CA12" s="1">
        <v>13</v>
      </c>
      <c r="CB12" s="1">
        <v>12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f t="shared" si="0"/>
        <v>4.1169753600000005</v>
      </c>
      <c r="CL12" s="1">
        <v>1</v>
      </c>
    </row>
    <row r="13" spans="1:90" x14ac:dyDescent="0.25">
      <c r="A13" s="1" t="s">
        <v>94</v>
      </c>
      <c r="B13" s="1">
        <v>4.8</v>
      </c>
      <c r="C13" s="1">
        <v>1</v>
      </c>
      <c r="D13" s="1">
        <v>90</v>
      </c>
      <c r="E13" s="1">
        <v>0.01</v>
      </c>
      <c r="F13" s="1">
        <v>0</v>
      </c>
      <c r="G13" s="1">
        <v>0</v>
      </c>
      <c r="H13" s="1">
        <v>0</v>
      </c>
      <c r="I13" s="1">
        <v>1</v>
      </c>
      <c r="J13" s="1">
        <v>0</v>
      </c>
      <c r="K13" s="1">
        <v>0</v>
      </c>
      <c r="L13" s="1">
        <v>1</v>
      </c>
      <c r="M13" s="1">
        <v>0</v>
      </c>
      <c r="N13" s="1">
        <v>0</v>
      </c>
      <c r="O13" s="1">
        <v>0.01</v>
      </c>
      <c r="P13" s="1">
        <v>0.01</v>
      </c>
      <c r="Q13" s="1">
        <v>0</v>
      </c>
      <c r="R13" s="1">
        <v>0</v>
      </c>
      <c r="S13" s="1">
        <v>0</v>
      </c>
      <c r="T13" s="1">
        <v>0</v>
      </c>
      <c r="U13" s="1">
        <v>6</v>
      </c>
      <c r="V13" s="1">
        <v>4</v>
      </c>
      <c r="W13" s="1">
        <v>67</v>
      </c>
      <c r="X13" s="1">
        <v>3</v>
      </c>
      <c r="Y13" s="1">
        <v>1</v>
      </c>
      <c r="Z13" s="1">
        <v>33</v>
      </c>
      <c r="AA13" s="1">
        <v>0</v>
      </c>
      <c r="AB13" s="1">
        <v>0</v>
      </c>
      <c r="AC13" s="1">
        <v>0</v>
      </c>
      <c r="AD13" s="1">
        <v>0</v>
      </c>
      <c r="AE13" s="1">
        <v>0.01</v>
      </c>
      <c r="AF13" s="1">
        <v>0</v>
      </c>
      <c r="AG13" s="1">
        <v>0</v>
      </c>
      <c r="AH13" s="1">
        <v>0</v>
      </c>
      <c r="AI13" s="1">
        <v>0</v>
      </c>
      <c r="AJ13" s="1">
        <v>1</v>
      </c>
      <c r="AK13" s="1">
        <v>5</v>
      </c>
      <c r="AL13" s="1">
        <v>5.3</v>
      </c>
      <c r="AM13" s="1">
        <v>11</v>
      </c>
      <c r="AN13" s="1">
        <v>0.1</v>
      </c>
      <c r="AO13" s="1">
        <v>5</v>
      </c>
      <c r="AP13" s="1">
        <v>13</v>
      </c>
      <c r="AQ13" s="1">
        <v>25</v>
      </c>
      <c r="AR13" s="1">
        <v>1</v>
      </c>
      <c r="AS13" s="1">
        <v>7</v>
      </c>
      <c r="AT13" s="1">
        <v>0</v>
      </c>
      <c r="AU13" s="1">
        <v>3</v>
      </c>
      <c r="AV13" s="1">
        <v>3</v>
      </c>
      <c r="AW13" s="1">
        <v>100</v>
      </c>
      <c r="AX13" s="1">
        <v>4</v>
      </c>
      <c r="AY13" s="1">
        <v>1</v>
      </c>
      <c r="AZ13" s="1">
        <v>0</v>
      </c>
      <c r="BA13" s="1">
        <v>1</v>
      </c>
      <c r="BB13" s="1">
        <v>2</v>
      </c>
      <c r="BC13" s="1">
        <v>3</v>
      </c>
      <c r="BD13" s="1">
        <v>2</v>
      </c>
      <c r="BE13" s="1">
        <v>0</v>
      </c>
      <c r="BF13" s="1">
        <v>0</v>
      </c>
      <c r="BG13" s="1">
        <v>0</v>
      </c>
      <c r="BH13" s="1">
        <v>1</v>
      </c>
      <c r="BI13" s="1">
        <v>0.37</v>
      </c>
      <c r="BJ13" s="1">
        <v>18</v>
      </c>
      <c r="BK13" s="1">
        <v>13</v>
      </c>
      <c r="BL13" s="1">
        <v>72</v>
      </c>
      <c r="BM13" s="1">
        <v>15</v>
      </c>
      <c r="BN13" s="1">
        <v>8</v>
      </c>
      <c r="BO13" s="1">
        <v>53</v>
      </c>
      <c r="BP13" s="1">
        <v>6</v>
      </c>
      <c r="BQ13" s="1">
        <v>4</v>
      </c>
      <c r="BR13" s="1">
        <v>67</v>
      </c>
      <c r="BS13" s="1">
        <v>0</v>
      </c>
      <c r="BT13" s="1">
        <v>0</v>
      </c>
      <c r="BU13" s="1">
        <v>1</v>
      </c>
      <c r="BV13" s="1">
        <v>0</v>
      </c>
      <c r="BW13" s="1">
        <v>0</v>
      </c>
      <c r="BX13" s="1">
        <v>1</v>
      </c>
      <c r="BY13" s="1">
        <v>46</v>
      </c>
      <c r="BZ13" s="1">
        <v>2</v>
      </c>
      <c r="CA13" s="1">
        <v>3</v>
      </c>
      <c r="CB13" s="1">
        <v>1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f t="shared" si="0"/>
        <v>3.35240917</v>
      </c>
      <c r="CL13" s="1">
        <v>1</v>
      </c>
    </row>
    <row r="14" spans="1:90" x14ac:dyDescent="0.25">
      <c r="A14" s="1" t="s">
        <v>166</v>
      </c>
      <c r="B14" s="1">
        <v>4.3</v>
      </c>
      <c r="C14" s="1">
        <v>1</v>
      </c>
      <c r="D14" s="1">
        <v>34</v>
      </c>
      <c r="E14" s="1">
        <v>0.08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3</v>
      </c>
      <c r="V14" s="1">
        <v>1</v>
      </c>
      <c r="W14" s="1">
        <v>33</v>
      </c>
      <c r="X14" s="1">
        <v>2</v>
      </c>
      <c r="Y14" s="1">
        <v>1</v>
      </c>
      <c r="Z14" s="1">
        <v>50</v>
      </c>
      <c r="AA14" s="1">
        <v>0</v>
      </c>
      <c r="AB14" s="1">
        <v>0</v>
      </c>
      <c r="AC14" s="1">
        <v>1</v>
      </c>
      <c r="AD14" s="1">
        <v>0</v>
      </c>
      <c r="AE14" s="1">
        <v>0.03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14.1</v>
      </c>
      <c r="AM14" s="1">
        <v>15.4</v>
      </c>
      <c r="AN14" s="1">
        <v>0.1</v>
      </c>
      <c r="AO14" s="1">
        <v>0.3</v>
      </c>
      <c r="AP14" s="1">
        <v>8</v>
      </c>
      <c r="AQ14" s="1">
        <v>8</v>
      </c>
      <c r="AR14" s="1">
        <v>0</v>
      </c>
      <c r="AS14" s="1">
        <v>1</v>
      </c>
      <c r="AT14" s="1">
        <v>1</v>
      </c>
      <c r="AU14" s="1">
        <v>3</v>
      </c>
      <c r="AV14" s="1">
        <v>2</v>
      </c>
      <c r="AW14" s="1">
        <v>67</v>
      </c>
      <c r="AX14" s="1">
        <v>5</v>
      </c>
      <c r="AY14" s="1">
        <v>2</v>
      </c>
      <c r="AZ14" s="1">
        <v>0</v>
      </c>
      <c r="BA14" s="1">
        <v>1</v>
      </c>
      <c r="BB14" s="1">
        <v>3</v>
      </c>
      <c r="BC14" s="1">
        <v>19</v>
      </c>
      <c r="BD14" s="1">
        <v>12</v>
      </c>
      <c r="BE14" s="1">
        <v>8</v>
      </c>
      <c r="BF14" s="1">
        <v>0</v>
      </c>
      <c r="BG14" s="1">
        <v>2</v>
      </c>
      <c r="BH14" s="1">
        <v>5</v>
      </c>
      <c r="BI14" s="1">
        <v>3.01</v>
      </c>
      <c r="BJ14" s="1">
        <v>15</v>
      </c>
      <c r="BK14" s="1">
        <v>9</v>
      </c>
      <c r="BL14" s="1">
        <v>60</v>
      </c>
      <c r="BM14" s="1">
        <v>6</v>
      </c>
      <c r="BN14" s="1">
        <v>2</v>
      </c>
      <c r="BO14" s="1">
        <v>33</v>
      </c>
      <c r="BP14" s="1">
        <v>3</v>
      </c>
      <c r="BQ14" s="1">
        <v>1</v>
      </c>
      <c r="BR14" s="1">
        <v>33</v>
      </c>
      <c r="BS14" s="1">
        <v>0</v>
      </c>
      <c r="BT14" s="1">
        <v>0</v>
      </c>
      <c r="BU14" s="1">
        <v>0</v>
      </c>
      <c r="BV14" s="1">
        <v>1</v>
      </c>
      <c r="BW14" s="1">
        <v>0</v>
      </c>
      <c r="BX14" s="1">
        <v>1</v>
      </c>
      <c r="BY14" s="1">
        <v>27</v>
      </c>
      <c r="BZ14" s="1">
        <v>0</v>
      </c>
      <c r="CA14" s="1">
        <v>2</v>
      </c>
      <c r="CB14" s="1">
        <v>2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f t="shared" si="0"/>
        <v>3.3387602799999994</v>
      </c>
      <c r="CL14" s="1">
        <v>1</v>
      </c>
    </row>
    <row r="15" spans="1:90" x14ac:dyDescent="0.25">
      <c r="A15" s="1" t="s">
        <v>102</v>
      </c>
      <c r="B15" s="1">
        <v>4.3</v>
      </c>
      <c r="C15" s="1">
        <v>1</v>
      </c>
      <c r="D15" s="1">
        <v>45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1</v>
      </c>
      <c r="V15" s="1">
        <v>1</v>
      </c>
      <c r="W15" s="1">
        <v>100</v>
      </c>
      <c r="X15" s="1">
        <v>0</v>
      </c>
      <c r="Y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0.2</v>
      </c>
      <c r="AM15" s="1">
        <v>8.8000000000000007</v>
      </c>
      <c r="AN15" s="1">
        <v>0</v>
      </c>
      <c r="AO15" s="1">
        <v>0.2</v>
      </c>
      <c r="AP15" s="1">
        <v>5</v>
      </c>
      <c r="AQ15" s="1">
        <v>5</v>
      </c>
      <c r="AR15" s="1">
        <v>0</v>
      </c>
      <c r="AS15" s="1">
        <v>0</v>
      </c>
      <c r="AT15" s="1">
        <v>2</v>
      </c>
      <c r="AU15" s="1">
        <v>1</v>
      </c>
      <c r="AV15" s="1">
        <v>0</v>
      </c>
      <c r="AW15" s="1">
        <v>0</v>
      </c>
      <c r="AX15" s="1">
        <v>2</v>
      </c>
      <c r="AY15" s="1">
        <v>3</v>
      </c>
      <c r="AZ15" s="1">
        <v>0</v>
      </c>
      <c r="BA15" s="1">
        <v>1</v>
      </c>
      <c r="BB15" s="1">
        <v>4</v>
      </c>
      <c r="BC15" s="1">
        <v>19</v>
      </c>
      <c r="BD15" s="1">
        <v>12</v>
      </c>
      <c r="BE15" s="1">
        <v>8</v>
      </c>
      <c r="BF15" s="1">
        <v>0</v>
      </c>
      <c r="BG15" s="1">
        <v>2</v>
      </c>
      <c r="BH15" s="1">
        <v>5</v>
      </c>
      <c r="BI15" s="1">
        <v>3.01</v>
      </c>
      <c r="BJ15" s="1">
        <v>8</v>
      </c>
      <c r="BK15" s="1">
        <v>5</v>
      </c>
      <c r="BL15" s="1">
        <v>63</v>
      </c>
      <c r="BM15" s="1">
        <v>4</v>
      </c>
      <c r="BN15" s="1">
        <v>3</v>
      </c>
      <c r="BO15" s="1">
        <v>75</v>
      </c>
      <c r="BP15" s="1">
        <v>1</v>
      </c>
      <c r="BQ15" s="1">
        <v>1</v>
      </c>
      <c r="BR15" s="1">
        <v>100</v>
      </c>
      <c r="BS15" s="1">
        <v>0</v>
      </c>
      <c r="BT15" s="1">
        <v>0</v>
      </c>
      <c r="BU15" s="1">
        <v>1</v>
      </c>
      <c r="BV15" s="1">
        <v>0</v>
      </c>
      <c r="BW15" s="1">
        <v>1</v>
      </c>
      <c r="BX15" s="1">
        <v>0</v>
      </c>
      <c r="BY15" s="1">
        <v>17</v>
      </c>
      <c r="BZ15" s="1">
        <v>0</v>
      </c>
      <c r="CA15" s="1">
        <v>1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f t="shared" si="0"/>
        <v>3.8287346000000015</v>
      </c>
      <c r="CL15" s="1">
        <v>1</v>
      </c>
    </row>
    <row r="16" spans="1:90" x14ac:dyDescent="0.25">
      <c r="A16" s="1" t="s">
        <v>108</v>
      </c>
      <c r="B16" s="1">
        <v>4.4000000000000004</v>
      </c>
      <c r="C16" s="1">
        <v>1</v>
      </c>
      <c r="D16" s="1">
        <v>90</v>
      </c>
      <c r="E16" s="1">
        <v>0.09</v>
      </c>
      <c r="F16" s="1">
        <v>0</v>
      </c>
      <c r="G16" s="1">
        <v>0.1</v>
      </c>
      <c r="H16" s="1">
        <v>0</v>
      </c>
      <c r="I16" s="1">
        <v>1</v>
      </c>
      <c r="J16" s="1">
        <v>0</v>
      </c>
      <c r="K16" s="1">
        <v>1</v>
      </c>
      <c r="L16" s="1">
        <v>0</v>
      </c>
      <c r="M16" s="1">
        <v>0</v>
      </c>
      <c r="N16" s="1">
        <v>1</v>
      </c>
      <c r="O16" s="1">
        <v>0.01</v>
      </c>
      <c r="P16" s="1">
        <v>0.01</v>
      </c>
      <c r="Q16" s="1">
        <v>0</v>
      </c>
      <c r="R16" s="1">
        <v>0</v>
      </c>
      <c r="S16" s="1">
        <v>0</v>
      </c>
      <c r="T16" s="1">
        <v>0</v>
      </c>
      <c r="U16" s="1">
        <v>4</v>
      </c>
      <c r="V16" s="1">
        <v>3</v>
      </c>
      <c r="W16" s="1">
        <v>75</v>
      </c>
      <c r="X16" s="1">
        <v>0</v>
      </c>
      <c r="Y16" s="1">
        <v>0</v>
      </c>
      <c r="AA16" s="1">
        <v>0</v>
      </c>
      <c r="AB16" s="1">
        <v>0</v>
      </c>
      <c r="AC16" s="1">
        <v>1</v>
      </c>
      <c r="AD16" s="1">
        <v>0</v>
      </c>
      <c r="AE16" s="1">
        <v>0.04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4</v>
      </c>
      <c r="AL16" s="1">
        <v>10.3</v>
      </c>
      <c r="AM16" s="1">
        <v>34.4</v>
      </c>
      <c r="AN16" s="1">
        <v>0.2</v>
      </c>
      <c r="AO16" s="1">
        <v>2.8</v>
      </c>
      <c r="AP16" s="1">
        <v>20</v>
      </c>
      <c r="AQ16" s="1">
        <v>20</v>
      </c>
      <c r="AR16" s="1">
        <v>0</v>
      </c>
      <c r="AS16" s="1">
        <v>1</v>
      </c>
      <c r="AT16" s="1">
        <v>3</v>
      </c>
      <c r="AU16" s="1">
        <v>1</v>
      </c>
      <c r="AV16" s="1">
        <v>1</v>
      </c>
      <c r="AW16" s="1">
        <v>100</v>
      </c>
      <c r="AX16" s="1">
        <v>7</v>
      </c>
      <c r="AY16" s="1">
        <v>11</v>
      </c>
      <c r="AZ16" s="1">
        <v>2</v>
      </c>
      <c r="BA16" s="1">
        <v>1</v>
      </c>
      <c r="BB16" s="1">
        <v>14</v>
      </c>
      <c r="BC16" s="1">
        <v>14</v>
      </c>
      <c r="BD16" s="1">
        <v>9</v>
      </c>
      <c r="BE16" s="1">
        <v>4</v>
      </c>
      <c r="BF16" s="1">
        <v>0</v>
      </c>
      <c r="BG16" s="1">
        <v>1</v>
      </c>
      <c r="BH16" s="1">
        <v>2</v>
      </c>
      <c r="BI16" s="1">
        <v>1.53</v>
      </c>
      <c r="BJ16" s="1">
        <v>42</v>
      </c>
      <c r="BK16" s="1">
        <v>32</v>
      </c>
      <c r="BL16" s="1">
        <v>76</v>
      </c>
      <c r="BM16" s="1">
        <v>12</v>
      </c>
      <c r="BN16" s="1">
        <v>7</v>
      </c>
      <c r="BO16" s="1">
        <v>58</v>
      </c>
      <c r="BP16" s="1">
        <v>4</v>
      </c>
      <c r="BQ16" s="1">
        <v>3</v>
      </c>
      <c r="BR16" s="1">
        <v>75</v>
      </c>
      <c r="BS16" s="1">
        <v>0</v>
      </c>
      <c r="BT16" s="1">
        <v>0</v>
      </c>
      <c r="BU16" s="1">
        <v>1</v>
      </c>
      <c r="BV16" s="1">
        <v>0</v>
      </c>
      <c r="BW16" s="1">
        <v>0</v>
      </c>
      <c r="BX16" s="1">
        <v>1</v>
      </c>
      <c r="BY16" s="1">
        <v>61</v>
      </c>
      <c r="BZ16" s="1">
        <v>1</v>
      </c>
      <c r="CA16" s="1">
        <v>3</v>
      </c>
      <c r="CB16" s="1">
        <v>1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f t="shared" si="0"/>
        <v>3.4494345500000003</v>
      </c>
      <c r="CL16" s="1">
        <v>1</v>
      </c>
    </row>
    <row r="17" spans="1:90" x14ac:dyDescent="0.25">
      <c r="A17" s="1" t="s">
        <v>195</v>
      </c>
      <c r="B17" s="1">
        <v>4.5</v>
      </c>
      <c r="C17" s="1">
        <v>1</v>
      </c>
      <c r="D17" s="1">
        <v>31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6</v>
      </c>
      <c r="V17" s="1">
        <v>6</v>
      </c>
      <c r="W17" s="1">
        <v>100</v>
      </c>
      <c r="X17" s="1">
        <v>1</v>
      </c>
      <c r="Y17" s="1">
        <v>1</v>
      </c>
      <c r="Z17" s="1">
        <v>100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2</v>
      </c>
      <c r="AL17" s="1">
        <v>6.1</v>
      </c>
      <c r="AM17" s="1">
        <v>1</v>
      </c>
      <c r="AN17" s="1">
        <v>0</v>
      </c>
      <c r="AO17" s="1">
        <v>1.7</v>
      </c>
      <c r="AP17" s="1">
        <v>-1</v>
      </c>
      <c r="AQ17" s="1">
        <v>-1</v>
      </c>
      <c r="AR17" s="1">
        <v>0</v>
      </c>
      <c r="AS17" s="1">
        <v>1</v>
      </c>
      <c r="AT17" s="1">
        <v>0</v>
      </c>
      <c r="AU17" s="1">
        <v>0</v>
      </c>
      <c r="AV17" s="1">
        <v>0</v>
      </c>
      <c r="AX17" s="1">
        <v>2</v>
      </c>
      <c r="AY17" s="1">
        <v>0</v>
      </c>
      <c r="AZ17" s="1">
        <v>0</v>
      </c>
      <c r="BA17" s="1">
        <v>0</v>
      </c>
      <c r="BB17" s="1">
        <v>0</v>
      </c>
      <c r="BC17" s="1">
        <v>15</v>
      </c>
      <c r="BD17" s="1">
        <v>5</v>
      </c>
      <c r="BE17" s="1">
        <v>3</v>
      </c>
      <c r="BF17" s="1">
        <v>2</v>
      </c>
      <c r="BG17" s="1">
        <v>2</v>
      </c>
      <c r="BH17" s="1">
        <v>2</v>
      </c>
      <c r="BI17" s="1">
        <v>1.25</v>
      </c>
      <c r="BJ17" s="1">
        <v>19</v>
      </c>
      <c r="BK17" s="1">
        <v>18</v>
      </c>
      <c r="BL17" s="1">
        <v>95</v>
      </c>
      <c r="BM17" s="1">
        <v>15</v>
      </c>
      <c r="BN17" s="1">
        <v>14</v>
      </c>
      <c r="BO17" s="1">
        <v>93</v>
      </c>
      <c r="BP17" s="1">
        <v>6</v>
      </c>
      <c r="BQ17" s="1">
        <v>6</v>
      </c>
      <c r="BR17" s="1">
        <v>100</v>
      </c>
      <c r="BS17" s="1">
        <v>0</v>
      </c>
      <c r="BT17" s="1">
        <v>0</v>
      </c>
      <c r="BU17" s="1">
        <v>0</v>
      </c>
      <c r="BV17" s="1">
        <v>1</v>
      </c>
      <c r="BW17" s="1">
        <v>0</v>
      </c>
      <c r="BX17" s="1">
        <v>0</v>
      </c>
      <c r="BY17" s="1">
        <v>29</v>
      </c>
      <c r="BZ17" s="1">
        <v>1</v>
      </c>
      <c r="CA17" s="1">
        <v>2</v>
      </c>
      <c r="CB17" s="1">
        <v>2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f t="shared" si="0"/>
        <v>3.6166140000000011</v>
      </c>
      <c r="CL17" s="1">
        <v>1</v>
      </c>
    </row>
    <row r="18" spans="1:90" x14ac:dyDescent="0.25">
      <c r="A18" s="1" t="s">
        <v>135</v>
      </c>
      <c r="B18" s="1">
        <v>4.9000000000000004</v>
      </c>
      <c r="C18" s="1">
        <v>1</v>
      </c>
      <c r="D18" s="1">
        <v>11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0</v>
      </c>
      <c r="W18" s="1">
        <v>0</v>
      </c>
      <c r="X18" s="1">
        <v>0</v>
      </c>
      <c r="Y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2</v>
      </c>
      <c r="AL18" s="1">
        <v>0.1</v>
      </c>
      <c r="AM18" s="1">
        <v>2.6</v>
      </c>
      <c r="AN18" s="1">
        <v>0</v>
      </c>
      <c r="AO18" s="1">
        <v>2.5</v>
      </c>
      <c r="AP18" s="1">
        <v>5</v>
      </c>
      <c r="AQ18" s="1">
        <v>5</v>
      </c>
      <c r="AR18" s="1">
        <v>0</v>
      </c>
      <c r="AS18" s="1">
        <v>1</v>
      </c>
      <c r="AT18" s="1">
        <v>0</v>
      </c>
      <c r="AU18" s="1">
        <v>1</v>
      </c>
      <c r="AV18" s="1">
        <v>1</v>
      </c>
      <c r="AW18" s="1">
        <v>100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15</v>
      </c>
      <c r="BD18" s="1">
        <v>13</v>
      </c>
      <c r="BE18" s="1">
        <v>2</v>
      </c>
      <c r="BF18" s="1">
        <v>0</v>
      </c>
      <c r="BG18" s="1">
        <v>5</v>
      </c>
      <c r="BH18" s="1">
        <v>1</v>
      </c>
      <c r="BI18" s="1">
        <v>0.86</v>
      </c>
      <c r="BJ18" s="1">
        <v>5</v>
      </c>
      <c r="BK18" s="1">
        <v>4</v>
      </c>
      <c r="BL18" s="1">
        <v>80</v>
      </c>
      <c r="BM18" s="1">
        <v>4</v>
      </c>
      <c r="BN18" s="1">
        <v>3</v>
      </c>
      <c r="BO18" s="1">
        <v>75</v>
      </c>
      <c r="BP18" s="1">
        <v>1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1</v>
      </c>
      <c r="BW18" s="1">
        <v>0</v>
      </c>
      <c r="BX18" s="1">
        <v>0</v>
      </c>
      <c r="BY18" s="1">
        <v>7</v>
      </c>
      <c r="BZ18" s="1">
        <v>1</v>
      </c>
      <c r="CA18" s="1">
        <v>1</v>
      </c>
      <c r="CB18" s="1">
        <v>1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f t="shared" si="0"/>
        <v>2.2439362000000003</v>
      </c>
      <c r="CL18" s="1">
        <v>1</v>
      </c>
    </row>
    <row r="19" spans="1:90" x14ac:dyDescent="0.25">
      <c r="A19" s="1" t="s">
        <v>69</v>
      </c>
      <c r="B19" s="1">
        <v>4.4000000000000004</v>
      </c>
      <c r="C19" s="1">
        <v>1</v>
      </c>
      <c r="D19" s="1">
        <v>90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5</v>
      </c>
      <c r="V19" s="1">
        <v>2</v>
      </c>
      <c r="W19" s="1">
        <v>40</v>
      </c>
      <c r="X19" s="1">
        <v>0</v>
      </c>
      <c r="Y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2</v>
      </c>
      <c r="AL19" s="1">
        <v>0.3</v>
      </c>
      <c r="AM19" s="1">
        <v>6.6</v>
      </c>
      <c r="AN19" s="1">
        <v>0</v>
      </c>
      <c r="AO19" s="1">
        <v>2</v>
      </c>
      <c r="AP19" s="1">
        <v>12</v>
      </c>
      <c r="AQ19" s="1">
        <v>12</v>
      </c>
      <c r="AR19" s="1">
        <v>0</v>
      </c>
      <c r="AS19" s="1">
        <v>1</v>
      </c>
      <c r="AT19" s="1">
        <v>3</v>
      </c>
      <c r="AU19" s="1">
        <v>0</v>
      </c>
      <c r="AV19" s="1">
        <v>0</v>
      </c>
      <c r="AX19" s="1">
        <v>6</v>
      </c>
      <c r="AY19" s="1">
        <v>3</v>
      </c>
      <c r="AZ19" s="1">
        <v>0</v>
      </c>
      <c r="BA19" s="1">
        <v>0</v>
      </c>
      <c r="BB19" s="1">
        <v>3</v>
      </c>
      <c r="BC19" s="1">
        <v>9</v>
      </c>
      <c r="BD19" s="1">
        <v>6</v>
      </c>
      <c r="BE19" s="1">
        <v>4</v>
      </c>
      <c r="BF19" s="1">
        <v>0</v>
      </c>
      <c r="BG19" s="1">
        <v>2</v>
      </c>
      <c r="BH19" s="1">
        <v>4</v>
      </c>
      <c r="BI19" s="1">
        <v>1.97</v>
      </c>
      <c r="BJ19" s="1">
        <v>58</v>
      </c>
      <c r="BK19" s="1">
        <v>51</v>
      </c>
      <c r="BL19" s="1">
        <v>88</v>
      </c>
      <c r="BM19" s="1">
        <v>18</v>
      </c>
      <c r="BN19" s="1">
        <v>12</v>
      </c>
      <c r="BO19" s="1">
        <v>67</v>
      </c>
      <c r="BP19" s="1">
        <v>5</v>
      </c>
      <c r="BQ19" s="1">
        <v>2</v>
      </c>
      <c r="BR19" s="1">
        <v>40</v>
      </c>
      <c r="BS19" s="1">
        <v>0</v>
      </c>
      <c r="BT19" s="1">
        <v>0</v>
      </c>
      <c r="BU19" s="1">
        <v>1</v>
      </c>
      <c r="BV19" s="1">
        <v>0</v>
      </c>
      <c r="BW19" s="1">
        <v>0</v>
      </c>
      <c r="BX19" s="1">
        <v>0</v>
      </c>
      <c r="BY19" s="1">
        <v>63</v>
      </c>
      <c r="BZ19" s="1">
        <v>1</v>
      </c>
      <c r="CA19" s="1">
        <v>5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f t="shared" si="0"/>
        <v>3.6669851999999996</v>
      </c>
      <c r="CL19" s="1">
        <v>0</v>
      </c>
    </row>
    <row r="20" spans="1:90" x14ac:dyDescent="0.25">
      <c r="A20" s="1" t="s">
        <v>140</v>
      </c>
      <c r="B20" s="1">
        <v>4.9000000000000004</v>
      </c>
      <c r="C20" s="1">
        <v>1</v>
      </c>
      <c r="D20" s="1">
        <v>90</v>
      </c>
      <c r="E20" s="1">
        <v>0.02</v>
      </c>
      <c r="F20" s="1">
        <v>0</v>
      </c>
      <c r="G20" s="1">
        <v>0</v>
      </c>
      <c r="H20" s="1">
        <v>0</v>
      </c>
      <c r="I20" s="1">
        <v>1</v>
      </c>
      <c r="J20" s="1">
        <v>0</v>
      </c>
      <c r="K20" s="1">
        <v>1</v>
      </c>
      <c r="L20" s="1">
        <v>0</v>
      </c>
      <c r="M20" s="1">
        <v>0</v>
      </c>
      <c r="N20" s="1">
        <v>0</v>
      </c>
      <c r="O20" s="1">
        <v>0.01</v>
      </c>
      <c r="P20" s="1">
        <v>0.01</v>
      </c>
      <c r="Q20" s="1">
        <v>0</v>
      </c>
      <c r="R20" s="1">
        <v>0</v>
      </c>
      <c r="S20" s="1">
        <v>0</v>
      </c>
      <c r="T20" s="1">
        <v>0</v>
      </c>
      <c r="U20" s="1">
        <v>13</v>
      </c>
      <c r="V20" s="1">
        <v>10</v>
      </c>
      <c r="W20" s="1">
        <v>77</v>
      </c>
      <c r="X20" s="1">
        <v>1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0.01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6</v>
      </c>
      <c r="AL20" s="1">
        <v>2</v>
      </c>
      <c r="AM20" s="1">
        <v>6</v>
      </c>
      <c r="AN20" s="1">
        <v>0.1</v>
      </c>
      <c r="AO20" s="1">
        <v>2.5</v>
      </c>
      <c r="AP20" s="1">
        <v>8</v>
      </c>
      <c r="AQ20" s="1">
        <v>8</v>
      </c>
      <c r="AR20" s="1">
        <v>0</v>
      </c>
      <c r="AS20" s="1">
        <v>2</v>
      </c>
      <c r="AT20" s="1">
        <v>1</v>
      </c>
      <c r="AU20" s="1">
        <v>0</v>
      </c>
      <c r="AV20" s="1">
        <v>0</v>
      </c>
      <c r="AX20" s="1">
        <v>3</v>
      </c>
      <c r="AY20" s="1">
        <v>2</v>
      </c>
      <c r="AZ20" s="1">
        <v>0</v>
      </c>
      <c r="BA20" s="1">
        <v>1</v>
      </c>
      <c r="BB20" s="1">
        <v>3</v>
      </c>
      <c r="BC20" s="1">
        <v>16</v>
      </c>
      <c r="BD20" s="1">
        <v>12</v>
      </c>
      <c r="BE20" s="1">
        <v>4</v>
      </c>
      <c r="BF20" s="1">
        <v>0</v>
      </c>
      <c r="BG20" s="1">
        <v>2</v>
      </c>
      <c r="BH20" s="1">
        <v>2</v>
      </c>
      <c r="BI20" s="1">
        <v>1.64</v>
      </c>
      <c r="BJ20" s="1">
        <v>29</v>
      </c>
      <c r="BK20" s="1">
        <v>24</v>
      </c>
      <c r="BL20" s="1">
        <v>83</v>
      </c>
      <c r="BM20" s="1">
        <v>18</v>
      </c>
      <c r="BN20" s="1">
        <v>13</v>
      </c>
      <c r="BO20" s="1">
        <v>72</v>
      </c>
      <c r="BP20" s="1">
        <v>13</v>
      </c>
      <c r="BQ20" s="1">
        <v>10</v>
      </c>
      <c r="BR20" s="1">
        <v>77</v>
      </c>
      <c r="BS20" s="1">
        <v>0</v>
      </c>
      <c r="BT20" s="1">
        <v>0</v>
      </c>
      <c r="BU20" s="1">
        <v>1</v>
      </c>
      <c r="BV20" s="1">
        <v>0</v>
      </c>
      <c r="BW20" s="1">
        <v>0</v>
      </c>
      <c r="BX20" s="1">
        <v>1</v>
      </c>
      <c r="BY20" s="1">
        <v>50</v>
      </c>
      <c r="BZ20" s="1">
        <v>2</v>
      </c>
      <c r="CA20" s="1">
        <v>6</v>
      </c>
      <c r="CB20" s="1">
        <v>4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f t="shared" si="0"/>
        <v>3.5903149799999996</v>
      </c>
      <c r="CL20" s="1">
        <v>0</v>
      </c>
    </row>
    <row r="21" spans="1:90" x14ac:dyDescent="0.25">
      <c r="A21" s="1" t="s">
        <v>104</v>
      </c>
      <c r="B21" s="1">
        <v>5.4</v>
      </c>
      <c r="C21" s="1">
        <v>1</v>
      </c>
      <c r="D21" s="1">
        <v>90</v>
      </c>
      <c r="E21" s="1">
        <v>0.02</v>
      </c>
      <c r="F21" s="1">
        <v>0</v>
      </c>
      <c r="G21" s="1">
        <v>0</v>
      </c>
      <c r="H21" s="1">
        <v>0</v>
      </c>
      <c r="I21" s="1">
        <v>1</v>
      </c>
      <c r="J21" s="1">
        <v>0</v>
      </c>
      <c r="K21" s="1">
        <v>1</v>
      </c>
      <c r="L21" s="1">
        <v>0</v>
      </c>
      <c r="M21" s="1">
        <v>0</v>
      </c>
      <c r="N21" s="1">
        <v>1</v>
      </c>
      <c r="O21" s="1">
        <v>0.01</v>
      </c>
      <c r="P21" s="1">
        <v>0.01</v>
      </c>
      <c r="Q21" s="1">
        <v>0</v>
      </c>
      <c r="R21" s="1">
        <v>0</v>
      </c>
      <c r="S21" s="1">
        <v>0</v>
      </c>
      <c r="T21" s="1">
        <v>0</v>
      </c>
      <c r="U21" s="1">
        <v>1</v>
      </c>
      <c r="V21" s="1">
        <v>1</v>
      </c>
      <c r="W21" s="1">
        <v>100</v>
      </c>
      <c r="X21" s="1">
        <v>0</v>
      </c>
      <c r="Y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0.01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4</v>
      </c>
      <c r="AL21" s="1">
        <v>0.6</v>
      </c>
      <c r="AM21" s="1">
        <v>14</v>
      </c>
      <c r="AN21" s="1">
        <v>0.1</v>
      </c>
      <c r="AO21" s="1">
        <v>1.4</v>
      </c>
      <c r="AP21" s="1">
        <v>10</v>
      </c>
      <c r="AQ21" s="1">
        <v>10</v>
      </c>
      <c r="AR21" s="1">
        <v>0</v>
      </c>
      <c r="AS21" s="1">
        <v>0</v>
      </c>
      <c r="AT21" s="1">
        <v>4</v>
      </c>
      <c r="AU21" s="1">
        <v>2</v>
      </c>
      <c r="AV21" s="1">
        <v>1</v>
      </c>
      <c r="AW21" s="1">
        <v>50</v>
      </c>
      <c r="AX21" s="1">
        <v>10</v>
      </c>
      <c r="AY21" s="1">
        <v>3</v>
      </c>
      <c r="AZ21" s="1">
        <v>2</v>
      </c>
      <c r="BA21" s="1">
        <v>0</v>
      </c>
      <c r="BB21" s="1">
        <v>5</v>
      </c>
      <c r="BC21" s="1">
        <v>22</v>
      </c>
      <c r="BD21" s="1">
        <v>13</v>
      </c>
      <c r="BE21" s="1">
        <v>11</v>
      </c>
      <c r="BF21" s="1">
        <v>2</v>
      </c>
      <c r="BG21" s="1">
        <v>0</v>
      </c>
      <c r="BH21" s="1">
        <v>3</v>
      </c>
      <c r="BI21" s="1">
        <v>2.93</v>
      </c>
      <c r="BJ21" s="1">
        <v>51</v>
      </c>
      <c r="BK21" s="1">
        <v>45</v>
      </c>
      <c r="BL21" s="1">
        <v>88</v>
      </c>
      <c r="BM21" s="1">
        <v>8</v>
      </c>
      <c r="BN21" s="1">
        <v>7</v>
      </c>
      <c r="BO21" s="1">
        <v>88</v>
      </c>
      <c r="BP21" s="1">
        <v>1</v>
      </c>
      <c r="BQ21" s="1">
        <v>1</v>
      </c>
      <c r="BR21" s="1">
        <v>100</v>
      </c>
      <c r="BS21" s="1">
        <v>0</v>
      </c>
      <c r="BT21" s="1">
        <v>0</v>
      </c>
      <c r="BU21" s="1">
        <v>1</v>
      </c>
      <c r="BV21" s="1">
        <v>0</v>
      </c>
      <c r="BW21" s="1">
        <v>0</v>
      </c>
      <c r="BX21" s="1">
        <v>1</v>
      </c>
      <c r="BY21" s="1">
        <v>66</v>
      </c>
      <c r="BZ21" s="1">
        <v>1</v>
      </c>
      <c r="CA21" s="1">
        <v>0</v>
      </c>
      <c r="CB21" s="1">
        <v>0</v>
      </c>
      <c r="CC21" s="1">
        <v>1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f t="shared" si="0"/>
        <v>4.8396229800000006</v>
      </c>
      <c r="CL21" s="1">
        <v>-1</v>
      </c>
    </row>
    <row r="22" spans="1:90" x14ac:dyDescent="0.25">
      <c r="A22" s="1" t="s">
        <v>137</v>
      </c>
      <c r="B22" s="1">
        <v>5.3</v>
      </c>
      <c r="C22" s="1">
        <v>2</v>
      </c>
      <c r="D22" s="1">
        <v>90</v>
      </c>
      <c r="E22" s="1">
        <v>0.03</v>
      </c>
      <c r="F22" s="1">
        <v>0</v>
      </c>
      <c r="G22" s="1">
        <v>0.1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28.5</v>
      </c>
      <c r="V22" s="1">
        <v>21</v>
      </c>
      <c r="W22" s="1">
        <v>74</v>
      </c>
      <c r="X22" s="1">
        <v>11.5</v>
      </c>
      <c r="Y22" s="1">
        <v>3.5</v>
      </c>
      <c r="Z22" s="1">
        <v>30</v>
      </c>
      <c r="AA22" s="1">
        <v>6</v>
      </c>
      <c r="AB22" s="1">
        <v>0</v>
      </c>
      <c r="AC22" s="1">
        <v>1.5</v>
      </c>
      <c r="AD22" s="1">
        <v>0</v>
      </c>
      <c r="AE22" s="1">
        <v>0.05</v>
      </c>
      <c r="AF22" s="1">
        <v>0</v>
      </c>
      <c r="AG22" s="1">
        <v>0</v>
      </c>
      <c r="AH22" s="1">
        <v>0</v>
      </c>
      <c r="AI22" s="1">
        <v>0</v>
      </c>
      <c r="AJ22" s="1">
        <v>0.5</v>
      </c>
      <c r="AK22" s="1">
        <v>0</v>
      </c>
      <c r="AL22" s="1">
        <v>34.450000000000003</v>
      </c>
      <c r="AM22" s="1">
        <v>19.399999999999999</v>
      </c>
      <c r="AN22" s="1">
        <v>0.2</v>
      </c>
      <c r="AO22" s="1">
        <v>3.3</v>
      </c>
      <c r="AP22" s="1">
        <v>15.5</v>
      </c>
      <c r="AQ22" s="1">
        <v>21.5</v>
      </c>
      <c r="AR22" s="1">
        <v>0.5</v>
      </c>
      <c r="AS22" s="1">
        <v>4</v>
      </c>
      <c r="AT22" s="1">
        <v>1</v>
      </c>
      <c r="AU22" s="1">
        <v>0.5</v>
      </c>
      <c r="AV22" s="1">
        <v>0.5</v>
      </c>
      <c r="AW22" s="1">
        <v>100</v>
      </c>
      <c r="AX22" s="1">
        <v>7</v>
      </c>
      <c r="AY22" s="1">
        <v>3</v>
      </c>
      <c r="AZ22" s="1">
        <v>0.5</v>
      </c>
      <c r="BA22" s="1">
        <v>1</v>
      </c>
      <c r="BB22" s="1">
        <v>4.5</v>
      </c>
      <c r="BC22" s="1">
        <v>14</v>
      </c>
      <c r="BD22" s="1">
        <v>12</v>
      </c>
      <c r="BE22" s="1">
        <v>4</v>
      </c>
      <c r="BF22" s="1">
        <v>2</v>
      </c>
      <c r="BG22" s="1">
        <v>4</v>
      </c>
      <c r="BH22" s="1">
        <v>1</v>
      </c>
      <c r="BI22" s="1">
        <v>1.1599999999999999</v>
      </c>
      <c r="BJ22" s="1">
        <v>79.5</v>
      </c>
      <c r="BK22" s="1">
        <v>61.5</v>
      </c>
      <c r="BL22" s="1">
        <v>77</v>
      </c>
      <c r="BM22" s="1">
        <v>60</v>
      </c>
      <c r="BN22" s="1">
        <v>38</v>
      </c>
      <c r="BO22" s="1">
        <v>63</v>
      </c>
      <c r="BP22" s="1">
        <v>28.5</v>
      </c>
      <c r="BQ22" s="1">
        <v>21</v>
      </c>
      <c r="BR22" s="1">
        <v>74</v>
      </c>
      <c r="BS22" s="1">
        <v>0</v>
      </c>
      <c r="BT22" s="1">
        <v>0</v>
      </c>
      <c r="BU22" s="1">
        <v>2</v>
      </c>
      <c r="BV22" s="1">
        <v>0</v>
      </c>
      <c r="BW22" s="1">
        <v>0</v>
      </c>
      <c r="BX22" s="1">
        <v>0</v>
      </c>
      <c r="BY22" s="1">
        <v>109.5</v>
      </c>
      <c r="BZ22" s="1">
        <v>0</v>
      </c>
      <c r="CA22" s="1">
        <v>17.5</v>
      </c>
      <c r="CB22" s="1">
        <v>11</v>
      </c>
      <c r="CC22" s="1">
        <v>0</v>
      </c>
      <c r="CD22" s="1">
        <v>0</v>
      </c>
      <c r="CE22" s="1">
        <v>6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f t="shared" si="0"/>
        <v>5.2962498299999989</v>
      </c>
      <c r="CL22" s="1">
        <v>12</v>
      </c>
    </row>
    <row r="23" spans="1:90" x14ac:dyDescent="0.25">
      <c r="A23" s="1" t="s">
        <v>192</v>
      </c>
      <c r="B23" s="1">
        <v>5.6</v>
      </c>
      <c r="C23" s="1">
        <v>2</v>
      </c>
      <c r="D23" s="1">
        <v>90</v>
      </c>
      <c r="E23" s="1">
        <v>0.34</v>
      </c>
      <c r="F23" s="1">
        <v>0.5</v>
      </c>
      <c r="G23" s="1">
        <v>0.6</v>
      </c>
      <c r="H23" s="1">
        <v>2</v>
      </c>
      <c r="I23" s="1">
        <v>2.5</v>
      </c>
      <c r="J23" s="1">
        <v>2</v>
      </c>
      <c r="K23" s="1">
        <v>2.5</v>
      </c>
      <c r="L23" s="1">
        <v>0</v>
      </c>
      <c r="M23" s="1">
        <v>0.5</v>
      </c>
      <c r="N23" s="1">
        <v>0</v>
      </c>
      <c r="O23" s="1">
        <v>0.48</v>
      </c>
      <c r="P23" s="1">
        <v>0.48</v>
      </c>
      <c r="Q23" s="1">
        <v>1</v>
      </c>
      <c r="R23" s="1">
        <v>1</v>
      </c>
      <c r="S23" s="1">
        <v>0</v>
      </c>
      <c r="T23" s="1">
        <v>0</v>
      </c>
      <c r="U23" s="1">
        <v>12.5</v>
      </c>
      <c r="V23" s="1">
        <v>10.5</v>
      </c>
      <c r="W23" s="1">
        <v>84</v>
      </c>
      <c r="X23" s="1">
        <v>8</v>
      </c>
      <c r="Y23" s="1">
        <v>1</v>
      </c>
      <c r="Z23" s="1">
        <v>13</v>
      </c>
      <c r="AA23" s="1">
        <v>6</v>
      </c>
      <c r="AB23" s="1">
        <v>0.5</v>
      </c>
      <c r="AC23" s="1">
        <v>1.5</v>
      </c>
      <c r="AD23" s="1">
        <v>0</v>
      </c>
      <c r="AE23" s="1">
        <v>0.16</v>
      </c>
      <c r="AF23" s="1">
        <v>0</v>
      </c>
      <c r="AG23" s="1">
        <v>0</v>
      </c>
      <c r="AH23" s="1">
        <v>0</v>
      </c>
      <c r="AI23" s="1">
        <v>0</v>
      </c>
      <c r="AJ23" s="1">
        <v>0.5</v>
      </c>
      <c r="AK23" s="1">
        <v>47</v>
      </c>
      <c r="AL23" s="1">
        <v>23.2</v>
      </c>
      <c r="AM23" s="1">
        <v>46.7</v>
      </c>
      <c r="AN23" s="1">
        <v>3.4</v>
      </c>
      <c r="AO23" s="1">
        <v>5.8</v>
      </c>
      <c r="AP23" s="1">
        <v>9.5</v>
      </c>
      <c r="AQ23" s="1">
        <v>27.5</v>
      </c>
      <c r="AR23" s="1">
        <v>1.5</v>
      </c>
      <c r="AS23" s="1">
        <v>11.5</v>
      </c>
      <c r="AT23" s="1">
        <v>0.5</v>
      </c>
      <c r="AU23" s="1">
        <v>2</v>
      </c>
      <c r="AV23" s="1">
        <v>0.5</v>
      </c>
      <c r="AW23" s="1">
        <v>25</v>
      </c>
      <c r="AX23" s="1">
        <v>3</v>
      </c>
      <c r="AY23" s="1">
        <v>4</v>
      </c>
      <c r="AZ23" s="1">
        <v>0</v>
      </c>
      <c r="BA23" s="1">
        <v>1.5</v>
      </c>
      <c r="BB23" s="1">
        <v>5.5</v>
      </c>
      <c r="BC23" s="1">
        <v>11.5</v>
      </c>
      <c r="BD23" s="1">
        <v>7.5</v>
      </c>
      <c r="BE23" s="1">
        <v>4.5</v>
      </c>
      <c r="BF23" s="1">
        <v>0</v>
      </c>
      <c r="BG23" s="1">
        <v>2.5</v>
      </c>
      <c r="BH23" s="1">
        <v>2</v>
      </c>
      <c r="BI23" s="1">
        <v>1.66</v>
      </c>
      <c r="BJ23" s="1">
        <v>40.5</v>
      </c>
      <c r="BK23" s="1">
        <v>33.5</v>
      </c>
      <c r="BL23" s="1">
        <v>83</v>
      </c>
      <c r="BM23" s="1">
        <v>30</v>
      </c>
      <c r="BN23" s="1">
        <v>19</v>
      </c>
      <c r="BO23" s="1">
        <v>63</v>
      </c>
      <c r="BP23" s="1">
        <v>12.5</v>
      </c>
      <c r="BQ23" s="1">
        <v>10.5</v>
      </c>
      <c r="BR23" s="1">
        <v>84</v>
      </c>
      <c r="BS23" s="1">
        <v>0</v>
      </c>
      <c r="BT23" s="1">
        <v>0</v>
      </c>
      <c r="BU23" s="1">
        <v>2</v>
      </c>
      <c r="BV23" s="1">
        <v>0</v>
      </c>
      <c r="BW23" s="1">
        <v>0</v>
      </c>
      <c r="BX23" s="1">
        <v>0</v>
      </c>
      <c r="BY23" s="1">
        <v>75</v>
      </c>
      <c r="BZ23" s="1">
        <v>4.5</v>
      </c>
      <c r="CA23" s="1">
        <v>2</v>
      </c>
      <c r="CB23" s="1">
        <v>8</v>
      </c>
      <c r="CC23" s="1">
        <v>0</v>
      </c>
      <c r="CD23" s="1">
        <v>0</v>
      </c>
      <c r="CE23" s="1">
        <v>5.5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f t="shared" si="0"/>
        <v>4.1537903200000006</v>
      </c>
      <c r="CL23" s="1">
        <v>12</v>
      </c>
    </row>
    <row r="24" spans="1:90" x14ac:dyDescent="0.25">
      <c r="A24" s="1" t="s">
        <v>106</v>
      </c>
      <c r="B24" s="1">
        <v>4.3</v>
      </c>
      <c r="C24" s="1">
        <v>2</v>
      </c>
      <c r="D24" s="1">
        <v>90</v>
      </c>
      <c r="E24" s="1">
        <v>0.02</v>
      </c>
      <c r="F24" s="1">
        <v>0.5</v>
      </c>
      <c r="G24" s="1">
        <v>0</v>
      </c>
      <c r="H24" s="1">
        <v>1</v>
      </c>
      <c r="I24" s="1">
        <v>0.5</v>
      </c>
      <c r="J24" s="1">
        <v>0</v>
      </c>
      <c r="K24" s="1">
        <v>0</v>
      </c>
      <c r="L24" s="1">
        <v>0.5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7.5</v>
      </c>
      <c r="V24" s="1">
        <v>5.5</v>
      </c>
      <c r="W24" s="1">
        <v>73</v>
      </c>
      <c r="X24" s="1">
        <v>1</v>
      </c>
      <c r="Y24" s="1">
        <v>0</v>
      </c>
      <c r="Z24" s="1">
        <v>0</v>
      </c>
      <c r="AA24" s="1">
        <v>0</v>
      </c>
      <c r="AB24" s="1">
        <v>0</v>
      </c>
      <c r="AC24" s="1">
        <v>0.5</v>
      </c>
      <c r="AD24" s="1">
        <v>0</v>
      </c>
      <c r="AE24" s="1">
        <v>0.02</v>
      </c>
      <c r="AF24" s="1">
        <v>0.5</v>
      </c>
      <c r="AG24" s="1">
        <v>0</v>
      </c>
      <c r="AH24" s="1">
        <v>0</v>
      </c>
      <c r="AI24" s="1">
        <v>0</v>
      </c>
      <c r="AJ24" s="1">
        <v>0.5</v>
      </c>
      <c r="AK24" s="1">
        <v>3.5</v>
      </c>
      <c r="AL24" s="1">
        <v>6.8</v>
      </c>
      <c r="AM24" s="1">
        <v>14.8</v>
      </c>
      <c r="AN24" s="1">
        <v>0.1</v>
      </c>
      <c r="AO24" s="1">
        <v>3</v>
      </c>
      <c r="AP24" s="1">
        <v>7.5</v>
      </c>
      <c r="AQ24" s="1">
        <v>18</v>
      </c>
      <c r="AR24" s="1">
        <v>0</v>
      </c>
      <c r="AS24" s="1">
        <v>5</v>
      </c>
      <c r="AT24" s="1">
        <v>1.5</v>
      </c>
      <c r="AU24" s="1">
        <v>4</v>
      </c>
      <c r="AV24" s="1">
        <v>2</v>
      </c>
      <c r="AW24" s="1">
        <v>50</v>
      </c>
      <c r="AX24" s="1">
        <v>7.5</v>
      </c>
      <c r="AY24" s="1">
        <v>1</v>
      </c>
      <c r="AZ24" s="1">
        <v>0.5</v>
      </c>
      <c r="BA24" s="1">
        <v>0</v>
      </c>
      <c r="BB24" s="1">
        <v>1.5</v>
      </c>
      <c r="BC24" s="1">
        <v>11.5</v>
      </c>
      <c r="BD24" s="1">
        <v>9.5</v>
      </c>
      <c r="BE24" s="1">
        <v>4.5</v>
      </c>
      <c r="BF24" s="1">
        <v>0</v>
      </c>
      <c r="BG24" s="1">
        <v>1.5</v>
      </c>
      <c r="BH24" s="1">
        <v>3.5</v>
      </c>
      <c r="BI24" s="1">
        <v>1.94</v>
      </c>
      <c r="BJ24" s="1">
        <v>24</v>
      </c>
      <c r="BK24" s="1">
        <v>20</v>
      </c>
      <c r="BL24" s="1">
        <v>83</v>
      </c>
      <c r="BM24" s="1">
        <v>14</v>
      </c>
      <c r="BN24" s="1">
        <v>10.5</v>
      </c>
      <c r="BO24" s="1">
        <v>75</v>
      </c>
      <c r="BP24" s="1">
        <v>7.5</v>
      </c>
      <c r="BQ24" s="1">
        <v>5.5</v>
      </c>
      <c r="BR24" s="1">
        <v>73</v>
      </c>
      <c r="BS24" s="1">
        <v>0</v>
      </c>
      <c r="BT24" s="1">
        <v>0</v>
      </c>
      <c r="BU24" s="1">
        <v>2</v>
      </c>
      <c r="BV24" s="1">
        <v>0</v>
      </c>
      <c r="BW24" s="1">
        <v>0</v>
      </c>
      <c r="BX24" s="1">
        <v>1.5</v>
      </c>
      <c r="BY24" s="1">
        <v>49</v>
      </c>
      <c r="BZ24" s="1">
        <v>1.5</v>
      </c>
      <c r="CA24" s="1">
        <v>5.5</v>
      </c>
      <c r="CB24" s="1">
        <v>0.5</v>
      </c>
      <c r="CC24" s="1">
        <v>0.5</v>
      </c>
      <c r="CD24" s="1">
        <v>0.5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f t="shared" si="0"/>
        <v>2.8054437199999995</v>
      </c>
      <c r="CL24" s="1">
        <v>9</v>
      </c>
    </row>
    <row r="25" spans="1:90" x14ac:dyDescent="0.25">
      <c r="A25" s="1" t="s">
        <v>97</v>
      </c>
      <c r="B25" s="1">
        <v>4.5</v>
      </c>
      <c r="C25" s="1">
        <v>2</v>
      </c>
      <c r="D25" s="1">
        <v>90</v>
      </c>
      <c r="E25" s="1">
        <v>0.05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12</v>
      </c>
      <c r="V25" s="1">
        <v>8.5</v>
      </c>
      <c r="W25" s="1">
        <v>71</v>
      </c>
      <c r="X25" s="1">
        <v>2</v>
      </c>
      <c r="Y25" s="1">
        <v>1</v>
      </c>
      <c r="Z25" s="1">
        <v>50</v>
      </c>
      <c r="AA25" s="1">
        <v>0</v>
      </c>
      <c r="AB25" s="1">
        <v>0</v>
      </c>
      <c r="AC25" s="1">
        <v>1</v>
      </c>
      <c r="AD25" s="1">
        <v>0</v>
      </c>
      <c r="AE25" s="1">
        <v>0.04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2</v>
      </c>
      <c r="AL25" s="1">
        <v>16.8</v>
      </c>
      <c r="AM25" s="1">
        <v>19.5</v>
      </c>
      <c r="AN25" s="1">
        <v>0.1</v>
      </c>
      <c r="AO25" s="1">
        <v>2.7</v>
      </c>
      <c r="AP25" s="1">
        <v>12</v>
      </c>
      <c r="AQ25" s="1">
        <v>12</v>
      </c>
      <c r="AR25" s="1">
        <v>0</v>
      </c>
      <c r="AS25" s="1">
        <v>1</v>
      </c>
      <c r="AT25" s="1">
        <v>2</v>
      </c>
      <c r="AU25" s="1">
        <v>4.5</v>
      </c>
      <c r="AV25" s="1">
        <v>2</v>
      </c>
      <c r="AW25" s="1">
        <v>44</v>
      </c>
      <c r="AX25" s="1">
        <v>5</v>
      </c>
      <c r="AY25" s="1">
        <v>0.5</v>
      </c>
      <c r="AZ25" s="1">
        <v>0.5</v>
      </c>
      <c r="BA25" s="1">
        <v>1.5</v>
      </c>
      <c r="BB25" s="1">
        <v>2.5</v>
      </c>
      <c r="BC25" s="1">
        <v>13</v>
      </c>
      <c r="BD25" s="1">
        <v>8.5</v>
      </c>
      <c r="BE25" s="1">
        <v>5.5</v>
      </c>
      <c r="BF25" s="1">
        <v>1</v>
      </c>
      <c r="BG25" s="1">
        <v>1</v>
      </c>
      <c r="BH25" s="1">
        <v>2</v>
      </c>
      <c r="BI25" s="1">
        <v>1.44</v>
      </c>
      <c r="BJ25" s="1">
        <v>46</v>
      </c>
      <c r="BK25" s="1">
        <v>34.5</v>
      </c>
      <c r="BL25" s="1">
        <v>75</v>
      </c>
      <c r="BM25" s="1">
        <v>23.5</v>
      </c>
      <c r="BN25" s="1">
        <v>17</v>
      </c>
      <c r="BO25" s="1">
        <v>72</v>
      </c>
      <c r="BP25" s="1">
        <v>12</v>
      </c>
      <c r="BQ25" s="1">
        <v>8.5</v>
      </c>
      <c r="BR25" s="1">
        <v>71</v>
      </c>
      <c r="BS25" s="1">
        <v>0</v>
      </c>
      <c r="BT25" s="1">
        <v>0</v>
      </c>
      <c r="BU25" s="1">
        <v>2</v>
      </c>
      <c r="BV25" s="1">
        <v>0</v>
      </c>
      <c r="BW25" s="1">
        <v>0</v>
      </c>
      <c r="BX25" s="1">
        <v>0</v>
      </c>
      <c r="BY25" s="1">
        <v>74.5</v>
      </c>
      <c r="BZ25" s="1">
        <v>1</v>
      </c>
      <c r="CA25" s="1">
        <v>4</v>
      </c>
      <c r="CB25" s="1">
        <v>2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f t="shared" si="0"/>
        <v>3.8673100499999991</v>
      </c>
      <c r="CL25" s="1">
        <v>7</v>
      </c>
    </row>
    <row r="26" spans="1:90" x14ac:dyDescent="0.25">
      <c r="A26" s="1" t="s">
        <v>59</v>
      </c>
      <c r="B26" s="1">
        <v>6.7</v>
      </c>
      <c r="C26" s="1">
        <v>2</v>
      </c>
      <c r="D26" s="1">
        <v>90</v>
      </c>
      <c r="E26" s="1">
        <v>0.01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9</v>
      </c>
      <c r="V26" s="1">
        <v>3.5</v>
      </c>
      <c r="W26" s="1">
        <v>39</v>
      </c>
      <c r="X26" s="1">
        <v>0</v>
      </c>
      <c r="Y26" s="1">
        <v>0</v>
      </c>
      <c r="AA26" s="1">
        <v>0</v>
      </c>
      <c r="AB26" s="1">
        <v>0</v>
      </c>
      <c r="AC26" s="1">
        <v>0.5</v>
      </c>
      <c r="AD26" s="1">
        <v>0</v>
      </c>
      <c r="AE26" s="1">
        <v>0.02</v>
      </c>
      <c r="AF26" s="1">
        <v>0</v>
      </c>
      <c r="AG26" s="1">
        <v>0</v>
      </c>
      <c r="AH26" s="1">
        <v>0</v>
      </c>
      <c r="AI26" s="1">
        <v>0</v>
      </c>
      <c r="AJ26" s="1">
        <v>0.5</v>
      </c>
      <c r="AK26" s="1">
        <v>2</v>
      </c>
      <c r="AL26" s="1">
        <v>6.15</v>
      </c>
      <c r="AM26" s="1">
        <v>17.399999999999999</v>
      </c>
      <c r="AN26" s="1">
        <v>0.1</v>
      </c>
      <c r="AO26" s="1">
        <v>4.0999999999999996</v>
      </c>
      <c r="AP26" s="1">
        <v>15</v>
      </c>
      <c r="AQ26" s="1">
        <v>21</v>
      </c>
      <c r="AR26" s="1">
        <v>0</v>
      </c>
      <c r="AS26" s="1">
        <v>3.5</v>
      </c>
      <c r="AT26" s="1">
        <v>1</v>
      </c>
      <c r="AU26" s="1">
        <v>0</v>
      </c>
      <c r="AV26" s="1">
        <v>0</v>
      </c>
      <c r="AX26" s="1">
        <v>6</v>
      </c>
      <c r="AY26" s="1">
        <v>2</v>
      </c>
      <c r="AZ26" s="1">
        <v>0.5</v>
      </c>
      <c r="BA26" s="1">
        <v>0.5</v>
      </c>
      <c r="BB26" s="1">
        <v>3</v>
      </c>
      <c r="BC26" s="1">
        <v>9</v>
      </c>
      <c r="BD26" s="1">
        <v>7</v>
      </c>
      <c r="BE26" s="1">
        <v>2.5</v>
      </c>
      <c r="BF26" s="1">
        <v>0</v>
      </c>
      <c r="BG26" s="1">
        <v>1</v>
      </c>
      <c r="BH26" s="1">
        <v>0.5</v>
      </c>
      <c r="BI26" s="1">
        <v>0.72</v>
      </c>
      <c r="BJ26" s="1">
        <v>98.5</v>
      </c>
      <c r="BK26" s="1">
        <v>90.5</v>
      </c>
      <c r="BL26" s="1">
        <v>92</v>
      </c>
      <c r="BM26" s="1">
        <v>33</v>
      </c>
      <c r="BN26" s="1">
        <v>26</v>
      </c>
      <c r="BO26" s="1">
        <v>79</v>
      </c>
      <c r="BP26" s="1">
        <v>9</v>
      </c>
      <c r="BQ26" s="1">
        <v>3.5</v>
      </c>
      <c r="BR26" s="1">
        <v>39</v>
      </c>
      <c r="BS26" s="1">
        <v>0</v>
      </c>
      <c r="BT26" s="1">
        <v>0</v>
      </c>
      <c r="BU26" s="1">
        <v>2</v>
      </c>
      <c r="BV26" s="1">
        <v>0</v>
      </c>
      <c r="BW26" s="1">
        <v>0</v>
      </c>
      <c r="BX26" s="1">
        <v>0.5</v>
      </c>
      <c r="BY26" s="1">
        <v>103.5</v>
      </c>
      <c r="BZ26" s="1">
        <v>1</v>
      </c>
      <c r="CA26" s="1">
        <v>8.5</v>
      </c>
      <c r="CB26" s="1">
        <v>1.5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f t="shared" si="0"/>
        <v>4.2903231099999992</v>
      </c>
      <c r="CL26" s="1">
        <v>6</v>
      </c>
    </row>
    <row r="27" spans="1:90" x14ac:dyDescent="0.25">
      <c r="A27" s="1" t="s">
        <v>184</v>
      </c>
      <c r="B27" s="1">
        <v>5.4</v>
      </c>
      <c r="C27" s="1">
        <v>2</v>
      </c>
      <c r="D27" s="1">
        <v>90</v>
      </c>
      <c r="E27" s="1">
        <v>0.01</v>
      </c>
      <c r="F27" s="1">
        <v>0</v>
      </c>
      <c r="G27" s="1">
        <v>0</v>
      </c>
      <c r="H27" s="1">
        <v>0</v>
      </c>
      <c r="I27" s="1">
        <v>0.5</v>
      </c>
      <c r="J27" s="1">
        <v>0</v>
      </c>
      <c r="K27" s="1">
        <v>0.5</v>
      </c>
      <c r="L27" s="1">
        <v>0</v>
      </c>
      <c r="M27" s="1">
        <v>0</v>
      </c>
      <c r="N27" s="1">
        <v>0.5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5</v>
      </c>
      <c r="V27" s="1">
        <v>2.5</v>
      </c>
      <c r="W27" s="1">
        <v>50</v>
      </c>
      <c r="X27" s="1">
        <v>0.5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0.01</v>
      </c>
      <c r="AF27" s="1">
        <v>0</v>
      </c>
      <c r="AG27" s="1">
        <v>0</v>
      </c>
      <c r="AH27" s="1">
        <v>0.5</v>
      </c>
      <c r="AI27" s="1">
        <v>0</v>
      </c>
      <c r="AJ27" s="1">
        <v>0.5</v>
      </c>
      <c r="AK27" s="1">
        <v>4.5</v>
      </c>
      <c r="AL27" s="1">
        <v>0.6</v>
      </c>
      <c r="AM27" s="1">
        <v>16.399999999999999</v>
      </c>
      <c r="AN27" s="1">
        <v>0.1</v>
      </c>
      <c r="AO27" s="1">
        <v>2.6</v>
      </c>
      <c r="AP27" s="1">
        <v>10.5</v>
      </c>
      <c r="AQ27" s="1">
        <v>16.5</v>
      </c>
      <c r="AR27" s="1">
        <v>1</v>
      </c>
      <c r="AS27" s="1">
        <v>4</v>
      </c>
      <c r="AT27" s="1">
        <v>1</v>
      </c>
      <c r="AU27" s="1">
        <v>1</v>
      </c>
      <c r="AV27" s="1">
        <v>0.5</v>
      </c>
      <c r="AW27" s="1">
        <v>50</v>
      </c>
      <c r="AX27" s="1">
        <v>5</v>
      </c>
      <c r="AY27" s="1">
        <v>3</v>
      </c>
      <c r="AZ27" s="1">
        <v>1</v>
      </c>
      <c r="BA27" s="1">
        <v>2</v>
      </c>
      <c r="BB27" s="1">
        <v>6</v>
      </c>
      <c r="BC27" s="1">
        <v>14</v>
      </c>
      <c r="BD27" s="1">
        <v>12</v>
      </c>
      <c r="BE27" s="1">
        <v>4</v>
      </c>
      <c r="BF27" s="1">
        <v>2</v>
      </c>
      <c r="BG27" s="1">
        <v>4</v>
      </c>
      <c r="BH27" s="1">
        <v>1</v>
      </c>
      <c r="BI27" s="1">
        <v>1.1599999999999999</v>
      </c>
      <c r="BJ27" s="1">
        <v>46.5</v>
      </c>
      <c r="BK27" s="1">
        <v>38.5</v>
      </c>
      <c r="BL27" s="1">
        <v>83</v>
      </c>
      <c r="BM27" s="1">
        <v>18.5</v>
      </c>
      <c r="BN27" s="1">
        <v>12.5</v>
      </c>
      <c r="BO27" s="1">
        <v>68</v>
      </c>
      <c r="BP27" s="1">
        <v>5</v>
      </c>
      <c r="BQ27" s="1">
        <v>2.5</v>
      </c>
      <c r="BR27" s="1">
        <v>50</v>
      </c>
      <c r="BS27" s="1">
        <v>0</v>
      </c>
      <c r="BT27" s="1">
        <v>0</v>
      </c>
      <c r="BU27" s="1">
        <v>2</v>
      </c>
      <c r="BV27" s="1">
        <v>0</v>
      </c>
      <c r="BW27" s="1">
        <v>0</v>
      </c>
      <c r="BX27" s="1">
        <v>0</v>
      </c>
      <c r="BY27" s="1">
        <v>55.5</v>
      </c>
      <c r="BZ27" s="1">
        <v>1</v>
      </c>
      <c r="CA27" s="1">
        <v>4.5</v>
      </c>
      <c r="CB27" s="1">
        <v>0.5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f t="shared" si="0"/>
        <v>3.0557301100000003</v>
      </c>
      <c r="CL27" s="1">
        <v>6</v>
      </c>
    </row>
    <row r="28" spans="1:90" x14ac:dyDescent="0.25">
      <c r="A28" s="1" t="s">
        <v>185</v>
      </c>
      <c r="B28" s="1">
        <v>4.5</v>
      </c>
      <c r="C28" s="1">
        <v>2</v>
      </c>
      <c r="D28" s="1">
        <v>90</v>
      </c>
      <c r="E28" s="1">
        <v>0.02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7</v>
      </c>
      <c r="V28" s="1">
        <v>5</v>
      </c>
      <c r="W28" s="1">
        <v>71</v>
      </c>
      <c r="X28" s="1">
        <v>1</v>
      </c>
      <c r="Y28" s="1">
        <v>1</v>
      </c>
      <c r="Z28" s="1">
        <v>100</v>
      </c>
      <c r="AA28" s="1">
        <v>0</v>
      </c>
      <c r="AB28" s="1">
        <v>0</v>
      </c>
      <c r="AC28" s="1">
        <v>1</v>
      </c>
      <c r="AD28" s="1">
        <v>0</v>
      </c>
      <c r="AE28" s="1">
        <v>0.04</v>
      </c>
      <c r="AF28" s="1">
        <v>0</v>
      </c>
      <c r="AG28" s="1">
        <v>0</v>
      </c>
      <c r="AH28" s="1">
        <v>0.5</v>
      </c>
      <c r="AI28" s="1">
        <v>0</v>
      </c>
      <c r="AJ28" s="1">
        <v>0</v>
      </c>
      <c r="AK28" s="1">
        <v>1</v>
      </c>
      <c r="AL28" s="1">
        <v>15.35</v>
      </c>
      <c r="AM28" s="1">
        <v>13.1</v>
      </c>
      <c r="AN28" s="1">
        <v>0.1</v>
      </c>
      <c r="AO28" s="1">
        <v>3.5</v>
      </c>
      <c r="AP28" s="1">
        <v>8</v>
      </c>
      <c r="AQ28" s="1">
        <v>8</v>
      </c>
      <c r="AR28" s="1">
        <v>0</v>
      </c>
      <c r="AS28" s="1">
        <v>1.5</v>
      </c>
      <c r="AT28" s="1">
        <v>1</v>
      </c>
      <c r="AU28" s="1">
        <v>1.5</v>
      </c>
      <c r="AV28" s="1">
        <v>0.5</v>
      </c>
      <c r="AW28" s="1">
        <v>33</v>
      </c>
      <c r="AX28" s="1">
        <v>2.5</v>
      </c>
      <c r="AY28" s="1">
        <v>1.5</v>
      </c>
      <c r="AZ28" s="1">
        <v>0.5</v>
      </c>
      <c r="BA28" s="1">
        <v>2</v>
      </c>
      <c r="BB28" s="1">
        <v>4</v>
      </c>
      <c r="BC28" s="1">
        <v>11.5</v>
      </c>
      <c r="BD28" s="1">
        <v>6</v>
      </c>
      <c r="BE28" s="1">
        <v>3</v>
      </c>
      <c r="BF28" s="1">
        <v>0</v>
      </c>
      <c r="BG28" s="1">
        <v>2</v>
      </c>
      <c r="BH28" s="1">
        <v>0.5</v>
      </c>
      <c r="BI28" s="1">
        <v>0.82</v>
      </c>
      <c r="BJ28" s="1">
        <v>39.5</v>
      </c>
      <c r="BK28" s="1">
        <v>31.5</v>
      </c>
      <c r="BL28" s="1">
        <v>80</v>
      </c>
      <c r="BM28" s="1">
        <v>19.5</v>
      </c>
      <c r="BN28" s="1">
        <v>15</v>
      </c>
      <c r="BO28" s="1">
        <v>77</v>
      </c>
      <c r="BP28" s="1">
        <v>7</v>
      </c>
      <c r="BQ28" s="1">
        <v>5</v>
      </c>
      <c r="BR28" s="1">
        <v>71</v>
      </c>
      <c r="BS28" s="1">
        <v>0</v>
      </c>
      <c r="BT28" s="1">
        <v>0</v>
      </c>
      <c r="BU28" s="1">
        <v>2</v>
      </c>
      <c r="BV28" s="1">
        <v>0</v>
      </c>
      <c r="BW28" s="1">
        <v>0</v>
      </c>
      <c r="BX28" s="1">
        <v>0</v>
      </c>
      <c r="BY28" s="1">
        <v>64</v>
      </c>
      <c r="BZ28" s="1">
        <v>0.5</v>
      </c>
      <c r="CA28" s="1">
        <v>7</v>
      </c>
      <c r="CB28" s="1">
        <v>4.5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f t="shared" si="0"/>
        <v>3.3727853199999993</v>
      </c>
      <c r="CL28" s="1">
        <v>6</v>
      </c>
    </row>
    <row r="29" spans="1:90" x14ac:dyDescent="0.25">
      <c r="A29" s="1" t="s">
        <v>165</v>
      </c>
      <c r="B29" s="1">
        <v>7.1</v>
      </c>
      <c r="C29" s="1">
        <v>2</v>
      </c>
      <c r="D29" s="1">
        <v>77</v>
      </c>
      <c r="E29" s="1">
        <v>0.01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12.5</v>
      </c>
      <c r="V29" s="1">
        <v>8</v>
      </c>
      <c r="W29" s="1">
        <v>64</v>
      </c>
      <c r="X29" s="1">
        <v>4.5</v>
      </c>
      <c r="Y29" s="1">
        <v>0</v>
      </c>
      <c r="Z29" s="1">
        <v>0</v>
      </c>
      <c r="AA29" s="1">
        <v>2</v>
      </c>
      <c r="AB29" s="1">
        <v>0.5</v>
      </c>
      <c r="AC29" s="1">
        <v>0.5</v>
      </c>
      <c r="AD29" s="1">
        <v>0</v>
      </c>
      <c r="AE29" s="1">
        <v>0.02</v>
      </c>
      <c r="AF29" s="1">
        <v>0</v>
      </c>
      <c r="AG29" s="1">
        <v>0</v>
      </c>
      <c r="AH29" s="1">
        <v>0</v>
      </c>
      <c r="AI29" s="1">
        <v>0</v>
      </c>
      <c r="AJ29" s="1">
        <v>0.5</v>
      </c>
      <c r="AK29" s="1">
        <v>2</v>
      </c>
      <c r="AL29" s="1">
        <v>9.4499999999999993</v>
      </c>
      <c r="AM29" s="1">
        <v>16.600000000000001</v>
      </c>
      <c r="AN29" s="1">
        <v>0.1</v>
      </c>
      <c r="AO29" s="1">
        <v>4.0999999999999996</v>
      </c>
      <c r="AP29" s="1">
        <v>14</v>
      </c>
      <c r="AQ29" s="1">
        <v>20</v>
      </c>
      <c r="AR29" s="1">
        <v>0</v>
      </c>
      <c r="AS29" s="1">
        <v>3.5</v>
      </c>
      <c r="AT29" s="1">
        <v>1</v>
      </c>
      <c r="AU29" s="1">
        <v>2.5</v>
      </c>
      <c r="AV29" s="1">
        <v>1.5</v>
      </c>
      <c r="AW29" s="1">
        <v>60</v>
      </c>
      <c r="AX29" s="1">
        <v>5</v>
      </c>
      <c r="AY29" s="1">
        <v>3</v>
      </c>
      <c r="AZ29" s="1">
        <v>0.5</v>
      </c>
      <c r="BA29" s="1">
        <v>1.5</v>
      </c>
      <c r="BB29" s="1">
        <v>5</v>
      </c>
      <c r="BC29" s="1">
        <v>9</v>
      </c>
      <c r="BD29" s="1">
        <v>7</v>
      </c>
      <c r="BE29" s="1">
        <v>2.5</v>
      </c>
      <c r="BF29" s="1">
        <v>0</v>
      </c>
      <c r="BG29" s="1">
        <v>1</v>
      </c>
      <c r="BH29" s="1">
        <v>0.5</v>
      </c>
      <c r="BI29" s="1">
        <v>0.72</v>
      </c>
      <c r="BJ29" s="1">
        <v>48</v>
      </c>
      <c r="BK29" s="1">
        <v>38</v>
      </c>
      <c r="BL29" s="1">
        <v>79</v>
      </c>
      <c r="BM29" s="1">
        <v>32.5</v>
      </c>
      <c r="BN29" s="1">
        <v>20</v>
      </c>
      <c r="BO29" s="1">
        <v>62</v>
      </c>
      <c r="BP29" s="1">
        <v>12.5</v>
      </c>
      <c r="BQ29" s="1">
        <v>8</v>
      </c>
      <c r="BR29" s="1">
        <v>64</v>
      </c>
      <c r="BS29" s="1">
        <v>0.5</v>
      </c>
      <c r="BT29" s="1">
        <v>0</v>
      </c>
      <c r="BU29" s="1">
        <v>2</v>
      </c>
      <c r="BV29" s="1">
        <v>0</v>
      </c>
      <c r="BW29" s="1">
        <v>1</v>
      </c>
      <c r="BX29" s="1">
        <v>0.5</v>
      </c>
      <c r="BY29" s="1">
        <v>72.5</v>
      </c>
      <c r="BZ29" s="1">
        <v>1</v>
      </c>
      <c r="CA29" s="1">
        <v>8</v>
      </c>
      <c r="CB29" s="1">
        <v>5.5</v>
      </c>
      <c r="CC29" s="1">
        <v>0.5</v>
      </c>
      <c r="CD29" s="1">
        <v>0</v>
      </c>
      <c r="CE29" s="1">
        <v>2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f t="shared" si="0"/>
        <v>4.3997910099999995</v>
      </c>
      <c r="CL29" s="1">
        <v>6</v>
      </c>
    </row>
    <row r="30" spans="1:90" x14ac:dyDescent="0.25">
      <c r="A30" s="1" t="s">
        <v>145</v>
      </c>
      <c r="B30" s="1">
        <v>4.7</v>
      </c>
      <c r="C30" s="1">
        <v>2</v>
      </c>
      <c r="D30" s="1">
        <v>90</v>
      </c>
      <c r="E30" s="1">
        <v>0.15</v>
      </c>
      <c r="F30" s="1">
        <v>0.25</v>
      </c>
      <c r="G30" s="1">
        <v>0.3</v>
      </c>
      <c r="H30" s="1">
        <v>1</v>
      </c>
      <c r="I30" s="1">
        <v>0.5</v>
      </c>
      <c r="J30" s="1">
        <v>0.5</v>
      </c>
      <c r="K30" s="1">
        <v>0.5</v>
      </c>
      <c r="L30" s="1">
        <v>0</v>
      </c>
      <c r="M30" s="1">
        <v>0.5</v>
      </c>
      <c r="N30" s="1">
        <v>0.5</v>
      </c>
      <c r="O30" s="1">
        <v>0.24</v>
      </c>
      <c r="P30" s="1">
        <v>0.24</v>
      </c>
      <c r="Q30" s="1">
        <v>0.5</v>
      </c>
      <c r="R30" s="1">
        <v>0.5</v>
      </c>
      <c r="S30" s="1">
        <v>0</v>
      </c>
      <c r="T30" s="1">
        <v>0.5</v>
      </c>
      <c r="U30" s="1">
        <v>13</v>
      </c>
      <c r="V30" s="1">
        <v>11</v>
      </c>
      <c r="W30" s="1">
        <v>85</v>
      </c>
      <c r="X30" s="1">
        <v>0.5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0.04</v>
      </c>
      <c r="AF30" s="1">
        <v>0</v>
      </c>
      <c r="AG30" s="1">
        <v>0</v>
      </c>
      <c r="AH30" s="1">
        <v>0</v>
      </c>
      <c r="AI30" s="1">
        <v>0</v>
      </c>
      <c r="AJ30" s="1">
        <v>0.5</v>
      </c>
      <c r="AK30" s="1">
        <v>16.5</v>
      </c>
      <c r="AL30" s="1">
        <v>4.55</v>
      </c>
      <c r="AM30" s="1">
        <v>40.700000000000003</v>
      </c>
      <c r="AN30" s="1">
        <v>1.5</v>
      </c>
      <c r="AO30" s="1">
        <v>4.0999999999999996</v>
      </c>
      <c r="AP30" s="1">
        <v>16.5</v>
      </c>
      <c r="AQ30" s="1">
        <v>28.5</v>
      </c>
      <c r="AR30" s="1">
        <v>1.5</v>
      </c>
      <c r="AS30" s="1">
        <v>8.5</v>
      </c>
      <c r="AT30" s="1">
        <v>0.5</v>
      </c>
      <c r="AU30" s="1">
        <v>5</v>
      </c>
      <c r="AV30" s="1">
        <v>3</v>
      </c>
      <c r="AW30" s="1">
        <v>60</v>
      </c>
      <c r="AX30" s="1">
        <v>3</v>
      </c>
      <c r="AY30" s="1">
        <v>3</v>
      </c>
      <c r="AZ30" s="1">
        <v>1</v>
      </c>
      <c r="BA30" s="1">
        <v>1</v>
      </c>
      <c r="BB30" s="1">
        <v>5</v>
      </c>
      <c r="BC30" s="1">
        <v>11.5</v>
      </c>
      <c r="BD30" s="1">
        <v>7.5</v>
      </c>
      <c r="BE30" s="1">
        <v>4.5</v>
      </c>
      <c r="BF30" s="1">
        <v>0</v>
      </c>
      <c r="BG30" s="1">
        <v>2.5</v>
      </c>
      <c r="BH30" s="1">
        <v>2</v>
      </c>
      <c r="BI30" s="1">
        <v>1.66</v>
      </c>
      <c r="BJ30" s="1">
        <v>59.5</v>
      </c>
      <c r="BK30" s="1">
        <v>52.5</v>
      </c>
      <c r="BL30" s="1">
        <v>88</v>
      </c>
      <c r="BM30" s="1">
        <v>23</v>
      </c>
      <c r="BN30" s="1">
        <v>19.5</v>
      </c>
      <c r="BO30" s="1">
        <v>85</v>
      </c>
      <c r="BP30" s="1">
        <v>13</v>
      </c>
      <c r="BQ30" s="1">
        <v>11</v>
      </c>
      <c r="BR30" s="1">
        <v>85</v>
      </c>
      <c r="BS30" s="1">
        <v>0.5</v>
      </c>
      <c r="BT30" s="1">
        <v>0</v>
      </c>
      <c r="BU30" s="1">
        <v>2</v>
      </c>
      <c r="BV30" s="1">
        <v>0</v>
      </c>
      <c r="BW30" s="1">
        <v>0</v>
      </c>
      <c r="BX30" s="1">
        <v>1</v>
      </c>
      <c r="BY30" s="1">
        <v>74.5</v>
      </c>
      <c r="BZ30" s="1">
        <v>0.5</v>
      </c>
      <c r="CA30" s="1">
        <v>8</v>
      </c>
      <c r="CB30" s="1">
        <v>1.5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f t="shared" si="0"/>
        <v>3.3500814900000009</v>
      </c>
      <c r="CL30" s="1">
        <v>6</v>
      </c>
    </row>
    <row r="31" spans="1:90" x14ac:dyDescent="0.25">
      <c r="A31" s="1" t="s">
        <v>96</v>
      </c>
      <c r="B31" s="1">
        <v>4.9000000000000004</v>
      </c>
      <c r="C31" s="1">
        <v>2</v>
      </c>
      <c r="D31" s="1">
        <v>90</v>
      </c>
      <c r="E31" s="1">
        <v>0.23</v>
      </c>
      <c r="F31" s="1">
        <v>0.5</v>
      </c>
      <c r="G31" s="1">
        <v>0.3</v>
      </c>
      <c r="H31" s="1">
        <v>1</v>
      </c>
      <c r="I31" s="1">
        <v>1.5</v>
      </c>
      <c r="J31" s="1">
        <v>0.5</v>
      </c>
      <c r="K31" s="1">
        <v>1</v>
      </c>
      <c r="L31" s="1">
        <v>0.5</v>
      </c>
      <c r="M31" s="1">
        <v>0.5</v>
      </c>
      <c r="N31" s="1">
        <v>0.5</v>
      </c>
      <c r="O31" s="1">
        <v>0.27</v>
      </c>
      <c r="P31" s="1">
        <v>0.27</v>
      </c>
      <c r="Q31" s="1">
        <v>0.5</v>
      </c>
      <c r="R31" s="1">
        <v>0.5</v>
      </c>
      <c r="S31" s="1">
        <v>0</v>
      </c>
      <c r="T31" s="1">
        <v>0.5</v>
      </c>
      <c r="U31" s="1">
        <v>4</v>
      </c>
      <c r="V31" s="1">
        <v>1</v>
      </c>
      <c r="W31" s="1">
        <v>25</v>
      </c>
      <c r="X31" s="1">
        <v>0</v>
      </c>
      <c r="Y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7.0000000000000007E-2</v>
      </c>
      <c r="AF31" s="1">
        <v>0</v>
      </c>
      <c r="AG31" s="1">
        <v>0</v>
      </c>
      <c r="AH31" s="1">
        <v>0</v>
      </c>
      <c r="AI31" s="1">
        <v>0</v>
      </c>
      <c r="AJ31" s="1">
        <v>0.5</v>
      </c>
      <c r="AK31" s="1">
        <v>31.5</v>
      </c>
      <c r="AL31" s="1">
        <v>0.4</v>
      </c>
      <c r="AM31" s="1">
        <v>30.7</v>
      </c>
      <c r="AN31" s="1">
        <v>1.8</v>
      </c>
      <c r="AO31" s="1">
        <v>5</v>
      </c>
      <c r="AP31" s="1">
        <v>13.5</v>
      </c>
      <c r="AQ31" s="1">
        <v>25.5</v>
      </c>
      <c r="AR31" s="1">
        <v>1.5</v>
      </c>
      <c r="AS31" s="1">
        <v>8</v>
      </c>
      <c r="AT31" s="1">
        <v>1</v>
      </c>
      <c r="AU31" s="1">
        <v>1.5</v>
      </c>
      <c r="AV31" s="1">
        <v>0.5</v>
      </c>
      <c r="AW31" s="1">
        <v>33</v>
      </c>
      <c r="AX31" s="1">
        <v>4</v>
      </c>
      <c r="AY31" s="1">
        <v>1.5</v>
      </c>
      <c r="AZ31" s="1">
        <v>0.5</v>
      </c>
      <c r="BA31" s="1">
        <v>1</v>
      </c>
      <c r="BB31" s="1">
        <v>3</v>
      </c>
      <c r="BC31" s="1">
        <v>14</v>
      </c>
      <c r="BD31" s="1">
        <v>12</v>
      </c>
      <c r="BE31" s="1">
        <v>4</v>
      </c>
      <c r="BF31" s="1">
        <v>2</v>
      </c>
      <c r="BG31" s="1">
        <v>4</v>
      </c>
      <c r="BH31" s="1">
        <v>1</v>
      </c>
      <c r="BI31" s="1">
        <v>1.1599999999999999</v>
      </c>
      <c r="BJ31" s="1">
        <v>48</v>
      </c>
      <c r="BK31" s="1">
        <v>40</v>
      </c>
      <c r="BL31" s="1">
        <v>83</v>
      </c>
      <c r="BM31" s="1">
        <v>16.5</v>
      </c>
      <c r="BN31" s="1">
        <v>10.5</v>
      </c>
      <c r="BO31" s="1">
        <v>64</v>
      </c>
      <c r="BP31" s="1">
        <v>4</v>
      </c>
      <c r="BQ31" s="1">
        <v>1</v>
      </c>
      <c r="BR31" s="1">
        <v>25</v>
      </c>
      <c r="BS31" s="1">
        <v>0</v>
      </c>
      <c r="BT31" s="1">
        <v>0</v>
      </c>
      <c r="BU31" s="1">
        <v>2</v>
      </c>
      <c r="BV31" s="1">
        <v>0</v>
      </c>
      <c r="BW31" s="1">
        <v>0</v>
      </c>
      <c r="BX31" s="1">
        <v>0</v>
      </c>
      <c r="BY31" s="1">
        <v>58</v>
      </c>
      <c r="BZ31" s="1">
        <v>2</v>
      </c>
      <c r="CA31" s="1">
        <v>3.5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  <c r="CJ31" s="1">
        <v>0</v>
      </c>
      <c r="CK31" s="1">
        <f t="shared" si="0"/>
        <v>2.9607380500000002</v>
      </c>
      <c r="CL31" s="1">
        <v>5</v>
      </c>
    </row>
    <row r="32" spans="1:90" x14ac:dyDescent="0.25">
      <c r="A32" s="1" t="s">
        <v>105</v>
      </c>
      <c r="B32" s="1">
        <v>4.4000000000000004</v>
      </c>
      <c r="C32" s="1">
        <v>2</v>
      </c>
      <c r="D32" s="1">
        <v>90</v>
      </c>
      <c r="E32" s="1">
        <v>0.04</v>
      </c>
      <c r="F32" s="1">
        <v>0</v>
      </c>
      <c r="G32" s="1">
        <v>0</v>
      </c>
      <c r="H32" s="1">
        <v>0</v>
      </c>
      <c r="I32" s="1">
        <v>1</v>
      </c>
      <c r="J32" s="1">
        <v>0</v>
      </c>
      <c r="K32" s="1">
        <v>0.5</v>
      </c>
      <c r="L32" s="1">
        <v>0.5</v>
      </c>
      <c r="M32" s="1">
        <v>0</v>
      </c>
      <c r="N32" s="1">
        <v>0.5</v>
      </c>
      <c r="O32" s="1">
        <v>0.01</v>
      </c>
      <c r="P32" s="1">
        <v>0.01</v>
      </c>
      <c r="Q32" s="1">
        <v>0</v>
      </c>
      <c r="R32" s="1">
        <v>0</v>
      </c>
      <c r="S32" s="1">
        <v>0</v>
      </c>
      <c r="T32" s="1">
        <v>0</v>
      </c>
      <c r="U32" s="1">
        <v>20</v>
      </c>
      <c r="V32" s="1">
        <v>8.5</v>
      </c>
      <c r="W32" s="1">
        <v>43</v>
      </c>
      <c r="X32" s="1">
        <v>3.5</v>
      </c>
      <c r="Y32" s="1">
        <v>0.5</v>
      </c>
      <c r="Z32" s="1">
        <v>14</v>
      </c>
      <c r="AA32" s="1">
        <v>0</v>
      </c>
      <c r="AB32" s="1">
        <v>0</v>
      </c>
      <c r="AC32" s="1">
        <v>0.5</v>
      </c>
      <c r="AD32" s="1">
        <v>0</v>
      </c>
      <c r="AE32" s="1">
        <v>0.03</v>
      </c>
      <c r="AF32" s="1">
        <v>0</v>
      </c>
      <c r="AG32" s="1">
        <v>0</v>
      </c>
      <c r="AH32" s="1">
        <v>0.5</v>
      </c>
      <c r="AI32" s="1">
        <v>0</v>
      </c>
      <c r="AJ32" s="1">
        <v>0.5</v>
      </c>
      <c r="AK32" s="1">
        <v>6</v>
      </c>
      <c r="AL32" s="1">
        <v>11.1</v>
      </c>
      <c r="AM32" s="1">
        <v>16.899999999999999</v>
      </c>
      <c r="AN32" s="1">
        <v>0.2</v>
      </c>
      <c r="AO32" s="1">
        <v>2.5</v>
      </c>
      <c r="AP32" s="1">
        <v>13.5</v>
      </c>
      <c r="AQ32" s="1">
        <v>19.5</v>
      </c>
      <c r="AR32" s="1">
        <v>0</v>
      </c>
      <c r="AS32" s="1">
        <v>3</v>
      </c>
      <c r="AT32" s="1">
        <v>1</v>
      </c>
      <c r="AU32" s="1">
        <v>3.5</v>
      </c>
      <c r="AV32" s="1">
        <v>3</v>
      </c>
      <c r="AW32" s="1">
        <v>86</v>
      </c>
      <c r="AX32" s="1">
        <v>7.5</v>
      </c>
      <c r="AY32" s="1">
        <v>2.5</v>
      </c>
      <c r="AZ32" s="1">
        <v>0</v>
      </c>
      <c r="BA32" s="1">
        <v>1.5</v>
      </c>
      <c r="BB32" s="1">
        <v>4</v>
      </c>
      <c r="BC32" s="1">
        <v>12.5</v>
      </c>
      <c r="BD32" s="1">
        <v>9</v>
      </c>
      <c r="BE32" s="1">
        <v>4</v>
      </c>
      <c r="BF32" s="1">
        <v>0.5</v>
      </c>
      <c r="BG32" s="1">
        <v>0.5</v>
      </c>
      <c r="BH32" s="1">
        <v>1.5</v>
      </c>
      <c r="BI32" s="1">
        <v>1.38</v>
      </c>
      <c r="BJ32" s="1">
        <v>50.5</v>
      </c>
      <c r="BK32" s="1">
        <v>31</v>
      </c>
      <c r="BL32" s="1">
        <v>61</v>
      </c>
      <c r="BM32" s="1">
        <v>38.5</v>
      </c>
      <c r="BN32" s="1">
        <v>19.5</v>
      </c>
      <c r="BO32" s="1">
        <v>51</v>
      </c>
      <c r="BP32" s="1">
        <v>20</v>
      </c>
      <c r="BQ32" s="1">
        <v>8.5</v>
      </c>
      <c r="BR32" s="1">
        <v>43</v>
      </c>
      <c r="BS32" s="1">
        <v>0.5</v>
      </c>
      <c r="BT32" s="1">
        <v>0</v>
      </c>
      <c r="BU32" s="1">
        <v>2</v>
      </c>
      <c r="BV32" s="1">
        <v>0</v>
      </c>
      <c r="BW32" s="1">
        <v>0</v>
      </c>
      <c r="BX32" s="1">
        <v>0.5</v>
      </c>
      <c r="BY32" s="1">
        <v>82</v>
      </c>
      <c r="BZ32" s="1">
        <v>0.5</v>
      </c>
      <c r="CA32" s="1">
        <v>13.5</v>
      </c>
      <c r="CB32" s="1">
        <v>7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0</v>
      </c>
      <c r="CK32" s="1">
        <f t="shared" si="0"/>
        <v>4.6164293999999995</v>
      </c>
      <c r="CL32" s="1">
        <v>4</v>
      </c>
    </row>
    <row r="33" spans="1:90" x14ac:dyDescent="0.25">
      <c r="A33" s="1" t="s">
        <v>115</v>
      </c>
      <c r="B33" s="1">
        <v>4.9000000000000004</v>
      </c>
      <c r="C33" s="1">
        <v>2</v>
      </c>
      <c r="D33" s="1">
        <v>90</v>
      </c>
      <c r="E33" s="1">
        <v>0.01</v>
      </c>
      <c r="F33" s="1">
        <v>0</v>
      </c>
      <c r="G33" s="1">
        <v>0</v>
      </c>
      <c r="H33" s="1">
        <v>0</v>
      </c>
      <c r="I33" s="1">
        <v>0.5</v>
      </c>
      <c r="J33" s="1">
        <v>0</v>
      </c>
      <c r="K33" s="1">
        <v>0.5</v>
      </c>
      <c r="L33" s="1">
        <v>0</v>
      </c>
      <c r="M33" s="1">
        <v>0</v>
      </c>
      <c r="N33" s="1">
        <v>0.5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4.5</v>
      </c>
      <c r="V33" s="1">
        <v>1</v>
      </c>
      <c r="W33" s="1">
        <v>22</v>
      </c>
      <c r="X33" s="1">
        <v>0</v>
      </c>
      <c r="Y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2</v>
      </c>
      <c r="AL33" s="1">
        <v>0.15</v>
      </c>
      <c r="AM33" s="1">
        <v>18.3</v>
      </c>
      <c r="AN33" s="1">
        <v>0</v>
      </c>
      <c r="AO33" s="1">
        <v>2.2999999999999998</v>
      </c>
      <c r="AP33" s="1">
        <v>12.5</v>
      </c>
      <c r="AQ33" s="1">
        <v>12.5</v>
      </c>
      <c r="AR33" s="1">
        <v>0</v>
      </c>
      <c r="AS33" s="1">
        <v>2</v>
      </c>
      <c r="AT33" s="1">
        <v>1</v>
      </c>
      <c r="AU33" s="1">
        <v>1</v>
      </c>
      <c r="AV33" s="1">
        <v>1</v>
      </c>
      <c r="AW33" s="1">
        <v>100</v>
      </c>
      <c r="AX33" s="1">
        <v>5.5</v>
      </c>
      <c r="AY33" s="1">
        <v>6</v>
      </c>
      <c r="AZ33" s="1">
        <v>1</v>
      </c>
      <c r="BA33" s="1">
        <v>2</v>
      </c>
      <c r="BB33" s="1">
        <v>9</v>
      </c>
      <c r="BC33" s="1">
        <v>14.5</v>
      </c>
      <c r="BD33" s="1">
        <v>10.5</v>
      </c>
      <c r="BE33" s="1">
        <v>5</v>
      </c>
      <c r="BF33" s="1">
        <v>0</v>
      </c>
      <c r="BG33" s="1">
        <v>3.5</v>
      </c>
      <c r="BH33" s="1">
        <v>2.5</v>
      </c>
      <c r="BI33" s="1">
        <v>1.78</v>
      </c>
      <c r="BJ33" s="1">
        <v>26</v>
      </c>
      <c r="BK33" s="1">
        <v>16.5</v>
      </c>
      <c r="BL33" s="1">
        <v>63</v>
      </c>
      <c r="BM33" s="1">
        <v>10</v>
      </c>
      <c r="BN33" s="1">
        <v>5</v>
      </c>
      <c r="BO33" s="1">
        <v>50</v>
      </c>
      <c r="BP33" s="1">
        <v>4.5</v>
      </c>
      <c r="BQ33" s="1">
        <v>1</v>
      </c>
      <c r="BR33" s="1">
        <v>22</v>
      </c>
      <c r="BS33" s="1">
        <v>0</v>
      </c>
      <c r="BT33" s="1">
        <v>0</v>
      </c>
      <c r="BU33" s="1">
        <v>2</v>
      </c>
      <c r="BV33" s="1">
        <v>0</v>
      </c>
      <c r="BW33" s="1">
        <v>0</v>
      </c>
      <c r="BX33" s="1">
        <v>0.5</v>
      </c>
      <c r="BY33" s="1">
        <v>38</v>
      </c>
      <c r="BZ33" s="1">
        <v>0.5</v>
      </c>
      <c r="CA33" s="1">
        <v>4.5</v>
      </c>
      <c r="CB33" s="1">
        <v>0.5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f t="shared" si="0"/>
        <v>2.60909791</v>
      </c>
      <c r="CL33" s="1">
        <v>4</v>
      </c>
    </row>
    <row r="34" spans="1:90" x14ac:dyDescent="0.25">
      <c r="A34" s="1" t="s">
        <v>62</v>
      </c>
      <c r="B34" s="1">
        <v>4.5</v>
      </c>
      <c r="C34" s="1">
        <v>2</v>
      </c>
      <c r="D34" s="1">
        <v>90</v>
      </c>
      <c r="E34" s="1">
        <v>0.28999999999999998</v>
      </c>
      <c r="F34" s="1">
        <v>0</v>
      </c>
      <c r="G34" s="1">
        <v>0.3</v>
      </c>
      <c r="H34" s="1">
        <v>0</v>
      </c>
      <c r="I34" s="1">
        <v>1</v>
      </c>
      <c r="J34" s="1">
        <v>0</v>
      </c>
      <c r="K34" s="1">
        <v>0.5</v>
      </c>
      <c r="L34" s="1">
        <v>0.5</v>
      </c>
      <c r="M34" s="1">
        <v>0</v>
      </c>
      <c r="N34" s="1">
        <v>0</v>
      </c>
      <c r="O34" s="1">
        <v>0.03</v>
      </c>
      <c r="P34" s="1">
        <v>0.03</v>
      </c>
      <c r="Q34" s="1">
        <v>0</v>
      </c>
      <c r="R34" s="1">
        <v>0</v>
      </c>
      <c r="S34" s="1">
        <v>0</v>
      </c>
      <c r="T34" s="1">
        <v>0</v>
      </c>
      <c r="U34" s="1">
        <v>11.5</v>
      </c>
      <c r="V34" s="1">
        <v>7</v>
      </c>
      <c r="W34" s="1">
        <v>61</v>
      </c>
      <c r="X34" s="1">
        <v>0</v>
      </c>
      <c r="Y34" s="1">
        <v>0</v>
      </c>
      <c r="AA34" s="1">
        <v>0</v>
      </c>
      <c r="AB34" s="1">
        <v>0</v>
      </c>
      <c r="AC34" s="1">
        <v>1</v>
      </c>
      <c r="AD34" s="1">
        <v>0.5</v>
      </c>
      <c r="AE34" s="1">
        <v>0.25</v>
      </c>
      <c r="AF34" s="1">
        <v>0</v>
      </c>
      <c r="AG34" s="1">
        <v>0</v>
      </c>
      <c r="AH34" s="1">
        <v>0</v>
      </c>
      <c r="AI34" s="1">
        <v>0</v>
      </c>
      <c r="AJ34" s="1">
        <v>0.5</v>
      </c>
      <c r="AK34" s="1">
        <v>15</v>
      </c>
      <c r="AL34" s="1">
        <v>11.4</v>
      </c>
      <c r="AM34" s="1">
        <v>19.7</v>
      </c>
      <c r="AN34" s="1">
        <v>0.9</v>
      </c>
      <c r="AO34" s="1">
        <v>4.8</v>
      </c>
      <c r="AP34" s="1">
        <v>16</v>
      </c>
      <c r="AQ34" s="1">
        <v>22</v>
      </c>
      <c r="AR34" s="1">
        <v>0.5</v>
      </c>
      <c r="AS34" s="1">
        <v>4</v>
      </c>
      <c r="AT34" s="1">
        <v>1</v>
      </c>
      <c r="AU34" s="1">
        <v>0.5</v>
      </c>
      <c r="AV34" s="1">
        <v>0</v>
      </c>
      <c r="AW34" s="1">
        <v>0</v>
      </c>
      <c r="AX34" s="1">
        <v>6.5</v>
      </c>
      <c r="AY34" s="1">
        <v>3.5</v>
      </c>
      <c r="AZ34" s="1">
        <v>1</v>
      </c>
      <c r="BA34" s="1">
        <v>1</v>
      </c>
      <c r="BB34" s="1">
        <v>5.5</v>
      </c>
      <c r="BC34" s="1">
        <v>15</v>
      </c>
      <c r="BD34" s="1">
        <v>8</v>
      </c>
      <c r="BE34" s="1">
        <v>4</v>
      </c>
      <c r="BF34" s="1">
        <v>0</v>
      </c>
      <c r="BG34" s="1">
        <v>2</v>
      </c>
      <c r="BH34" s="1">
        <v>0</v>
      </c>
      <c r="BI34" s="1">
        <v>0.66</v>
      </c>
      <c r="BJ34" s="1">
        <v>47.5</v>
      </c>
      <c r="BK34" s="1">
        <v>39.5</v>
      </c>
      <c r="BL34" s="1">
        <v>83</v>
      </c>
      <c r="BM34" s="1">
        <v>21</v>
      </c>
      <c r="BN34" s="1">
        <v>16</v>
      </c>
      <c r="BO34" s="1">
        <v>76</v>
      </c>
      <c r="BP34" s="1">
        <v>11.5</v>
      </c>
      <c r="BQ34" s="1">
        <v>7</v>
      </c>
      <c r="BR34" s="1">
        <v>61</v>
      </c>
      <c r="BS34" s="1">
        <v>0</v>
      </c>
      <c r="BT34" s="1">
        <v>0</v>
      </c>
      <c r="BU34" s="1">
        <v>2</v>
      </c>
      <c r="BV34" s="1">
        <v>0</v>
      </c>
      <c r="BW34" s="1">
        <v>0</v>
      </c>
      <c r="BX34" s="1">
        <v>0.5</v>
      </c>
      <c r="BY34" s="1">
        <v>55.5</v>
      </c>
      <c r="BZ34" s="1">
        <v>1.5</v>
      </c>
      <c r="CA34" s="1">
        <v>8.5</v>
      </c>
      <c r="CB34" s="1">
        <v>1.5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f t="shared" si="0"/>
        <v>3.1211047699999996</v>
      </c>
      <c r="CL34" s="1">
        <v>2</v>
      </c>
    </row>
    <row r="35" spans="1:90" x14ac:dyDescent="0.25">
      <c r="A35" s="1" t="s">
        <v>171</v>
      </c>
      <c r="B35" s="1">
        <v>4.7</v>
      </c>
      <c r="C35" s="1">
        <v>2</v>
      </c>
      <c r="D35" s="1">
        <v>90</v>
      </c>
      <c r="E35" s="1">
        <v>0.02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16</v>
      </c>
      <c r="V35" s="1">
        <v>11.5</v>
      </c>
      <c r="W35" s="1">
        <v>72</v>
      </c>
      <c r="X35" s="1">
        <v>0.5</v>
      </c>
      <c r="Y35" s="1">
        <v>0</v>
      </c>
      <c r="Z35" s="1">
        <v>0</v>
      </c>
      <c r="AA35" s="1">
        <v>0</v>
      </c>
      <c r="AB35" s="1">
        <v>0</v>
      </c>
      <c r="AC35" s="1">
        <v>0.5</v>
      </c>
      <c r="AD35" s="1">
        <v>0</v>
      </c>
      <c r="AE35" s="1">
        <v>0.02</v>
      </c>
      <c r="AF35" s="1">
        <v>0</v>
      </c>
      <c r="AG35" s="1">
        <v>0</v>
      </c>
      <c r="AH35" s="1">
        <v>0</v>
      </c>
      <c r="AI35" s="1">
        <v>0</v>
      </c>
      <c r="AJ35" s="1">
        <v>0.5</v>
      </c>
      <c r="AK35" s="1">
        <v>0</v>
      </c>
      <c r="AL35" s="1">
        <v>8.1</v>
      </c>
      <c r="AM35" s="1">
        <v>14.3</v>
      </c>
      <c r="AN35" s="1">
        <v>0.1</v>
      </c>
      <c r="AO35" s="1">
        <v>4.0999999999999996</v>
      </c>
      <c r="AP35" s="1">
        <v>8.5</v>
      </c>
      <c r="AQ35" s="1">
        <v>14.5</v>
      </c>
      <c r="AR35" s="1">
        <v>0</v>
      </c>
      <c r="AS35" s="1">
        <v>3.5</v>
      </c>
      <c r="AT35" s="1">
        <v>1</v>
      </c>
      <c r="AU35" s="1">
        <v>3</v>
      </c>
      <c r="AV35" s="1">
        <v>1</v>
      </c>
      <c r="AW35" s="1">
        <v>33</v>
      </c>
      <c r="AX35" s="1">
        <v>3</v>
      </c>
      <c r="AY35" s="1">
        <v>1.5</v>
      </c>
      <c r="AZ35" s="1">
        <v>0</v>
      </c>
      <c r="BA35" s="1">
        <v>2</v>
      </c>
      <c r="BB35" s="1">
        <v>3.5</v>
      </c>
      <c r="BC35" s="1">
        <v>15</v>
      </c>
      <c r="BD35" s="1">
        <v>8</v>
      </c>
      <c r="BE35" s="1">
        <v>4</v>
      </c>
      <c r="BF35" s="1">
        <v>0</v>
      </c>
      <c r="BG35" s="1">
        <v>2</v>
      </c>
      <c r="BH35" s="1">
        <v>0</v>
      </c>
      <c r="BI35" s="1">
        <v>0.66</v>
      </c>
      <c r="BJ35" s="1">
        <v>47</v>
      </c>
      <c r="BK35" s="1">
        <v>36.5</v>
      </c>
      <c r="BL35" s="1">
        <v>78</v>
      </c>
      <c r="BM35" s="1">
        <v>30</v>
      </c>
      <c r="BN35" s="1">
        <v>22</v>
      </c>
      <c r="BO35" s="1">
        <v>73</v>
      </c>
      <c r="BP35" s="1">
        <v>16</v>
      </c>
      <c r="BQ35" s="1">
        <v>11.5</v>
      </c>
      <c r="BR35" s="1">
        <v>72</v>
      </c>
      <c r="BS35" s="1">
        <v>0</v>
      </c>
      <c r="BT35" s="1">
        <v>0</v>
      </c>
      <c r="BU35" s="1">
        <v>2</v>
      </c>
      <c r="BV35" s="1">
        <v>0</v>
      </c>
      <c r="BW35" s="1">
        <v>0</v>
      </c>
      <c r="BX35" s="1">
        <v>0.5</v>
      </c>
      <c r="BY35" s="1">
        <v>74</v>
      </c>
      <c r="BZ35" s="1">
        <v>0</v>
      </c>
      <c r="CA35" s="1">
        <v>9.5</v>
      </c>
      <c r="CB35" s="1">
        <v>1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>
        <v>0</v>
      </c>
      <c r="CJ35" s="1">
        <v>0</v>
      </c>
      <c r="CK35" s="1">
        <f t="shared" si="0"/>
        <v>3.3550817199999994</v>
      </c>
      <c r="CL35" s="1">
        <v>2</v>
      </c>
    </row>
    <row r="36" spans="1:90" x14ac:dyDescent="0.25">
      <c r="A36" s="1" t="s">
        <v>82</v>
      </c>
      <c r="B36" s="1">
        <v>4.3</v>
      </c>
      <c r="C36" s="1">
        <v>2</v>
      </c>
      <c r="D36" s="1">
        <v>45.5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2</v>
      </c>
      <c r="V36" s="1">
        <v>0</v>
      </c>
      <c r="W36" s="1">
        <v>0</v>
      </c>
      <c r="X36" s="1">
        <v>0</v>
      </c>
      <c r="Y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0.5</v>
      </c>
      <c r="AI36" s="1">
        <v>0</v>
      </c>
      <c r="AJ36" s="1">
        <v>0</v>
      </c>
      <c r="AK36" s="1">
        <v>0</v>
      </c>
      <c r="AL36" s="1">
        <v>0.1</v>
      </c>
      <c r="AM36" s="1">
        <v>3.1</v>
      </c>
      <c r="AN36" s="1">
        <v>0</v>
      </c>
      <c r="AO36" s="1">
        <v>2.8</v>
      </c>
      <c r="AP36" s="1">
        <v>5</v>
      </c>
      <c r="AQ36" s="1">
        <v>5</v>
      </c>
      <c r="AR36" s="1">
        <v>0</v>
      </c>
      <c r="AS36" s="1">
        <v>1</v>
      </c>
      <c r="AT36" s="1">
        <v>0.5</v>
      </c>
      <c r="AU36" s="1">
        <v>1</v>
      </c>
      <c r="AV36" s="1">
        <v>0.5</v>
      </c>
      <c r="AW36" s="1">
        <v>50</v>
      </c>
      <c r="AX36" s="1">
        <v>5</v>
      </c>
      <c r="AY36" s="1">
        <v>0.5</v>
      </c>
      <c r="AZ36" s="1">
        <v>0</v>
      </c>
      <c r="BA36" s="1">
        <v>1</v>
      </c>
      <c r="BB36" s="1">
        <v>1.5</v>
      </c>
      <c r="BC36" s="1">
        <v>12</v>
      </c>
      <c r="BD36" s="1">
        <v>5.5</v>
      </c>
      <c r="BE36" s="1">
        <v>3</v>
      </c>
      <c r="BF36" s="1">
        <v>0</v>
      </c>
      <c r="BG36" s="1">
        <v>2</v>
      </c>
      <c r="BH36" s="1">
        <v>1</v>
      </c>
      <c r="BI36" s="1">
        <v>0.88</v>
      </c>
      <c r="BJ36" s="1">
        <v>31.5</v>
      </c>
      <c r="BK36" s="1">
        <v>26</v>
      </c>
      <c r="BL36" s="1">
        <v>83</v>
      </c>
      <c r="BM36" s="1">
        <v>6.5</v>
      </c>
      <c r="BN36" s="1">
        <v>4</v>
      </c>
      <c r="BO36" s="1">
        <v>62</v>
      </c>
      <c r="BP36" s="1">
        <v>2</v>
      </c>
      <c r="BQ36" s="1">
        <v>0</v>
      </c>
      <c r="BR36" s="1">
        <v>0</v>
      </c>
      <c r="BS36" s="1">
        <v>0</v>
      </c>
      <c r="BT36" s="1">
        <v>0</v>
      </c>
      <c r="BU36" s="1">
        <v>1</v>
      </c>
      <c r="BV36" s="1">
        <v>1</v>
      </c>
      <c r="BW36" s="1">
        <v>0</v>
      </c>
      <c r="BX36" s="1">
        <v>0</v>
      </c>
      <c r="BY36" s="1">
        <v>36</v>
      </c>
      <c r="BZ36" s="1">
        <v>0</v>
      </c>
      <c r="CA36" s="1">
        <v>2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>
        <v>0</v>
      </c>
      <c r="CJ36" s="1">
        <v>0</v>
      </c>
      <c r="CK36" s="1">
        <f t="shared" si="0"/>
        <v>3.0806742000000007</v>
      </c>
      <c r="CL36" s="1">
        <v>2</v>
      </c>
    </row>
    <row r="37" spans="1:90" x14ac:dyDescent="0.25">
      <c r="A37" s="1" t="s">
        <v>85</v>
      </c>
      <c r="B37" s="1">
        <v>4.8</v>
      </c>
      <c r="C37" s="1">
        <v>2</v>
      </c>
      <c r="D37" s="1">
        <v>90</v>
      </c>
      <c r="E37" s="1">
        <v>0.02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16</v>
      </c>
      <c r="V37" s="1">
        <v>13.5</v>
      </c>
      <c r="W37" s="1">
        <v>84</v>
      </c>
      <c r="X37" s="1">
        <v>1</v>
      </c>
      <c r="Y37" s="1">
        <v>0</v>
      </c>
      <c r="Z37" s="1">
        <v>0</v>
      </c>
      <c r="AA37" s="1">
        <v>0</v>
      </c>
      <c r="AB37" s="1">
        <v>0</v>
      </c>
      <c r="AC37" s="1">
        <v>0.5</v>
      </c>
      <c r="AD37" s="1">
        <v>0</v>
      </c>
      <c r="AE37" s="1">
        <v>0.02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4</v>
      </c>
      <c r="AL37" s="1">
        <v>9.65</v>
      </c>
      <c r="AM37" s="1">
        <v>9.3000000000000007</v>
      </c>
      <c r="AN37" s="1">
        <v>0.1</v>
      </c>
      <c r="AO37" s="1">
        <v>3.3</v>
      </c>
      <c r="AP37" s="1">
        <v>8.5</v>
      </c>
      <c r="AQ37" s="1">
        <v>8.5</v>
      </c>
      <c r="AR37" s="1">
        <v>0</v>
      </c>
      <c r="AS37" s="1">
        <v>1.5</v>
      </c>
      <c r="AT37" s="1">
        <v>1.5</v>
      </c>
      <c r="AU37" s="1">
        <v>3</v>
      </c>
      <c r="AV37" s="1">
        <v>1.5</v>
      </c>
      <c r="AW37" s="1">
        <v>50</v>
      </c>
      <c r="AX37" s="1">
        <v>5.5</v>
      </c>
      <c r="AY37" s="1">
        <v>0.5</v>
      </c>
      <c r="AZ37" s="1">
        <v>0</v>
      </c>
      <c r="BA37" s="1">
        <v>1</v>
      </c>
      <c r="BB37" s="1">
        <v>1.5</v>
      </c>
      <c r="BC37" s="1">
        <v>11</v>
      </c>
      <c r="BD37" s="1">
        <v>7.5</v>
      </c>
      <c r="BE37" s="1">
        <v>3.5</v>
      </c>
      <c r="BF37" s="1">
        <v>0.5</v>
      </c>
      <c r="BG37" s="1">
        <v>3.5</v>
      </c>
      <c r="BH37" s="1">
        <v>1.5</v>
      </c>
      <c r="BI37" s="1">
        <v>1.1000000000000001</v>
      </c>
      <c r="BJ37" s="1">
        <v>39.5</v>
      </c>
      <c r="BK37" s="1">
        <v>32</v>
      </c>
      <c r="BL37" s="1">
        <v>81</v>
      </c>
      <c r="BM37" s="1">
        <v>28.5</v>
      </c>
      <c r="BN37" s="1">
        <v>22</v>
      </c>
      <c r="BO37" s="1">
        <v>77</v>
      </c>
      <c r="BP37" s="1">
        <v>16</v>
      </c>
      <c r="BQ37" s="1">
        <v>13.5</v>
      </c>
      <c r="BR37" s="1">
        <v>84</v>
      </c>
      <c r="BS37" s="1">
        <v>0</v>
      </c>
      <c r="BT37" s="1">
        <v>0</v>
      </c>
      <c r="BU37" s="1">
        <v>2</v>
      </c>
      <c r="BV37" s="1">
        <v>0</v>
      </c>
      <c r="BW37" s="1">
        <v>0</v>
      </c>
      <c r="BX37" s="1">
        <v>1</v>
      </c>
      <c r="BY37" s="1">
        <v>62.5</v>
      </c>
      <c r="BZ37" s="1">
        <v>2</v>
      </c>
      <c r="CA37" s="1">
        <v>4.5</v>
      </c>
      <c r="CB37" s="1">
        <v>1.5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>
        <v>0</v>
      </c>
      <c r="CJ37" s="1">
        <v>0</v>
      </c>
      <c r="CK37" s="1">
        <f t="shared" si="0"/>
        <v>3.1875127200000009</v>
      </c>
      <c r="CL37" s="1">
        <v>2</v>
      </c>
    </row>
    <row r="38" spans="1:90" x14ac:dyDescent="0.25">
      <c r="A38" s="1" t="s">
        <v>92</v>
      </c>
      <c r="B38" s="1">
        <v>5.4</v>
      </c>
      <c r="C38" s="1">
        <v>2</v>
      </c>
      <c r="D38" s="1">
        <v>90</v>
      </c>
      <c r="E38" s="1">
        <v>0.01</v>
      </c>
      <c r="F38" s="1">
        <v>0.2</v>
      </c>
      <c r="G38" s="1">
        <v>0</v>
      </c>
      <c r="H38" s="1">
        <v>1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12.5</v>
      </c>
      <c r="V38" s="1">
        <v>9.5</v>
      </c>
      <c r="W38" s="1">
        <v>76</v>
      </c>
      <c r="X38" s="1">
        <v>2</v>
      </c>
      <c r="Y38" s="1">
        <v>0.5</v>
      </c>
      <c r="Z38" s="1">
        <v>25</v>
      </c>
      <c r="AA38" s="1">
        <v>0</v>
      </c>
      <c r="AB38" s="1">
        <v>0</v>
      </c>
      <c r="AC38" s="1">
        <v>0.5</v>
      </c>
      <c r="AD38" s="1">
        <v>0</v>
      </c>
      <c r="AE38" s="1">
        <v>0.02</v>
      </c>
      <c r="AF38" s="1">
        <v>0.5</v>
      </c>
      <c r="AG38" s="1">
        <v>0</v>
      </c>
      <c r="AH38" s="1">
        <v>0</v>
      </c>
      <c r="AI38" s="1">
        <v>0</v>
      </c>
      <c r="AJ38" s="1">
        <v>0</v>
      </c>
      <c r="AK38" s="1">
        <v>3</v>
      </c>
      <c r="AL38" s="1">
        <v>10.3</v>
      </c>
      <c r="AM38" s="1">
        <v>27.7</v>
      </c>
      <c r="AN38" s="1">
        <v>0.1</v>
      </c>
      <c r="AO38" s="1">
        <v>3.9</v>
      </c>
      <c r="AP38" s="1">
        <v>13.5</v>
      </c>
      <c r="AQ38" s="1">
        <v>18</v>
      </c>
      <c r="AR38" s="1">
        <v>0</v>
      </c>
      <c r="AS38" s="1">
        <v>3</v>
      </c>
      <c r="AT38" s="1">
        <v>1.5</v>
      </c>
      <c r="AU38" s="1">
        <v>2.5</v>
      </c>
      <c r="AV38" s="1">
        <v>1.5</v>
      </c>
      <c r="AW38" s="1">
        <v>60</v>
      </c>
      <c r="AX38" s="1">
        <v>4</v>
      </c>
      <c r="AY38" s="1">
        <v>3</v>
      </c>
      <c r="AZ38" s="1">
        <v>0.5</v>
      </c>
      <c r="BA38" s="1">
        <v>1.5</v>
      </c>
      <c r="BB38" s="1">
        <v>5</v>
      </c>
      <c r="BC38" s="1">
        <v>10.5</v>
      </c>
      <c r="BD38" s="1">
        <v>6</v>
      </c>
      <c r="BE38" s="1">
        <v>2</v>
      </c>
      <c r="BF38" s="1">
        <v>0</v>
      </c>
      <c r="BG38" s="1">
        <v>2</v>
      </c>
      <c r="BH38" s="1">
        <v>1</v>
      </c>
      <c r="BI38" s="1">
        <v>0.83</v>
      </c>
      <c r="BJ38" s="1">
        <v>52.5</v>
      </c>
      <c r="BK38" s="1">
        <v>45.5</v>
      </c>
      <c r="BL38" s="1">
        <v>87</v>
      </c>
      <c r="BM38" s="1">
        <v>31</v>
      </c>
      <c r="BN38" s="1">
        <v>25</v>
      </c>
      <c r="BO38" s="1">
        <v>81</v>
      </c>
      <c r="BP38" s="1">
        <v>12.5</v>
      </c>
      <c r="BQ38" s="1">
        <v>9.5</v>
      </c>
      <c r="BR38" s="1">
        <v>76</v>
      </c>
      <c r="BS38" s="1">
        <v>0</v>
      </c>
      <c r="BT38" s="1">
        <v>0</v>
      </c>
      <c r="BU38" s="1">
        <v>2</v>
      </c>
      <c r="BV38" s="1">
        <v>0</v>
      </c>
      <c r="BW38" s="1">
        <v>0</v>
      </c>
      <c r="BX38" s="1">
        <v>1.5</v>
      </c>
      <c r="BY38" s="1">
        <v>73</v>
      </c>
      <c r="BZ38" s="1">
        <v>1.5</v>
      </c>
      <c r="CA38" s="1">
        <v>4</v>
      </c>
      <c r="CB38" s="1">
        <v>2</v>
      </c>
      <c r="CC38" s="1">
        <v>0.5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f t="shared" si="0"/>
        <v>3.1498177099999989</v>
      </c>
      <c r="CL38" s="1">
        <v>2</v>
      </c>
    </row>
    <row r="39" spans="1:90" x14ac:dyDescent="0.25">
      <c r="A39" s="1" t="s">
        <v>175</v>
      </c>
      <c r="B39" s="1">
        <v>3.9</v>
      </c>
      <c r="C39" s="1">
        <v>2</v>
      </c>
      <c r="D39" s="1">
        <v>80</v>
      </c>
      <c r="E39" s="1">
        <v>0.36</v>
      </c>
      <c r="F39" s="1">
        <v>0.67</v>
      </c>
      <c r="G39" s="1">
        <v>0.2</v>
      </c>
      <c r="H39" s="1">
        <v>2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5.5</v>
      </c>
      <c r="V39" s="1">
        <v>4</v>
      </c>
      <c r="W39" s="1">
        <v>73</v>
      </c>
      <c r="X39" s="1">
        <v>0.5</v>
      </c>
      <c r="Y39" s="1">
        <v>0.5</v>
      </c>
      <c r="Z39" s="1">
        <v>100</v>
      </c>
      <c r="AA39" s="1">
        <v>0</v>
      </c>
      <c r="AB39" s="1">
        <v>0</v>
      </c>
      <c r="AC39" s="1">
        <v>1</v>
      </c>
      <c r="AD39" s="1">
        <v>0.5</v>
      </c>
      <c r="AE39" s="1">
        <v>0.22</v>
      </c>
      <c r="AF39" s="1">
        <v>1</v>
      </c>
      <c r="AG39" s="1">
        <v>0</v>
      </c>
      <c r="AH39" s="1">
        <v>0.5</v>
      </c>
      <c r="AI39" s="1">
        <v>0</v>
      </c>
      <c r="AJ39" s="1">
        <v>0</v>
      </c>
      <c r="AK39" s="1">
        <v>1</v>
      </c>
      <c r="AL39" s="1">
        <v>13.1</v>
      </c>
      <c r="AM39" s="1">
        <v>27.5</v>
      </c>
      <c r="AN39" s="1">
        <v>0.7</v>
      </c>
      <c r="AO39" s="1">
        <v>3</v>
      </c>
      <c r="AP39" s="1">
        <v>14.5</v>
      </c>
      <c r="AQ39" s="1">
        <v>23.5</v>
      </c>
      <c r="AR39" s="1">
        <v>0</v>
      </c>
      <c r="AS39" s="1">
        <v>3.5</v>
      </c>
      <c r="AT39" s="1">
        <v>2.5</v>
      </c>
      <c r="AU39" s="1">
        <v>3</v>
      </c>
      <c r="AV39" s="1">
        <v>2.5</v>
      </c>
      <c r="AW39" s="1">
        <v>83</v>
      </c>
      <c r="AX39" s="1">
        <v>6</v>
      </c>
      <c r="AY39" s="1">
        <v>0</v>
      </c>
      <c r="AZ39" s="1">
        <v>0.5</v>
      </c>
      <c r="BA39" s="1">
        <v>0.5</v>
      </c>
      <c r="BB39" s="1">
        <v>1</v>
      </c>
      <c r="BC39" s="1">
        <v>10.5</v>
      </c>
      <c r="BD39" s="1">
        <v>6.5</v>
      </c>
      <c r="BE39" s="1">
        <v>3.5</v>
      </c>
      <c r="BF39" s="1">
        <v>0</v>
      </c>
      <c r="BG39" s="1">
        <v>0.5</v>
      </c>
      <c r="BH39" s="1">
        <v>2</v>
      </c>
      <c r="BI39" s="1">
        <v>1.32</v>
      </c>
      <c r="BJ39" s="1">
        <v>24</v>
      </c>
      <c r="BK39" s="1">
        <v>20</v>
      </c>
      <c r="BL39" s="1">
        <v>83</v>
      </c>
      <c r="BM39" s="1">
        <v>11</v>
      </c>
      <c r="BN39" s="1">
        <v>8</v>
      </c>
      <c r="BO39" s="1">
        <v>73</v>
      </c>
      <c r="BP39" s="1">
        <v>5.5</v>
      </c>
      <c r="BQ39" s="1">
        <v>4</v>
      </c>
      <c r="BR39" s="1">
        <v>73</v>
      </c>
      <c r="BS39" s="1">
        <v>0</v>
      </c>
      <c r="BT39" s="1">
        <v>0</v>
      </c>
      <c r="BU39" s="1">
        <v>2</v>
      </c>
      <c r="BV39" s="1">
        <v>0</v>
      </c>
      <c r="BW39" s="1">
        <v>1</v>
      </c>
      <c r="BX39" s="1">
        <v>0</v>
      </c>
      <c r="BY39" s="1">
        <v>37</v>
      </c>
      <c r="BZ39" s="1">
        <v>0.5</v>
      </c>
      <c r="CA39" s="1">
        <v>3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K39" s="1">
        <f t="shared" si="0"/>
        <v>2.6813262599999996</v>
      </c>
      <c r="CL39" s="1">
        <v>2</v>
      </c>
    </row>
    <row r="40" spans="1:90" x14ac:dyDescent="0.25">
      <c r="A40" s="1" t="s">
        <v>167</v>
      </c>
      <c r="B40" s="1">
        <v>4.5</v>
      </c>
      <c r="C40" s="1">
        <v>2</v>
      </c>
      <c r="D40" s="1">
        <v>90</v>
      </c>
      <c r="E40" s="1">
        <v>0.33</v>
      </c>
      <c r="F40" s="1">
        <v>1</v>
      </c>
      <c r="G40" s="1">
        <v>0.3</v>
      </c>
      <c r="H40" s="1">
        <v>1</v>
      </c>
      <c r="I40" s="1">
        <v>0.5</v>
      </c>
      <c r="J40" s="1">
        <v>0.5</v>
      </c>
      <c r="K40" s="1">
        <v>0.5</v>
      </c>
      <c r="L40" s="1">
        <v>0</v>
      </c>
      <c r="M40" s="1">
        <v>0.5</v>
      </c>
      <c r="N40" s="1">
        <v>0</v>
      </c>
      <c r="O40" s="1">
        <v>0.24</v>
      </c>
      <c r="P40" s="1">
        <v>0.24</v>
      </c>
      <c r="Q40" s="1">
        <v>0.5</v>
      </c>
      <c r="R40" s="1">
        <v>0.5</v>
      </c>
      <c r="S40" s="1">
        <v>0</v>
      </c>
      <c r="T40" s="1">
        <v>0</v>
      </c>
      <c r="U40" s="1">
        <v>6</v>
      </c>
      <c r="V40" s="1">
        <v>2.5</v>
      </c>
      <c r="W40" s="1">
        <v>42</v>
      </c>
      <c r="X40" s="1">
        <v>0</v>
      </c>
      <c r="Y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0.04</v>
      </c>
      <c r="AF40" s="1">
        <v>0</v>
      </c>
      <c r="AG40" s="1">
        <v>0</v>
      </c>
      <c r="AH40" s="1">
        <v>0.5</v>
      </c>
      <c r="AI40" s="1">
        <v>0</v>
      </c>
      <c r="AJ40" s="1">
        <v>0.5</v>
      </c>
      <c r="AK40" s="1">
        <v>16.5</v>
      </c>
      <c r="AL40" s="1">
        <v>2</v>
      </c>
      <c r="AM40" s="1">
        <v>30.1</v>
      </c>
      <c r="AN40" s="1">
        <v>1.5</v>
      </c>
      <c r="AO40" s="1">
        <v>5.3</v>
      </c>
      <c r="AP40" s="1">
        <v>15</v>
      </c>
      <c r="AQ40" s="1">
        <v>27</v>
      </c>
      <c r="AR40" s="1">
        <v>1.5</v>
      </c>
      <c r="AS40" s="1">
        <v>8</v>
      </c>
      <c r="AT40" s="1">
        <v>0.5</v>
      </c>
      <c r="AU40" s="1">
        <v>1</v>
      </c>
      <c r="AV40" s="1">
        <v>1</v>
      </c>
      <c r="AW40" s="1">
        <v>100</v>
      </c>
      <c r="AX40" s="1">
        <v>6.5</v>
      </c>
      <c r="AY40" s="1">
        <v>4</v>
      </c>
      <c r="AZ40" s="1">
        <v>0.5</v>
      </c>
      <c r="BA40" s="1">
        <v>0.5</v>
      </c>
      <c r="BB40" s="1">
        <v>5</v>
      </c>
      <c r="BC40" s="1">
        <v>12</v>
      </c>
      <c r="BD40" s="1">
        <v>5.5</v>
      </c>
      <c r="BE40" s="1">
        <v>3</v>
      </c>
      <c r="BF40" s="1">
        <v>0</v>
      </c>
      <c r="BG40" s="1">
        <v>2</v>
      </c>
      <c r="BH40" s="1">
        <v>1</v>
      </c>
      <c r="BI40" s="1">
        <v>0.88</v>
      </c>
      <c r="BJ40" s="1">
        <v>63</v>
      </c>
      <c r="BK40" s="1">
        <v>54</v>
      </c>
      <c r="BL40" s="1">
        <v>86</v>
      </c>
      <c r="BM40" s="1">
        <v>16</v>
      </c>
      <c r="BN40" s="1">
        <v>10</v>
      </c>
      <c r="BO40" s="1">
        <v>63</v>
      </c>
      <c r="BP40" s="1">
        <v>6</v>
      </c>
      <c r="BQ40" s="1">
        <v>2.5</v>
      </c>
      <c r="BR40" s="1">
        <v>42</v>
      </c>
      <c r="BS40" s="1">
        <v>0.5</v>
      </c>
      <c r="BT40" s="1">
        <v>0</v>
      </c>
      <c r="BU40" s="1">
        <v>2</v>
      </c>
      <c r="BV40" s="1">
        <v>0</v>
      </c>
      <c r="BW40" s="1">
        <v>0</v>
      </c>
      <c r="BX40" s="1">
        <v>0</v>
      </c>
      <c r="BY40" s="1">
        <v>73</v>
      </c>
      <c r="BZ40" s="1">
        <v>0.5</v>
      </c>
      <c r="CA40" s="1">
        <v>6</v>
      </c>
      <c r="CB40" s="1">
        <v>1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f t="shared" si="0"/>
        <v>4.5112643700000001</v>
      </c>
      <c r="CL40" s="1">
        <v>2</v>
      </c>
    </row>
    <row r="41" spans="1:90" x14ac:dyDescent="0.25">
      <c r="A41" s="1" t="s">
        <v>109</v>
      </c>
      <c r="B41" s="1">
        <v>5.7</v>
      </c>
      <c r="C41" s="1">
        <v>2</v>
      </c>
      <c r="D41" s="1">
        <v>81</v>
      </c>
      <c r="E41" s="1">
        <v>0.01</v>
      </c>
      <c r="F41" s="1">
        <v>0</v>
      </c>
      <c r="G41" s="1">
        <v>0</v>
      </c>
      <c r="H41" s="1">
        <v>0</v>
      </c>
      <c r="I41" s="1">
        <v>0.5</v>
      </c>
      <c r="J41" s="1">
        <v>0</v>
      </c>
      <c r="K41" s="1">
        <v>0.5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10.5</v>
      </c>
      <c r="V41" s="1">
        <v>10</v>
      </c>
      <c r="W41" s="1">
        <v>95</v>
      </c>
      <c r="X41" s="1">
        <v>0.5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0.5</v>
      </c>
      <c r="AI41" s="1">
        <v>0</v>
      </c>
      <c r="AJ41" s="1">
        <v>0.5</v>
      </c>
      <c r="AK41" s="1">
        <v>2</v>
      </c>
      <c r="AL41" s="1">
        <v>1.5</v>
      </c>
      <c r="AM41" s="1">
        <v>16.899999999999999</v>
      </c>
      <c r="AN41" s="1">
        <v>0</v>
      </c>
      <c r="AO41" s="1">
        <v>2.4</v>
      </c>
      <c r="AP41" s="1">
        <v>13</v>
      </c>
      <c r="AQ41" s="1">
        <v>19</v>
      </c>
      <c r="AR41" s="1">
        <v>0</v>
      </c>
      <c r="AS41" s="1">
        <v>3</v>
      </c>
      <c r="AT41" s="1">
        <v>1</v>
      </c>
      <c r="AU41" s="1">
        <v>1</v>
      </c>
      <c r="AV41" s="1">
        <v>0</v>
      </c>
      <c r="AW41" s="1">
        <v>0</v>
      </c>
      <c r="AX41" s="1">
        <v>5.5</v>
      </c>
      <c r="AY41" s="1">
        <v>3</v>
      </c>
      <c r="AZ41" s="1">
        <v>0.5</v>
      </c>
      <c r="BA41" s="1">
        <v>0</v>
      </c>
      <c r="BB41" s="1">
        <v>3.5</v>
      </c>
      <c r="BC41" s="1">
        <v>6.5</v>
      </c>
      <c r="BD41" s="1">
        <v>5.5</v>
      </c>
      <c r="BE41" s="1">
        <v>3</v>
      </c>
      <c r="BF41" s="1">
        <v>1</v>
      </c>
      <c r="BG41" s="1">
        <v>0</v>
      </c>
      <c r="BH41" s="1">
        <v>2.5</v>
      </c>
      <c r="BI41" s="1">
        <v>1.31</v>
      </c>
      <c r="BJ41" s="1">
        <v>69.5</v>
      </c>
      <c r="BK41" s="1">
        <v>63.5</v>
      </c>
      <c r="BL41" s="1">
        <v>91</v>
      </c>
      <c r="BM41" s="1">
        <v>26</v>
      </c>
      <c r="BN41" s="1">
        <v>23.5</v>
      </c>
      <c r="BO41" s="1">
        <v>90</v>
      </c>
      <c r="BP41" s="1">
        <v>10.5</v>
      </c>
      <c r="BQ41" s="1">
        <v>10</v>
      </c>
      <c r="BR41" s="1">
        <v>95</v>
      </c>
      <c r="BS41" s="1">
        <v>0</v>
      </c>
      <c r="BT41" s="1">
        <v>0</v>
      </c>
      <c r="BU41" s="1">
        <v>2</v>
      </c>
      <c r="BV41" s="1">
        <v>0</v>
      </c>
      <c r="BW41" s="1">
        <v>1</v>
      </c>
      <c r="BX41" s="1">
        <v>0.5</v>
      </c>
      <c r="BY41" s="1">
        <v>77</v>
      </c>
      <c r="BZ41" s="1">
        <v>0.5</v>
      </c>
      <c r="CA41" s="1">
        <v>8.5</v>
      </c>
      <c r="CB41" s="1">
        <v>0.5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1">
        <v>0</v>
      </c>
      <c r="CI41" s="1">
        <v>0</v>
      </c>
      <c r="CJ41" s="1">
        <v>0</v>
      </c>
      <c r="CK41" s="1">
        <f t="shared" si="0"/>
        <v>4.5024721100000002</v>
      </c>
      <c r="CL41" s="1">
        <v>2</v>
      </c>
    </row>
    <row r="42" spans="1:90" x14ac:dyDescent="0.25">
      <c r="A42" s="1" t="s">
        <v>124</v>
      </c>
      <c r="B42" s="1">
        <v>4.5</v>
      </c>
      <c r="C42" s="1">
        <v>2</v>
      </c>
      <c r="D42" s="1">
        <v>90</v>
      </c>
      <c r="E42" s="1">
        <v>0</v>
      </c>
      <c r="F42" s="1">
        <v>0</v>
      </c>
      <c r="G42" s="1">
        <v>0</v>
      </c>
      <c r="H42" s="1">
        <v>0</v>
      </c>
      <c r="I42" s="1">
        <v>0.5</v>
      </c>
      <c r="J42" s="1">
        <v>0</v>
      </c>
      <c r="K42" s="1">
        <v>0</v>
      </c>
      <c r="L42" s="1">
        <v>0.5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6.5</v>
      </c>
      <c r="V42" s="1">
        <v>4.5</v>
      </c>
      <c r="W42" s="1">
        <v>69</v>
      </c>
      <c r="X42" s="1">
        <v>0</v>
      </c>
      <c r="Y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0.5</v>
      </c>
      <c r="AL42" s="1">
        <v>1.4</v>
      </c>
      <c r="AM42" s="1">
        <v>12.4</v>
      </c>
      <c r="AN42" s="1">
        <v>0</v>
      </c>
      <c r="AO42" s="1">
        <v>2.6</v>
      </c>
      <c r="AP42" s="1">
        <v>14.5</v>
      </c>
      <c r="AQ42" s="1">
        <v>14.5</v>
      </c>
      <c r="AR42" s="1">
        <v>0</v>
      </c>
      <c r="AS42" s="1">
        <v>1</v>
      </c>
      <c r="AT42" s="1">
        <v>2</v>
      </c>
      <c r="AU42" s="1">
        <v>0</v>
      </c>
      <c r="AV42" s="1">
        <v>0</v>
      </c>
      <c r="AX42" s="1">
        <v>6</v>
      </c>
      <c r="AY42" s="1">
        <v>3</v>
      </c>
      <c r="AZ42" s="1">
        <v>0</v>
      </c>
      <c r="BA42" s="1">
        <v>0.5</v>
      </c>
      <c r="BB42" s="1">
        <v>3.5</v>
      </c>
      <c r="BC42" s="1">
        <v>13</v>
      </c>
      <c r="BD42" s="1">
        <v>8.5</v>
      </c>
      <c r="BE42" s="1">
        <v>5.5</v>
      </c>
      <c r="BF42" s="1">
        <v>1</v>
      </c>
      <c r="BG42" s="1">
        <v>1</v>
      </c>
      <c r="BH42" s="1">
        <v>2</v>
      </c>
      <c r="BI42" s="1">
        <v>1.44</v>
      </c>
      <c r="BJ42" s="1">
        <v>86.5</v>
      </c>
      <c r="BK42" s="1">
        <v>74.5</v>
      </c>
      <c r="BL42" s="1">
        <v>86</v>
      </c>
      <c r="BM42" s="1">
        <v>27</v>
      </c>
      <c r="BN42" s="1">
        <v>20</v>
      </c>
      <c r="BO42" s="1">
        <v>74</v>
      </c>
      <c r="BP42" s="1">
        <v>6.5</v>
      </c>
      <c r="BQ42" s="1">
        <v>4.5</v>
      </c>
      <c r="BR42" s="1">
        <v>69</v>
      </c>
      <c r="BS42" s="1">
        <v>0</v>
      </c>
      <c r="BT42" s="1">
        <v>0</v>
      </c>
      <c r="BU42" s="1">
        <v>2</v>
      </c>
      <c r="BV42" s="1">
        <v>0</v>
      </c>
      <c r="BW42" s="1">
        <v>0</v>
      </c>
      <c r="BX42" s="1">
        <v>0.5</v>
      </c>
      <c r="BY42" s="1">
        <v>94</v>
      </c>
      <c r="BZ42" s="1">
        <v>0</v>
      </c>
      <c r="CA42" s="1">
        <v>6.5</v>
      </c>
      <c r="CB42" s="1">
        <v>1</v>
      </c>
      <c r="CC42" s="1">
        <v>0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  <c r="CI42" s="1">
        <v>0</v>
      </c>
      <c r="CJ42" s="1">
        <v>0</v>
      </c>
      <c r="CK42" s="1">
        <f t="shared" si="0"/>
        <v>4.9197293000000002</v>
      </c>
      <c r="CL42" s="1">
        <v>2</v>
      </c>
    </row>
    <row r="43" spans="1:90" x14ac:dyDescent="0.25">
      <c r="A43" s="1" t="s">
        <v>178</v>
      </c>
      <c r="B43" s="1">
        <v>5.3</v>
      </c>
      <c r="C43" s="1">
        <v>2</v>
      </c>
      <c r="D43" s="1">
        <v>90</v>
      </c>
      <c r="E43" s="1">
        <v>0.02</v>
      </c>
      <c r="F43" s="1">
        <v>0</v>
      </c>
      <c r="G43" s="1">
        <v>0</v>
      </c>
      <c r="H43" s="1">
        <v>0</v>
      </c>
      <c r="I43" s="1">
        <v>1</v>
      </c>
      <c r="J43" s="1">
        <v>0</v>
      </c>
      <c r="K43" s="1">
        <v>1</v>
      </c>
      <c r="L43" s="1">
        <v>0</v>
      </c>
      <c r="M43" s="1">
        <v>0</v>
      </c>
      <c r="N43" s="1">
        <v>0.5</v>
      </c>
      <c r="O43" s="1">
        <v>0.01</v>
      </c>
      <c r="P43" s="1">
        <v>0.01</v>
      </c>
      <c r="Q43" s="1">
        <v>0</v>
      </c>
      <c r="R43" s="1">
        <v>0</v>
      </c>
      <c r="S43" s="1">
        <v>0</v>
      </c>
      <c r="T43" s="1">
        <v>0</v>
      </c>
      <c r="U43" s="1">
        <v>8.5</v>
      </c>
      <c r="V43" s="1">
        <v>6</v>
      </c>
      <c r="W43" s="1">
        <v>71</v>
      </c>
      <c r="X43" s="1">
        <v>0</v>
      </c>
      <c r="Y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0.01</v>
      </c>
      <c r="AF43" s="1">
        <v>0</v>
      </c>
      <c r="AG43" s="1">
        <v>0</v>
      </c>
      <c r="AH43" s="1">
        <v>0</v>
      </c>
      <c r="AI43" s="1">
        <v>0</v>
      </c>
      <c r="AJ43" s="1">
        <v>0.5</v>
      </c>
      <c r="AK43" s="1">
        <v>5</v>
      </c>
      <c r="AL43" s="1">
        <v>1.45</v>
      </c>
      <c r="AM43" s="1">
        <v>16.2</v>
      </c>
      <c r="AN43" s="1">
        <v>0.1</v>
      </c>
      <c r="AO43" s="1">
        <v>4.0999999999999996</v>
      </c>
      <c r="AP43" s="1">
        <v>12</v>
      </c>
      <c r="AQ43" s="1">
        <v>18</v>
      </c>
      <c r="AR43" s="1">
        <v>0</v>
      </c>
      <c r="AS43" s="1">
        <v>3.5</v>
      </c>
      <c r="AT43" s="1">
        <v>1</v>
      </c>
      <c r="AU43" s="1">
        <v>1</v>
      </c>
      <c r="AV43" s="1">
        <v>1</v>
      </c>
      <c r="AW43" s="1">
        <v>100</v>
      </c>
      <c r="AX43" s="1">
        <v>3.5</v>
      </c>
      <c r="AY43" s="1">
        <v>2.5</v>
      </c>
      <c r="AZ43" s="1">
        <v>1</v>
      </c>
      <c r="BA43" s="1">
        <v>0.5</v>
      </c>
      <c r="BB43" s="1">
        <v>4</v>
      </c>
      <c r="BC43" s="1">
        <v>15</v>
      </c>
      <c r="BD43" s="1">
        <v>8</v>
      </c>
      <c r="BE43" s="1">
        <v>4</v>
      </c>
      <c r="BF43" s="1">
        <v>0</v>
      </c>
      <c r="BG43" s="1">
        <v>2</v>
      </c>
      <c r="BH43" s="1">
        <v>0</v>
      </c>
      <c r="BI43" s="1">
        <v>0.66</v>
      </c>
      <c r="BJ43" s="1">
        <v>62</v>
      </c>
      <c r="BK43" s="1">
        <v>55.5</v>
      </c>
      <c r="BL43" s="1">
        <v>90</v>
      </c>
      <c r="BM43" s="1">
        <v>25</v>
      </c>
      <c r="BN43" s="1">
        <v>21</v>
      </c>
      <c r="BO43" s="1">
        <v>84</v>
      </c>
      <c r="BP43" s="1">
        <v>8.5</v>
      </c>
      <c r="BQ43" s="1">
        <v>6</v>
      </c>
      <c r="BR43" s="1">
        <v>71</v>
      </c>
      <c r="BS43" s="1">
        <v>0</v>
      </c>
      <c r="BT43" s="1">
        <v>0</v>
      </c>
      <c r="BU43" s="1">
        <v>2</v>
      </c>
      <c r="BV43" s="1">
        <v>0</v>
      </c>
      <c r="BW43" s="1">
        <v>0</v>
      </c>
      <c r="BX43" s="1">
        <v>0.5</v>
      </c>
      <c r="BY43" s="1">
        <v>71.5</v>
      </c>
      <c r="BZ43" s="1">
        <v>1.5</v>
      </c>
      <c r="CA43" s="1">
        <v>6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f t="shared" si="0"/>
        <v>3.3948903799999997</v>
      </c>
      <c r="CL43" s="1">
        <v>2</v>
      </c>
    </row>
    <row r="44" spans="1:90" x14ac:dyDescent="0.25">
      <c r="A44" s="1" t="s">
        <v>180</v>
      </c>
      <c r="B44" s="1">
        <v>5</v>
      </c>
      <c r="C44" s="1">
        <v>2</v>
      </c>
      <c r="D44" s="1">
        <v>90</v>
      </c>
      <c r="E44" s="1">
        <v>0.04</v>
      </c>
      <c r="F44" s="1">
        <v>0</v>
      </c>
      <c r="G44" s="1">
        <v>0.1</v>
      </c>
      <c r="H44" s="1">
        <v>0</v>
      </c>
      <c r="I44" s="1">
        <v>0.5</v>
      </c>
      <c r="J44" s="1">
        <v>0</v>
      </c>
      <c r="K44" s="1">
        <v>0.5</v>
      </c>
      <c r="L44" s="1">
        <v>0</v>
      </c>
      <c r="M44" s="1">
        <v>0</v>
      </c>
      <c r="N44" s="1">
        <v>0</v>
      </c>
      <c r="O44" s="1">
        <v>0.02</v>
      </c>
      <c r="P44" s="1">
        <v>0.02</v>
      </c>
      <c r="Q44" s="1">
        <v>0</v>
      </c>
      <c r="R44" s="1">
        <v>0</v>
      </c>
      <c r="S44" s="1">
        <v>0</v>
      </c>
      <c r="T44" s="1">
        <v>0</v>
      </c>
      <c r="U44" s="1">
        <v>11</v>
      </c>
      <c r="V44" s="1">
        <v>6</v>
      </c>
      <c r="W44" s="1">
        <v>55</v>
      </c>
      <c r="X44" s="1">
        <v>4.5</v>
      </c>
      <c r="Y44" s="1">
        <v>0.5</v>
      </c>
      <c r="Z44" s="1">
        <v>11</v>
      </c>
      <c r="AA44" s="1">
        <v>0</v>
      </c>
      <c r="AB44" s="1">
        <v>0</v>
      </c>
      <c r="AC44" s="1">
        <v>0.5</v>
      </c>
      <c r="AD44" s="1">
        <v>0</v>
      </c>
      <c r="AE44" s="1">
        <v>0.04</v>
      </c>
      <c r="AF44" s="1">
        <v>0</v>
      </c>
      <c r="AG44" s="1">
        <v>0</v>
      </c>
      <c r="AH44" s="1">
        <v>0.5</v>
      </c>
      <c r="AI44" s="1">
        <v>0</v>
      </c>
      <c r="AJ44" s="1">
        <v>0</v>
      </c>
      <c r="AK44" s="1">
        <v>12</v>
      </c>
      <c r="AL44" s="1">
        <v>9.35</v>
      </c>
      <c r="AM44" s="1">
        <v>20.5</v>
      </c>
      <c r="AN44" s="1">
        <v>0.3</v>
      </c>
      <c r="AO44" s="1">
        <v>3.5</v>
      </c>
      <c r="AP44" s="1">
        <v>11.5</v>
      </c>
      <c r="AQ44" s="1">
        <v>11.5</v>
      </c>
      <c r="AR44" s="1">
        <v>0</v>
      </c>
      <c r="AS44" s="1">
        <v>1</v>
      </c>
      <c r="AT44" s="1">
        <v>1.5</v>
      </c>
      <c r="AU44" s="1">
        <v>3.5</v>
      </c>
      <c r="AV44" s="1">
        <v>2</v>
      </c>
      <c r="AW44" s="1">
        <v>57</v>
      </c>
      <c r="AX44" s="1">
        <v>6</v>
      </c>
      <c r="AY44" s="1">
        <v>5</v>
      </c>
      <c r="AZ44" s="1">
        <v>0</v>
      </c>
      <c r="BA44" s="1">
        <v>2.5</v>
      </c>
      <c r="BB44" s="1">
        <v>7.5</v>
      </c>
      <c r="BC44" s="1">
        <v>10.5</v>
      </c>
      <c r="BD44" s="1">
        <v>6</v>
      </c>
      <c r="BE44" s="1">
        <v>2</v>
      </c>
      <c r="BF44" s="1">
        <v>0</v>
      </c>
      <c r="BG44" s="1">
        <v>2</v>
      </c>
      <c r="BH44" s="1">
        <v>1</v>
      </c>
      <c r="BI44" s="1">
        <v>0.83</v>
      </c>
      <c r="BJ44" s="1">
        <v>43.5</v>
      </c>
      <c r="BK44" s="1">
        <v>31</v>
      </c>
      <c r="BL44" s="1">
        <v>71</v>
      </c>
      <c r="BM44" s="1">
        <v>25.5</v>
      </c>
      <c r="BN44" s="1">
        <v>13</v>
      </c>
      <c r="BO44" s="1">
        <v>51</v>
      </c>
      <c r="BP44" s="1">
        <v>11</v>
      </c>
      <c r="BQ44" s="1">
        <v>6</v>
      </c>
      <c r="BR44" s="1">
        <v>55</v>
      </c>
      <c r="BS44" s="1">
        <v>0</v>
      </c>
      <c r="BT44" s="1">
        <v>0</v>
      </c>
      <c r="BU44" s="1">
        <v>2</v>
      </c>
      <c r="BV44" s="1">
        <v>0</v>
      </c>
      <c r="BW44" s="1">
        <v>0</v>
      </c>
      <c r="BX44" s="1">
        <v>1</v>
      </c>
      <c r="BY44" s="1">
        <v>81.5</v>
      </c>
      <c r="BZ44" s="1">
        <v>2</v>
      </c>
      <c r="CA44" s="1">
        <v>5</v>
      </c>
      <c r="CB44" s="1">
        <v>2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f t="shared" si="0"/>
        <v>3.87393856</v>
      </c>
      <c r="CL44" s="1">
        <v>2</v>
      </c>
    </row>
    <row r="45" spans="1:90" x14ac:dyDescent="0.25">
      <c r="A45" s="1" t="s">
        <v>133</v>
      </c>
      <c r="B45" s="1">
        <v>4.5999999999999996</v>
      </c>
      <c r="C45" s="1">
        <v>2</v>
      </c>
      <c r="D45" s="1">
        <v>90</v>
      </c>
      <c r="E45" s="1">
        <v>0.13</v>
      </c>
      <c r="F45" s="1">
        <v>0</v>
      </c>
      <c r="G45" s="1">
        <v>0.2</v>
      </c>
      <c r="H45" s="1">
        <v>0</v>
      </c>
      <c r="I45" s="1">
        <v>0.5</v>
      </c>
      <c r="J45" s="1">
        <v>0</v>
      </c>
      <c r="K45" s="1">
        <v>0.5</v>
      </c>
      <c r="L45" s="1">
        <v>0</v>
      </c>
      <c r="M45" s="1">
        <v>0</v>
      </c>
      <c r="N45" s="1">
        <v>0</v>
      </c>
      <c r="O45" s="1">
        <v>0.02</v>
      </c>
      <c r="P45" s="1">
        <v>0.02</v>
      </c>
      <c r="Q45" s="1">
        <v>0</v>
      </c>
      <c r="R45" s="1">
        <v>0</v>
      </c>
      <c r="S45" s="1">
        <v>0</v>
      </c>
      <c r="T45" s="1">
        <v>0</v>
      </c>
      <c r="U45" s="1">
        <v>5.5</v>
      </c>
      <c r="V45" s="1">
        <v>3</v>
      </c>
      <c r="W45" s="1">
        <v>55</v>
      </c>
      <c r="X45" s="1">
        <v>0</v>
      </c>
      <c r="Y45" s="1">
        <v>0</v>
      </c>
      <c r="AA45" s="1">
        <v>0</v>
      </c>
      <c r="AB45" s="1">
        <v>0</v>
      </c>
      <c r="AC45" s="1">
        <v>0.5</v>
      </c>
      <c r="AD45" s="1">
        <v>0.5</v>
      </c>
      <c r="AE45" s="1">
        <v>0.22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9</v>
      </c>
      <c r="AL45" s="1">
        <v>5.45</v>
      </c>
      <c r="AM45" s="1">
        <v>24</v>
      </c>
      <c r="AN45" s="1">
        <v>0.8</v>
      </c>
      <c r="AO45" s="1">
        <v>4.5999999999999996</v>
      </c>
      <c r="AP45" s="1">
        <v>14</v>
      </c>
      <c r="AQ45" s="1">
        <v>14</v>
      </c>
      <c r="AR45" s="1">
        <v>0.5</v>
      </c>
      <c r="AS45" s="1">
        <v>1</v>
      </c>
      <c r="AT45" s="1">
        <v>1.5</v>
      </c>
      <c r="AU45" s="1">
        <v>0.5</v>
      </c>
      <c r="AV45" s="1">
        <v>0.5</v>
      </c>
      <c r="AW45" s="1">
        <v>100</v>
      </c>
      <c r="AX45" s="1">
        <v>4.5</v>
      </c>
      <c r="AY45" s="1">
        <v>4</v>
      </c>
      <c r="AZ45" s="1">
        <v>2</v>
      </c>
      <c r="BA45" s="1">
        <v>1.5</v>
      </c>
      <c r="BB45" s="1">
        <v>7.5</v>
      </c>
      <c r="BC45" s="1">
        <v>10.5</v>
      </c>
      <c r="BD45" s="1">
        <v>6</v>
      </c>
      <c r="BE45" s="1">
        <v>2</v>
      </c>
      <c r="BF45" s="1">
        <v>0</v>
      </c>
      <c r="BG45" s="1">
        <v>2</v>
      </c>
      <c r="BH45" s="1">
        <v>1</v>
      </c>
      <c r="BI45" s="1">
        <v>0.83</v>
      </c>
      <c r="BJ45" s="1">
        <v>54.5</v>
      </c>
      <c r="BK45" s="1">
        <v>46.5</v>
      </c>
      <c r="BL45" s="1">
        <v>85</v>
      </c>
      <c r="BM45" s="1">
        <v>15</v>
      </c>
      <c r="BN45" s="1">
        <v>9.5</v>
      </c>
      <c r="BO45" s="1">
        <v>63</v>
      </c>
      <c r="BP45" s="1">
        <v>5.5</v>
      </c>
      <c r="BQ45" s="1">
        <v>3</v>
      </c>
      <c r="BR45" s="1">
        <v>55</v>
      </c>
      <c r="BS45" s="1">
        <v>0</v>
      </c>
      <c r="BT45" s="1">
        <v>0</v>
      </c>
      <c r="BU45" s="1">
        <v>2</v>
      </c>
      <c r="BV45" s="1">
        <v>0</v>
      </c>
      <c r="BW45" s="1">
        <v>0</v>
      </c>
      <c r="BX45" s="1">
        <v>0</v>
      </c>
      <c r="BY45" s="1">
        <v>65</v>
      </c>
      <c r="BZ45" s="1">
        <v>0.5</v>
      </c>
      <c r="CA45" s="1">
        <v>4.5</v>
      </c>
      <c r="CB45" s="1">
        <v>0.5</v>
      </c>
      <c r="CC45" s="1">
        <v>0</v>
      </c>
      <c r="CD45" s="1">
        <v>0</v>
      </c>
      <c r="CE45" s="1">
        <v>0</v>
      </c>
      <c r="CF45" s="1">
        <v>0</v>
      </c>
      <c r="CG45" s="1">
        <v>0</v>
      </c>
      <c r="CH45" s="1">
        <v>0</v>
      </c>
      <c r="CI45" s="1">
        <v>0</v>
      </c>
      <c r="CJ45" s="1">
        <v>0</v>
      </c>
      <c r="CK45" s="1">
        <f t="shared" si="0"/>
        <v>3.2846994499999997</v>
      </c>
      <c r="CL45" s="1">
        <v>2</v>
      </c>
    </row>
    <row r="46" spans="1:90" x14ac:dyDescent="0.25">
      <c r="A46" s="1" t="s">
        <v>134</v>
      </c>
      <c r="B46" s="1">
        <v>6.3</v>
      </c>
      <c r="C46" s="1">
        <v>2</v>
      </c>
      <c r="D46" s="1">
        <v>54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2</v>
      </c>
      <c r="V46" s="1">
        <v>1</v>
      </c>
      <c r="W46" s="1">
        <v>50</v>
      </c>
      <c r="X46" s="1">
        <v>0</v>
      </c>
      <c r="Y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0.5</v>
      </c>
      <c r="AI46" s="1">
        <v>0</v>
      </c>
      <c r="AJ46" s="1">
        <v>0</v>
      </c>
      <c r="AK46" s="1">
        <v>1</v>
      </c>
      <c r="AL46" s="1">
        <v>0.3</v>
      </c>
      <c r="AM46" s="1">
        <v>7</v>
      </c>
      <c r="AN46" s="1">
        <v>0</v>
      </c>
      <c r="AO46" s="1">
        <v>1.8</v>
      </c>
      <c r="AP46" s="1">
        <v>9</v>
      </c>
      <c r="AQ46" s="1">
        <v>9</v>
      </c>
      <c r="AR46" s="1">
        <v>0</v>
      </c>
      <c r="AS46" s="1">
        <v>0.5</v>
      </c>
      <c r="AT46" s="1">
        <v>1</v>
      </c>
      <c r="AU46" s="1">
        <v>1.5</v>
      </c>
      <c r="AV46" s="1">
        <v>1.5</v>
      </c>
      <c r="AW46" s="1">
        <v>100</v>
      </c>
      <c r="AX46" s="1">
        <v>2</v>
      </c>
      <c r="AY46" s="1">
        <v>1.5</v>
      </c>
      <c r="AZ46" s="1">
        <v>0</v>
      </c>
      <c r="BA46" s="1">
        <v>0.5</v>
      </c>
      <c r="BB46" s="1">
        <v>2</v>
      </c>
      <c r="BC46" s="1">
        <v>6.5</v>
      </c>
      <c r="BD46" s="1">
        <v>5.5</v>
      </c>
      <c r="BE46" s="1">
        <v>3</v>
      </c>
      <c r="BF46" s="1">
        <v>1</v>
      </c>
      <c r="BG46" s="1">
        <v>0</v>
      </c>
      <c r="BH46" s="1">
        <v>2.5</v>
      </c>
      <c r="BI46" s="1">
        <v>1.31</v>
      </c>
      <c r="BJ46" s="1">
        <v>35</v>
      </c>
      <c r="BK46" s="1">
        <v>32.5</v>
      </c>
      <c r="BL46" s="1">
        <v>93</v>
      </c>
      <c r="BM46" s="1">
        <v>8</v>
      </c>
      <c r="BN46" s="1">
        <v>6.5</v>
      </c>
      <c r="BO46" s="1">
        <v>81</v>
      </c>
      <c r="BP46" s="1">
        <v>2</v>
      </c>
      <c r="BQ46" s="1">
        <v>1</v>
      </c>
      <c r="BR46" s="1">
        <v>50</v>
      </c>
      <c r="BS46" s="1">
        <v>0</v>
      </c>
      <c r="BT46" s="1">
        <v>0</v>
      </c>
      <c r="BU46" s="1">
        <v>1</v>
      </c>
      <c r="BV46" s="1">
        <v>1</v>
      </c>
      <c r="BW46" s="1">
        <v>0</v>
      </c>
      <c r="BX46" s="1">
        <v>0</v>
      </c>
      <c r="BY46" s="1">
        <v>39.5</v>
      </c>
      <c r="BZ46" s="1">
        <v>0.5</v>
      </c>
      <c r="CA46" s="1">
        <v>1.5</v>
      </c>
      <c r="CB46" s="1">
        <v>0</v>
      </c>
      <c r="CC46" s="1">
        <v>0</v>
      </c>
      <c r="CD46" s="1">
        <v>0</v>
      </c>
      <c r="CE46" s="1">
        <v>0</v>
      </c>
      <c r="CF46" s="1">
        <v>0</v>
      </c>
      <c r="CG46" s="1">
        <v>0</v>
      </c>
      <c r="CH46" s="1">
        <v>0</v>
      </c>
      <c r="CI46" s="1">
        <v>0</v>
      </c>
      <c r="CJ46" s="1">
        <v>0</v>
      </c>
      <c r="CK46" s="1">
        <f t="shared" si="0"/>
        <v>3.7180630000000003</v>
      </c>
      <c r="CL46" s="1">
        <v>2</v>
      </c>
    </row>
    <row r="47" spans="1:90" x14ac:dyDescent="0.25">
      <c r="A47" s="1" t="s">
        <v>139</v>
      </c>
      <c r="B47" s="1">
        <v>4.4000000000000004</v>
      </c>
      <c r="C47" s="1">
        <v>2</v>
      </c>
      <c r="D47" s="1">
        <v>90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7.5</v>
      </c>
      <c r="V47" s="1">
        <v>3.5</v>
      </c>
      <c r="W47" s="1">
        <v>47</v>
      </c>
      <c r="X47" s="1">
        <v>0</v>
      </c>
      <c r="Y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0.5</v>
      </c>
      <c r="AK47" s="1">
        <v>0</v>
      </c>
      <c r="AL47" s="1">
        <v>0.55000000000000004</v>
      </c>
      <c r="AM47" s="1">
        <v>18.3</v>
      </c>
      <c r="AN47" s="1">
        <v>0</v>
      </c>
      <c r="AO47" s="1">
        <v>4</v>
      </c>
      <c r="AP47" s="1">
        <v>16</v>
      </c>
      <c r="AQ47" s="1">
        <v>22</v>
      </c>
      <c r="AR47" s="1">
        <v>0.5</v>
      </c>
      <c r="AS47" s="1">
        <v>4.5</v>
      </c>
      <c r="AT47" s="1">
        <v>0.5</v>
      </c>
      <c r="AU47" s="1">
        <v>1.5</v>
      </c>
      <c r="AV47" s="1">
        <v>1.5</v>
      </c>
      <c r="AW47" s="1">
        <v>100</v>
      </c>
      <c r="AX47" s="1">
        <v>4.5</v>
      </c>
      <c r="AY47" s="1">
        <v>1.5</v>
      </c>
      <c r="AZ47" s="1">
        <v>1</v>
      </c>
      <c r="BA47" s="1">
        <v>2.5</v>
      </c>
      <c r="BB47" s="1">
        <v>5</v>
      </c>
      <c r="BC47" s="1">
        <v>12</v>
      </c>
      <c r="BD47" s="1">
        <v>5.5</v>
      </c>
      <c r="BE47" s="1">
        <v>3</v>
      </c>
      <c r="BF47" s="1">
        <v>0</v>
      </c>
      <c r="BG47" s="1">
        <v>2</v>
      </c>
      <c r="BH47" s="1">
        <v>1</v>
      </c>
      <c r="BI47" s="1">
        <v>0.88</v>
      </c>
      <c r="BJ47" s="1">
        <v>67</v>
      </c>
      <c r="BK47" s="1">
        <v>56.5</v>
      </c>
      <c r="BL47" s="1">
        <v>84</v>
      </c>
      <c r="BM47" s="1">
        <v>14.5</v>
      </c>
      <c r="BN47" s="1">
        <v>9</v>
      </c>
      <c r="BO47" s="1">
        <v>62</v>
      </c>
      <c r="BP47" s="1">
        <v>7.5</v>
      </c>
      <c r="BQ47" s="1">
        <v>3.5</v>
      </c>
      <c r="BR47" s="1">
        <v>47</v>
      </c>
      <c r="BS47" s="1">
        <v>0</v>
      </c>
      <c r="BT47" s="1">
        <v>0</v>
      </c>
      <c r="BU47" s="1">
        <v>2</v>
      </c>
      <c r="BV47" s="1">
        <v>0</v>
      </c>
      <c r="BW47" s="1">
        <v>0</v>
      </c>
      <c r="BX47" s="1">
        <v>0.5</v>
      </c>
      <c r="BY47" s="1">
        <v>78</v>
      </c>
      <c r="BZ47" s="1">
        <v>0</v>
      </c>
      <c r="CA47" s="1">
        <v>6.5</v>
      </c>
      <c r="CB47" s="1">
        <v>0.5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0</v>
      </c>
      <c r="CK47" s="1">
        <f t="shared" si="0"/>
        <v>3.7078561000000008</v>
      </c>
      <c r="CL47" s="1">
        <v>2</v>
      </c>
    </row>
    <row r="48" spans="1:90" x14ac:dyDescent="0.25">
      <c r="A48" s="1" t="s">
        <v>141</v>
      </c>
      <c r="B48" s="1">
        <v>4.7</v>
      </c>
      <c r="C48" s="1">
        <v>2</v>
      </c>
      <c r="D48" s="1">
        <v>90</v>
      </c>
      <c r="E48" s="1">
        <v>0.18</v>
      </c>
      <c r="F48" s="1">
        <v>0.2</v>
      </c>
      <c r="G48" s="1">
        <v>0.3</v>
      </c>
      <c r="H48" s="1">
        <v>1</v>
      </c>
      <c r="I48" s="1">
        <v>0.5</v>
      </c>
      <c r="J48" s="1">
        <v>0.5</v>
      </c>
      <c r="K48" s="1">
        <v>0.5</v>
      </c>
      <c r="L48" s="1">
        <v>0</v>
      </c>
      <c r="M48" s="1">
        <v>0.5</v>
      </c>
      <c r="N48" s="1">
        <v>0</v>
      </c>
      <c r="O48" s="1">
        <v>0.24</v>
      </c>
      <c r="P48" s="1">
        <v>0.24</v>
      </c>
      <c r="Q48" s="1">
        <v>0.5</v>
      </c>
      <c r="R48" s="1">
        <v>0.5</v>
      </c>
      <c r="S48" s="1">
        <v>0</v>
      </c>
      <c r="T48" s="1">
        <v>0</v>
      </c>
      <c r="U48" s="1">
        <v>2</v>
      </c>
      <c r="V48" s="1">
        <v>0</v>
      </c>
      <c r="W48" s="1">
        <v>0</v>
      </c>
      <c r="X48" s="1">
        <v>0.5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0.04</v>
      </c>
      <c r="AF48" s="1">
        <v>0</v>
      </c>
      <c r="AG48" s="1">
        <v>0</v>
      </c>
      <c r="AH48" s="1">
        <v>0.5</v>
      </c>
      <c r="AI48" s="1">
        <v>0</v>
      </c>
      <c r="AJ48" s="1">
        <v>0</v>
      </c>
      <c r="AK48" s="1">
        <v>17.5</v>
      </c>
      <c r="AL48" s="1">
        <v>0.15</v>
      </c>
      <c r="AM48" s="1">
        <v>32.5</v>
      </c>
      <c r="AN48" s="1">
        <v>1.6</v>
      </c>
      <c r="AO48" s="1">
        <v>4.4000000000000004</v>
      </c>
      <c r="AP48" s="1">
        <v>15</v>
      </c>
      <c r="AQ48" s="1">
        <v>21</v>
      </c>
      <c r="AR48" s="1">
        <v>0</v>
      </c>
      <c r="AS48" s="1">
        <v>4.5</v>
      </c>
      <c r="AT48" s="1">
        <v>1.5</v>
      </c>
      <c r="AU48" s="1">
        <v>0.5</v>
      </c>
      <c r="AV48" s="1">
        <v>0.5</v>
      </c>
      <c r="AW48" s="1">
        <v>100</v>
      </c>
      <c r="AX48" s="1">
        <v>4</v>
      </c>
      <c r="AY48" s="1">
        <v>3.5</v>
      </c>
      <c r="AZ48" s="1">
        <v>1</v>
      </c>
      <c r="BA48" s="1">
        <v>0.5</v>
      </c>
      <c r="BB48" s="1">
        <v>5</v>
      </c>
      <c r="BC48" s="1">
        <v>11</v>
      </c>
      <c r="BD48" s="1">
        <v>7.5</v>
      </c>
      <c r="BE48" s="1">
        <v>3.5</v>
      </c>
      <c r="BF48" s="1">
        <v>0.5</v>
      </c>
      <c r="BG48" s="1">
        <v>3.5</v>
      </c>
      <c r="BH48" s="1">
        <v>1.5</v>
      </c>
      <c r="BI48" s="1">
        <v>1.1000000000000001</v>
      </c>
      <c r="BJ48" s="1">
        <v>38.5</v>
      </c>
      <c r="BK48" s="1">
        <v>35</v>
      </c>
      <c r="BL48" s="1">
        <v>91</v>
      </c>
      <c r="BM48" s="1">
        <v>7.5</v>
      </c>
      <c r="BN48" s="1">
        <v>4</v>
      </c>
      <c r="BO48" s="1">
        <v>53</v>
      </c>
      <c r="BP48" s="1">
        <v>2</v>
      </c>
      <c r="BQ48" s="1">
        <v>0</v>
      </c>
      <c r="BR48" s="1">
        <v>0</v>
      </c>
      <c r="BS48" s="1">
        <v>0</v>
      </c>
      <c r="BT48" s="1">
        <v>0</v>
      </c>
      <c r="BU48" s="1">
        <v>2</v>
      </c>
      <c r="BV48" s="1">
        <v>0</v>
      </c>
      <c r="BW48" s="1">
        <v>0</v>
      </c>
      <c r="BX48" s="1">
        <v>0</v>
      </c>
      <c r="BY48" s="1">
        <v>47</v>
      </c>
      <c r="BZ48" s="1">
        <v>1</v>
      </c>
      <c r="CA48" s="1">
        <v>2</v>
      </c>
      <c r="CB48" s="1">
        <v>0.5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  <c r="CJ48" s="1">
        <v>0</v>
      </c>
      <c r="CK48" s="1">
        <f t="shared" si="0"/>
        <v>2.5511995199999999</v>
      </c>
      <c r="CL48" s="1">
        <v>2</v>
      </c>
    </row>
    <row r="49" spans="1:90" x14ac:dyDescent="0.25">
      <c r="A49" s="1" t="s">
        <v>142</v>
      </c>
      <c r="B49" s="1">
        <v>4.4000000000000004</v>
      </c>
      <c r="C49" s="1">
        <v>2</v>
      </c>
      <c r="D49" s="1">
        <v>90</v>
      </c>
      <c r="E49" s="1">
        <v>0.02</v>
      </c>
      <c r="F49" s="1">
        <v>0</v>
      </c>
      <c r="G49" s="1">
        <v>0</v>
      </c>
      <c r="H49" s="1">
        <v>0</v>
      </c>
      <c r="I49" s="1">
        <v>0.5</v>
      </c>
      <c r="J49" s="1">
        <v>0</v>
      </c>
      <c r="K49" s="1">
        <v>0.5</v>
      </c>
      <c r="L49" s="1">
        <v>0</v>
      </c>
      <c r="M49" s="1">
        <v>0</v>
      </c>
      <c r="N49" s="1">
        <v>0.5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3.5</v>
      </c>
      <c r="V49" s="1">
        <v>3</v>
      </c>
      <c r="W49" s="1">
        <v>86</v>
      </c>
      <c r="X49" s="1">
        <v>0</v>
      </c>
      <c r="Y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1</v>
      </c>
      <c r="AI49" s="1">
        <v>0</v>
      </c>
      <c r="AJ49" s="1">
        <v>0</v>
      </c>
      <c r="AK49" s="1">
        <v>3</v>
      </c>
      <c r="AL49" s="1">
        <v>0.4</v>
      </c>
      <c r="AM49" s="1">
        <v>19.2</v>
      </c>
      <c r="AN49" s="1">
        <v>0.1</v>
      </c>
      <c r="AO49" s="1">
        <v>1.9</v>
      </c>
      <c r="AP49" s="1">
        <v>12.5</v>
      </c>
      <c r="AQ49" s="1">
        <v>12.5</v>
      </c>
      <c r="AR49" s="1">
        <v>0</v>
      </c>
      <c r="AS49" s="1">
        <v>0</v>
      </c>
      <c r="AT49" s="1">
        <v>2.5</v>
      </c>
      <c r="AU49" s="1">
        <v>2.5</v>
      </c>
      <c r="AV49" s="1">
        <v>2</v>
      </c>
      <c r="AW49" s="1">
        <v>80</v>
      </c>
      <c r="AX49" s="1">
        <v>6</v>
      </c>
      <c r="AY49" s="1">
        <v>3</v>
      </c>
      <c r="AZ49" s="1">
        <v>1.5</v>
      </c>
      <c r="BA49" s="1">
        <v>1</v>
      </c>
      <c r="BB49" s="1">
        <v>5.5</v>
      </c>
      <c r="BC49" s="1">
        <v>10.5</v>
      </c>
      <c r="BD49" s="1">
        <v>6.5</v>
      </c>
      <c r="BE49" s="1">
        <v>3.5</v>
      </c>
      <c r="BF49" s="1">
        <v>0</v>
      </c>
      <c r="BG49" s="1">
        <v>0.5</v>
      </c>
      <c r="BH49" s="1">
        <v>2</v>
      </c>
      <c r="BI49" s="1">
        <v>1.32</v>
      </c>
      <c r="BJ49" s="1">
        <v>38</v>
      </c>
      <c r="BK49" s="1">
        <v>32.5</v>
      </c>
      <c r="BL49" s="1">
        <v>86</v>
      </c>
      <c r="BM49" s="1">
        <v>11.5</v>
      </c>
      <c r="BN49" s="1">
        <v>8</v>
      </c>
      <c r="BO49" s="1">
        <v>70</v>
      </c>
      <c r="BP49" s="1">
        <v>3.5</v>
      </c>
      <c r="BQ49" s="1">
        <v>3</v>
      </c>
      <c r="BR49" s="1">
        <v>86</v>
      </c>
      <c r="BS49" s="1">
        <v>0</v>
      </c>
      <c r="BT49" s="1">
        <v>0</v>
      </c>
      <c r="BU49" s="1">
        <v>2</v>
      </c>
      <c r="BV49" s="1">
        <v>0</v>
      </c>
      <c r="BW49" s="1">
        <v>0</v>
      </c>
      <c r="BX49" s="1">
        <v>0.5</v>
      </c>
      <c r="BY49" s="1">
        <v>49.5</v>
      </c>
      <c r="BZ49" s="1">
        <v>1</v>
      </c>
      <c r="CA49" s="1">
        <v>3</v>
      </c>
      <c r="CB49" s="1">
        <v>0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  <c r="CH49" s="1">
        <v>0</v>
      </c>
      <c r="CI49" s="1">
        <v>0</v>
      </c>
      <c r="CJ49" s="1">
        <v>0</v>
      </c>
      <c r="CK49" s="1">
        <f t="shared" si="0"/>
        <v>3.1674540199999996</v>
      </c>
      <c r="CL49" s="1">
        <v>2</v>
      </c>
    </row>
    <row r="50" spans="1:90" x14ac:dyDescent="0.25">
      <c r="A50" s="1" t="s">
        <v>170</v>
      </c>
      <c r="B50" s="1">
        <v>5.3</v>
      </c>
      <c r="C50" s="1">
        <v>2</v>
      </c>
      <c r="D50" s="1">
        <v>90</v>
      </c>
      <c r="E50" s="1">
        <v>0.03</v>
      </c>
      <c r="F50" s="1">
        <v>0</v>
      </c>
      <c r="G50" s="1">
        <v>0.1</v>
      </c>
      <c r="H50" s="1">
        <v>0</v>
      </c>
      <c r="I50" s="1">
        <v>0.5</v>
      </c>
      <c r="J50" s="1">
        <v>0</v>
      </c>
      <c r="K50" s="1">
        <v>0.5</v>
      </c>
      <c r="L50" s="1">
        <v>0</v>
      </c>
      <c r="M50" s="1">
        <v>0</v>
      </c>
      <c r="N50" s="1">
        <v>0</v>
      </c>
      <c r="O50" s="1">
        <v>0.02</v>
      </c>
      <c r="P50" s="1">
        <v>0.02</v>
      </c>
      <c r="Q50" s="1">
        <v>0</v>
      </c>
      <c r="R50" s="1">
        <v>0</v>
      </c>
      <c r="S50" s="1">
        <v>0</v>
      </c>
      <c r="T50" s="1">
        <v>0</v>
      </c>
      <c r="U50" s="1">
        <v>9</v>
      </c>
      <c r="V50" s="1">
        <v>4.5</v>
      </c>
      <c r="W50" s="1">
        <v>50</v>
      </c>
      <c r="X50" s="1">
        <v>0</v>
      </c>
      <c r="Y50" s="1">
        <v>0</v>
      </c>
      <c r="AA50" s="1">
        <v>0</v>
      </c>
      <c r="AB50" s="1">
        <v>0</v>
      </c>
      <c r="AC50" s="1">
        <v>0.5</v>
      </c>
      <c r="AD50" s="1">
        <v>0</v>
      </c>
      <c r="AE50" s="1">
        <v>0.04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10</v>
      </c>
      <c r="AL50" s="1">
        <v>7.1</v>
      </c>
      <c r="AM50" s="1">
        <v>19</v>
      </c>
      <c r="AN50" s="1">
        <v>0.2</v>
      </c>
      <c r="AO50" s="1">
        <v>3.4</v>
      </c>
      <c r="AP50" s="1">
        <v>11</v>
      </c>
      <c r="AQ50" s="1">
        <v>11</v>
      </c>
      <c r="AR50" s="1">
        <v>0</v>
      </c>
      <c r="AS50" s="1">
        <v>1</v>
      </c>
      <c r="AT50" s="1">
        <v>2</v>
      </c>
      <c r="AU50" s="1">
        <v>3</v>
      </c>
      <c r="AV50" s="1">
        <v>1.5</v>
      </c>
      <c r="AW50" s="1">
        <v>50</v>
      </c>
      <c r="AX50" s="1">
        <v>7</v>
      </c>
      <c r="AY50" s="1">
        <v>2.5</v>
      </c>
      <c r="AZ50" s="1">
        <v>0.5</v>
      </c>
      <c r="BA50" s="1">
        <v>2.5</v>
      </c>
      <c r="BB50" s="1">
        <v>5.5</v>
      </c>
      <c r="BC50" s="1">
        <v>18</v>
      </c>
      <c r="BD50" s="1">
        <v>10</v>
      </c>
      <c r="BE50" s="1">
        <v>5</v>
      </c>
      <c r="BF50" s="1">
        <v>0.5</v>
      </c>
      <c r="BG50" s="1">
        <v>3</v>
      </c>
      <c r="BH50" s="1">
        <v>0.5</v>
      </c>
      <c r="BI50" s="1">
        <v>1.1299999999999999</v>
      </c>
      <c r="BJ50" s="1">
        <v>45</v>
      </c>
      <c r="BK50" s="1">
        <v>34</v>
      </c>
      <c r="BL50" s="1">
        <v>76</v>
      </c>
      <c r="BM50" s="1">
        <v>19</v>
      </c>
      <c r="BN50" s="1">
        <v>12</v>
      </c>
      <c r="BO50" s="1">
        <v>63</v>
      </c>
      <c r="BP50" s="1">
        <v>9</v>
      </c>
      <c r="BQ50" s="1">
        <v>4.5</v>
      </c>
      <c r="BR50" s="1">
        <v>50</v>
      </c>
      <c r="BS50" s="1">
        <v>0</v>
      </c>
      <c r="BT50" s="1">
        <v>0</v>
      </c>
      <c r="BU50" s="1">
        <v>2</v>
      </c>
      <c r="BV50" s="1">
        <v>0</v>
      </c>
      <c r="BW50" s="1">
        <v>0</v>
      </c>
      <c r="BX50" s="1">
        <v>0.5</v>
      </c>
      <c r="BY50" s="1">
        <v>66.5</v>
      </c>
      <c r="BZ50" s="1">
        <v>1</v>
      </c>
      <c r="CA50" s="1">
        <v>4.5</v>
      </c>
      <c r="CB50" s="1">
        <v>1</v>
      </c>
      <c r="CC50" s="1">
        <v>0</v>
      </c>
      <c r="CD50" s="1">
        <v>0</v>
      </c>
      <c r="CE50" s="1">
        <v>0</v>
      </c>
      <c r="CF50" s="1">
        <v>0</v>
      </c>
      <c r="CG50" s="1">
        <v>0</v>
      </c>
      <c r="CH50" s="1">
        <v>0</v>
      </c>
      <c r="CI50" s="1">
        <v>0</v>
      </c>
      <c r="CJ50" s="1">
        <v>0</v>
      </c>
      <c r="CK50" s="1">
        <f t="shared" si="0"/>
        <v>3.4169382499999998</v>
      </c>
      <c r="CL50" s="1">
        <v>2</v>
      </c>
    </row>
    <row r="51" spans="1:90" x14ac:dyDescent="0.25">
      <c r="A51" s="1" t="s">
        <v>64</v>
      </c>
      <c r="B51" s="1">
        <v>4.5</v>
      </c>
      <c r="C51" s="1">
        <v>2</v>
      </c>
      <c r="D51" s="1">
        <v>90</v>
      </c>
      <c r="E51" s="1">
        <v>0.06</v>
      </c>
      <c r="F51" s="1">
        <v>0</v>
      </c>
      <c r="G51" s="1">
        <v>0.1</v>
      </c>
      <c r="H51" s="1">
        <v>0</v>
      </c>
      <c r="I51" s="1">
        <v>0.5</v>
      </c>
      <c r="J51" s="1">
        <v>0</v>
      </c>
      <c r="K51" s="1">
        <v>0.5</v>
      </c>
      <c r="L51" s="1">
        <v>0</v>
      </c>
      <c r="M51" s="1">
        <v>0</v>
      </c>
      <c r="N51" s="1">
        <v>0</v>
      </c>
      <c r="O51" s="1">
        <v>0.02</v>
      </c>
      <c r="P51" s="1">
        <v>0.02</v>
      </c>
      <c r="Q51" s="1">
        <v>0</v>
      </c>
      <c r="R51" s="1">
        <v>0</v>
      </c>
      <c r="S51" s="1">
        <v>0</v>
      </c>
      <c r="T51" s="1">
        <v>0</v>
      </c>
      <c r="U51" s="1">
        <v>10</v>
      </c>
      <c r="V51" s="1">
        <v>6.5</v>
      </c>
      <c r="W51" s="1">
        <v>65</v>
      </c>
      <c r="X51" s="1">
        <v>2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0.02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11</v>
      </c>
      <c r="AL51" s="1">
        <v>1.95</v>
      </c>
      <c r="AM51" s="1">
        <v>16.5</v>
      </c>
      <c r="AN51" s="1">
        <v>0.2</v>
      </c>
      <c r="AO51" s="1">
        <v>2.9</v>
      </c>
      <c r="AP51" s="1">
        <v>14.5</v>
      </c>
      <c r="AQ51" s="1">
        <v>14.5</v>
      </c>
      <c r="AR51" s="1">
        <v>0</v>
      </c>
      <c r="AS51" s="1">
        <v>1</v>
      </c>
      <c r="AT51" s="1">
        <v>2</v>
      </c>
      <c r="AU51" s="1">
        <v>1.5</v>
      </c>
      <c r="AV51" s="1">
        <v>1.5</v>
      </c>
      <c r="AW51" s="1">
        <v>100</v>
      </c>
      <c r="AX51" s="1">
        <v>3</v>
      </c>
      <c r="AY51" s="1">
        <v>3.5</v>
      </c>
      <c r="AZ51" s="1">
        <v>0.5</v>
      </c>
      <c r="BA51" s="1">
        <v>0.5</v>
      </c>
      <c r="BB51" s="1">
        <v>4.5</v>
      </c>
      <c r="BC51" s="1">
        <v>13</v>
      </c>
      <c r="BD51" s="1">
        <v>8.5</v>
      </c>
      <c r="BE51" s="1">
        <v>5.5</v>
      </c>
      <c r="BF51" s="1">
        <v>1</v>
      </c>
      <c r="BG51" s="1">
        <v>1</v>
      </c>
      <c r="BH51" s="1">
        <v>2</v>
      </c>
      <c r="BI51" s="1">
        <v>1.44</v>
      </c>
      <c r="BJ51" s="1">
        <v>46</v>
      </c>
      <c r="BK51" s="1">
        <v>39</v>
      </c>
      <c r="BL51" s="1">
        <v>85</v>
      </c>
      <c r="BM51" s="1">
        <v>23</v>
      </c>
      <c r="BN51" s="1">
        <v>16</v>
      </c>
      <c r="BO51" s="1">
        <v>70</v>
      </c>
      <c r="BP51" s="1">
        <v>10</v>
      </c>
      <c r="BQ51" s="1">
        <v>6.5</v>
      </c>
      <c r="BR51" s="1">
        <v>65</v>
      </c>
      <c r="BS51" s="1">
        <v>0</v>
      </c>
      <c r="BT51" s="1">
        <v>0</v>
      </c>
      <c r="BU51" s="1">
        <v>2</v>
      </c>
      <c r="BV51" s="1">
        <v>0</v>
      </c>
      <c r="BW51" s="1">
        <v>0</v>
      </c>
      <c r="BX51" s="1">
        <v>0</v>
      </c>
      <c r="BY51" s="1">
        <v>70.5</v>
      </c>
      <c r="BZ51" s="1">
        <v>1.5</v>
      </c>
      <c r="CA51" s="1">
        <v>5.5</v>
      </c>
      <c r="CB51" s="1">
        <v>3.5</v>
      </c>
      <c r="CC51" s="1">
        <v>0.5</v>
      </c>
      <c r="CD51" s="1">
        <v>0</v>
      </c>
      <c r="CE51" s="1">
        <v>0</v>
      </c>
      <c r="CF51" s="1">
        <v>0</v>
      </c>
      <c r="CG51" s="1">
        <v>0</v>
      </c>
      <c r="CH51" s="1">
        <v>0</v>
      </c>
      <c r="CI51" s="1">
        <v>0</v>
      </c>
      <c r="CJ51" s="1">
        <v>0</v>
      </c>
      <c r="CK51" s="1">
        <f t="shared" si="0"/>
        <v>4.2048641799999995</v>
      </c>
      <c r="CL51" s="1">
        <v>1</v>
      </c>
    </row>
    <row r="52" spans="1:90" x14ac:dyDescent="0.25">
      <c r="A52" s="1" t="s">
        <v>68</v>
      </c>
      <c r="B52" s="1">
        <v>4.7</v>
      </c>
      <c r="C52" s="1">
        <v>2</v>
      </c>
      <c r="D52" s="1">
        <v>46</v>
      </c>
      <c r="E52" s="1">
        <v>0.01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3</v>
      </c>
      <c r="V52" s="1">
        <v>0.5</v>
      </c>
      <c r="W52" s="1">
        <v>17</v>
      </c>
      <c r="X52" s="1">
        <v>0</v>
      </c>
      <c r="Y52" s="1">
        <v>0</v>
      </c>
      <c r="AA52" s="1">
        <v>0</v>
      </c>
      <c r="AB52" s="1">
        <v>0</v>
      </c>
      <c r="AC52" s="1">
        <v>0.5</v>
      </c>
      <c r="AD52" s="1">
        <v>0</v>
      </c>
      <c r="AE52" s="1">
        <v>0.02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2</v>
      </c>
      <c r="AL52" s="1">
        <v>5.45</v>
      </c>
      <c r="AM52" s="1">
        <v>15.9</v>
      </c>
      <c r="AN52" s="1">
        <v>0.1</v>
      </c>
      <c r="AO52" s="1">
        <v>2.7</v>
      </c>
      <c r="AP52" s="1">
        <v>11</v>
      </c>
      <c r="AQ52" s="1">
        <v>11</v>
      </c>
      <c r="AR52" s="1">
        <v>0</v>
      </c>
      <c r="AS52" s="1">
        <v>1</v>
      </c>
      <c r="AT52" s="1">
        <v>1</v>
      </c>
      <c r="AU52" s="1">
        <v>1.5</v>
      </c>
      <c r="AV52" s="1">
        <v>0.5</v>
      </c>
      <c r="AW52" s="1">
        <v>33</v>
      </c>
      <c r="AX52" s="1">
        <v>5.5</v>
      </c>
      <c r="AY52" s="1">
        <v>5.5</v>
      </c>
      <c r="AZ52" s="1">
        <v>0</v>
      </c>
      <c r="BA52" s="1">
        <v>0.5</v>
      </c>
      <c r="BB52" s="1">
        <v>6</v>
      </c>
      <c r="BC52" s="1">
        <v>18</v>
      </c>
      <c r="BD52" s="1">
        <v>10</v>
      </c>
      <c r="BE52" s="1">
        <v>5</v>
      </c>
      <c r="BF52" s="1">
        <v>0.5</v>
      </c>
      <c r="BG52" s="1">
        <v>3</v>
      </c>
      <c r="BH52" s="1">
        <v>0.5</v>
      </c>
      <c r="BI52" s="1">
        <v>1.1299999999999999</v>
      </c>
      <c r="BJ52" s="1">
        <v>27.5</v>
      </c>
      <c r="BK52" s="1">
        <v>22.5</v>
      </c>
      <c r="BL52" s="1">
        <v>82</v>
      </c>
      <c r="BM52" s="1">
        <v>11</v>
      </c>
      <c r="BN52" s="1">
        <v>7.5</v>
      </c>
      <c r="BO52" s="1">
        <v>68</v>
      </c>
      <c r="BP52" s="1">
        <v>3</v>
      </c>
      <c r="BQ52" s="1">
        <v>0.5</v>
      </c>
      <c r="BR52" s="1">
        <v>17</v>
      </c>
      <c r="BS52" s="1">
        <v>0</v>
      </c>
      <c r="BT52" s="1">
        <v>0</v>
      </c>
      <c r="BU52" s="1">
        <v>1</v>
      </c>
      <c r="BV52" s="1">
        <v>1</v>
      </c>
      <c r="BW52" s="1">
        <v>0</v>
      </c>
      <c r="BX52" s="1">
        <v>1</v>
      </c>
      <c r="BY52" s="1">
        <v>37</v>
      </c>
      <c r="BZ52" s="1">
        <v>1</v>
      </c>
      <c r="CA52" s="1">
        <v>2.5</v>
      </c>
      <c r="CB52" s="1">
        <v>0.5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  <c r="CJ52" s="1">
        <v>0</v>
      </c>
      <c r="CK52" s="1">
        <f t="shared" si="0"/>
        <v>2.9694866099999997</v>
      </c>
      <c r="CL52" s="1">
        <v>1</v>
      </c>
    </row>
    <row r="53" spans="1:90" x14ac:dyDescent="0.25">
      <c r="A53" s="1" t="s">
        <v>76</v>
      </c>
      <c r="B53" s="1">
        <v>4.9000000000000004</v>
      </c>
      <c r="C53" s="1">
        <v>2</v>
      </c>
      <c r="D53" s="1">
        <v>90</v>
      </c>
      <c r="E53" s="1">
        <v>0.01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7</v>
      </c>
      <c r="V53" s="1">
        <v>4</v>
      </c>
      <c r="W53" s="1">
        <v>57</v>
      </c>
      <c r="X53" s="1">
        <v>0</v>
      </c>
      <c r="Y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0.5</v>
      </c>
      <c r="AI53" s="1">
        <v>0</v>
      </c>
      <c r="AJ53" s="1">
        <v>0.5</v>
      </c>
      <c r="AK53" s="1">
        <v>3</v>
      </c>
      <c r="AL53" s="1">
        <v>0.45</v>
      </c>
      <c r="AM53" s="1">
        <v>27.2</v>
      </c>
      <c r="AN53" s="1">
        <v>0.1</v>
      </c>
      <c r="AO53" s="1">
        <v>2.4</v>
      </c>
      <c r="AP53" s="1">
        <v>13</v>
      </c>
      <c r="AQ53" s="1">
        <v>19</v>
      </c>
      <c r="AR53" s="1">
        <v>0</v>
      </c>
      <c r="AS53" s="1">
        <v>3</v>
      </c>
      <c r="AT53" s="1">
        <v>1</v>
      </c>
      <c r="AU53" s="1">
        <v>1</v>
      </c>
      <c r="AV53" s="1">
        <v>1</v>
      </c>
      <c r="AW53" s="1">
        <v>100</v>
      </c>
      <c r="AX53" s="1">
        <v>4</v>
      </c>
      <c r="AY53" s="1">
        <v>7.5</v>
      </c>
      <c r="AZ53" s="1">
        <v>2</v>
      </c>
      <c r="BA53" s="1">
        <v>0.5</v>
      </c>
      <c r="BB53" s="1">
        <v>10</v>
      </c>
      <c r="BC53" s="1">
        <v>12.5</v>
      </c>
      <c r="BD53" s="1">
        <v>9</v>
      </c>
      <c r="BE53" s="1">
        <v>4</v>
      </c>
      <c r="BF53" s="1">
        <v>0.5</v>
      </c>
      <c r="BG53" s="1">
        <v>0.5</v>
      </c>
      <c r="BH53" s="1">
        <v>1.5</v>
      </c>
      <c r="BI53" s="1">
        <v>1.38</v>
      </c>
      <c r="BJ53" s="1">
        <v>34.5</v>
      </c>
      <c r="BK53" s="1">
        <v>26</v>
      </c>
      <c r="BL53" s="1">
        <v>75</v>
      </c>
      <c r="BM53" s="1">
        <v>18</v>
      </c>
      <c r="BN53" s="1">
        <v>12</v>
      </c>
      <c r="BO53" s="1">
        <v>67</v>
      </c>
      <c r="BP53" s="1">
        <v>7</v>
      </c>
      <c r="BQ53" s="1">
        <v>4</v>
      </c>
      <c r="BR53" s="1">
        <v>57</v>
      </c>
      <c r="BS53" s="1">
        <v>0</v>
      </c>
      <c r="BT53" s="1">
        <v>0</v>
      </c>
      <c r="BU53" s="1">
        <v>2</v>
      </c>
      <c r="BV53" s="1">
        <v>0</v>
      </c>
      <c r="BW53" s="1">
        <v>0</v>
      </c>
      <c r="BX53" s="1">
        <v>0.5</v>
      </c>
      <c r="BY53" s="1">
        <v>47</v>
      </c>
      <c r="BZ53" s="1">
        <v>1.5</v>
      </c>
      <c r="CA53" s="1">
        <v>6</v>
      </c>
      <c r="CB53" s="1">
        <v>0.5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  <c r="CI53" s="1">
        <v>0</v>
      </c>
      <c r="CJ53" s="1">
        <v>0</v>
      </c>
      <c r="CK53" s="1">
        <f t="shared" si="0"/>
        <v>3.0191802099999996</v>
      </c>
      <c r="CL53" s="1">
        <v>1</v>
      </c>
    </row>
    <row r="54" spans="1:90" x14ac:dyDescent="0.25">
      <c r="A54" s="1" t="s">
        <v>80</v>
      </c>
      <c r="B54" s="1">
        <v>4.9000000000000004</v>
      </c>
      <c r="C54" s="1">
        <v>2</v>
      </c>
      <c r="D54" s="1">
        <v>90</v>
      </c>
      <c r="E54" s="1">
        <v>0.13</v>
      </c>
      <c r="F54" s="1">
        <v>0.17</v>
      </c>
      <c r="G54" s="1">
        <v>0.3</v>
      </c>
      <c r="H54" s="1">
        <v>1</v>
      </c>
      <c r="I54" s="1">
        <v>1</v>
      </c>
      <c r="J54" s="1">
        <v>0.5</v>
      </c>
      <c r="K54" s="1">
        <v>0.5</v>
      </c>
      <c r="L54" s="1">
        <v>0.5</v>
      </c>
      <c r="M54" s="1">
        <v>0.5</v>
      </c>
      <c r="N54" s="1">
        <v>0</v>
      </c>
      <c r="O54" s="1">
        <v>0.24</v>
      </c>
      <c r="P54" s="1">
        <v>0.24</v>
      </c>
      <c r="Q54" s="1">
        <v>0.5</v>
      </c>
      <c r="R54" s="1">
        <v>0.5</v>
      </c>
      <c r="S54" s="1">
        <v>0</v>
      </c>
      <c r="T54" s="1">
        <v>0</v>
      </c>
      <c r="U54" s="1">
        <v>3</v>
      </c>
      <c r="V54" s="1">
        <v>0.5</v>
      </c>
      <c r="W54" s="1">
        <v>17</v>
      </c>
      <c r="X54" s="1">
        <v>0</v>
      </c>
      <c r="Y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0.04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17</v>
      </c>
      <c r="AL54" s="1">
        <v>0.4</v>
      </c>
      <c r="AM54" s="1">
        <v>31.2</v>
      </c>
      <c r="AN54" s="1">
        <v>1.6</v>
      </c>
      <c r="AO54" s="1">
        <v>4.8</v>
      </c>
      <c r="AP54" s="1">
        <v>15.5</v>
      </c>
      <c r="AQ54" s="1">
        <v>21.5</v>
      </c>
      <c r="AR54" s="1">
        <v>0</v>
      </c>
      <c r="AS54" s="1">
        <v>4</v>
      </c>
      <c r="AT54" s="1">
        <v>2</v>
      </c>
      <c r="AU54" s="1">
        <v>2.5</v>
      </c>
      <c r="AV54" s="1">
        <v>2</v>
      </c>
      <c r="AW54" s="1">
        <v>80</v>
      </c>
      <c r="AX54" s="1">
        <v>4.5</v>
      </c>
      <c r="AY54" s="1">
        <v>3.5</v>
      </c>
      <c r="AZ54" s="1">
        <v>0</v>
      </c>
      <c r="BA54" s="1">
        <v>2</v>
      </c>
      <c r="BB54" s="1">
        <v>5.5</v>
      </c>
      <c r="BC54" s="1">
        <v>18</v>
      </c>
      <c r="BD54" s="1">
        <v>10</v>
      </c>
      <c r="BE54" s="1">
        <v>5</v>
      </c>
      <c r="BF54" s="1">
        <v>0.5</v>
      </c>
      <c r="BG54" s="1">
        <v>3</v>
      </c>
      <c r="BH54" s="1">
        <v>0.5</v>
      </c>
      <c r="BI54" s="1">
        <v>1.1299999999999999</v>
      </c>
      <c r="BJ54" s="1">
        <v>51</v>
      </c>
      <c r="BK54" s="1">
        <v>43</v>
      </c>
      <c r="BL54" s="1">
        <v>84</v>
      </c>
      <c r="BM54" s="1">
        <v>16</v>
      </c>
      <c r="BN54" s="1">
        <v>10.5</v>
      </c>
      <c r="BO54" s="1">
        <v>66</v>
      </c>
      <c r="BP54" s="1">
        <v>3</v>
      </c>
      <c r="BQ54" s="1">
        <v>0.5</v>
      </c>
      <c r="BR54" s="1">
        <v>17</v>
      </c>
      <c r="BS54" s="1">
        <v>0</v>
      </c>
      <c r="BT54" s="1">
        <v>0</v>
      </c>
      <c r="BU54" s="1">
        <v>2</v>
      </c>
      <c r="BV54" s="1">
        <v>0</v>
      </c>
      <c r="BW54" s="1">
        <v>0</v>
      </c>
      <c r="BX54" s="1">
        <v>0</v>
      </c>
      <c r="BY54" s="1">
        <v>60.5</v>
      </c>
      <c r="BZ54" s="1">
        <v>0.5</v>
      </c>
      <c r="CA54" s="1">
        <v>3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0</v>
      </c>
      <c r="CJ54" s="1">
        <v>0</v>
      </c>
      <c r="CK54" s="1">
        <f t="shared" si="0"/>
        <v>3.0901617699999999</v>
      </c>
      <c r="CL54" s="1">
        <v>1</v>
      </c>
    </row>
    <row r="55" spans="1:90" x14ac:dyDescent="0.25">
      <c r="A55" s="1" t="s">
        <v>87</v>
      </c>
      <c r="B55" s="1">
        <v>5</v>
      </c>
      <c r="C55" s="1">
        <v>2</v>
      </c>
      <c r="D55" s="1">
        <v>90</v>
      </c>
      <c r="E55" s="1">
        <v>0.18</v>
      </c>
      <c r="F55" s="1">
        <v>0.2</v>
      </c>
      <c r="G55" s="1">
        <v>0.3</v>
      </c>
      <c r="H55" s="1">
        <v>1</v>
      </c>
      <c r="I55" s="1">
        <v>0.5</v>
      </c>
      <c r="J55" s="1">
        <v>0.5</v>
      </c>
      <c r="K55" s="1">
        <v>0.5</v>
      </c>
      <c r="L55" s="1">
        <v>0</v>
      </c>
      <c r="M55" s="1">
        <v>0.5</v>
      </c>
      <c r="N55" s="1">
        <v>0</v>
      </c>
      <c r="O55" s="1">
        <v>0.24</v>
      </c>
      <c r="P55" s="1">
        <v>0.24</v>
      </c>
      <c r="Q55" s="1">
        <v>0.5</v>
      </c>
      <c r="R55" s="1">
        <v>0.5</v>
      </c>
      <c r="S55" s="1">
        <v>0</v>
      </c>
      <c r="T55" s="1">
        <v>0</v>
      </c>
      <c r="U55" s="1">
        <v>8</v>
      </c>
      <c r="V55" s="1">
        <v>5.5</v>
      </c>
      <c r="W55" s="1">
        <v>69</v>
      </c>
      <c r="X55" s="1">
        <v>0.5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0.04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16.5</v>
      </c>
      <c r="AL55" s="1">
        <v>1.2</v>
      </c>
      <c r="AM55" s="1">
        <v>41.3</v>
      </c>
      <c r="AN55" s="1">
        <v>1.5</v>
      </c>
      <c r="AO55" s="1">
        <v>4.9000000000000004</v>
      </c>
      <c r="AP55" s="1">
        <v>16</v>
      </c>
      <c r="AQ55" s="1">
        <v>22</v>
      </c>
      <c r="AR55" s="1">
        <v>0</v>
      </c>
      <c r="AS55" s="1">
        <v>4.5</v>
      </c>
      <c r="AT55" s="1">
        <v>1.5</v>
      </c>
      <c r="AU55" s="1">
        <v>1.5</v>
      </c>
      <c r="AV55" s="1">
        <v>1.5</v>
      </c>
      <c r="AW55" s="1">
        <v>100</v>
      </c>
      <c r="AX55" s="1">
        <v>4.5</v>
      </c>
      <c r="AY55" s="1">
        <v>7</v>
      </c>
      <c r="AZ55" s="1">
        <v>1</v>
      </c>
      <c r="BA55" s="1">
        <v>2.5</v>
      </c>
      <c r="BB55" s="1">
        <v>10.5</v>
      </c>
      <c r="BC55" s="1">
        <v>11</v>
      </c>
      <c r="BD55" s="1">
        <v>7.5</v>
      </c>
      <c r="BE55" s="1">
        <v>3.5</v>
      </c>
      <c r="BF55" s="1">
        <v>0.5</v>
      </c>
      <c r="BG55" s="1">
        <v>3.5</v>
      </c>
      <c r="BH55" s="1">
        <v>1.5</v>
      </c>
      <c r="BI55" s="1">
        <v>1.1000000000000001</v>
      </c>
      <c r="BJ55" s="1">
        <v>56.5</v>
      </c>
      <c r="BK55" s="1">
        <v>44.5</v>
      </c>
      <c r="BL55" s="1">
        <v>79</v>
      </c>
      <c r="BM55" s="1">
        <v>24</v>
      </c>
      <c r="BN55" s="1">
        <v>17</v>
      </c>
      <c r="BO55" s="1">
        <v>71</v>
      </c>
      <c r="BP55" s="1">
        <v>8</v>
      </c>
      <c r="BQ55" s="1">
        <v>5.5</v>
      </c>
      <c r="BR55" s="1">
        <v>69</v>
      </c>
      <c r="BS55" s="1">
        <v>0</v>
      </c>
      <c r="BT55" s="1">
        <v>0</v>
      </c>
      <c r="BU55" s="1">
        <v>2</v>
      </c>
      <c r="BV55" s="1">
        <v>0</v>
      </c>
      <c r="BW55" s="1">
        <v>0</v>
      </c>
      <c r="BX55" s="1">
        <v>0</v>
      </c>
      <c r="BY55" s="1">
        <v>73.5</v>
      </c>
      <c r="BZ55" s="1">
        <v>0.5</v>
      </c>
      <c r="CA55" s="1">
        <v>6.5</v>
      </c>
      <c r="CB55" s="1">
        <v>0.5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  <c r="CI55" s="1">
        <v>0</v>
      </c>
      <c r="CJ55" s="1">
        <v>0</v>
      </c>
      <c r="CK55" s="1">
        <f t="shared" si="0"/>
        <v>3.2339466199999998</v>
      </c>
      <c r="CL55" s="1">
        <v>1</v>
      </c>
    </row>
    <row r="56" spans="1:90" x14ac:dyDescent="0.25">
      <c r="A56" s="1" t="s">
        <v>88</v>
      </c>
      <c r="B56" s="1">
        <v>4.5</v>
      </c>
      <c r="C56" s="1">
        <v>2</v>
      </c>
      <c r="D56" s="1">
        <v>90</v>
      </c>
      <c r="E56" s="1">
        <v>0.02</v>
      </c>
      <c r="F56" s="1">
        <v>0</v>
      </c>
      <c r="G56" s="1">
        <v>0</v>
      </c>
      <c r="H56" s="1">
        <v>0</v>
      </c>
      <c r="I56" s="1">
        <v>1</v>
      </c>
      <c r="J56" s="1">
        <v>0</v>
      </c>
      <c r="K56" s="1">
        <v>0.5</v>
      </c>
      <c r="L56" s="1">
        <v>0.5</v>
      </c>
      <c r="M56" s="1">
        <v>0</v>
      </c>
      <c r="N56" s="1">
        <v>0.5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11.5</v>
      </c>
      <c r="V56" s="1">
        <v>5</v>
      </c>
      <c r="W56" s="1">
        <v>43</v>
      </c>
      <c r="X56" s="1">
        <v>0</v>
      </c>
      <c r="Y56" s="1">
        <v>0</v>
      </c>
      <c r="AA56" s="1">
        <v>0</v>
      </c>
      <c r="AB56" s="1">
        <v>0</v>
      </c>
      <c r="AC56" s="1">
        <v>0.5</v>
      </c>
      <c r="AD56" s="1">
        <v>0</v>
      </c>
      <c r="AE56" s="1">
        <v>0.02</v>
      </c>
      <c r="AF56" s="1">
        <v>0</v>
      </c>
      <c r="AG56" s="1">
        <v>0</v>
      </c>
      <c r="AH56" s="1">
        <v>0.5</v>
      </c>
      <c r="AI56" s="1">
        <v>0</v>
      </c>
      <c r="AJ56" s="1">
        <v>0.5</v>
      </c>
      <c r="AK56" s="1">
        <v>2.5</v>
      </c>
      <c r="AL56" s="1">
        <v>5.8</v>
      </c>
      <c r="AM56" s="1">
        <v>17.5</v>
      </c>
      <c r="AN56" s="1">
        <v>0.1</v>
      </c>
      <c r="AO56" s="1">
        <v>2.5</v>
      </c>
      <c r="AP56" s="1">
        <v>10.5</v>
      </c>
      <c r="AQ56" s="1">
        <v>16.5</v>
      </c>
      <c r="AR56" s="1">
        <v>0</v>
      </c>
      <c r="AS56" s="1">
        <v>3</v>
      </c>
      <c r="AT56" s="1">
        <v>1.5</v>
      </c>
      <c r="AU56" s="1">
        <v>3.5</v>
      </c>
      <c r="AV56" s="1">
        <v>2</v>
      </c>
      <c r="AW56" s="1">
        <v>57</v>
      </c>
      <c r="AX56" s="1">
        <v>10</v>
      </c>
      <c r="AY56" s="1">
        <v>2.5</v>
      </c>
      <c r="AZ56" s="1">
        <v>1</v>
      </c>
      <c r="BA56" s="1">
        <v>2</v>
      </c>
      <c r="BB56" s="1">
        <v>5.5</v>
      </c>
      <c r="BC56" s="1">
        <v>11.5</v>
      </c>
      <c r="BD56" s="1">
        <v>9.5</v>
      </c>
      <c r="BE56" s="1">
        <v>4.5</v>
      </c>
      <c r="BF56" s="1">
        <v>0</v>
      </c>
      <c r="BG56" s="1">
        <v>1.5</v>
      </c>
      <c r="BH56" s="1">
        <v>3.5</v>
      </c>
      <c r="BI56" s="1">
        <v>1.94</v>
      </c>
      <c r="BJ56" s="1">
        <v>50</v>
      </c>
      <c r="BK56" s="1">
        <v>36</v>
      </c>
      <c r="BL56" s="1">
        <v>72</v>
      </c>
      <c r="BM56" s="1">
        <v>21</v>
      </c>
      <c r="BN56" s="1">
        <v>11</v>
      </c>
      <c r="BO56" s="1">
        <v>52</v>
      </c>
      <c r="BP56" s="1">
        <v>11.5</v>
      </c>
      <c r="BQ56" s="1">
        <v>5</v>
      </c>
      <c r="BR56" s="1">
        <v>43</v>
      </c>
      <c r="BS56" s="1">
        <v>0</v>
      </c>
      <c r="BT56" s="1">
        <v>0</v>
      </c>
      <c r="BU56" s="1">
        <v>2</v>
      </c>
      <c r="BV56" s="1">
        <v>0</v>
      </c>
      <c r="BW56" s="1">
        <v>0</v>
      </c>
      <c r="BX56" s="1">
        <v>1.5</v>
      </c>
      <c r="BY56" s="1">
        <v>67</v>
      </c>
      <c r="BZ56" s="1">
        <v>0.5</v>
      </c>
      <c r="CA56" s="1">
        <v>10.5</v>
      </c>
      <c r="CB56" s="1">
        <v>1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>
        <v>0</v>
      </c>
      <c r="CJ56" s="1">
        <v>0</v>
      </c>
      <c r="CK56" s="1">
        <f t="shared" si="0"/>
        <v>3.4546016199999983</v>
      </c>
      <c r="CL56" s="1">
        <v>1</v>
      </c>
    </row>
    <row r="57" spans="1:90" x14ac:dyDescent="0.25">
      <c r="A57" s="1" t="s">
        <v>90</v>
      </c>
      <c r="B57" s="1">
        <v>4.8</v>
      </c>
      <c r="C57" s="1">
        <v>2</v>
      </c>
      <c r="D57" s="1">
        <v>90</v>
      </c>
      <c r="E57" s="1">
        <v>0.01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0.01</v>
      </c>
      <c r="P57" s="1">
        <v>0.01</v>
      </c>
      <c r="Q57" s="1">
        <v>0</v>
      </c>
      <c r="R57" s="1">
        <v>0</v>
      </c>
      <c r="S57" s="1">
        <v>0</v>
      </c>
      <c r="T57" s="1">
        <v>0</v>
      </c>
      <c r="U57" s="1">
        <v>8</v>
      </c>
      <c r="V57" s="1">
        <v>3.5</v>
      </c>
      <c r="W57" s="1">
        <v>44</v>
      </c>
      <c r="X57" s="1">
        <v>0</v>
      </c>
      <c r="Y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0.01</v>
      </c>
      <c r="AF57" s="1">
        <v>0</v>
      </c>
      <c r="AG57" s="1">
        <v>0</v>
      </c>
      <c r="AH57" s="1">
        <v>0.5</v>
      </c>
      <c r="AI57" s="1">
        <v>0</v>
      </c>
      <c r="AJ57" s="1">
        <v>0</v>
      </c>
      <c r="AK57" s="1">
        <v>4</v>
      </c>
      <c r="AL57" s="1">
        <v>1.8</v>
      </c>
      <c r="AM57" s="1">
        <v>24.6</v>
      </c>
      <c r="AN57" s="1">
        <v>0.1</v>
      </c>
      <c r="AO57" s="1">
        <v>3.4</v>
      </c>
      <c r="AP57" s="1">
        <v>14</v>
      </c>
      <c r="AQ57" s="1">
        <v>14</v>
      </c>
      <c r="AR57" s="1">
        <v>0</v>
      </c>
      <c r="AS57" s="1">
        <v>1</v>
      </c>
      <c r="AT57" s="1">
        <v>1.5</v>
      </c>
      <c r="AU57" s="1">
        <v>3</v>
      </c>
      <c r="AV57" s="1">
        <v>2</v>
      </c>
      <c r="AW57" s="1">
        <v>67</v>
      </c>
      <c r="AX57" s="1">
        <v>7</v>
      </c>
      <c r="AY57" s="1">
        <v>6</v>
      </c>
      <c r="AZ57" s="1">
        <v>1</v>
      </c>
      <c r="BA57" s="1">
        <v>1.5</v>
      </c>
      <c r="BB57" s="1">
        <v>8.5</v>
      </c>
      <c r="BC57" s="1">
        <v>10.5</v>
      </c>
      <c r="BD57" s="1">
        <v>6</v>
      </c>
      <c r="BE57" s="1">
        <v>2</v>
      </c>
      <c r="BF57" s="1">
        <v>0</v>
      </c>
      <c r="BG57" s="1">
        <v>2</v>
      </c>
      <c r="BH57" s="1">
        <v>1</v>
      </c>
      <c r="BI57" s="1">
        <v>0.83</v>
      </c>
      <c r="BJ57" s="1">
        <v>51</v>
      </c>
      <c r="BK57" s="1">
        <v>40</v>
      </c>
      <c r="BL57" s="1">
        <v>78</v>
      </c>
      <c r="BM57" s="1">
        <v>14</v>
      </c>
      <c r="BN57" s="1">
        <v>9</v>
      </c>
      <c r="BO57" s="1">
        <v>64</v>
      </c>
      <c r="BP57" s="1">
        <v>8</v>
      </c>
      <c r="BQ57" s="1">
        <v>3.5</v>
      </c>
      <c r="BR57" s="1">
        <v>44</v>
      </c>
      <c r="BS57" s="1">
        <v>0.5</v>
      </c>
      <c r="BT57" s="1">
        <v>0.5</v>
      </c>
      <c r="BU57" s="1">
        <v>2</v>
      </c>
      <c r="BV57" s="1">
        <v>0</v>
      </c>
      <c r="BW57" s="1">
        <v>0</v>
      </c>
      <c r="BX57" s="1">
        <v>0</v>
      </c>
      <c r="BY57" s="1">
        <v>66.5</v>
      </c>
      <c r="BZ57" s="1">
        <v>2</v>
      </c>
      <c r="CA57" s="1">
        <v>8</v>
      </c>
      <c r="CB57" s="1">
        <v>0.5</v>
      </c>
      <c r="CC57" s="1">
        <v>0</v>
      </c>
      <c r="CD57" s="1">
        <v>0</v>
      </c>
      <c r="CE57" s="1">
        <v>0</v>
      </c>
      <c r="CF57" s="1">
        <v>0</v>
      </c>
      <c r="CG57" s="1">
        <v>0</v>
      </c>
      <c r="CH57" s="1">
        <v>0</v>
      </c>
      <c r="CI57" s="1">
        <v>0</v>
      </c>
      <c r="CJ57" s="1">
        <v>0</v>
      </c>
      <c r="CK57" s="1">
        <f t="shared" si="0"/>
        <v>3.7484818700000004</v>
      </c>
      <c r="CL57" s="1">
        <v>1</v>
      </c>
    </row>
    <row r="58" spans="1:90" x14ac:dyDescent="0.25">
      <c r="A58" s="1" t="s">
        <v>91</v>
      </c>
      <c r="B58" s="1">
        <v>4.9000000000000004</v>
      </c>
      <c r="C58" s="1">
        <v>2</v>
      </c>
      <c r="D58" s="1">
        <v>90</v>
      </c>
      <c r="E58" s="1">
        <v>0.15</v>
      </c>
      <c r="F58" s="1">
        <v>0</v>
      </c>
      <c r="G58" s="1">
        <v>0.1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14.5</v>
      </c>
      <c r="V58" s="1">
        <v>12</v>
      </c>
      <c r="W58" s="1">
        <v>83</v>
      </c>
      <c r="X58" s="1">
        <v>9</v>
      </c>
      <c r="Y58" s="1">
        <v>1.5</v>
      </c>
      <c r="Z58" s="1">
        <v>17</v>
      </c>
      <c r="AA58" s="1">
        <v>3</v>
      </c>
      <c r="AB58" s="1">
        <v>1</v>
      </c>
      <c r="AC58" s="1">
        <v>2.5</v>
      </c>
      <c r="AD58" s="1">
        <v>0</v>
      </c>
      <c r="AE58" s="1">
        <v>0.09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1</v>
      </c>
      <c r="AL58" s="1">
        <v>34.049999999999997</v>
      </c>
      <c r="AM58" s="1">
        <v>16.899999999999999</v>
      </c>
      <c r="AN58" s="1">
        <v>0.3</v>
      </c>
      <c r="AO58" s="1">
        <v>3.1</v>
      </c>
      <c r="AP58" s="1">
        <v>13</v>
      </c>
      <c r="AQ58" s="1">
        <v>13</v>
      </c>
      <c r="AR58" s="1">
        <v>0</v>
      </c>
      <c r="AS58" s="1">
        <v>1</v>
      </c>
      <c r="AT58" s="1">
        <v>2.5</v>
      </c>
      <c r="AU58" s="1">
        <v>2</v>
      </c>
      <c r="AV58" s="1">
        <v>0.5</v>
      </c>
      <c r="AW58" s="1">
        <v>25</v>
      </c>
      <c r="AX58" s="1">
        <v>4.5</v>
      </c>
      <c r="AY58" s="1">
        <v>1</v>
      </c>
      <c r="AZ58" s="1">
        <v>0</v>
      </c>
      <c r="BA58" s="1">
        <v>1</v>
      </c>
      <c r="BB58" s="1">
        <v>2</v>
      </c>
      <c r="BC58" s="1">
        <v>10.5</v>
      </c>
      <c r="BD58" s="1">
        <v>6.5</v>
      </c>
      <c r="BE58" s="1">
        <v>3.5</v>
      </c>
      <c r="BF58" s="1">
        <v>0</v>
      </c>
      <c r="BG58" s="1">
        <v>0.5</v>
      </c>
      <c r="BH58" s="1">
        <v>2</v>
      </c>
      <c r="BI58" s="1">
        <v>1.32</v>
      </c>
      <c r="BJ58" s="1">
        <v>45</v>
      </c>
      <c r="BK58" s="1">
        <v>35.5</v>
      </c>
      <c r="BL58" s="1">
        <v>79</v>
      </c>
      <c r="BM58" s="1">
        <v>35.5</v>
      </c>
      <c r="BN58" s="1">
        <v>22</v>
      </c>
      <c r="BO58" s="1">
        <v>62</v>
      </c>
      <c r="BP58" s="1">
        <v>14.5</v>
      </c>
      <c r="BQ58" s="1">
        <v>12</v>
      </c>
      <c r="BR58" s="1">
        <v>83</v>
      </c>
      <c r="BS58" s="1">
        <v>0</v>
      </c>
      <c r="BT58" s="1">
        <v>0</v>
      </c>
      <c r="BU58" s="1">
        <v>2</v>
      </c>
      <c r="BV58" s="1">
        <v>0</v>
      </c>
      <c r="BW58" s="1">
        <v>0</v>
      </c>
      <c r="BX58" s="1">
        <v>0</v>
      </c>
      <c r="BY58" s="1">
        <v>77</v>
      </c>
      <c r="BZ58" s="1">
        <v>0.5</v>
      </c>
      <c r="CA58" s="1">
        <v>9</v>
      </c>
      <c r="CB58" s="1">
        <v>10.5</v>
      </c>
      <c r="CC58" s="1">
        <v>0</v>
      </c>
      <c r="CD58" s="1">
        <v>0</v>
      </c>
      <c r="CE58" s="1">
        <v>3</v>
      </c>
      <c r="CF58" s="1">
        <v>0</v>
      </c>
      <c r="CG58" s="1">
        <v>0</v>
      </c>
      <c r="CH58" s="1">
        <v>0</v>
      </c>
      <c r="CI58" s="1">
        <v>0</v>
      </c>
      <c r="CJ58" s="1">
        <v>0</v>
      </c>
      <c r="CK58" s="1">
        <f t="shared" si="0"/>
        <v>4.1217095499999994</v>
      </c>
      <c r="CL58" s="1">
        <v>1</v>
      </c>
    </row>
    <row r="59" spans="1:90" x14ac:dyDescent="0.25">
      <c r="A59" s="1" t="s">
        <v>93</v>
      </c>
      <c r="B59" s="1">
        <v>4.5</v>
      </c>
      <c r="C59" s="1">
        <v>2</v>
      </c>
      <c r="D59" s="1">
        <v>90</v>
      </c>
      <c r="E59" s="1">
        <v>0.27</v>
      </c>
      <c r="F59" s="1">
        <v>0</v>
      </c>
      <c r="G59" s="1">
        <v>0.5</v>
      </c>
      <c r="H59" s="1">
        <v>0</v>
      </c>
      <c r="I59" s="1">
        <v>1</v>
      </c>
      <c r="J59" s="1">
        <v>1</v>
      </c>
      <c r="K59" s="1">
        <v>1</v>
      </c>
      <c r="L59" s="1">
        <v>0</v>
      </c>
      <c r="M59" s="1">
        <v>0</v>
      </c>
      <c r="N59" s="1">
        <v>1</v>
      </c>
      <c r="O59" s="1">
        <v>0.18</v>
      </c>
      <c r="P59" s="1">
        <v>0.18</v>
      </c>
      <c r="Q59" s="1">
        <v>0</v>
      </c>
      <c r="R59" s="1">
        <v>0</v>
      </c>
      <c r="S59" s="1">
        <v>0</v>
      </c>
      <c r="T59" s="1">
        <v>0</v>
      </c>
      <c r="U59" s="1">
        <v>7</v>
      </c>
      <c r="V59" s="1">
        <v>4.5</v>
      </c>
      <c r="W59" s="1">
        <v>64</v>
      </c>
      <c r="X59" s="1">
        <v>2.5</v>
      </c>
      <c r="Y59" s="1">
        <v>0.5</v>
      </c>
      <c r="Z59" s="1">
        <v>20</v>
      </c>
      <c r="AA59" s="1">
        <v>0</v>
      </c>
      <c r="AB59" s="1">
        <v>0</v>
      </c>
      <c r="AC59" s="1">
        <v>1.5</v>
      </c>
      <c r="AD59" s="1">
        <v>0.5</v>
      </c>
      <c r="AE59" s="1">
        <v>0.28999999999999998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24</v>
      </c>
      <c r="AL59" s="1">
        <v>18.149999999999999</v>
      </c>
      <c r="AM59" s="1">
        <v>22.4</v>
      </c>
      <c r="AN59" s="1">
        <v>1.9</v>
      </c>
      <c r="AO59" s="1">
        <v>6</v>
      </c>
      <c r="AP59" s="1">
        <v>15.5</v>
      </c>
      <c r="AQ59" s="1">
        <v>15.5</v>
      </c>
      <c r="AR59" s="1">
        <v>0</v>
      </c>
      <c r="AS59" s="1">
        <v>2</v>
      </c>
      <c r="AT59" s="1">
        <v>1</v>
      </c>
      <c r="AU59" s="1">
        <v>1</v>
      </c>
      <c r="AV59" s="1">
        <v>1</v>
      </c>
      <c r="AW59" s="1">
        <v>100</v>
      </c>
      <c r="AX59" s="1">
        <v>4</v>
      </c>
      <c r="AY59" s="1">
        <v>5</v>
      </c>
      <c r="AZ59" s="1">
        <v>0.5</v>
      </c>
      <c r="BA59" s="1">
        <v>0.5</v>
      </c>
      <c r="BB59" s="1">
        <v>6</v>
      </c>
      <c r="BC59" s="1">
        <v>11.5</v>
      </c>
      <c r="BD59" s="1">
        <v>6</v>
      </c>
      <c r="BE59" s="1">
        <v>3</v>
      </c>
      <c r="BF59" s="1">
        <v>0</v>
      </c>
      <c r="BG59" s="1">
        <v>2</v>
      </c>
      <c r="BH59" s="1">
        <v>0.5</v>
      </c>
      <c r="BI59" s="1">
        <v>0.82</v>
      </c>
      <c r="BJ59" s="1">
        <v>28</v>
      </c>
      <c r="BK59" s="1">
        <v>21</v>
      </c>
      <c r="BL59" s="1">
        <v>75</v>
      </c>
      <c r="BM59" s="1">
        <v>14.5</v>
      </c>
      <c r="BN59" s="1">
        <v>8.5</v>
      </c>
      <c r="BO59" s="1">
        <v>59</v>
      </c>
      <c r="BP59" s="1">
        <v>7</v>
      </c>
      <c r="BQ59" s="1">
        <v>4.5</v>
      </c>
      <c r="BR59" s="1">
        <v>64</v>
      </c>
      <c r="BS59" s="1">
        <v>0</v>
      </c>
      <c r="BT59" s="1">
        <v>0</v>
      </c>
      <c r="BU59" s="1">
        <v>2</v>
      </c>
      <c r="BV59" s="1">
        <v>0</v>
      </c>
      <c r="BW59" s="1">
        <v>0</v>
      </c>
      <c r="BX59" s="1">
        <v>0.5</v>
      </c>
      <c r="BY59" s="1">
        <v>49.5</v>
      </c>
      <c r="BZ59" s="1">
        <v>4.5</v>
      </c>
      <c r="CA59" s="1">
        <v>3</v>
      </c>
      <c r="CB59" s="1">
        <v>4</v>
      </c>
      <c r="CC59" s="1">
        <v>0</v>
      </c>
      <c r="CD59" s="1">
        <v>0</v>
      </c>
      <c r="CE59" s="1">
        <v>0</v>
      </c>
      <c r="CF59" s="1">
        <v>0</v>
      </c>
      <c r="CG59" s="1">
        <v>0</v>
      </c>
      <c r="CH59" s="1">
        <v>0</v>
      </c>
      <c r="CI59" s="1">
        <v>0</v>
      </c>
      <c r="CJ59" s="1">
        <v>0</v>
      </c>
      <c r="CK59" s="1">
        <f t="shared" si="0"/>
        <v>3.8734556500000012</v>
      </c>
      <c r="CL59" s="1">
        <v>1</v>
      </c>
    </row>
    <row r="60" spans="1:90" x14ac:dyDescent="0.25">
      <c r="A60" s="1" t="s">
        <v>112</v>
      </c>
      <c r="B60" s="1">
        <v>4.9000000000000004</v>
      </c>
      <c r="C60" s="1">
        <v>2</v>
      </c>
      <c r="D60" s="1">
        <v>90</v>
      </c>
      <c r="E60" s="1">
        <v>0.11</v>
      </c>
      <c r="F60" s="1">
        <v>0</v>
      </c>
      <c r="G60" s="1">
        <v>0.2</v>
      </c>
      <c r="H60" s="1">
        <v>0</v>
      </c>
      <c r="I60" s="1">
        <v>1</v>
      </c>
      <c r="J60" s="1">
        <v>0.5</v>
      </c>
      <c r="K60" s="1">
        <v>1</v>
      </c>
      <c r="L60" s="1">
        <v>0</v>
      </c>
      <c r="M60" s="1">
        <v>0</v>
      </c>
      <c r="N60" s="1">
        <v>0.5</v>
      </c>
      <c r="O60" s="1">
        <v>0.1</v>
      </c>
      <c r="P60" s="1">
        <v>0.1</v>
      </c>
      <c r="Q60" s="1">
        <v>0</v>
      </c>
      <c r="R60" s="1">
        <v>0</v>
      </c>
      <c r="S60" s="1">
        <v>0</v>
      </c>
      <c r="T60" s="1">
        <v>0</v>
      </c>
      <c r="U60" s="1">
        <v>5</v>
      </c>
      <c r="V60" s="1">
        <v>3</v>
      </c>
      <c r="W60" s="1">
        <v>60</v>
      </c>
      <c r="X60" s="1">
        <v>0</v>
      </c>
      <c r="Y60" s="1">
        <v>0</v>
      </c>
      <c r="AA60" s="1">
        <v>0</v>
      </c>
      <c r="AB60" s="1">
        <v>0</v>
      </c>
      <c r="AC60" s="1">
        <v>0.5</v>
      </c>
      <c r="AD60" s="1">
        <v>0</v>
      </c>
      <c r="AE60" s="1">
        <v>0.06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16</v>
      </c>
      <c r="AL60" s="1">
        <v>5.65</v>
      </c>
      <c r="AM60" s="1">
        <v>15.4</v>
      </c>
      <c r="AN60" s="1">
        <v>0.7</v>
      </c>
      <c r="AO60" s="1">
        <v>2.6</v>
      </c>
      <c r="AP60" s="1">
        <v>9.5</v>
      </c>
      <c r="AQ60" s="1">
        <v>9.5</v>
      </c>
      <c r="AR60" s="1">
        <v>0</v>
      </c>
      <c r="AS60" s="1">
        <v>1</v>
      </c>
      <c r="AT60" s="1">
        <v>2.5</v>
      </c>
      <c r="AU60" s="1">
        <v>2.5</v>
      </c>
      <c r="AV60" s="1">
        <v>1</v>
      </c>
      <c r="AW60" s="1">
        <v>40</v>
      </c>
      <c r="AX60" s="1">
        <v>5.5</v>
      </c>
      <c r="AY60" s="1">
        <v>1.5</v>
      </c>
      <c r="AZ60" s="1">
        <v>0.5</v>
      </c>
      <c r="BA60" s="1">
        <v>2</v>
      </c>
      <c r="BB60" s="1">
        <v>4</v>
      </c>
      <c r="BC60" s="1">
        <v>13</v>
      </c>
      <c r="BD60" s="1">
        <v>7.5</v>
      </c>
      <c r="BE60" s="1">
        <v>6</v>
      </c>
      <c r="BF60" s="1">
        <v>0</v>
      </c>
      <c r="BG60" s="1">
        <v>1</v>
      </c>
      <c r="BH60" s="1">
        <v>3.5</v>
      </c>
      <c r="BI60" s="1">
        <v>2.14</v>
      </c>
      <c r="BJ60" s="1">
        <v>28.5</v>
      </c>
      <c r="BK60" s="1">
        <v>23.5</v>
      </c>
      <c r="BL60" s="1">
        <v>82</v>
      </c>
      <c r="BM60" s="1">
        <v>10.5</v>
      </c>
      <c r="BN60" s="1">
        <v>6.5</v>
      </c>
      <c r="BO60" s="1">
        <v>62</v>
      </c>
      <c r="BP60" s="1">
        <v>5</v>
      </c>
      <c r="BQ60" s="1">
        <v>3</v>
      </c>
      <c r="BR60" s="1">
        <v>60</v>
      </c>
      <c r="BS60" s="1">
        <v>0</v>
      </c>
      <c r="BT60" s="1">
        <v>0</v>
      </c>
      <c r="BU60" s="1">
        <v>2</v>
      </c>
      <c r="BV60" s="1">
        <v>0</v>
      </c>
      <c r="BW60" s="1">
        <v>0</v>
      </c>
      <c r="BX60" s="1">
        <v>0</v>
      </c>
      <c r="BY60" s="1">
        <v>43</v>
      </c>
      <c r="BZ60" s="1">
        <v>3</v>
      </c>
      <c r="CA60" s="1">
        <v>3.5</v>
      </c>
      <c r="CB60" s="1">
        <v>0.5</v>
      </c>
      <c r="CC60" s="1">
        <v>0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  <c r="CI60" s="1">
        <v>0</v>
      </c>
      <c r="CJ60" s="1">
        <v>0</v>
      </c>
      <c r="CK60" s="1">
        <f t="shared" si="0"/>
        <v>3.5989060100000017</v>
      </c>
      <c r="CL60" s="1">
        <v>1</v>
      </c>
    </row>
    <row r="61" spans="1:90" x14ac:dyDescent="0.25">
      <c r="A61" s="1" t="s">
        <v>114</v>
      </c>
      <c r="B61" s="1">
        <v>4.5</v>
      </c>
      <c r="C61" s="1">
        <v>2</v>
      </c>
      <c r="D61" s="1">
        <v>90</v>
      </c>
      <c r="E61" s="1">
        <v>0.12</v>
      </c>
      <c r="F61" s="1">
        <v>0</v>
      </c>
      <c r="G61" s="1">
        <v>0.2</v>
      </c>
      <c r="H61" s="1">
        <v>0</v>
      </c>
      <c r="I61" s="1">
        <v>1</v>
      </c>
      <c r="J61" s="1">
        <v>0</v>
      </c>
      <c r="K61" s="1">
        <v>1</v>
      </c>
      <c r="L61" s="1">
        <v>0</v>
      </c>
      <c r="M61" s="1">
        <v>0.5</v>
      </c>
      <c r="N61" s="1">
        <v>1</v>
      </c>
      <c r="O61" s="1">
        <v>0.16</v>
      </c>
      <c r="P61" s="1">
        <v>0.16</v>
      </c>
      <c r="Q61" s="1">
        <v>0</v>
      </c>
      <c r="R61" s="1">
        <v>0</v>
      </c>
      <c r="S61" s="1">
        <v>0</v>
      </c>
      <c r="T61" s="1">
        <v>0</v>
      </c>
      <c r="U61" s="1">
        <v>4.5</v>
      </c>
      <c r="V61" s="1">
        <v>4</v>
      </c>
      <c r="W61" s="1">
        <v>89</v>
      </c>
      <c r="X61" s="1">
        <v>0</v>
      </c>
      <c r="Y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0.02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8</v>
      </c>
      <c r="AL61" s="1">
        <v>1.3</v>
      </c>
      <c r="AM61" s="1">
        <v>16.2</v>
      </c>
      <c r="AN61" s="1">
        <v>1</v>
      </c>
      <c r="AO61" s="1">
        <v>4.3</v>
      </c>
      <c r="AP61" s="1">
        <v>12.5</v>
      </c>
      <c r="AQ61" s="1">
        <v>12.5</v>
      </c>
      <c r="AR61" s="1">
        <v>0</v>
      </c>
      <c r="AS61" s="1">
        <v>1.5</v>
      </c>
      <c r="AT61" s="1">
        <v>1.5</v>
      </c>
      <c r="AU61" s="1">
        <v>3</v>
      </c>
      <c r="AV61" s="1">
        <v>2</v>
      </c>
      <c r="AW61" s="1">
        <v>67</v>
      </c>
      <c r="AX61" s="1">
        <v>2.5</v>
      </c>
      <c r="AY61" s="1">
        <v>4.5</v>
      </c>
      <c r="AZ61" s="1">
        <v>0</v>
      </c>
      <c r="BA61" s="1">
        <v>1</v>
      </c>
      <c r="BB61" s="1">
        <v>5.5</v>
      </c>
      <c r="BC61" s="1">
        <v>11</v>
      </c>
      <c r="BD61" s="1">
        <v>7.5</v>
      </c>
      <c r="BE61" s="1">
        <v>3.5</v>
      </c>
      <c r="BF61" s="1">
        <v>0.5</v>
      </c>
      <c r="BG61" s="1">
        <v>3.5</v>
      </c>
      <c r="BH61" s="1">
        <v>1.5</v>
      </c>
      <c r="BI61" s="1">
        <v>1.1000000000000001</v>
      </c>
      <c r="BJ61" s="1">
        <v>41.5</v>
      </c>
      <c r="BK61" s="1">
        <v>36</v>
      </c>
      <c r="BL61" s="1">
        <v>87</v>
      </c>
      <c r="BM61" s="1">
        <v>17</v>
      </c>
      <c r="BN61" s="1">
        <v>14.5</v>
      </c>
      <c r="BO61" s="1">
        <v>85</v>
      </c>
      <c r="BP61" s="1">
        <v>4.5</v>
      </c>
      <c r="BQ61" s="1">
        <v>4</v>
      </c>
      <c r="BR61" s="1">
        <v>89</v>
      </c>
      <c r="BS61" s="1">
        <v>0</v>
      </c>
      <c r="BT61" s="1">
        <v>0</v>
      </c>
      <c r="BU61" s="1">
        <v>2</v>
      </c>
      <c r="BV61" s="1">
        <v>0</v>
      </c>
      <c r="BW61" s="1">
        <v>0</v>
      </c>
      <c r="BX61" s="1">
        <v>0</v>
      </c>
      <c r="BY61" s="1">
        <v>58</v>
      </c>
      <c r="BZ61" s="1">
        <v>1.5</v>
      </c>
      <c r="CA61" s="1">
        <v>3</v>
      </c>
      <c r="CB61" s="1">
        <v>0</v>
      </c>
      <c r="CC61" s="1">
        <v>0</v>
      </c>
      <c r="CD61" s="1">
        <v>0</v>
      </c>
      <c r="CE61" s="1">
        <v>0</v>
      </c>
      <c r="CF61" s="1">
        <v>0</v>
      </c>
      <c r="CG61" s="1">
        <v>0</v>
      </c>
      <c r="CH61" s="1">
        <v>0</v>
      </c>
      <c r="CI61" s="1">
        <v>0</v>
      </c>
      <c r="CJ61" s="1">
        <v>0</v>
      </c>
      <c r="CK61" s="1">
        <f t="shared" si="0"/>
        <v>3.71679958</v>
      </c>
      <c r="CL61" s="1">
        <v>1</v>
      </c>
    </row>
    <row r="62" spans="1:90" x14ac:dyDescent="0.25">
      <c r="A62" s="1" t="s">
        <v>117</v>
      </c>
      <c r="B62" s="1">
        <v>4.5999999999999996</v>
      </c>
      <c r="C62" s="1">
        <v>2</v>
      </c>
      <c r="D62" s="1">
        <v>90</v>
      </c>
      <c r="E62" s="1">
        <v>0.23</v>
      </c>
      <c r="F62" s="1">
        <v>0.5</v>
      </c>
      <c r="G62" s="1">
        <v>0.4</v>
      </c>
      <c r="H62" s="1">
        <v>1</v>
      </c>
      <c r="I62" s="1">
        <v>1</v>
      </c>
      <c r="J62" s="1">
        <v>1</v>
      </c>
      <c r="K62" s="1">
        <v>1</v>
      </c>
      <c r="L62" s="1">
        <v>0</v>
      </c>
      <c r="M62" s="1">
        <v>0.5</v>
      </c>
      <c r="N62" s="1">
        <v>0.5</v>
      </c>
      <c r="O62" s="1">
        <v>0.33</v>
      </c>
      <c r="P62" s="1">
        <v>0.33</v>
      </c>
      <c r="Q62" s="1">
        <v>0</v>
      </c>
      <c r="R62" s="1">
        <v>0</v>
      </c>
      <c r="S62" s="1">
        <v>0</v>
      </c>
      <c r="T62" s="1">
        <v>0</v>
      </c>
      <c r="U62" s="1">
        <v>5</v>
      </c>
      <c r="V62" s="1">
        <v>2.5</v>
      </c>
      <c r="W62" s="1">
        <v>50</v>
      </c>
      <c r="X62" s="1">
        <v>0</v>
      </c>
      <c r="Y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0.06</v>
      </c>
      <c r="AF62" s="1">
        <v>0.5</v>
      </c>
      <c r="AG62" s="1">
        <v>0</v>
      </c>
      <c r="AH62" s="1">
        <v>0</v>
      </c>
      <c r="AI62" s="1">
        <v>0</v>
      </c>
      <c r="AJ62" s="1">
        <v>0</v>
      </c>
      <c r="AK62" s="1">
        <v>31</v>
      </c>
      <c r="AL62" s="1">
        <v>1.25</v>
      </c>
      <c r="AM62" s="1">
        <v>13.2</v>
      </c>
      <c r="AN62" s="1">
        <v>2.2000000000000002</v>
      </c>
      <c r="AO62" s="1">
        <v>6.2</v>
      </c>
      <c r="AP62" s="1">
        <v>9.5</v>
      </c>
      <c r="AQ62" s="1">
        <v>14</v>
      </c>
      <c r="AR62" s="1">
        <v>0</v>
      </c>
      <c r="AS62" s="1">
        <v>3.5</v>
      </c>
      <c r="AT62" s="1">
        <v>1</v>
      </c>
      <c r="AU62" s="1">
        <v>1</v>
      </c>
      <c r="AV62" s="1">
        <v>0.5</v>
      </c>
      <c r="AW62" s="1">
        <v>50</v>
      </c>
      <c r="AX62" s="1">
        <v>5</v>
      </c>
      <c r="AY62" s="1">
        <v>2</v>
      </c>
      <c r="AZ62" s="1">
        <v>0</v>
      </c>
      <c r="BA62" s="1">
        <v>1</v>
      </c>
      <c r="BB62" s="1">
        <v>3</v>
      </c>
      <c r="BC62" s="1">
        <v>11.5</v>
      </c>
      <c r="BD62" s="1">
        <v>6</v>
      </c>
      <c r="BE62" s="1">
        <v>3</v>
      </c>
      <c r="BF62" s="1">
        <v>0</v>
      </c>
      <c r="BG62" s="1">
        <v>2</v>
      </c>
      <c r="BH62" s="1">
        <v>0.5</v>
      </c>
      <c r="BI62" s="1">
        <v>0.82</v>
      </c>
      <c r="BJ62" s="1">
        <v>42.5</v>
      </c>
      <c r="BK62" s="1">
        <v>33</v>
      </c>
      <c r="BL62" s="1">
        <v>78</v>
      </c>
      <c r="BM62" s="1">
        <v>12.5</v>
      </c>
      <c r="BN62" s="1">
        <v>7</v>
      </c>
      <c r="BO62" s="1">
        <v>56</v>
      </c>
      <c r="BP62" s="1">
        <v>5</v>
      </c>
      <c r="BQ62" s="1">
        <v>2.5</v>
      </c>
      <c r="BR62" s="1">
        <v>50</v>
      </c>
      <c r="BS62" s="1">
        <v>0</v>
      </c>
      <c r="BT62" s="1">
        <v>0</v>
      </c>
      <c r="BU62" s="1">
        <v>2</v>
      </c>
      <c r="BV62" s="1">
        <v>0</v>
      </c>
      <c r="BW62" s="1">
        <v>0</v>
      </c>
      <c r="BX62" s="1">
        <v>0</v>
      </c>
      <c r="BY62" s="1">
        <v>51.5</v>
      </c>
      <c r="BZ62" s="1">
        <v>4</v>
      </c>
      <c r="CA62" s="1">
        <v>3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  <c r="CI62" s="1">
        <v>0</v>
      </c>
      <c r="CJ62" s="1">
        <v>0</v>
      </c>
      <c r="CK62" s="1">
        <f t="shared" si="0"/>
        <v>4.3951428100000003</v>
      </c>
      <c r="CL62" s="1">
        <v>1</v>
      </c>
    </row>
    <row r="63" spans="1:90" x14ac:dyDescent="0.25">
      <c r="A63" s="1" t="s">
        <v>122</v>
      </c>
      <c r="B63" s="1">
        <v>4.5</v>
      </c>
      <c r="C63" s="1">
        <v>2</v>
      </c>
      <c r="D63" s="1">
        <v>90</v>
      </c>
      <c r="E63" s="1">
        <v>0.03</v>
      </c>
      <c r="F63" s="1">
        <v>0</v>
      </c>
      <c r="G63" s="1">
        <v>0.1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10.5</v>
      </c>
      <c r="V63" s="1">
        <v>7</v>
      </c>
      <c r="W63" s="1">
        <v>67</v>
      </c>
      <c r="X63" s="1">
        <v>3.5</v>
      </c>
      <c r="Y63" s="1">
        <v>1.5</v>
      </c>
      <c r="Z63" s="1">
        <v>43</v>
      </c>
      <c r="AA63" s="1">
        <v>0</v>
      </c>
      <c r="AB63" s="1">
        <v>0</v>
      </c>
      <c r="AC63" s="1">
        <v>1.5</v>
      </c>
      <c r="AD63" s="1">
        <v>0</v>
      </c>
      <c r="AE63" s="1">
        <v>0.05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22.6</v>
      </c>
      <c r="AM63" s="1">
        <v>17.3</v>
      </c>
      <c r="AN63" s="1">
        <v>0.2</v>
      </c>
      <c r="AO63" s="1">
        <v>4.0999999999999996</v>
      </c>
      <c r="AP63" s="1">
        <v>11.5</v>
      </c>
      <c r="AQ63" s="1">
        <v>11.5</v>
      </c>
      <c r="AR63" s="1">
        <v>0</v>
      </c>
      <c r="AS63" s="1">
        <v>2</v>
      </c>
      <c r="AT63" s="1">
        <v>1</v>
      </c>
      <c r="AU63" s="1">
        <v>0</v>
      </c>
      <c r="AV63" s="1">
        <v>0</v>
      </c>
      <c r="AX63" s="1">
        <v>5.5</v>
      </c>
      <c r="AY63" s="1">
        <v>1.5</v>
      </c>
      <c r="AZ63" s="1">
        <v>1</v>
      </c>
      <c r="BA63" s="1">
        <v>0.5</v>
      </c>
      <c r="BB63" s="1">
        <v>3</v>
      </c>
      <c r="BC63" s="1">
        <v>11.5</v>
      </c>
      <c r="BD63" s="1">
        <v>6</v>
      </c>
      <c r="BE63" s="1">
        <v>3</v>
      </c>
      <c r="BF63" s="1">
        <v>0</v>
      </c>
      <c r="BG63" s="1">
        <v>2</v>
      </c>
      <c r="BH63" s="1">
        <v>0.5</v>
      </c>
      <c r="BI63" s="1">
        <v>0.82</v>
      </c>
      <c r="BJ63" s="1">
        <v>25</v>
      </c>
      <c r="BK63" s="1">
        <v>17.5</v>
      </c>
      <c r="BL63" s="1">
        <v>70</v>
      </c>
      <c r="BM63" s="1">
        <v>20</v>
      </c>
      <c r="BN63" s="1">
        <v>12</v>
      </c>
      <c r="BO63" s="1">
        <v>60</v>
      </c>
      <c r="BP63" s="1">
        <v>10.5</v>
      </c>
      <c r="BQ63" s="1">
        <v>7</v>
      </c>
      <c r="BR63" s="1">
        <v>67</v>
      </c>
      <c r="BS63" s="1">
        <v>0</v>
      </c>
      <c r="BT63" s="1">
        <v>0</v>
      </c>
      <c r="BU63" s="1">
        <v>2</v>
      </c>
      <c r="BV63" s="1">
        <v>0</v>
      </c>
      <c r="BW63" s="1">
        <v>0</v>
      </c>
      <c r="BX63" s="1">
        <v>1.5</v>
      </c>
      <c r="BY63" s="1">
        <v>40.5</v>
      </c>
      <c r="BZ63" s="1">
        <v>0</v>
      </c>
      <c r="CA63" s="1">
        <v>5.5</v>
      </c>
      <c r="CB63" s="1">
        <v>3</v>
      </c>
      <c r="CC63" s="1">
        <v>0</v>
      </c>
      <c r="CD63" s="1">
        <v>0</v>
      </c>
      <c r="CE63" s="1">
        <v>0</v>
      </c>
      <c r="CF63" s="1">
        <v>0</v>
      </c>
      <c r="CG63" s="1">
        <v>0</v>
      </c>
      <c r="CH63" s="1">
        <v>0</v>
      </c>
      <c r="CI63" s="1">
        <v>0</v>
      </c>
      <c r="CJ63" s="1">
        <v>0</v>
      </c>
      <c r="CK63" s="1">
        <f t="shared" si="0"/>
        <v>2.6871576299999997</v>
      </c>
      <c r="CL63" s="1">
        <v>1</v>
      </c>
    </row>
    <row r="64" spans="1:90" x14ac:dyDescent="0.25">
      <c r="A64" s="1" t="s">
        <v>191</v>
      </c>
      <c r="B64" s="1">
        <v>4.3</v>
      </c>
      <c r="C64" s="1">
        <v>2</v>
      </c>
      <c r="D64" s="1">
        <v>90</v>
      </c>
      <c r="E64" s="1">
        <v>0.26</v>
      </c>
      <c r="F64" s="1">
        <v>0</v>
      </c>
      <c r="G64" s="1">
        <v>0.3</v>
      </c>
      <c r="H64" s="1">
        <v>0</v>
      </c>
      <c r="I64" s="1">
        <v>0.5</v>
      </c>
      <c r="J64" s="1">
        <v>0</v>
      </c>
      <c r="K64" s="1">
        <v>0.5</v>
      </c>
      <c r="L64" s="1">
        <v>0</v>
      </c>
      <c r="M64" s="1">
        <v>0</v>
      </c>
      <c r="N64" s="1">
        <v>0.5</v>
      </c>
      <c r="O64" s="1">
        <v>0.04</v>
      </c>
      <c r="P64" s="1">
        <v>0.04</v>
      </c>
      <c r="Q64" s="1">
        <v>0</v>
      </c>
      <c r="R64" s="1">
        <v>0</v>
      </c>
      <c r="S64" s="1">
        <v>0</v>
      </c>
      <c r="T64" s="1">
        <v>0</v>
      </c>
      <c r="U64" s="1">
        <v>7.5</v>
      </c>
      <c r="V64" s="1">
        <v>2.5</v>
      </c>
      <c r="W64" s="1">
        <v>33</v>
      </c>
      <c r="X64" s="1">
        <v>0</v>
      </c>
      <c r="Y64" s="1">
        <v>0</v>
      </c>
      <c r="AA64" s="1">
        <v>0</v>
      </c>
      <c r="AB64" s="1">
        <v>0</v>
      </c>
      <c r="AC64" s="1">
        <v>0.5</v>
      </c>
      <c r="AD64" s="1">
        <v>0.5</v>
      </c>
      <c r="AE64" s="1">
        <v>0.24</v>
      </c>
      <c r="AF64" s="1">
        <v>0</v>
      </c>
      <c r="AG64" s="1">
        <v>0</v>
      </c>
      <c r="AH64" s="1">
        <v>0</v>
      </c>
      <c r="AI64" s="1">
        <v>0</v>
      </c>
      <c r="AJ64" s="1">
        <v>0.5</v>
      </c>
      <c r="AK64" s="1">
        <v>20</v>
      </c>
      <c r="AL64" s="1">
        <v>5.5</v>
      </c>
      <c r="AM64" s="1">
        <v>16.8</v>
      </c>
      <c r="AN64" s="1">
        <v>1</v>
      </c>
      <c r="AO64" s="1">
        <v>3.9</v>
      </c>
      <c r="AP64" s="1">
        <v>16.5</v>
      </c>
      <c r="AQ64" s="1">
        <v>22.5</v>
      </c>
      <c r="AR64" s="1">
        <v>0</v>
      </c>
      <c r="AS64" s="1">
        <v>3.5</v>
      </c>
      <c r="AT64" s="1">
        <v>1</v>
      </c>
      <c r="AU64" s="1">
        <v>2.5</v>
      </c>
      <c r="AV64" s="1">
        <v>1.5</v>
      </c>
      <c r="AW64" s="1">
        <v>60</v>
      </c>
      <c r="AX64" s="1">
        <v>8</v>
      </c>
      <c r="AY64" s="1">
        <v>3.5</v>
      </c>
      <c r="AZ64" s="1">
        <v>0.5</v>
      </c>
      <c r="BA64" s="1">
        <v>2.5</v>
      </c>
      <c r="BB64" s="1">
        <v>6.5</v>
      </c>
      <c r="BC64" s="1">
        <v>12.5</v>
      </c>
      <c r="BD64" s="1">
        <v>9</v>
      </c>
      <c r="BE64" s="1">
        <v>4</v>
      </c>
      <c r="BF64" s="1">
        <v>0.5</v>
      </c>
      <c r="BG64" s="1">
        <v>0.5</v>
      </c>
      <c r="BH64" s="1">
        <v>1.5</v>
      </c>
      <c r="BI64" s="1">
        <v>1.38</v>
      </c>
      <c r="BJ64" s="1">
        <v>33</v>
      </c>
      <c r="BK64" s="1">
        <v>25</v>
      </c>
      <c r="BL64" s="1">
        <v>76</v>
      </c>
      <c r="BM64" s="1">
        <v>14.5</v>
      </c>
      <c r="BN64" s="1">
        <v>7.5</v>
      </c>
      <c r="BO64" s="1">
        <v>52</v>
      </c>
      <c r="BP64" s="1">
        <v>7.5</v>
      </c>
      <c r="BQ64" s="1">
        <v>2.5</v>
      </c>
      <c r="BR64" s="1">
        <v>33</v>
      </c>
      <c r="BS64" s="1">
        <v>0</v>
      </c>
      <c r="BT64" s="1">
        <v>0</v>
      </c>
      <c r="BU64" s="1">
        <v>2</v>
      </c>
      <c r="BV64" s="1">
        <v>0</v>
      </c>
      <c r="BW64" s="1">
        <v>0</v>
      </c>
      <c r="BX64" s="1">
        <v>0.5</v>
      </c>
      <c r="BY64" s="1">
        <v>47.5</v>
      </c>
      <c r="BZ64" s="1">
        <v>2</v>
      </c>
      <c r="CA64" s="1">
        <v>6</v>
      </c>
      <c r="CB64" s="1">
        <v>1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0</v>
      </c>
      <c r="CJ64" s="1">
        <v>0</v>
      </c>
      <c r="CK64" s="1">
        <f t="shared" si="0"/>
        <v>3.6443624000000012</v>
      </c>
      <c r="CL64" s="1">
        <v>1</v>
      </c>
    </row>
    <row r="65" spans="1:90" x14ac:dyDescent="0.25">
      <c r="A65" s="1" t="s">
        <v>147</v>
      </c>
      <c r="B65" s="1">
        <v>5.0999999999999996</v>
      </c>
      <c r="C65" s="1">
        <v>2</v>
      </c>
      <c r="D65" s="1">
        <v>84.5</v>
      </c>
      <c r="E65" s="1">
        <v>0.16</v>
      </c>
      <c r="F65" s="1">
        <v>0</v>
      </c>
      <c r="G65" s="1">
        <v>0.2</v>
      </c>
      <c r="H65" s="1">
        <v>0</v>
      </c>
      <c r="I65" s="1">
        <v>2.5</v>
      </c>
      <c r="J65" s="1">
        <v>0.5</v>
      </c>
      <c r="K65" s="1">
        <v>2</v>
      </c>
      <c r="L65" s="1">
        <v>0.5</v>
      </c>
      <c r="M65" s="1">
        <v>0</v>
      </c>
      <c r="N65" s="1">
        <v>0</v>
      </c>
      <c r="O65" s="1">
        <v>0.12</v>
      </c>
      <c r="P65" s="1">
        <v>0.12</v>
      </c>
      <c r="Q65" s="1">
        <v>0</v>
      </c>
      <c r="R65" s="1">
        <v>0</v>
      </c>
      <c r="S65" s="1">
        <v>0</v>
      </c>
      <c r="T65" s="1">
        <v>0</v>
      </c>
      <c r="U65" s="1">
        <v>10.5</v>
      </c>
      <c r="V65" s="1">
        <v>6</v>
      </c>
      <c r="W65" s="1">
        <v>57</v>
      </c>
      <c r="X65" s="1">
        <v>4.5</v>
      </c>
      <c r="Y65" s="1">
        <v>1</v>
      </c>
      <c r="Z65" s="1">
        <v>22</v>
      </c>
      <c r="AA65" s="1">
        <v>0.5</v>
      </c>
      <c r="AB65" s="1">
        <v>0</v>
      </c>
      <c r="AC65" s="1">
        <v>1</v>
      </c>
      <c r="AD65" s="1">
        <v>0</v>
      </c>
      <c r="AE65" s="1">
        <v>0.1</v>
      </c>
      <c r="AF65" s="1">
        <v>0</v>
      </c>
      <c r="AG65" s="1">
        <v>0</v>
      </c>
      <c r="AH65" s="1">
        <v>0</v>
      </c>
      <c r="AI65" s="1">
        <v>0</v>
      </c>
      <c r="AJ65" s="1">
        <v>0.5</v>
      </c>
      <c r="AK65" s="1">
        <v>27</v>
      </c>
      <c r="AL65" s="1">
        <v>15.65</v>
      </c>
      <c r="AM65" s="1">
        <v>4.8</v>
      </c>
      <c r="AN65" s="1">
        <v>1</v>
      </c>
      <c r="AO65" s="1">
        <v>2.8</v>
      </c>
      <c r="AP65" s="1">
        <v>6</v>
      </c>
      <c r="AQ65" s="1">
        <v>12</v>
      </c>
      <c r="AR65" s="1">
        <v>0</v>
      </c>
      <c r="AS65" s="1">
        <v>3.5</v>
      </c>
      <c r="AT65" s="1">
        <v>1</v>
      </c>
      <c r="AU65" s="1">
        <v>0.5</v>
      </c>
      <c r="AV65" s="1">
        <v>0</v>
      </c>
      <c r="AW65" s="1">
        <v>0</v>
      </c>
      <c r="AX65" s="1">
        <v>2</v>
      </c>
      <c r="AY65" s="1">
        <v>0</v>
      </c>
      <c r="AZ65" s="1">
        <v>0</v>
      </c>
      <c r="BA65" s="1">
        <v>0</v>
      </c>
      <c r="BB65" s="1">
        <v>0</v>
      </c>
      <c r="BC65" s="1">
        <v>13</v>
      </c>
      <c r="BD65" s="1">
        <v>7.5</v>
      </c>
      <c r="BE65" s="1">
        <v>6</v>
      </c>
      <c r="BF65" s="1">
        <v>0</v>
      </c>
      <c r="BG65" s="1">
        <v>1</v>
      </c>
      <c r="BH65" s="1">
        <v>3.5</v>
      </c>
      <c r="BI65" s="1">
        <v>2.14</v>
      </c>
      <c r="BJ65" s="1">
        <v>21.5</v>
      </c>
      <c r="BK65" s="1">
        <v>13.5</v>
      </c>
      <c r="BL65" s="1">
        <v>63</v>
      </c>
      <c r="BM65" s="1">
        <v>18.5</v>
      </c>
      <c r="BN65" s="1">
        <v>8.5</v>
      </c>
      <c r="BO65" s="1">
        <v>46</v>
      </c>
      <c r="BP65" s="1">
        <v>10.5</v>
      </c>
      <c r="BQ65" s="1">
        <v>6</v>
      </c>
      <c r="BR65" s="1">
        <v>57</v>
      </c>
      <c r="BS65" s="1">
        <v>0</v>
      </c>
      <c r="BT65" s="1">
        <v>0</v>
      </c>
      <c r="BU65" s="1">
        <v>2</v>
      </c>
      <c r="BV65" s="1">
        <v>0</v>
      </c>
      <c r="BW65" s="1">
        <v>1</v>
      </c>
      <c r="BX65" s="1">
        <v>1</v>
      </c>
      <c r="BY65" s="1">
        <v>47.5</v>
      </c>
      <c r="BZ65" s="1">
        <v>4.5</v>
      </c>
      <c r="CA65" s="1">
        <v>5.5</v>
      </c>
      <c r="CB65" s="1">
        <v>9</v>
      </c>
      <c r="CC65" s="1">
        <v>0</v>
      </c>
      <c r="CD65" s="1">
        <v>0</v>
      </c>
      <c r="CE65" s="1">
        <v>0</v>
      </c>
      <c r="CF65" s="1">
        <v>0</v>
      </c>
      <c r="CG65" s="1">
        <v>0</v>
      </c>
      <c r="CH65" s="1">
        <v>0</v>
      </c>
      <c r="CI65" s="1">
        <v>0</v>
      </c>
      <c r="CJ65" s="1">
        <v>0</v>
      </c>
      <c r="CK65" s="1">
        <f t="shared" si="0"/>
        <v>4.8994650800000006</v>
      </c>
      <c r="CL65" s="1">
        <v>1</v>
      </c>
    </row>
    <row r="66" spans="1:90" x14ac:dyDescent="0.25">
      <c r="A66" s="1" t="s">
        <v>148</v>
      </c>
      <c r="B66" s="1">
        <v>7.1</v>
      </c>
      <c r="C66" s="1">
        <v>2</v>
      </c>
      <c r="D66" s="1">
        <v>90</v>
      </c>
      <c r="E66" s="1">
        <v>0.27</v>
      </c>
      <c r="F66" s="1">
        <v>0</v>
      </c>
      <c r="G66" s="1">
        <v>0.4</v>
      </c>
      <c r="H66" s="1">
        <v>0</v>
      </c>
      <c r="I66" s="1">
        <v>1.5</v>
      </c>
      <c r="J66" s="1">
        <v>0.5</v>
      </c>
      <c r="K66" s="1">
        <v>1</v>
      </c>
      <c r="L66" s="1">
        <v>0.5</v>
      </c>
      <c r="M66" s="1">
        <v>0.5</v>
      </c>
      <c r="N66" s="1">
        <v>0</v>
      </c>
      <c r="O66" s="1">
        <v>0.28000000000000003</v>
      </c>
      <c r="P66" s="1">
        <v>0.28000000000000003</v>
      </c>
      <c r="Q66" s="1">
        <v>0</v>
      </c>
      <c r="R66" s="1">
        <v>0</v>
      </c>
      <c r="S66" s="1">
        <v>0</v>
      </c>
      <c r="T66" s="1">
        <v>0</v>
      </c>
      <c r="U66" s="1">
        <v>29.5</v>
      </c>
      <c r="V66" s="1">
        <v>23</v>
      </c>
      <c r="W66" s="1">
        <v>78</v>
      </c>
      <c r="X66" s="1">
        <v>3</v>
      </c>
      <c r="Y66" s="1">
        <v>1</v>
      </c>
      <c r="Z66" s="1">
        <v>33</v>
      </c>
      <c r="AA66" s="1">
        <v>0</v>
      </c>
      <c r="AB66" s="1">
        <v>0</v>
      </c>
      <c r="AC66" s="1">
        <v>1.5</v>
      </c>
      <c r="AD66" s="1">
        <v>0</v>
      </c>
      <c r="AE66" s="1">
        <v>0.12</v>
      </c>
      <c r="AF66" s="1">
        <v>0</v>
      </c>
      <c r="AG66" s="1">
        <v>0</v>
      </c>
      <c r="AH66" s="1">
        <v>0.5</v>
      </c>
      <c r="AI66" s="1">
        <v>0</v>
      </c>
      <c r="AJ66" s="1">
        <v>0.5</v>
      </c>
      <c r="AK66" s="1">
        <v>33.5</v>
      </c>
      <c r="AL66" s="1">
        <v>28.4</v>
      </c>
      <c r="AM66" s="1">
        <v>21</v>
      </c>
      <c r="AN66" s="1">
        <v>2</v>
      </c>
      <c r="AO66" s="1">
        <v>4.4000000000000004</v>
      </c>
      <c r="AP66" s="1">
        <v>11</v>
      </c>
      <c r="AQ66" s="1">
        <v>17</v>
      </c>
      <c r="AR66" s="1">
        <v>0</v>
      </c>
      <c r="AS66" s="1">
        <v>3</v>
      </c>
      <c r="AT66" s="1">
        <v>1</v>
      </c>
      <c r="AU66" s="1">
        <v>2</v>
      </c>
      <c r="AV66" s="1">
        <v>1</v>
      </c>
      <c r="AW66" s="1">
        <v>50</v>
      </c>
      <c r="AX66" s="1">
        <v>8</v>
      </c>
      <c r="AY66" s="1">
        <v>1.5</v>
      </c>
      <c r="AZ66" s="1">
        <v>0</v>
      </c>
      <c r="BA66" s="1">
        <v>3</v>
      </c>
      <c r="BB66" s="1">
        <v>4.5</v>
      </c>
      <c r="BC66" s="1">
        <v>6.5</v>
      </c>
      <c r="BD66" s="1">
        <v>5.5</v>
      </c>
      <c r="BE66" s="1">
        <v>3</v>
      </c>
      <c r="BF66" s="1">
        <v>1</v>
      </c>
      <c r="BG66" s="1">
        <v>0</v>
      </c>
      <c r="BH66" s="1">
        <v>2.5</v>
      </c>
      <c r="BI66" s="1">
        <v>1.31</v>
      </c>
      <c r="BJ66" s="1">
        <v>81.5</v>
      </c>
      <c r="BK66" s="1">
        <v>65</v>
      </c>
      <c r="BL66" s="1">
        <v>80</v>
      </c>
      <c r="BM66" s="1">
        <v>48.5</v>
      </c>
      <c r="BN66" s="1">
        <v>37</v>
      </c>
      <c r="BO66" s="1">
        <v>76</v>
      </c>
      <c r="BP66" s="1">
        <v>29.5</v>
      </c>
      <c r="BQ66" s="1">
        <v>23</v>
      </c>
      <c r="BR66" s="1">
        <v>78</v>
      </c>
      <c r="BS66" s="1">
        <v>1</v>
      </c>
      <c r="BT66" s="1">
        <v>0.5</v>
      </c>
      <c r="BU66" s="1">
        <v>2</v>
      </c>
      <c r="BV66" s="1">
        <v>0</v>
      </c>
      <c r="BW66" s="1">
        <v>0</v>
      </c>
      <c r="BX66" s="1">
        <v>1.5</v>
      </c>
      <c r="BY66" s="1">
        <v>112</v>
      </c>
      <c r="BZ66" s="1">
        <v>3</v>
      </c>
      <c r="CA66" s="1">
        <v>9.5</v>
      </c>
      <c r="CB66" s="1">
        <v>6.5</v>
      </c>
      <c r="CC66" s="1">
        <v>0</v>
      </c>
      <c r="CD66" s="1">
        <v>0</v>
      </c>
      <c r="CE66" s="1">
        <v>0</v>
      </c>
      <c r="CF66" s="1">
        <v>0</v>
      </c>
      <c r="CG66" s="1">
        <v>0</v>
      </c>
      <c r="CH66" s="1">
        <v>0</v>
      </c>
      <c r="CI66" s="1">
        <v>0</v>
      </c>
      <c r="CJ66" s="1">
        <v>0</v>
      </c>
      <c r="CK66" s="1">
        <f t="shared" si="0"/>
        <v>6.2954008500000018</v>
      </c>
      <c r="CL66" s="1">
        <v>1</v>
      </c>
    </row>
    <row r="67" spans="1:90" x14ac:dyDescent="0.25">
      <c r="A67" s="1" t="s">
        <v>149</v>
      </c>
      <c r="B67" s="1">
        <v>4.4000000000000004</v>
      </c>
      <c r="C67" s="1">
        <v>2</v>
      </c>
      <c r="D67" s="1">
        <v>90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8</v>
      </c>
      <c r="V67" s="1">
        <v>3</v>
      </c>
      <c r="W67" s="1">
        <v>38</v>
      </c>
      <c r="X67" s="1">
        <v>0</v>
      </c>
      <c r="Y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0.5</v>
      </c>
      <c r="AI67" s="1">
        <v>0</v>
      </c>
      <c r="AJ67" s="1">
        <v>0.5</v>
      </c>
      <c r="AK67" s="1">
        <v>0</v>
      </c>
      <c r="AL67" s="1">
        <v>0.45</v>
      </c>
      <c r="AM67" s="1">
        <v>12.6</v>
      </c>
      <c r="AN67" s="1">
        <v>0</v>
      </c>
      <c r="AO67" s="1">
        <v>2.4</v>
      </c>
      <c r="AP67" s="1">
        <v>10</v>
      </c>
      <c r="AQ67" s="1">
        <v>16</v>
      </c>
      <c r="AR67" s="1">
        <v>0</v>
      </c>
      <c r="AS67" s="1">
        <v>3</v>
      </c>
      <c r="AT67" s="1">
        <v>1.5</v>
      </c>
      <c r="AU67" s="1">
        <v>2.5</v>
      </c>
      <c r="AV67" s="1">
        <v>1</v>
      </c>
      <c r="AW67" s="1">
        <v>40</v>
      </c>
      <c r="AX67" s="1">
        <v>3.5</v>
      </c>
      <c r="AY67" s="1">
        <v>3.5</v>
      </c>
      <c r="AZ67" s="1">
        <v>0</v>
      </c>
      <c r="BA67" s="1">
        <v>1.5</v>
      </c>
      <c r="BB67" s="1">
        <v>5</v>
      </c>
      <c r="BC67" s="1">
        <v>11.5</v>
      </c>
      <c r="BD67" s="1">
        <v>9.5</v>
      </c>
      <c r="BE67" s="1">
        <v>4.5</v>
      </c>
      <c r="BF67" s="1">
        <v>0</v>
      </c>
      <c r="BG67" s="1">
        <v>1.5</v>
      </c>
      <c r="BH67" s="1">
        <v>3.5</v>
      </c>
      <c r="BI67" s="1">
        <v>1.94</v>
      </c>
      <c r="BJ67" s="1">
        <v>37</v>
      </c>
      <c r="BK67" s="1">
        <v>29.5</v>
      </c>
      <c r="BL67" s="1">
        <v>80</v>
      </c>
      <c r="BM67" s="1">
        <v>15.5</v>
      </c>
      <c r="BN67" s="1">
        <v>8.5</v>
      </c>
      <c r="BO67" s="1">
        <v>55</v>
      </c>
      <c r="BP67" s="1">
        <v>8</v>
      </c>
      <c r="BQ67" s="1">
        <v>3</v>
      </c>
      <c r="BR67" s="1">
        <v>38</v>
      </c>
      <c r="BS67" s="1">
        <v>0</v>
      </c>
      <c r="BT67" s="1">
        <v>0</v>
      </c>
      <c r="BU67" s="1">
        <v>2</v>
      </c>
      <c r="BV67" s="1">
        <v>0</v>
      </c>
      <c r="BW67" s="1">
        <v>0</v>
      </c>
      <c r="BX67" s="1">
        <v>0</v>
      </c>
      <c r="BY67" s="1">
        <v>46.5</v>
      </c>
      <c r="BZ67" s="1">
        <v>0</v>
      </c>
      <c r="CA67" s="1">
        <v>8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  <c r="CJ67" s="1">
        <v>0</v>
      </c>
      <c r="CK67" s="1">
        <f t="shared" ref="CK67:CK85" si="1">4.183594+(-0.009034*D67)+(-1.802019*E67)+(1.02112*F67)+(1.762121*G67)+(-3.031996*J67)+(-6.456009*M67)+(24.043236*O67)+(-1.033312*T67)+(0.066494*AA67)+(-0.22258*AB67)+(-0.191123*AC67)+(-1.297444*AI67)+(-0.050047*AK67)+(-0.042478*AM67)+(0.045861*AQ67)+(-0.114879*AS67)+(-0.11276*AT67)+(0.156991*AU67)+(-0.222984*AV67)+(0.03936*AY67)+(0.032499*BE67)+(0.1917*BF67)+(-0.123623*BG67)+(0.065461*BH67)+(0.015142*BK67)+(-0.018628*BL67)+(-0.023796*BN67)+(0.006707*BR67)+(0.619998*BS67)+(0.019132*BY67)+(0.096691*BZ67)+(-0.020132*CA67)+(0.100053*CB67)+(-1.303454*CD67)+(-0.545811*CF67)+(-1.093949*CG67)+(4.460507*CH67)+(7.9751*CJ67)</f>
        <v>3.2901192000000012</v>
      </c>
      <c r="CL67" s="1">
        <v>1</v>
      </c>
    </row>
    <row r="68" spans="1:90" x14ac:dyDescent="0.25">
      <c r="A68" s="1" t="s">
        <v>152</v>
      </c>
      <c r="B68" s="1">
        <v>4.5</v>
      </c>
      <c r="C68" s="1">
        <v>2</v>
      </c>
      <c r="D68" s="1">
        <v>90</v>
      </c>
      <c r="E68" s="1">
        <v>0.02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10</v>
      </c>
      <c r="V68" s="1">
        <v>3</v>
      </c>
      <c r="W68" s="1">
        <v>30</v>
      </c>
      <c r="X68" s="1">
        <v>0</v>
      </c>
      <c r="Y68" s="1">
        <v>0</v>
      </c>
      <c r="AA68" s="1">
        <v>0</v>
      </c>
      <c r="AB68" s="1">
        <v>0</v>
      </c>
      <c r="AC68" s="1">
        <v>0.5</v>
      </c>
      <c r="AD68" s="1">
        <v>0</v>
      </c>
      <c r="AE68" s="1">
        <v>0.02</v>
      </c>
      <c r="AF68" s="1">
        <v>0</v>
      </c>
      <c r="AG68" s="1">
        <v>0</v>
      </c>
      <c r="AH68" s="1">
        <v>0.5</v>
      </c>
      <c r="AI68" s="1">
        <v>0</v>
      </c>
      <c r="AJ68" s="1">
        <v>0</v>
      </c>
      <c r="AK68" s="1">
        <v>1</v>
      </c>
      <c r="AL68" s="1">
        <v>5.95</v>
      </c>
      <c r="AM68" s="1">
        <v>9.6999999999999993</v>
      </c>
      <c r="AN68" s="1">
        <v>0.1</v>
      </c>
      <c r="AO68" s="1">
        <v>2.1</v>
      </c>
      <c r="AP68" s="1">
        <v>10</v>
      </c>
      <c r="AQ68" s="1">
        <v>10</v>
      </c>
      <c r="AR68" s="1">
        <v>0</v>
      </c>
      <c r="AS68" s="1">
        <v>0.5</v>
      </c>
      <c r="AT68" s="1">
        <v>2</v>
      </c>
      <c r="AU68" s="1">
        <v>1</v>
      </c>
      <c r="AV68" s="1">
        <v>1</v>
      </c>
      <c r="AW68" s="1">
        <v>100</v>
      </c>
      <c r="AX68" s="1">
        <v>5</v>
      </c>
      <c r="AY68" s="1">
        <v>2.5</v>
      </c>
      <c r="AZ68" s="1">
        <v>0</v>
      </c>
      <c r="BA68" s="1">
        <v>1</v>
      </c>
      <c r="BB68" s="1">
        <v>3.5</v>
      </c>
      <c r="BC68" s="1">
        <v>13</v>
      </c>
      <c r="BD68" s="1">
        <v>8.5</v>
      </c>
      <c r="BE68" s="1">
        <v>5.5</v>
      </c>
      <c r="BF68" s="1">
        <v>1</v>
      </c>
      <c r="BG68" s="1">
        <v>1</v>
      </c>
      <c r="BH68" s="1">
        <v>2</v>
      </c>
      <c r="BI68" s="1">
        <v>1.44</v>
      </c>
      <c r="BJ68" s="1">
        <v>81.5</v>
      </c>
      <c r="BK68" s="1">
        <v>66</v>
      </c>
      <c r="BL68" s="1">
        <v>81</v>
      </c>
      <c r="BM68" s="1">
        <v>28.5</v>
      </c>
      <c r="BN68" s="1">
        <v>16.5</v>
      </c>
      <c r="BO68" s="1">
        <v>58</v>
      </c>
      <c r="BP68" s="1">
        <v>10</v>
      </c>
      <c r="BQ68" s="1">
        <v>3</v>
      </c>
      <c r="BR68" s="1">
        <v>30</v>
      </c>
      <c r="BS68" s="1">
        <v>0</v>
      </c>
      <c r="BT68" s="1">
        <v>0</v>
      </c>
      <c r="BU68" s="1">
        <v>2</v>
      </c>
      <c r="BV68" s="1">
        <v>0</v>
      </c>
      <c r="BW68" s="1">
        <v>0</v>
      </c>
      <c r="BX68" s="1">
        <v>0</v>
      </c>
      <c r="BY68" s="1">
        <v>90.5</v>
      </c>
      <c r="BZ68" s="1">
        <v>0.5</v>
      </c>
      <c r="CA68" s="1">
        <v>9.5</v>
      </c>
      <c r="CB68" s="1">
        <v>0.5</v>
      </c>
      <c r="CC68" s="1">
        <v>0</v>
      </c>
      <c r="CD68" s="1">
        <v>0</v>
      </c>
      <c r="CE68" s="1">
        <v>0</v>
      </c>
      <c r="CF68" s="1">
        <v>0</v>
      </c>
      <c r="CG68" s="1">
        <v>0</v>
      </c>
      <c r="CH68" s="1">
        <v>0</v>
      </c>
      <c r="CI68" s="1">
        <v>0</v>
      </c>
      <c r="CJ68" s="1">
        <v>0</v>
      </c>
      <c r="CK68" s="1">
        <f t="shared" si="1"/>
        <v>4.3002935200000003</v>
      </c>
      <c r="CL68" s="1">
        <v>1</v>
      </c>
    </row>
    <row r="69" spans="1:90" x14ac:dyDescent="0.25">
      <c r="A69" s="1" t="s">
        <v>161</v>
      </c>
      <c r="B69" s="1">
        <v>4.2</v>
      </c>
      <c r="C69" s="1">
        <v>2</v>
      </c>
      <c r="D69" s="1">
        <v>74.5</v>
      </c>
      <c r="E69" s="1">
        <v>0.03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12</v>
      </c>
      <c r="V69" s="1">
        <v>7.5</v>
      </c>
      <c r="W69" s="1">
        <v>63</v>
      </c>
      <c r="X69" s="1">
        <v>3.5</v>
      </c>
      <c r="Y69" s="1">
        <v>0.5</v>
      </c>
      <c r="Z69" s="1">
        <v>14</v>
      </c>
      <c r="AA69" s="1">
        <v>0</v>
      </c>
      <c r="AB69" s="1">
        <v>0</v>
      </c>
      <c r="AC69" s="1">
        <v>0.5</v>
      </c>
      <c r="AD69" s="1">
        <v>0</v>
      </c>
      <c r="AE69" s="1">
        <v>0.02</v>
      </c>
      <c r="AF69" s="1">
        <v>0</v>
      </c>
      <c r="AG69" s="1">
        <v>0</v>
      </c>
      <c r="AH69" s="1">
        <v>1</v>
      </c>
      <c r="AI69" s="1">
        <v>0</v>
      </c>
      <c r="AJ69" s="1">
        <v>0.5</v>
      </c>
      <c r="AK69" s="1">
        <v>2</v>
      </c>
      <c r="AL69" s="1">
        <v>9.4</v>
      </c>
      <c r="AM69" s="1">
        <v>6.5</v>
      </c>
      <c r="AN69" s="1">
        <v>0.1</v>
      </c>
      <c r="AO69" s="1">
        <v>2.2000000000000002</v>
      </c>
      <c r="AP69" s="1">
        <v>3.5</v>
      </c>
      <c r="AQ69" s="1">
        <v>9.5</v>
      </c>
      <c r="AR69" s="1">
        <v>0</v>
      </c>
      <c r="AS69" s="1">
        <v>2.5</v>
      </c>
      <c r="AT69" s="1">
        <v>0</v>
      </c>
      <c r="AU69" s="1">
        <v>1</v>
      </c>
      <c r="AV69" s="1">
        <v>0.5</v>
      </c>
      <c r="AW69" s="1">
        <v>50</v>
      </c>
      <c r="AX69" s="1">
        <v>3.5</v>
      </c>
      <c r="AY69" s="1">
        <v>2.5</v>
      </c>
      <c r="AZ69" s="1">
        <v>0</v>
      </c>
      <c r="BA69" s="1">
        <v>0</v>
      </c>
      <c r="BB69" s="1">
        <v>2.5</v>
      </c>
      <c r="BC69" s="1">
        <v>11.5</v>
      </c>
      <c r="BD69" s="1">
        <v>4.5</v>
      </c>
      <c r="BE69" s="1">
        <v>2.5</v>
      </c>
      <c r="BF69" s="1">
        <v>1</v>
      </c>
      <c r="BG69" s="1">
        <v>1.5</v>
      </c>
      <c r="BH69" s="1">
        <v>1</v>
      </c>
      <c r="BI69" s="1">
        <v>0.86</v>
      </c>
      <c r="BJ69" s="1">
        <v>26.5</v>
      </c>
      <c r="BK69" s="1">
        <v>19</v>
      </c>
      <c r="BL69" s="1">
        <v>72</v>
      </c>
      <c r="BM69" s="1">
        <v>19.5</v>
      </c>
      <c r="BN69" s="1">
        <v>11.5</v>
      </c>
      <c r="BO69" s="1">
        <v>59</v>
      </c>
      <c r="BP69" s="1">
        <v>12</v>
      </c>
      <c r="BQ69" s="1">
        <v>7.5</v>
      </c>
      <c r="BR69" s="1">
        <v>63</v>
      </c>
      <c r="BS69" s="1">
        <v>0</v>
      </c>
      <c r="BT69" s="1">
        <v>0</v>
      </c>
      <c r="BU69" s="1">
        <v>2</v>
      </c>
      <c r="BV69" s="1">
        <v>0</v>
      </c>
      <c r="BW69" s="1">
        <v>1</v>
      </c>
      <c r="BX69" s="1">
        <v>0.5</v>
      </c>
      <c r="BY69" s="1">
        <v>45</v>
      </c>
      <c r="BZ69" s="1">
        <v>1</v>
      </c>
      <c r="CA69" s="1">
        <v>4.5</v>
      </c>
      <c r="CB69" s="1">
        <v>4</v>
      </c>
      <c r="CC69" s="1">
        <v>0.5</v>
      </c>
      <c r="CD69" s="1">
        <v>0</v>
      </c>
      <c r="CE69" s="1">
        <v>0</v>
      </c>
      <c r="CF69" s="1">
        <v>0</v>
      </c>
      <c r="CG69" s="1">
        <v>0</v>
      </c>
      <c r="CH69" s="1">
        <v>0</v>
      </c>
      <c r="CI69" s="1">
        <v>0</v>
      </c>
      <c r="CJ69" s="1">
        <v>0</v>
      </c>
      <c r="CK69" s="1">
        <f t="shared" si="1"/>
        <v>3.7927109299999993</v>
      </c>
      <c r="CL69" s="1">
        <v>0</v>
      </c>
    </row>
    <row r="70" spans="1:90" x14ac:dyDescent="0.25">
      <c r="A70" s="1" t="s">
        <v>71</v>
      </c>
      <c r="B70" s="1">
        <v>4.3</v>
      </c>
      <c r="C70" s="1">
        <v>2</v>
      </c>
      <c r="D70" s="1">
        <v>90</v>
      </c>
      <c r="E70" s="1">
        <v>0.06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8</v>
      </c>
      <c r="V70" s="1">
        <v>3</v>
      </c>
      <c r="W70" s="1">
        <v>38</v>
      </c>
      <c r="X70" s="1">
        <v>0</v>
      </c>
      <c r="Y70" s="1">
        <v>0</v>
      </c>
      <c r="AA70" s="1">
        <v>0</v>
      </c>
      <c r="AB70" s="1">
        <v>0</v>
      </c>
      <c r="AC70" s="1">
        <v>0.5</v>
      </c>
      <c r="AD70" s="1">
        <v>0</v>
      </c>
      <c r="AE70" s="1">
        <v>0.02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5.4</v>
      </c>
      <c r="AM70" s="1">
        <v>28.5</v>
      </c>
      <c r="AN70" s="1">
        <v>0.1</v>
      </c>
      <c r="AO70" s="1">
        <v>2.1</v>
      </c>
      <c r="AP70" s="1">
        <v>11</v>
      </c>
      <c r="AQ70" s="1">
        <v>11</v>
      </c>
      <c r="AR70" s="1">
        <v>0</v>
      </c>
      <c r="AS70" s="1">
        <v>1</v>
      </c>
      <c r="AT70" s="1">
        <v>3</v>
      </c>
      <c r="AU70" s="1">
        <v>1.5</v>
      </c>
      <c r="AV70" s="1">
        <v>0.5</v>
      </c>
      <c r="AW70" s="1">
        <v>33</v>
      </c>
      <c r="AX70" s="1">
        <v>5.5</v>
      </c>
      <c r="AY70" s="1">
        <v>7.5</v>
      </c>
      <c r="AZ70" s="1">
        <v>2</v>
      </c>
      <c r="BA70" s="1">
        <v>1.5</v>
      </c>
      <c r="BB70" s="1">
        <v>11</v>
      </c>
      <c r="BC70" s="1">
        <v>19.5</v>
      </c>
      <c r="BD70" s="1">
        <v>11</v>
      </c>
      <c r="BE70" s="1">
        <v>6</v>
      </c>
      <c r="BF70" s="1">
        <v>1</v>
      </c>
      <c r="BG70" s="1">
        <v>2</v>
      </c>
      <c r="BH70" s="1">
        <v>3</v>
      </c>
      <c r="BI70" s="1">
        <v>2.14</v>
      </c>
      <c r="BJ70" s="1">
        <v>35.5</v>
      </c>
      <c r="BK70" s="1">
        <v>22.5</v>
      </c>
      <c r="BL70" s="1">
        <v>63</v>
      </c>
      <c r="BM70" s="1">
        <v>16</v>
      </c>
      <c r="BN70" s="1">
        <v>7.5</v>
      </c>
      <c r="BO70" s="1">
        <v>47</v>
      </c>
      <c r="BP70" s="1">
        <v>8</v>
      </c>
      <c r="BQ70" s="1">
        <v>3</v>
      </c>
      <c r="BR70" s="1">
        <v>38</v>
      </c>
      <c r="BS70" s="1">
        <v>0</v>
      </c>
      <c r="BT70" s="1">
        <v>0</v>
      </c>
      <c r="BU70" s="1">
        <v>2</v>
      </c>
      <c r="BV70" s="1">
        <v>0</v>
      </c>
      <c r="BW70" s="1">
        <v>0</v>
      </c>
      <c r="BX70" s="1">
        <v>0</v>
      </c>
      <c r="BY70" s="1">
        <v>49.5</v>
      </c>
      <c r="BZ70" s="1">
        <v>0.5</v>
      </c>
      <c r="CA70" s="1">
        <v>6.5</v>
      </c>
      <c r="CB70" s="1">
        <v>1</v>
      </c>
      <c r="CC70" s="1">
        <v>0</v>
      </c>
      <c r="CD70" s="1">
        <v>0</v>
      </c>
      <c r="CE70" s="1">
        <v>0</v>
      </c>
      <c r="CF70" s="1">
        <v>0</v>
      </c>
      <c r="CG70" s="1">
        <v>0</v>
      </c>
      <c r="CH70" s="1">
        <v>0</v>
      </c>
      <c r="CI70" s="1">
        <v>0</v>
      </c>
      <c r="CJ70" s="1">
        <v>0</v>
      </c>
      <c r="CK70" s="1">
        <f t="shared" si="1"/>
        <v>2.9206203599999991</v>
      </c>
      <c r="CL70" s="1">
        <v>0</v>
      </c>
    </row>
    <row r="71" spans="1:90" x14ac:dyDescent="0.25">
      <c r="A71" s="1" t="s">
        <v>77</v>
      </c>
      <c r="B71" s="1">
        <v>4.7</v>
      </c>
      <c r="C71" s="1">
        <v>2</v>
      </c>
      <c r="D71" s="1">
        <v>90</v>
      </c>
      <c r="E71" s="1">
        <v>0.22</v>
      </c>
      <c r="F71" s="1">
        <v>0.33</v>
      </c>
      <c r="G71" s="1">
        <v>0.3</v>
      </c>
      <c r="H71" s="1">
        <v>1</v>
      </c>
      <c r="I71" s="1">
        <v>0.5</v>
      </c>
      <c r="J71" s="1">
        <v>0</v>
      </c>
      <c r="K71" s="1">
        <v>0.5</v>
      </c>
      <c r="L71" s="1">
        <v>0</v>
      </c>
      <c r="M71" s="1">
        <v>0</v>
      </c>
      <c r="N71" s="1">
        <v>0</v>
      </c>
      <c r="O71" s="1">
        <v>0.03</v>
      </c>
      <c r="P71" s="1">
        <v>0.03</v>
      </c>
      <c r="Q71" s="1">
        <v>0</v>
      </c>
      <c r="R71" s="1">
        <v>0</v>
      </c>
      <c r="S71" s="1">
        <v>0</v>
      </c>
      <c r="T71" s="1">
        <v>0</v>
      </c>
      <c r="U71" s="1">
        <v>13</v>
      </c>
      <c r="V71" s="1">
        <v>7.5</v>
      </c>
      <c r="W71" s="1">
        <v>58</v>
      </c>
      <c r="X71" s="1">
        <v>6.5</v>
      </c>
      <c r="Y71" s="1">
        <v>1</v>
      </c>
      <c r="Z71" s="1">
        <v>15</v>
      </c>
      <c r="AA71" s="1">
        <v>0.5</v>
      </c>
      <c r="AB71" s="1">
        <v>0</v>
      </c>
      <c r="AC71" s="1">
        <v>1.5</v>
      </c>
      <c r="AD71" s="1">
        <v>0.5</v>
      </c>
      <c r="AE71" s="1">
        <v>0.26</v>
      </c>
      <c r="AF71" s="1">
        <v>0.5</v>
      </c>
      <c r="AG71" s="1">
        <v>0</v>
      </c>
      <c r="AH71" s="1">
        <v>0</v>
      </c>
      <c r="AI71" s="1">
        <v>0</v>
      </c>
      <c r="AJ71" s="1">
        <v>0</v>
      </c>
      <c r="AK71" s="1">
        <v>14</v>
      </c>
      <c r="AL71" s="1">
        <v>20.350000000000001</v>
      </c>
      <c r="AM71" s="1">
        <v>19.8</v>
      </c>
      <c r="AN71" s="1">
        <v>1</v>
      </c>
      <c r="AO71" s="1">
        <v>2.8</v>
      </c>
      <c r="AP71" s="1">
        <v>11.5</v>
      </c>
      <c r="AQ71" s="1">
        <v>16</v>
      </c>
      <c r="AR71" s="1">
        <v>0</v>
      </c>
      <c r="AS71" s="1">
        <v>1.5</v>
      </c>
      <c r="AT71" s="1">
        <v>2.5</v>
      </c>
      <c r="AU71" s="1">
        <v>2.5</v>
      </c>
      <c r="AV71" s="1">
        <v>1.5</v>
      </c>
      <c r="AW71" s="1">
        <v>60</v>
      </c>
      <c r="AX71" s="1">
        <v>5.5</v>
      </c>
      <c r="AY71" s="1">
        <v>0.5</v>
      </c>
      <c r="AZ71" s="1">
        <v>0</v>
      </c>
      <c r="BA71" s="1">
        <v>3</v>
      </c>
      <c r="BB71" s="1">
        <v>3.5</v>
      </c>
      <c r="BC71" s="1">
        <v>13</v>
      </c>
      <c r="BD71" s="1">
        <v>7.5</v>
      </c>
      <c r="BE71" s="1">
        <v>6</v>
      </c>
      <c r="BF71" s="1">
        <v>0</v>
      </c>
      <c r="BG71" s="1">
        <v>1</v>
      </c>
      <c r="BH71" s="1">
        <v>3.5</v>
      </c>
      <c r="BI71" s="1">
        <v>2.14</v>
      </c>
      <c r="BJ71" s="1">
        <v>37.5</v>
      </c>
      <c r="BK71" s="1">
        <v>28.5</v>
      </c>
      <c r="BL71" s="1">
        <v>76</v>
      </c>
      <c r="BM71" s="1">
        <v>26</v>
      </c>
      <c r="BN71" s="1">
        <v>14</v>
      </c>
      <c r="BO71" s="1">
        <v>54</v>
      </c>
      <c r="BP71" s="1">
        <v>13</v>
      </c>
      <c r="BQ71" s="1">
        <v>7.5</v>
      </c>
      <c r="BR71" s="1">
        <v>58</v>
      </c>
      <c r="BS71" s="1">
        <v>0</v>
      </c>
      <c r="BT71" s="1">
        <v>0</v>
      </c>
      <c r="BU71" s="1">
        <v>2</v>
      </c>
      <c r="BV71" s="1">
        <v>0</v>
      </c>
      <c r="BW71" s="1">
        <v>0</v>
      </c>
      <c r="BX71" s="1">
        <v>0</v>
      </c>
      <c r="BY71" s="1">
        <v>61</v>
      </c>
      <c r="BZ71" s="1">
        <v>3</v>
      </c>
      <c r="CA71" s="1">
        <v>10.5</v>
      </c>
      <c r="CB71" s="1">
        <v>7</v>
      </c>
      <c r="CC71" s="1">
        <v>0</v>
      </c>
      <c r="CD71" s="1">
        <v>0</v>
      </c>
      <c r="CE71" s="1">
        <v>0.5</v>
      </c>
      <c r="CF71" s="1">
        <v>0</v>
      </c>
      <c r="CG71" s="1">
        <v>0</v>
      </c>
      <c r="CH71" s="1">
        <v>0</v>
      </c>
      <c r="CI71" s="1">
        <v>0</v>
      </c>
      <c r="CJ71" s="1">
        <v>0</v>
      </c>
      <c r="CK71" s="1">
        <f t="shared" si="1"/>
        <v>4.4413474000000024</v>
      </c>
      <c r="CL71" s="1">
        <v>0</v>
      </c>
    </row>
    <row r="72" spans="1:90" x14ac:dyDescent="0.25">
      <c r="A72" s="1" t="s">
        <v>98</v>
      </c>
      <c r="B72" s="1">
        <v>5</v>
      </c>
      <c r="C72" s="1">
        <v>2</v>
      </c>
      <c r="D72" s="1">
        <v>90</v>
      </c>
      <c r="E72" s="1">
        <v>0.02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0.01</v>
      </c>
      <c r="P72" s="1">
        <v>0.01</v>
      </c>
      <c r="Q72" s="1">
        <v>0</v>
      </c>
      <c r="R72" s="1">
        <v>0</v>
      </c>
      <c r="S72" s="1">
        <v>0</v>
      </c>
      <c r="T72" s="1">
        <v>0</v>
      </c>
      <c r="U72" s="1">
        <v>8</v>
      </c>
      <c r="V72" s="1">
        <v>3</v>
      </c>
      <c r="W72" s="1">
        <v>38</v>
      </c>
      <c r="X72" s="1">
        <v>0</v>
      </c>
      <c r="Y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0.01</v>
      </c>
      <c r="AF72" s="1">
        <v>0</v>
      </c>
      <c r="AG72" s="1">
        <v>0</v>
      </c>
      <c r="AH72" s="1">
        <v>0.5</v>
      </c>
      <c r="AI72" s="1">
        <v>0</v>
      </c>
      <c r="AJ72" s="1">
        <v>0</v>
      </c>
      <c r="AK72" s="1">
        <v>6</v>
      </c>
      <c r="AL72" s="1">
        <v>0.45</v>
      </c>
      <c r="AM72" s="1">
        <v>19.8</v>
      </c>
      <c r="AN72" s="1">
        <v>0.1</v>
      </c>
      <c r="AO72" s="1">
        <v>1.5</v>
      </c>
      <c r="AP72" s="1">
        <v>12</v>
      </c>
      <c r="AQ72" s="1">
        <v>12</v>
      </c>
      <c r="AR72" s="1">
        <v>0</v>
      </c>
      <c r="AS72" s="1">
        <v>0.5</v>
      </c>
      <c r="AT72" s="1">
        <v>2.5</v>
      </c>
      <c r="AU72" s="1">
        <v>1</v>
      </c>
      <c r="AV72" s="1">
        <v>1</v>
      </c>
      <c r="AW72" s="1">
        <v>100</v>
      </c>
      <c r="AX72" s="1">
        <v>6</v>
      </c>
      <c r="AY72" s="1">
        <v>4</v>
      </c>
      <c r="AZ72" s="1">
        <v>1.5</v>
      </c>
      <c r="BA72" s="1">
        <v>1</v>
      </c>
      <c r="BB72" s="1">
        <v>6.5</v>
      </c>
      <c r="BC72" s="1">
        <v>13</v>
      </c>
      <c r="BD72" s="1">
        <v>7.5</v>
      </c>
      <c r="BE72" s="1">
        <v>6</v>
      </c>
      <c r="BF72" s="1">
        <v>0</v>
      </c>
      <c r="BG72" s="1">
        <v>1</v>
      </c>
      <c r="BH72" s="1">
        <v>3.5</v>
      </c>
      <c r="BI72" s="1">
        <v>2.14</v>
      </c>
      <c r="BJ72" s="1">
        <v>55.5</v>
      </c>
      <c r="BK72" s="1">
        <v>42.5</v>
      </c>
      <c r="BL72" s="1">
        <v>77</v>
      </c>
      <c r="BM72" s="1">
        <v>18</v>
      </c>
      <c r="BN72" s="1">
        <v>8</v>
      </c>
      <c r="BO72" s="1">
        <v>44</v>
      </c>
      <c r="BP72" s="1">
        <v>8</v>
      </c>
      <c r="BQ72" s="1">
        <v>3</v>
      </c>
      <c r="BR72" s="1">
        <v>38</v>
      </c>
      <c r="BS72" s="1">
        <v>0</v>
      </c>
      <c r="BT72" s="1">
        <v>0</v>
      </c>
      <c r="BU72" s="1">
        <v>2</v>
      </c>
      <c r="BV72" s="1">
        <v>0</v>
      </c>
      <c r="BW72" s="1">
        <v>0</v>
      </c>
      <c r="BX72" s="1">
        <v>0</v>
      </c>
      <c r="BY72" s="1">
        <v>67.5</v>
      </c>
      <c r="BZ72" s="1">
        <v>3</v>
      </c>
      <c r="CA72" s="1">
        <v>5.5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0</v>
      </c>
      <c r="CJ72" s="1">
        <v>0</v>
      </c>
      <c r="CK72" s="1">
        <f t="shared" si="1"/>
        <v>3.7809375799999998</v>
      </c>
      <c r="CL72" s="1">
        <v>0</v>
      </c>
    </row>
    <row r="73" spans="1:90" x14ac:dyDescent="0.25">
      <c r="A73" s="1" t="s">
        <v>107</v>
      </c>
      <c r="B73" s="1">
        <v>4.8</v>
      </c>
      <c r="C73" s="1">
        <v>2</v>
      </c>
      <c r="D73" s="1">
        <v>90</v>
      </c>
      <c r="E73" s="1">
        <v>0.13</v>
      </c>
      <c r="F73" s="1">
        <v>0.33</v>
      </c>
      <c r="G73" s="1">
        <v>0.2</v>
      </c>
      <c r="H73" s="1">
        <v>1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6.5</v>
      </c>
      <c r="V73" s="1">
        <v>5</v>
      </c>
      <c r="W73" s="1">
        <v>77</v>
      </c>
      <c r="X73" s="1">
        <v>0</v>
      </c>
      <c r="Y73" s="1">
        <v>0</v>
      </c>
      <c r="AA73" s="1">
        <v>0</v>
      </c>
      <c r="AB73" s="1">
        <v>0</v>
      </c>
      <c r="AC73" s="1">
        <v>0.5</v>
      </c>
      <c r="AD73" s="1">
        <v>0.5</v>
      </c>
      <c r="AE73" s="1">
        <v>0.2</v>
      </c>
      <c r="AF73" s="1">
        <v>0.5</v>
      </c>
      <c r="AG73" s="1">
        <v>0</v>
      </c>
      <c r="AH73" s="1">
        <v>0.5</v>
      </c>
      <c r="AI73" s="1">
        <v>0</v>
      </c>
      <c r="AJ73" s="1">
        <v>0</v>
      </c>
      <c r="AK73" s="1">
        <v>0</v>
      </c>
      <c r="AL73" s="1">
        <v>8.85</v>
      </c>
      <c r="AM73" s="1">
        <v>28.5</v>
      </c>
      <c r="AN73" s="1">
        <v>0.6</v>
      </c>
      <c r="AO73" s="1">
        <v>2.7</v>
      </c>
      <c r="AP73" s="1">
        <v>16</v>
      </c>
      <c r="AQ73" s="1">
        <v>20.5</v>
      </c>
      <c r="AR73" s="1">
        <v>0</v>
      </c>
      <c r="AS73" s="1">
        <v>2</v>
      </c>
      <c r="AT73" s="1">
        <v>2.5</v>
      </c>
      <c r="AU73" s="1">
        <v>0.5</v>
      </c>
      <c r="AV73" s="1">
        <v>0</v>
      </c>
      <c r="AW73" s="1">
        <v>0</v>
      </c>
      <c r="AX73" s="1">
        <v>7</v>
      </c>
      <c r="AY73" s="1">
        <v>3</v>
      </c>
      <c r="AZ73" s="1">
        <v>1.5</v>
      </c>
      <c r="BA73" s="1">
        <v>1</v>
      </c>
      <c r="BB73" s="1">
        <v>5.5</v>
      </c>
      <c r="BC73" s="1">
        <v>17</v>
      </c>
      <c r="BD73" s="1">
        <v>11.5</v>
      </c>
      <c r="BE73" s="1">
        <v>6.5</v>
      </c>
      <c r="BF73" s="1">
        <v>2</v>
      </c>
      <c r="BG73" s="1">
        <v>1.5</v>
      </c>
      <c r="BH73" s="1">
        <v>2</v>
      </c>
      <c r="BI73" s="1">
        <v>1.87</v>
      </c>
      <c r="BJ73" s="1">
        <v>64</v>
      </c>
      <c r="BK73" s="1">
        <v>59.5</v>
      </c>
      <c r="BL73" s="1">
        <v>93</v>
      </c>
      <c r="BM73" s="1">
        <v>20.5</v>
      </c>
      <c r="BN73" s="1">
        <v>18</v>
      </c>
      <c r="BO73" s="1">
        <v>88</v>
      </c>
      <c r="BP73" s="1">
        <v>6.5</v>
      </c>
      <c r="BQ73" s="1">
        <v>5</v>
      </c>
      <c r="BR73" s="1">
        <v>77</v>
      </c>
      <c r="BS73" s="1">
        <v>1</v>
      </c>
      <c r="BT73" s="1">
        <v>0.5</v>
      </c>
      <c r="BU73" s="1">
        <v>2</v>
      </c>
      <c r="BV73" s="1">
        <v>0</v>
      </c>
      <c r="BW73" s="1">
        <v>0</v>
      </c>
      <c r="BX73" s="1">
        <v>0</v>
      </c>
      <c r="BY73" s="1">
        <v>74.5</v>
      </c>
      <c r="BZ73" s="1">
        <v>0</v>
      </c>
      <c r="CA73" s="1">
        <v>6</v>
      </c>
      <c r="CB73" s="1">
        <v>0.5</v>
      </c>
      <c r="CC73" s="1">
        <v>0</v>
      </c>
      <c r="CD73" s="1">
        <v>0</v>
      </c>
      <c r="CE73" s="1">
        <v>0</v>
      </c>
      <c r="CF73" s="1">
        <v>0</v>
      </c>
      <c r="CG73" s="1">
        <v>0</v>
      </c>
      <c r="CH73" s="1">
        <v>0</v>
      </c>
      <c r="CI73" s="1">
        <v>0</v>
      </c>
      <c r="CJ73" s="1">
        <v>0</v>
      </c>
      <c r="CK73" s="1">
        <f t="shared" si="1"/>
        <v>4.9159023300000024</v>
      </c>
      <c r="CL73" s="1">
        <v>0</v>
      </c>
    </row>
    <row r="74" spans="1:90" x14ac:dyDescent="0.25">
      <c r="A74" s="1" t="s">
        <v>177</v>
      </c>
      <c r="B74" s="1">
        <v>4.8</v>
      </c>
      <c r="C74" s="1">
        <v>2</v>
      </c>
      <c r="D74" s="1">
        <v>90</v>
      </c>
      <c r="E74" s="1">
        <v>0.08</v>
      </c>
      <c r="F74" s="1">
        <v>0</v>
      </c>
      <c r="G74" s="1">
        <v>0.1</v>
      </c>
      <c r="H74" s="1">
        <v>0</v>
      </c>
      <c r="I74" s="1">
        <v>1.5</v>
      </c>
      <c r="J74" s="1">
        <v>0</v>
      </c>
      <c r="K74" s="1">
        <v>1.5</v>
      </c>
      <c r="L74" s="1">
        <v>0</v>
      </c>
      <c r="M74" s="1">
        <v>0</v>
      </c>
      <c r="N74" s="1">
        <v>0.5</v>
      </c>
      <c r="O74" s="1">
        <v>0.02</v>
      </c>
      <c r="P74" s="1">
        <v>0.02</v>
      </c>
      <c r="Q74" s="1">
        <v>0</v>
      </c>
      <c r="R74" s="1">
        <v>0</v>
      </c>
      <c r="S74" s="1">
        <v>0</v>
      </c>
      <c r="T74" s="1">
        <v>0</v>
      </c>
      <c r="U74" s="1">
        <v>10</v>
      </c>
      <c r="V74" s="1">
        <v>5.5</v>
      </c>
      <c r="W74" s="1">
        <v>55</v>
      </c>
      <c r="X74" s="1">
        <v>0.5</v>
      </c>
      <c r="Y74" s="1">
        <v>0</v>
      </c>
      <c r="Z74" s="1">
        <v>0</v>
      </c>
      <c r="AA74" s="1">
        <v>0</v>
      </c>
      <c r="AB74" s="1">
        <v>0</v>
      </c>
      <c r="AC74" s="1">
        <v>0.5</v>
      </c>
      <c r="AD74" s="1">
        <v>0</v>
      </c>
      <c r="AE74" s="1">
        <v>0.04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13</v>
      </c>
      <c r="AL74" s="1">
        <v>6.1</v>
      </c>
      <c r="AM74" s="1">
        <v>27.2</v>
      </c>
      <c r="AN74" s="1">
        <v>0.3</v>
      </c>
      <c r="AO74" s="1">
        <v>2.6</v>
      </c>
      <c r="AP74" s="1">
        <v>16.5</v>
      </c>
      <c r="AQ74" s="1">
        <v>16.5</v>
      </c>
      <c r="AR74" s="1">
        <v>0</v>
      </c>
      <c r="AS74" s="1">
        <v>2</v>
      </c>
      <c r="AT74" s="1">
        <v>1</v>
      </c>
      <c r="AU74" s="1">
        <v>4</v>
      </c>
      <c r="AV74" s="1">
        <v>3.5</v>
      </c>
      <c r="AW74" s="1">
        <v>88</v>
      </c>
      <c r="AX74" s="1">
        <v>4</v>
      </c>
      <c r="AY74" s="1">
        <v>6</v>
      </c>
      <c r="AZ74" s="1">
        <v>1.5</v>
      </c>
      <c r="BA74" s="1">
        <v>0</v>
      </c>
      <c r="BB74" s="1">
        <v>7.5</v>
      </c>
      <c r="BC74" s="1">
        <v>14.5</v>
      </c>
      <c r="BD74" s="1">
        <v>10.5</v>
      </c>
      <c r="BE74" s="1">
        <v>5</v>
      </c>
      <c r="BF74" s="1">
        <v>0</v>
      </c>
      <c r="BG74" s="1">
        <v>3.5</v>
      </c>
      <c r="BH74" s="1">
        <v>2.5</v>
      </c>
      <c r="BI74" s="1">
        <v>1.78</v>
      </c>
      <c r="BJ74" s="1">
        <v>30.5</v>
      </c>
      <c r="BK74" s="1">
        <v>20.5</v>
      </c>
      <c r="BL74" s="1">
        <v>67</v>
      </c>
      <c r="BM74" s="1">
        <v>16</v>
      </c>
      <c r="BN74" s="1">
        <v>9</v>
      </c>
      <c r="BO74" s="1">
        <v>56</v>
      </c>
      <c r="BP74" s="1">
        <v>10</v>
      </c>
      <c r="BQ74" s="1">
        <v>5.5</v>
      </c>
      <c r="BR74" s="1">
        <v>55</v>
      </c>
      <c r="BS74" s="1">
        <v>0</v>
      </c>
      <c r="BT74" s="1">
        <v>0</v>
      </c>
      <c r="BU74" s="1">
        <v>2</v>
      </c>
      <c r="BV74" s="1">
        <v>0</v>
      </c>
      <c r="BW74" s="1">
        <v>0</v>
      </c>
      <c r="BX74" s="1">
        <v>0</v>
      </c>
      <c r="BY74" s="1">
        <v>51.5</v>
      </c>
      <c r="BZ74" s="1">
        <v>1.5</v>
      </c>
      <c r="CA74" s="1">
        <v>7</v>
      </c>
      <c r="CB74" s="1">
        <v>1.5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>
        <v>0</v>
      </c>
      <c r="CJ74" s="1">
        <v>0</v>
      </c>
      <c r="CK74" s="1">
        <f t="shared" si="1"/>
        <v>2.7297566999999998</v>
      </c>
      <c r="CL74" s="1">
        <v>0</v>
      </c>
    </row>
    <row r="75" spans="1:90" x14ac:dyDescent="0.25">
      <c r="A75" s="1" t="s">
        <v>126</v>
      </c>
      <c r="B75" s="1">
        <v>4.4000000000000004</v>
      </c>
      <c r="C75" s="1">
        <v>2</v>
      </c>
      <c r="D75" s="1">
        <v>90</v>
      </c>
      <c r="E75" s="1">
        <v>0.27</v>
      </c>
      <c r="F75" s="1">
        <v>0</v>
      </c>
      <c r="G75" s="1">
        <v>0.3</v>
      </c>
      <c r="H75" s="1">
        <v>0</v>
      </c>
      <c r="I75" s="1">
        <v>0.5</v>
      </c>
      <c r="J75" s="1">
        <v>0</v>
      </c>
      <c r="K75" s="1">
        <v>0.5</v>
      </c>
      <c r="L75" s="1">
        <v>0</v>
      </c>
      <c r="M75" s="1">
        <v>0</v>
      </c>
      <c r="N75" s="1">
        <v>0</v>
      </c>
      <c r="O75" s="1">
        <v>0.02</v>
      </c>
      <c r="P75" s="1">
        <v>0.02</v>
      </c>
      <c r="Q75" s="1">
        <v>0</v>
      </c>
      <c r="R75" s="1">
        <v>0</v>
      </c>
      <c r="S75" s="1">
        <v>0</v>
      </c>
      <c r="T75" s="1">
        <v>0</v>
      </c>
      <c r="U75" s="1">
        <v>10.5</v>
      </c>
      <c r="V75" s="1">
        <v>5.5</v>
      </c>
      <c r="W75" s="1">
        <v>52</v>
      </c>
      <c r="X75" s="1">
        <v>5</v>
      </c>
      <c r="Y75" s="1">
        <v>1</v>
      </c>
      <c r="Z75" s="1">
        <v>20</v>
      </c>
      <c r="AA75" s="1">
        <v>1</v>
      </c>
      <c r="AB75" s="1">
        <v>2</v>
      </c>
      <c r="AC75" s="1">
        <v>1.5</v>
      </c>
      <c r="AD75" s="1">
        <v>0.5</v>
      </c>
      <c r="AE75" s="1">
        <v>0.26</v>
      </c>
      <c r="AF75" s="1">
        <v>0</v>
      </c>
      <c r="AG75" s="1">
        <v>0</v>
      </c>
      <c r="AH75" s="1">
        <v>0.5</v>
      </c>
      <c r="AI75" s="1">
        <v>0</v>
      </c>
      <c r="AJ75" s="1">
        <v>1</v>
      </c>
      <c r="AK75" s="1">
        <v>11</v>
      </c>
      <c r="AL75" s="1">
        <v>13.95</v>
      </c>
      <c r="AM75" s="1">
        <v>21.6</v>
      </c>
      <c r="AN75" s="1">
        <v>0.9</v>
      </c>
      <c r="AO75" s="1">
        <v>3.5</v>
      </c>
      <c r="AP75" s="1">
        <v>14.5</v>
      </c>
      <c r="AQ75" s="1">
        <v>26.5</v>
      </c>
      <c r="AR75" s="1">
        <v>1</v>
      </c>
      <c r="AS75" s="1">
        <v>6.5</v>
      </c>
      <c r="AT75" s="1">
        <v>0</v>
      </c>
      <c r="AU75" s="1">
        <v>2.5</v>
      </c>
      <c r="AV75" s="1">
        <v>2</v>
      </c>
      <c r="AW75" s="1">
        <v>80</v>
      </c>
      <c r="AX75" s="1">
        <v>6.5</v>
      </c>
      <c r="AY75" s="1">
        <v>2.5</v>
      </c>
      <c r="AZ75" s="1">
        <v>1</v>
      </c>
      <c r="BA75" s="1">
        <v>1.5</v>
      </c>
      <c r="BB75" s="1">
        <v>5</v>
      </c>
      <c r="BC75" s="1">
        <v>12.5</v>
      </c>
      <c r="BD75" s="1">
        <v>9</v>
      </c>
      <c r="BE75" s="1">
        <v>3.5</v>
      </c>
      <c r="BF75" s="1">
        <v>1</v>
      </c>
      <c r="BG75" s="1">
        <v>4</v>
      </c>
      <c r="BH75" s="1">
        <v>1</v>
      </c>
      <c r="BI75" s="1">
        <v>1.1299999999999999</v>
      </c>
      <c r="BJ75" s="1">
        <v>35.5</v>
      </c>
      <c r="BK75" s="1">
        <v>27</v>
      </c>
      <c r="BL75" s="1">
        <v>76</v>
      </c>
      <c r="BM75" s="1">
        <v>23</v>
      </c>
      <c r="BN75" s="1">
        <v>11.5</v>
      </c>
      <c r="BO75" s="1">
        <v>50</v>
      </c>
      <c r="BP75" s="1">
        <v>10.5</v>
      </c>
      <c r="BQ75" s="1">
        <v>5.5</v>
      </c>
      <c r="BR75" s="1">
        <v>52</v>
      </c>
      <c r="BS75" s="1">
        <v>0</v>
      </c>
      <c r="BT75" s="1">
        <v>0</v>
      </c>
      <c r="BU75" s="1">
        <v>2</v>
      </c>
      <c r="BV75" s="1">
        <v>0</v>
      </c>
      <c r="BW75" s="1">
        <v>0</v>
      </c>
      <c r="BX75" s="1">
        <v>3.5</v>
      </c>
      <c r="BY75" s="1">
        <v>74</v>
      </c>
      <c r="BZ75" s="1">
        <v>1.5</v>
      </c>
      <c r="CA75" s="1">
        <v>6</v>
      </c>
      <c r="CB75" s="1">
        <v>7.5</v>
      </c>
      <c r="CC75" s="1">
        <v>0</v>
      </c>
      <c r="CD75" s="1">
        <v>0</v>
      </c>
      <c r="CE75" s="1">
        <v>1</v>
      </c>
      <c r="CF75" s="1">
        <v>0</v>
      </c>
      <c r="CG75" s="1">
        <v>0</v>
      </c>
      <c r="CH75" s="1">
        <v>0</v>
      </c>
      <c r="CI75" s="1">
        <v>0</v>
      </c>
      <c r="CJ75" s="1">
        <v>0</v>
      </c>
      <c r="CK75" s="1">
        <f t="shared" si="1"/>
        <v>3.408651589999999</v>
      </c>
      <c r="CL75" s="1">
        <v>0</v>
      </c>
    </row>
    <row r="76" spans="1:90" x14ac:dyDescent="0.25">
      <c r="A76" s="1" t="s">
        <v>129</v>
      </c>
      <c r="B76" s="1">
        <v>4.8</v>
      </c>
      <c r="C76" s="1">
        <v>2</v>
      </c>
      <c r="D76" s="1">
        <v>90</v>
      </c>
      <c r="E76" s="1">
        <v>0.21</v>
      </c>
      <c r="F76" s="1">
        <v>0</v>
      </c>
      <c r="G76" s="1">
        <v>0.2</v>
      </c>
      <c r="H76" s="1">
        <v>0</v>
      </c>
      <c r="I76" s="1">
        <v>1.5</v>
      </c>
      <c r="J76" s="1">
        <v>0.5</v>
      </c>
      <c r="K76" s="1">
        <v>1.5</v>
      </c>
      <c r="L76" s="1">
        <v>0</v>
      </c>
      <c r="M76" s="1">
        <v>0</v>
      </c>
      <c r="N76" s="1">
        <v>1.5</v>
      </c>
      <c r="O76" s="1">
        <v>0.1</v>
      </c>
      <c r="P76" s="1">
        <v>0.1</v>
      </c>
      <c r="Q76" s="1">
        <v>0</v>
      </c>
      <c r="R76" s="1">
        <v>0</v>
      </c>
      <c r="S76" s="1">
        <v>0</v>
      </c>
      <c r="T76" s="1">
        <v>0</v>
      </c>
      <c r="U76" s="1">
        <v>5</v>
      </c>
      <c r="V76" s="1">
        <v>3.5</v>
      </c>
      <c r="W76" s="1">
        <v>70</v>
      </c>
      <c r="X76" s="1">
        <v>1</v>
      </c>
      <c r="Y76" s="1">
        <v>0.5</v>
      </c>
      <c r="Z76" s="1">
        <v>50</v>
      </c>
      <c r="AA76" s="1">
        <v>0</v>
      </c>
      <c r="AB76" s="1">
        <v>0</v>
      </c>
      <c r="AC76" s="1">
        <v>0.5</v>
      </c>
      <c r="AD76" s="1">
        <v>0</v>
      </c>
      <c r="AE76" s="1">
        <v>0.06</v>
      </c>
      <c r="AF76" s="1">
        <v>0</v>
      </c>
      <c r="AG76" s="1">
        <v>0</v>
      </c>
      <c r="AH76" s="1">
        <v>0</v>
      </c>
      <c r="AI76" s="1">
        <v>0</v>
      </c>
      <c r="AJ76" s="1">
        <v>1</v>
      </c>
      <c r="AK76" s="1">
        <v>21.5</v>
      </c>
      <c r="AL76" s="1">
        <v>8</v>
      </c>
      <c r="AM76" s="1">
        <v>27.9</v>
      </c>
      <c r="AN76" s="1">
        <v>0.8</v>
      </c>
      <c r="AO76" s="1">
        <v>4.7</v>
      </c>
      <c r="AP76" s="1">
        <v>19.5</v>
      </c>
      <c r="AQ76" s="1">
        <v>31.5</v>
      </c>
      <c r="AR76" s="1">
        <v>2.5</v>
      </c>
      <c r="AS76" s="1">
        <v>8.5</v>
      </c>
      <c r="AT76" s="1">
        <v>0</v>
      </c>
      <c r="AU76" s="1">
        <v>1</v>
      </c>
      <c r="AV76" s="1">
        <v>1</v>
      </c>
      <c r="AW76" s="1">
        <v>100</v>
      </c>
      <c r="AX76" s="1">
        <v>7.5</v>
      </c>
      <c r="AY76" s="1">
        <v>3</v>
      </c>
      <c r="AZ76" s="1">
        <v>2</v>
      </c>
      <c r="BA76" s="1">
        <v>1.5</v>
      </c>
      <c r="BB76" s="1">
        <v>6.5</v>
      </c>
      <c r="BC76" s="1">
        <v>11.5</v>
      </c>
      <c r="BD76" s="1">
        <v>4.5</v>
      </c>
      <c r="BE76" s="1">
        <v>2.5</v>
      </c>
      <c r="BF76" s="1">
        <v>1</v>
      </c>
      <c r="BG76" s="1">
        <v>1.5</v>
      </c>
      <c r="BH76" s="1">
        <v>1</v>
      </c>
      <c r="BI76" s="1">
        <v>0.86</v>
      </c>
      <c r="BJ76" s="1">
        <v>66.5</v>
      </c>
      <c r="BK76" s="1">
        <v>62.5</v>
      </c>
      <c r="BL76" s="1">
        <v>94</v>
      </c>
      <c r="BM76" s="1">
        <v>22</v>
      </c>
      <c r="BN76" s="1">
        <v>18</v>
      </c>
      <c r="BO76" s="1">
        <v>82</v>
      </c>
      <c r="BP76" s="1">
        <v>5</v>
      </c>
      <c r="BQ76" s="1">
        <v>3.5</v>
      </c>
      <c r="BR76" s="1">
        <v>70</v>
      </c>
      <c r="BS76" s="1">
        <v>0</v>
      </c>
      <c r="BT76" s="1">
        <v>0</v>
      </c>
      <c r="BU76" s="1">
        <v>2</v>
      </c>
      <c r="BV76" s="1">
        <v>0</v>
      </c>
      <c r="BW76" s="1">
        <v>0</v>
      </c>
      <c r="BX76" s="1">
        <v>0</v>
      </c>
      <c r="BY76" s="1">
        <v>78.5</v>
      </c>
      <c r="BZ76" s="1">
        <v>2.5</v>
      </c>
      <c r="CA76" s="1">
        <v>4.5</v>
      </c>
      <c r="CB76" s="1">
        <v>1</v>
      </c>
      <c r="CC76" s="1">
        <v>0</v>
      </c>
      <c r="CD76" s="1">
        <v>0</v>
      </c>
      <c r="CE76" s="1">
        <v>0</v>
      </c>
      <c r="CF76" s="1">
        <v>0</v>
      </c>
      <c r="CG76" s="1">
        <v>0</v>
      </c>
      <c r="CH76" s="1">
        <v>0</v>
      </c>
      <c r="CI76" s="1">
        <v>0</v>
      </c>
      <c r="CJ76" s="1">
        <v>0</v>
      </c>
      <c r="CK76" s="1">
        <f t="shared" si="1"/>
        <v>3.5389161100000019</v>
      </c>
      <c r="CL76" s="1">
        <v>0</v>
      </c>
    </row>
    <row r="77" spans="1:90" x14ac:dyDescent="0.25">
      <c r="A77" s="1" t="s">
        <v>182</v>
      </c>
      <c r="B77" s="1">
        <v>5.0999999999999996</v>
      </c>
      <c r="C77" s="1">
        <v>2</v>
      </c>
      <c r="D77" s="1">
        <v>78</v>
      </c>
      <c r="E77" s="1">
        <v>0.16</v>
      </c>
      <c r="F77" s="1">
        <v>0</v>
      </c>
      <c r="G77" s="1">
        <v>0.1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21.5</v>
      </c>
      <c r="V77" s="1">
        <v>16</v>
      </c>
      <c r="W77" s="1">
        <v>74</v>
      </c>
      <c r="X77" s="1">
        <v>4.5</v>
      </c>
      <c r="Y77" s="1">
        <v>2</v>
      </c>
      <c r="Z77" s="1">
        <v>44</v>
      </c>
      <c r="AA77" s="1">
        <v>0.5</v>
      </c>
      <c r="AB77" s="1">
        <v>0</v>
      </c>
      <c r="AC77" s="1">
        <v>3.5</v>
      </c>
      <c r="AD77" s="1">
        <v>0</v>
      </c>
      <c r="AE77" s="1">
        <v>0.12</v>
      </c>
      <c r="AF77" s="1">
        <v>0</v>
      </c>
      <c r="AG77" s="1">
        <v>0</v>
      </c>
      <c r="AH77" s="1">
        <v>0.5</v>
      </c>
      <c r="AI77" s="1">
        <v>0</v>
      </c>
      <c r="AJ77" s="1">
        <v>1</v>
      </c>
      <c r="AK77" s="1">
        <v>2</v>
      </c>
      <c r="AL77" s="1">
        <v>49.55</v>
      </c>
      <c r="AM77" s="1">
        <v>16.100000000000001</v>
      </c>
      <c r="AN77" s="1">
        <v>0.4</v>
      </c>
      <c r="AO77" s="1">
        <v>3.7</v>
      </c>
      <c r="AP77" s="1">
        <v>14</v>
      </c>
      <c r="AQ77" s="1">
        <v>26</v>
      </c>
      <c r="AR77" s="1">
        <v>1.5</v>
      </c>
      <c r="AS77" s="1">
        <v>7</v>
      </c>
      <c r="AT77" s="1">
        <v>0</v>
      </c>
      <c r="AU77" s="1">
        <v>2.5</v>
      </c>
      <c r="AV77" s="1">
        <v>1.5</v>
      </c>
      <c r="AW77" s="1">
        <v>60</v>
      </c>
      <c r="AX77" s="1">
        <v>4</v>
      </c>
      <c r="AY77" s="1">
        <v>0.5</v>
      </c>
      <c r="AZ77" s="1">
        <v>0</v>
      </c>
      <c r="BA77" s="1">
        <v>0.5</v>
      </c>
      <c r="BB77" s="1">
        <v>1</v>
      </c>
      <c r="BC77" s="1">
        <v>11.5</v>
      </c>
      <c r="BD77" s="1">
        <v>4.5</v>
      </c>
      <c r="BE77" s="1">
        <v>2.5</v>
      </c>
      <c r="BF77" s="1">
        <v>1</v>
      </c>
      <c r="BG77" s="1">
        <v>1.5</v>
      </c>
      <c r="BH77" s="1">
        <v>1</v>
      </c>
      <c r="BI77" s="1">
        <v>0.86</v>
      </c>
      <c r="BJ77" s="1">
        <v>37</v>
      </c>
      <c r="BK77" s="1">
        <v>30</v>
      </c>
      <c r="BL77" s="1">
        <v>81</v>
      </c>
      <c r="BM77" s="1">
        <v>33.5</v>
      </c>
      <c r="BN77" s="1">
        <v>25</v>
      </c>
      <c r="BO77" s="1">
        <v>75</v>
      </c>
      <c r="BP77" s="1">
        <v>21.5</v>
      </c>
      <c r="BQ77" s="1">
        <v>16</v>
      </c>
      <c r="BR77" s="1">
        <v>74</v>
      </c>
      <c r="BS77" s="1">
        <v>0.5</v>
      </c>
      <c r="BT77" s="1">
        <v>0</v>
      </c>
      <c r="BU77" s="1">
        <v>2</v>
      </c>
      <c r="BV77" s="1">
        <v>0</v>
      </c>
      <c r="BW77" s="1">
        <v>1</v>
      </c>
      <c r="BX77" s="1">
        <v>0.5</v>
      </c>
      <c r="BY77" s="1">
        <v>58</v>
      </c>
      <c r="BZ77" s="1">
        <v>1</v>
      </c>
      <c r="CA77" s="1">
        <v>5</v>
      </c>
      <c r="CB77" s="1">
        <v>6</v>
      </c>
      <c r="CC77" s="1">
        <v>0</v>
      </c>
      <c r="CD77" s="1">
        <v>0</v>
      </c>
      <c r="CE77" s="1">
        <v>0.5</v>
      </c>
      <c r="CF77" s="1">
        <v>0</v>
      </c>
      <c r="CG77" s="1">
        <v>0</v>
      </c>
      <c r="CH77" s="1">
        <v>0</v>
      </c>
      <c r="CI77" s="1">
        <v>0</v>
      </c>
      <c r="CJ77" s="1">
        <v>0</v>
      </c>
      <c r="CK77" s="1">
        <f t="shared" si="1"/>
        <v>3.4288602600000004</v>
      </c>
      <c r="CL77" s="1">
        <v>0</v>
      </c>
    </row>
    <row r="78" spans="1:90" x14ac:dyDescent="0.25">
      <c r="A78" s="1" t="s">
        <v>189</v>
      </c>
      <c r="B78" s="1">
        <v>4.4000000000000004</v>
      </c>
      <c r="C78" s="1">
        <v>2</v>
      </c>
      <c r="D78" s="1">
        <v>90</v>
      </c>
      <c r="E78" s="1">
        <v>0.04</v>
      </c>
      <c r="F78" s="1">
        <v>0</v>
      </c>
      <c r="G78" s="1">
        <v>0</v>
      </c>
      <c r="H78" s="1">
        <v>0</v>
      </c>
      <c r="I78" s="1">
        <v>0.5</v>
      </c>
      <c r="J78" s="1">
        <v>0</v>
      </c>
      <c r="K78" s="1">
        <v>0.5</v>
      </c>
      <c r="L78" s="1">
        <v>0</v>
      </c>
      <c r="M78" s="1">
        <v>0</v>
      </c>
      <c r="N78" s="1">
        <v>0.5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16.5</v>
      </c>
      <c r="V78" s="1">
        <v>14</v>
      </c>
      <c r="W78" s="1">
        <v>85</v>
      </c>
      <c r="X78" s="1">
        <v>0.5</v>
      </c>
      <c r="Y78" s="1">
        <v>0</v>
      </c>
      <c r="Z78" s="1">
        <v>0</v>
      </c>
      <c r="AA78" s="1">
        <v>0</v>
      </c>
      <c r="AB78" s="1">
        <v>0</v>
      </c>
      <c r="AC78" s="1">
        <v>0.5</v>
      </c>
      <c r="AD78" s="1">
        <v>0</v>
      </c>
      <c r="AE78" s="1">
        <v>0.02</v>
      </c>
      <c r="AF78" s="1">
        <v>0</v>
      </c>
      <c r="AG78" s="1">
        <v>0</v>
      </c>
      <c r="AH78" s="1">
        <v>0.5</v>
      </c>
      <c r="AI78" s="1">
        <v>0</v>
      </c>
      <c r="AJ78" s="1">
        <v>1</v>
      </c>
      <c r="AK78" s="1">
        <v>4</v>
      </c>
      <c r="AL78" s="1">
        <v>8.1999999999999993</v>
      </c>
      <c r="AM78" s="1">
        <v>21.5</v>
      </c>
      <c r="AN78" s="1">
        <v>0.1</v>
      </c>
      <c r="AO78" s="1">
        <v>3.3</v>
      </c>
      <c r="AP78" s="1">
        <v>7.5</v>
      </c>
      <c r="AQ78" s="1">
        <v>19.5</v>
      </c>
      <c r="AR78" s="1">
        <v>0</v>
      </c>
      <c r="AS78" s="1">
        <v>5.5</v>
      </c>
      <c r="AT78" s="1">
        <v>0</v>
      </c>
      <c r="AU78" s="1">
        <v>4.5</v>
      </c>
      <c r="AV78" s="1">
        <v>1.5</v>
      </c>
      <c r="AW78" s="1">
        <v>33</v>
      </c>
      <c r="AX78" s="1">
        <v>2</v>
      </c>
      <c r="AY78" s="1">
        <v>2.5</v>
      </c>
      <c r="AZ78" s="1">
        <v>0.5</v>
      </c>
      <c r="BA78" s="1">
        <v>2</v>
      </c>
      <c r="BB78" s="1">
        <v>5</v>
      </c>
      <c r="BC78" s="1">
        <v>11.5</v>
      </c>
      <c r="BD78" s="1">
        <v>4.5</v>
      </c>
      <c r="BE78" s="1">
        <v>2.5</v>
      </c>
      <c r="BF78" s="1">
        <v>1</v>
      </c>
      <c r="BG78" s="1">
        <v>1.5</v>
      </c>
      <c r="BH78" s="1">
        <v>1</v>
      </c>
      <c r="BI78" s="1">
        <v>0.86</v>
      </c>
      <c r="BJ78" s="1">
        <v>64.5</v>
      </c>
      <c r="BK78" s="1">
        <v>53</v>
      </c>
      <c r="BL78" s="1">
        <v>82</v>
      </c>
      <c r="BM78" s="1">
        <v>40.5</v>
      </c>
      <c r="BN78" s="1">
        <v>33</v>
      </c>
      <c r="BO78" s="1">
        <v>81</v>
      </c>
      <c r="BP78" s="1">
        <v>16.5</v>
      </c>
      <c r="BQ78" s="1">
        <v>14</v>
      </c>
      <c r="BR78" s="1">
        <v>85</v>
      </c>
      <c r="BS78" s="1">
        <v>0</v>
      </c>
      <c r="BT78" s="1">
        <v>0</v>
      </c>
      <c r="BU78" s="1">
        <v>2</v>
      </c>
      <c r="BV78" s="1">
        <v>0</v>
      </c>
      <c r="BW78" s="1">
        <v>0</v>
      </c>
      <c r="BX78" s="1">
        <v>0</v>
      </c>
      <c r="BY78" s="1">
        <v>81.5</v>
      </c>
      <c r="BZ78" s="1">
        <v>1.5</v>
      </c>
      <c r="CA78" s="1">
        <v>11.5</v>
      </c>
      <c r="CB78" s="1">
        <v>0</v>
      </c>
      <c r="CC78" s="1">
        <v>0</v>
      </c>
      <c r="CD78" s="1">
        <v>0</v>
      </c>
      <c r="CE78" s="1">
        <v>0</v>
      </c>
      <c r="CF78" s="1">
        <v>0</v>
      </c>
      <c r="CG78" s="1">
        <v>0</v>
      </c>
      <c r="CH78" s="1">
        <v>0</v>
      </c>
      <c r="CI78" s="1">
        <v>0</v>
      </c>
      <c r="CJ78" s="1">
        <v>0</v>
      </c>
      <c r="CK78" s="1">
        <f t="shared" si="1"/>
        <v>3.5078727400000003</v>
      </c>
      <c r="CL78" s="1">
        <v>0</v>
      </c>
    </row>
    <row r="79" spans="1:90" x14ac:dyDescent="0.25">
      <c r="A79" s="1" t="s">
        <v>65</v>
      </c>
      <c r="B79" s="1">
        <v>5.0999999999999996</v>
      </c>
      <c r="C79" s="1">
        <v>2</v>
      </c>
      <c r="D79" s="1">
        <v>90</v>
      </c>
      <c r="E79" s="1">
        <v>0.14000000000000001</v>
      </c>
      <c r="F79" s="1">
        <v>0</v>
      </c>
      <c r="G79" s="1">
        <v>0.2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17.5</v>
      </c>
      <c r="V79" s="1">
        <v>13.5</v>
      </c>
      <c r="W79" s="1">
        <v>77</v>
      </c>
      <c r="X79" s="1">
        <v>3.5</v>
      </c>
      <c r="Y79" s="1">
        <v>1</v>
      </c>
      <c r="Z79" s="1">
        <v>29</v>
      </c>
      <c r="AA79" s="1">
        <v>0</v>
      </c>
      <c r="AB79" s="1">
        <v>0</v>
      </c>
      <c r="AC79" s="1">
        <v>1</v>
      </c>
      <c r="AD79" s="1">
        <v>0.5</v>
      </c>
      <c r="AE79" s="1">
        <v>0.22</v>
      </c>
      <c r="AF79" s="1">
        <v>0</v>
      </c>
      <c r="AG79" s="1">
        <v>0</v>
      </c>
      <c r="AH79" s="1">
        <v>0.5</v>
      </c>
      <c r="AI79" s="1">
        <v>0</v>
      </c>
      <c r="AJ79" s="1">
        <v>0</v>
      </c>
      <c r="AK79" s="1">
        <v>3</v>
      </c>
      <c r="AL79" s="1">
        <v>18.7</v>
      </c>
      <c r="AM79" s="1">
        <v>18.899999999999999</v>
      </c>
      <c r="AN79" s="1">
        <v>0.7</v>
      </c>
      <c r="AO79" s="1">
        <v>2.7</v>
      </c>
      <c r="AP79" s="1">
        <v>14.5</v>
      </c>
      <c r="AQ79" s="1">
        <v>14.5</v>
      </c>
      <c r="AR79" s="1">
        <v>0</v>
      </c>
      <c r="AS79" s="1">
        <v>0.5</v>
      </c>
      <c r="AT79" s="1">
        <v>2.5</v>
      </c>
      <c r="AU79" s="1">
        <v>2</v>
      </c>
      <c r="AV79" s="1">
        <v>1.5</v>
      </c>
      <c r="AW79" s="1">
        <v>75</v>
      </c>
      <c r="AX79" s="1">
        <v>6.5</v>
      </c>
      <c r="AY79" s="1">
        <v>1</v>
      </c>
      <c r="AZ79" s="1">
        <v>0.5</v>
      </c>
      <c r="BA79" s="1">
        <v>1</v>
      </c>
      <c r="BB79" s="1">
        <v>2.5</v>
      </c>
      <c r="BC79" s="1">
        <v>17</v>
      </c>
      <c r="BD79" s="1">
        <v>11.5</v>
      </c>
      <c r="BE79" s="1">
        <v>6.5</v>
      </c>
      <c r="BF79" s="1">
        <v>2</v>
      </c>
      <c r="BG79" s="1">
        <v>1.5</v>
      </c>
      <c r="BH79" s="1">
        <v>2</v>
      </c>
      <c r="BI79" s="1">
        <v>1.87</v>
      </c>
      <c r="BJ79" s="1">
        <v>59.5</v>
      </c>
      <c r="BK79" s="1">
        <v>50</v>
      </c>
      <c r="BL79" s="1">
        <v>84</v>
      </c>
      <c r="BM79" s="1">
        <v>39</v>
      </c>
      <c r="BN79" s="1">
        <v>30</v>
      </c>
      <c r="BO79" s="1">
        <v>77</v>
      </c>
      <c r="BP79" s="1">
        <v>17.5</v>
      </c>
      <c r="BQ79" s="1">
        <v>13.5</v>
      </c>
      <c r="BR79" s="1">
        <v>77</v>
      </c>
      <c r="BS79" s="1">
        <v>0</v>
      </c>
      <c r="BT79" s="1">
        <v>0</v>
      </c>
      <c r="BU79" s="1">
        <v>2</v>
      </c>
      <c r="BV79" s="1">
        <v>0</v>
      </c>
      <c r="BW79" s="1">
        <v>0</v>
      </c>
      <c r="BX79" s="1">
        <v>2.5</v>
      </c>
      <c r="BY79" s="1">
        <v>86.5</v>
      </c>
      <c r="BZ79" s="1">
        <v>1.5</v>
      </c>
      <c r="CA79" s="1">
        <v>3.5</v>
      </c>
      <c r="CB79" s="1">
        <v>3</v>
      </c>
      <c r="CC79" s="1">
        <v>0</v>
      </c>
      <c r="CD79" s="1">
        <v>0</v>
      </c>
      <c r="CE79" s="1">
        <v>0</v>
      </c>
      <c r="CF79" s="1">
        <v>0</v>
      </c>
      <c r="CG79" s="1">
        <v>0</v>
      </c>
      <c r="CH79" s="1">
        <v>0</v>
      </c>
      <c r="CI79" s="1">
        <v>0</v>
      </c>
      <c r="CJ79" s="1">
        <v>0</v>
      </c>
      <c r="CK79" s="1">
        <f t="shared" si="1"/>
        <v>4.2357778399999999</v>
      </c>
      <c r="CL79" s="1">
        <v>-1</v>
      </c>
    </row>
    <row r="80" spans="1:90" x14ac:dyDescent="0.25">
      <c r="A80" s="1" t="s">
        <v>84</v>
      </c>
      <c r="B80" s="1">
        <v>5</v>
      </c>
      <c r="C80" s="1">
        <v>2</v>
      </c>
      <c r="D80" s="1">
        <v>90</v>
      </c>
      <c r="E80" s="1">
        <v>0.02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30.5</v>
      </c>
      <c r="V80" s="1">
        <v>26</v>
      </c>
      <c r="W80" s="1">
        <v>85</v>
      </c>
      <c r="X80" s="1">
        <v>5.5</v>
      </c>
      <c r="Y80" s="1">
        <v>1</v>
      </c>
      <c r="Z80" s="1">
        <v>18</v>
      </c>
      <c r="AA80" s="1">
        <v>2</v>
      </c>
      <c r="AB80" s="1">
        <v>0</v>
      </c>
      <c r="AC80" s="1">
        <v>1</v>
      </c>
      <c r="AD80" s="1">
        <v>0</v>
      </c>
      <c r="AE80" s="1">
        <v>0.04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2</v>
      </c>
      <c r="AL80" s="1">
        <v>20.25</v>
      </c>
      <c r="AM80" s="1">
        <v>16.100000000000001</v>
      </c>
      <c r="AN80" s="1">
        <v>0.1</v>
      </c>
      <c r="AO80" s="1">
        <v>2.6</v>
      </c>
      <c r="AP80" s="1">
        <v>15</v>
      </c>
      <c r="AQ80" s="1">
        <v>15</v>
      </c>
      <c r="AR80" s="1">
        <v>0</v>
      </c>
      <c r="AS80" s="1">
        <v>1</v>
      </c>
      <c r="AT80" s="1">
        <v>2.5</v>
      </c>
      <c r="AU80" s="1">
        <v>1</v>
      </c>
      <c r="AV80" s="1">
        <v>1</v>
      </c>
      <c r="AW80" s="1">
        <v>100</v>
      </c>
      <c r="AX80" s="1">
        <v>6</v>
      </c>
      <c r="AY80" s="1">
        <v>0.5</v>
      </c>
      <c r="AZ80" s="1">
        <v>1</v>
      </c>
      <c r="BA80" s="1">
        <v>0.5</v>
      </c>
      <c r="BB80" s="1">
        <v>2</v>
      </c>
      <c r="BC80" s="1">
        <v>17</v>
      </c>
      <c r="BD80" s="1">
        <v>11.5</v>
      </c>
      <c r="BE80" s="1">
        <v>6.5</v>
      </c>
      <c r="BF80" s="1">
        <v>2</v>
      </c>
      <c r="BG80" s="1">
        <v>1.5</v>
      </c>
      <c r="BH80" s="1">
        <v>2</v>
      </c>
      <c r="BI80" s="1">
        <v>1.87</v>
      </c>
      <c r="BJ80" s="1">
        <v>70.5</v>
      </c>
      <c r="BK80" s="1">
        <v>61</v>
      </c>
      <c r="BL80" s="1">
        <v>87</v>
      </c>
      <c r="BM80" s="1">
        <v>49.5</v>
      </c>
      <c r="BN80" s="1">
        <v>39.5</v>
      </c>
      <c r="BO80" s="1">
        <v>80</v>
      </c>
      <c r="BP80" s="1">
        <v>30.5</v>
      </c>
      <c r="BQ80" s="1">
        <v>26</v>
      </c>
      <c r="BR80" s="1">
        <v>85</v>
      </c>
      <c r="BS80" s="1">
        <v>0</v>
      </c>
      <c r="BT80" s="1">
        <v>0</v>
      </c>
      <c r="BU80" s="1">
        <v>2</v>
      </c>
      <c r="BV80" s="1">
        <v>0</v>
      </c>
      <c r="BW80" s="1">
        <v>0</v>
      </c>
      <c r="BX80" s="1">
        <v>1</v>
      </c>
      <c r="BY80" s="1">
        <v>97.5</v>
      </c>
      <c r="BZ80" s="1">
        <v>1</v>
      </c>
      <c r="CA80" s="1">
        <v>11</v>
      </c>
      <c r="CB80" s="1">
        <v>5</v>
      </c>
      <c r="CC80" s="1">
        <v>0</v>
      </c>
      <c r="CD80" s="1">
        <v>0</v>
      </c>
      <c r="CE80" s="1">
        <v>2</v>
      </c>
      <c r="CF80" s="1">
        <v>0</v>
      </c>
      <c r="CG80" s="1">
        <v>0</v>
      </c>
      <c r="CH80" s="1">
        <v>0</v>
      </c>
      <c r="CI80" s="1">
        <v>0</v>
      </c>
      <c r="CJ80" s="1">
        <v>0</v>
      </c>
      <c r="CK80" s="1">
        <f t="shared" si="1"/>
        <v>4.4513758199999991</v>
      </c>
      <c r="CL80" s="1">
        <v>-1</v>
      </c>
    </row>
    <row r="81" spans="1:90" x14ac:dyDescent="0.25">
      <c r="A81" s="1" t="s">
        <v>187</v>
      </c>
      <c r="B81" s="1">
        <v>4.4000000000000004</v>
      </c>
      <c r="C81" s="1">
        <v>2</v>
      </c>
      <c r="D81" s="1">
        <v>90</v>
      </c>
      <c r="E81" s="1">
        <v>0.15</v>
      </c>
      <c r="F81" s="1">
        <v>0</v>
      </c>
      <c r="G81" s="1">
        <v>0.2</v>
      </c>
      <c r="H81" s="1">
        <v>0</v>
      </c>
      <c r="I81" s="1">
        <v>1</v>
      </c>
      <c r="J81" s="1">
        <v>0</v>
      </c>
      <c r="K81" s="1">
        <v>0.5</v>
      </c>
      <c r="L81" s="1">
        <v>0.5</v>
      </c>
      <c r="M81" s="1">
        <v>0.5</v>
      </c>
      <c r="N81" s="1">
        <v>0.5</v>
      </c>
      <c r="O81" s="1">
        <v>0.15</v>
      </c>
      <c r="P81" s="1">
        <v>0.15</v>
      </c>
      <c r="Q81" s="1">
        <v>0</v>
      </c>
      <c r="R81" s="1">
        <v>0</v>
      </c>
      <c r="S81" s="1">
        <v>0</v>
      </c>
      <c r="T81" s="1">
        <v>0</v>
      </c>
      <c r="U81" s="1">
        <v>3</v>
      </c>
      <c r="V81" s="1">
        <v>2</v>
      </c>
      <c r="W81" s="1">
        <v>67</v>
      </c>
      <c r="X81" s="1">
        <v>0</v>
      </c>
      <c r="Y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0.01</v>
      </c>
      <c r="AF81" s="1">
        <v>0</v>
      </c>
      <c r="AG81" s="1">
        <v>0</v>
      </c>
      <c r="AH81" s="1">
        <v>0.5</v>
      </c>
      <c r="AI81" s="1">
        <v>0</v>
      </c>
      <c r="AJ81" s="1">
        <v>1</v>
      </c>
      <c r="AK81" s="1">
        <v>4</v>
      </c>
      <c r="AL81" s="1">
        <v>0.2</v>
      </c>
      <c r="AM81" s="1">
        <v>14.8</v>
      </c>
      <c r="AN81" s="1">
        <v>0.9</v>
      </c>
      <c r="AO81" s="1">
        <v>3.5</v>
      </c>
      <c r="AP81" s="1">
        <v>9</v>
      </c>
      <c r="AQ81" s="1">
        <v>21</v>
      </c>
      <c r="AR81" s="1">
        <v>0</v>
      </c>
      <c r="AS81" s="1">
        <v>5.5</v>
      </c>
      <c r="AT81" s="1">
        <v>0</v>
      </c>
      <c r="AU81" s="1">
        <v>0</v>
      </c>
      <c r="AV81" s="1">
        <v>0</v>
      </c>
      <c r="AX81" s="1">
        <v>3</v>
      </c>
      <c r="AY81" s="1">
        <v>3</v>
      </c>
      <c r="AZ81" s="1">
        <v>1</v>
      </c>
      <c r="BA81" s="1">
        <v>0</v>
      </c>
      <c r="BB81" s="1">
        <v>4</v>
      </c>
      <c r="BC81" s="1">
        <v>12.5</v>
      </c>
      <c r="BD81" s="1">
        <v>9</v>
      </c>
      <c r="BE81" s="1">
        <v>3.5</v>
      </c>
      <c r="BF81" s="1">
        <v>1</v>
      </c>
      <c r="BG81" s="1">
        <v>4</v>
      </c>
      <c r="BH81" s="1">
        <v>1</v>
      </c>
      <c r="BI81" s="1">
        <v>1.1299999999999999</v>
      </c>
      <c r="BJ81" s="1">
        <v>32.5</v>
      </c>
      <c r="BK81" s="1">
        <v>23</v>
      </c>
      <c r="BL81" s="1">
        <v>71</v>
      </c>
      <c r="BM81" s="1">
        <v>8</v>
      </c>
      <c r="BN81" s="1">
        <v>5</v>
      </c>
      <c r="BO81" s="1">
        <v>63</v>
      </c>
      <c r="BP81" s="1">
        <v>3</v>
      </c>
      <c r="BQ81" s="1">
        <v>2</v>
      </c>
      <c r="BR81" s="1">
        <v>67</v>
      </c>
      <c r="BS81" s="1">
        <v>0</v>
      </c>
      <c r="BT81" s="1">
        <v>0</v>
      </c>
      <c r="BU81" s="1">
        <v>2</v>
      </c>
      <c r="BV81" s="1">
        <v>0</v>
      </c>
      <c r="BW81" s="1">
        <v>0</v>
      </c>
      <c r="BX81" s="1">
        <v>2.5</v>
      </c>
      <c r="BY81" s="1">
        <v>43</v>
      </c>
      <c r="BZ81" s="1">
        <v>0.5</v>
      </c>
      <c r="CA81" s="1">
        <v>3</v>
      </c>
      <c r="CB81" s="1">
        <v>1</v>
      </c>
      <c r="CC81" s="1">
        <v>0.5</v>
      </c>
      <c r="CD81" s="1">
        <v>0</v>
      </c>
      <c r="CE81" s="1">
        <v>0</v>
      </c>
      <c r="CF81" s="1">
        <v>0</v>
      </c>
      <c r="CG81" s="1">
        <v>0</v>
      </c>
      <c r="CH81" s="1">
        <v>0</v>
      </c>
      <c r="CI81" s="1">
        <v>0</v>
      </c>
      <c r="CJ81" s="1">
        <v>0</v>
      </c>
      <c r="CK81" s="1">
        <f t="shared" si="1"/>
        <v>3.5947613499999997</v>
      </c>
      <c r="CL81" s="1">
        <v>-1</v>
      </c>
    </row>
    <row r="82" spans="1:90" x14ac:dyDescent="0.25">
      <c r="A82" s="1" t="s">
        <v>123</v>
      </c>
      <c r="B82" s="1">
        <v>4.4000000000000004</v>
      </c>
      <c r="C82" s="1">
        <v>2</v>
      </c>
      <c r="D82" s="1">
        <v>90</v>
      </c>
      <c r="E82" s="1">
        <v>0.14000000000000001</v>
      </c>
      <c r="F82" s="1">
        <v>0</v>
      </c>
      <c r="G82" s="1">
        <v>0.2</v>
      </c>
      <c r="H82" s="1">
        <v>0</v>
      </c>
      <c r="I82" s="1">
        <v>1.5</v>
      </c>
      <c r="J82" s="1">
        <v>0.5</v>
      </c>
      <c r="K82" s="1">
        <v>1.5</v>
      </c>
      <c r="L82" s="1">
        <v>0</v>
      </c>
      <c r="M82" s="1">
        <v>0</v>
      </c>
      <c r="N82" s="1">
        <v>1.5</v>
      </c>
      <c r="O82" s="1">
        <v>0.1</v>
      </c>
      <c r="P82" s="1">
        <v>0.1</v>
      </c>
      <c r="Q82" s="1">
        <v>0</v>
      </c>
      <c r="R82" s="1">
        <v>0</v>
      </c>
      <c r="S82" s="1">
        <v>0</v>
      </c>
      <c r="T82" s="1">
        <v>0</v>
      </c>
      <c r="U82" s="1">
        <v>2.5</v>
      </c>
      <c r="V82" s="1">
        <v>2</v>
      </c>
      <c r="W82" s="1">
        <v>80</v>
      </c>
      <c r="X82" s="1">
        <v>0</v>
      </c>
      <c r="Y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0.04</v>
      </c>
      <c r="AF82" s="1">
        <v>0</v>
      </c>
      <c r="AG82" s="1">
        <v>0</v>
      </c>
      <c r="AH82" s="1">
        <v>0</v>
      </c>
      <c r="AI82" s="1">
        <v>0</v>
      </c>
      <c r="AJ82" s="1">
        <v>1</v>
      </c>
      <c r="AK82" s="1">
        <v>19.5</v>
      </c>
      <c r="AL82" s="1">
        <v>0.3</v>
      </c>
      <c r="AM82" s="1">
        <v>30</v>
      </c>
      <c r="AN82" s="1">
        <v>0.7</v>
      </c>
      <c r="AO82" s="1">
        <v>3.9</v>
      </c>
      <c r="AP82" s="1">
        <v>14.5</v>
      </c>
      <c r="AQ82" s="1">
        <v>26.5</v>
      </c>
      <c r="AR82" s="1">
        <v>0.5</v>
      </c>
      <c r="AS82" s="1">
        <v>6.5</v>
      </c>
      <c r="AT82" s="1">
        <v>0</v>
      </c>
      <c r="AU82" s="1">
        <v>0.5</v>
      </c>
      <c r="AV82" s="1">
        <v>0.5</v>
      </c>
      <c r="AW82" s="1">
        <v>100</v>
      </c>
      <c r="AX82" s="1">
        <v>3.5</v>
      </c>
      <c r="AY82" s="1">
        <v>10.5</v>
      </c>
      <c r="AZ82" s="1">
        <v>1</v>
      </c>
      <c r="BA82" s="1">
        <v>3.5</v>
      </c>
      <c r="BB82" s="1">
        <v>15</v>
      </c>
      <c r="BC82" s="1">
        <v>12.5</v>
      </c>
      <c r="BD82" s="1">
        <v>9</v>
      </c>
      <c r="BE82" s="1">
        <v>3.5</v>
      </c>
      <c r="BF82" s="1">
        <v>1</v>
      </c>
      <c r="BG82" s="1">
        <v>4</v>
      </c>
      <c r="BH82" s="1">
        <v>1</v>
      </c>
      <c r="BI82" s="1">
        <v>1.1299999999999999</v>
      </c>
      <c r="BJ82" s="1">
        <v>26</v>
      </c>
      <c r="BK82" s="1">
        <v>20</v>
      </c>
      <c r="BL82" s="1">
        <v>77</v>
      </c>
      <c r="BM82" s="1">
        <v>3.5</v>
      </c>
      <c r="BN82" s="1">
        <v>2.5</v>
      </c>
      <c r="BO82" s="1">
        <v>71</v>
      </c>
      <c r="BP82" s="1">
        <v>2.5</v>
      </c>
      <c r="BQ82" s="1">
        <v>2</v>
      </c>
      <c r="BR82" s="1">
        <v>80</v>
      </c>
      <c r="BS82" s="1">
        <v>0</v>
      </c>
      <c r="BT82" s="1">
        <v>0</v>
      </c>
      <c r="BU82" s="1">
        <v>2</v>
      </c>
      <c r="BV82" s="1">
        <v>0</v>
      </c>
      <c r="BW82" s="1">
        <v>0</v>
      </c>
      <c r="BX82" s="1">
        <v>0</v>
      </c>
      <c r="BY82" s="1">
        <v>46.5</v>
      </c>
      <c r="BZ82" s="1">
        <v>1.5</v>
      </c>
      <c r="CA82" s="1">
        <v>1.5</v>
      </c>
      <c r="CB82" s="1">
        <v>0</v>
      </c>
      <c r="CC82" s="1">
        <v>0</v>
      </c>
      <c r="CD82" s="1">
        <v>0</v>
      </c>
      <c r="CE82" s="1">
        <v>0</v>
      </c>
      <c r="CF82" s="1">
        <v>0</v>
      </c>
      <c r="CG82" s="1">
        <v>0</v>
      </c>
      <c r="CH82" s="1">
        <v>0</v>
      </c>
      <c r="CI82" s="1">
        <v>0</v>
      </c>
      <c r="CJ82" s="1">
        <v>0</v>
      </c>
      <c r="CK82" s="1">
        <f t="shared" si="1"/>
        <v>3.1840771399999999</v>
      </c>
      <c r="CL82" s="1">
        <v>-1</v>
      </c>
    </row>
    <row r="83" spans="1:90" x14ac:dyDescent="0.25">
      <c r="A83" s="1" t="s">
        <v>132</v>
      </c>
      <c r="B83" s="1">
        <v>5.0999999999999996</v>
      </c>
      <c r="C83" s="1">
        <v>2</v>
      </c>
      <c r="D83" s="1">
        <v>90</v>
      </c>
      <c r="E83" s="1">
        <v>0.06</v>
      </c>
      <c r="F83" s="1">
        <v>0</v>
      </c>
      <c r="G83" s="1">
        <v>0.1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10</v>
      </c>
      <c r="V83" s="1">
        <v>6.5</v>
      </c>
      <c r="W83" s="1">
        <v>65</v>
      </c>
      <c r="X83" s="1">
        <v>5</v>
      </c>
      <c r="Y83" s="1">
        <v>1</v>
      </c>
      <c r="Z83" s="1">
        <v>20</v>
      </c>
      <c r="AA83" s="1">
        <v>0</v>
      </c>
      <c r="AB83" s="1">
        <v>1</v>
      </c>
      <c r="AC83" s="1">
        <v>1.5</v>
      </c>
      <c r="AD83" s="1">
        <v>0</v>
      </c>
      <c r="AE83" s="1">
        <v>0.05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20.5</v>
      </c>
      <c r="AM83" s="1">
        <v>28.6</v>
      </c>
      <c r="AN83" s="1">
        <v>0.2</v>
      </c>
      <c r="AO83" s="1">
        <v>2.4</v>
      </c>
      <c r="AP83" s="1">
        <v>14</v>
      </c>
      <c r="AQ83" s="1">
        <v>14</v>
      </c>
      <c r="AR83" s="1">
        <v>0</v>
      </c>
      <c r="AS83" s="1">
        <v>2</v>
      </c>
      <c r="AT83" s="1">
        <v>1</v>
      </c>
      <c r="AU83" s="1">
        <v>4.5</v>
      </c>
      <c r="AV83" s="1">
        <v>2.5</v>
      </c>
      <c r="AW83" s="1">
        <v>56</v>
      </c>
      <c r="AX83" s="1">
        <v>5.5</v>
      </c>
      <c r="AY83" s="1">
        <v>3</v>
      </c>
      <c r="AZ83" s="1">
        <v>1</v>
      </c>
      <c r="BA83" s="1">
        <v>1</v>
      </c>
      <c r="BB83" s="1">
        <v>5</v>
      </c>
      <c r="BC83" s="1">
        <v>14.5</v>
      </c>
      <c r="BD83" s="1">
        <v>10.5</v>
      </c>
      <c r="BE83" s="1">
        <v>5</v>
      </c>
      <c r="BF83" s="1">
        <v>0</v>
      </c>
      <c r="BG83" s="1">
        <v>3.5</v>
      </c>
      <c r="BH83" s="1">
        <v>2.5</v>
      </c>
      <c r="BI83" s="1">
        <v>1.78</v>
      </c>
      <c r="BJ83" s="1">
        <v>28</v>
      </c>
      <c r="BK83" s="1">
        <v>21.5</v>
      </c>
      <c r="BL83" s="1">
        <v>77</v>
      </c>
      <c r="BM83" s="1">
        <v>21.5</v>
      </c>
      <c r="BN83" s="1">
        <v>13</v>
      </c>
      <c r="BO83" s="1">
        <v>60</v>
      </c>
      <c r="BP83" s="1">
        <v>10</v>
      </c>
      <c r="BQ83" s="1">
        <v>6.5</v>
      </c>
      <c r="BR83" s="1">
        <v>65</v>
      </c>
      <c r="BS83" s="1">
        <v>0</v>
      </c>
      <c r="BT83" s="1">
        <v>0</v>
      </c>
      <c r="BU83" s="1">
        <v>2</v>
      </c>
      <c r="BV83" s="1">
        <v>0</v>
      </c>
      <c r="BW83" s="1">
        <v>0</v>
      </c>
      <c r="BX83" s="1">
        <v>0.5</v>
      </c>
      <c r="BY83" s="1">
        <v>56.5</v>
      </c>
      <c r="BZ83" s="1">
        <v>0.5</v>
      </c>
      <c r="CA83" s="1">
        <v>7</v>
      </c>
      <c r="CB83" s="1">
        <v>5</v>
      </c>
      <c r="CC83" s="1">
        <v>0</v>
      </c>
      <c r="CD83" s="1">
        <v>0</v>
      </c>
      <c r="CE83" s="1">
        <v>0</v>
      </c>
      <c r="CF83" s="1">
        <v>0</v>
      </c>
      <c r="CG83" s="1">
        <v>0</v>
      </c>
      <c r="CH83" s="1">
        <v>0</v>
      </c>
      <c r="CI83" s="1">
        <v>0</v>
      </c>
      <c r="CJ83" s="1">
        <v>0</v>
      </c>
      <c r="CK83" s="1">
        <f t="shared" si="1"/>
        <v>2.6309736599999995</v>
      </c>
      <c r="CL83" s="1">
        <v>-1</v>
      </c>
    </row>
    <row r="84" spans="1:90" x14ac:dyDescent="0.25">
      <c r="A84" s="1" t="s">
        <v>159</v>
      </c>
      <c r="B84" s="1">
        <v>4.3</v>
      </c>
      <c r="C84" s="1">
        <v>2</v>
      </c>
      <c r="D84" s="1">
        <v>90</v>
      </c>
      <c r="E84" s="1">
        <v>0.25</v>
      </c>
      <c r="F84" s="1">
        <v>0</v>
      </c>
      <c r="G84" s="1">
        <v>0.3</v>
      </c>
      <c r="H84" s="1">
        <v>0</v>
      </c>
      <c r="I84" s="1">
        <v>1</v>
      </c>
      <c r="J84" s="1">
        <v>0</v>
      </c>
      <c r="K84" s="1">
        <v>0.5</v>
      </c>
      <c r="L84" s="1">
        <v>0.5</v>
      </c>
      <c r="M84" s="1">
        <v>0</v>
      </c>
      <c r="N84" s="1">
        <v>0</v>
      </c>
      <c r="O84" s="1">
        <v>0.02</v>
      </c>
      <c r="P84" s="1">
        <v>0.02</v>
      </c>
      <c r="Q84" s="1">
        <v>0</v>
      </c>
      <c r="R84" s="1">
        <v>0</v>
      </c>
      <c r="S84" s="1">
        <v>0</v>
      </c>
      <c r="T84" s="1">
        <v>0</v>
      </c>
      <c r="U84" s="1">
        <v>8</v>
      </c>
      <c r="V84" s="1">
        <v>6.5</v>
      </c>
      <c r="W84" s="1">
        <v>81</v>
      </c>
      <c r="X84" s="1">
        <v>2.5</v>
      </c>
      <c r="Y84" s="1">
        <v>0</v>
      </c>
      <c r="Z84" s="1">
        <v>0</v>
      </c>
      <c r="AA84" s="1">
        <v>0</v>
      </c>
      <c r="AB84" s="1">
        <v>0</v>
      </c>
      <c r="AC84" s="1">
        <v>1</v>
      </c>
      <c r="AD84" s="1">
        <v>0.5</v>
      </c>
      <c r="AE84" s="1">
        <v>0.24</v>
      </c>
      <c r="AF84" s="1">
        <v>0</v>
      </c>
      <c r="AG84" s="1">
        <v>0</v>
      </c>
      <c r="AH84" s="1">
        <v>0.5</v>
      </c>
      <c r="AI84" s="1">
        <v>0</v>
      </c>
      <c r="AJ84" s="1">
        <v>1</v>
      </c>
      <c r="AK84" s="1">
        <v>9.5</v>
      </c>
      <c r="AL84" s="1">
        <v>13.15</v>
      </c>
      <c r="AM84" s="1">
        <v>8.8000000000000007</v>
      </c>
      <c r="AN84" s="1">
        <v>0.8</v>
      </c>
      <c r="AO84" s="1">
        <v>3.4</v>
      </c>
      <c r="AP84" s="1">
        <v>8</v>
      </c>
      <c r="AQ84" s="1">
        <v>20</v>
      </c>
      <c r="AR84" s="1">
        <v>0</v>
      </c>
      <c r="AS84" s="1">
        <v>5.5</v>
      </c>
      <c r="AT84" s="1">
        <v>0</v>
      </c>
      <c r="AU84" s="1">
        <v>0.5</v>
      </c>
      <c r="AV84" s="1">
        <v>0.5</v>
      </c>
      <c r="AW84" s="1">
        <v>100</v>
      </c>
      <c r="AX84" s="1">
        <v>6</v>
      </c>
      <c r="AY84" s="1">
        <v>3</v>
      </c>
      <c r="AZ84" s="1">
        <v>0</v>
      </c>
      <c r="BA84" s="1">
        <v>0</v>
      </c>
      <c r="BB84" s="1">
        <v>3</v>
      </c>
      <c r="BC84" s="1">
        <v>12.5</v>
      </c>
      <c r="BD84" s="1">
        <v>9</v>
      </c>
      <c r="BE84" s="1">
        <v>3.5</v>
      </c>
      <c r="BF84" s="1">
        <v>1</v>
      </c>
      <c r="BG84" s="1">
        <v>4</v>
      </c>
      <c r="BH84" s="1">
        <v>1</v>
      </c>
      <c r="BI84" s="1">
        <v>1.1299999999999999</v>
      </c>
      <c r="BJ84" s="1">
        <v>24.5</v>
      </c>
      <c r="BK84" s="1">
        <v>18</v>
      </c>
      <c r="BL84" s="1">
        <v>73</v>
      </c>
      <c r="BM84" s="1">
        <v>15</v>
      </c>
      <c r="BN84" s="1">
        <v>8</v>
      </c>
      <c r="BO84" s="1">
        <v>53</v>
      </c>
      <c r="BP84" s="1">
        <v>8</v>
      </c>
      <c r="BQ84" s="1">
        <v>6.5</v>
      </c>
      <c r="BR84" s="1">
        <v>81</v>
      </c>
      <c r="BS84" s="1">
        <v>0.5</v>
      </c>
      <c r="BT84" s="1">
        <v>0.5</v>
      </c>
      <c r="BU84" s="1">
        <v>2</v>
      </c>
      <c r="BV84" s="1">
        <v>0</v>
      </c>
      <c r="BW84" s="1">
        <v>0</v>
      </c>
      <c r="BX84" s="1">
        <v>0.5</v>
      </c>
      <c r="BY84" s="1">
        <v>47.5</v>
      </c>
      <c r="BZ84" s="1">
        <v>0.5</v>
      </c>
      <c r="CA84" s="1">
        <v>4.5</v>
      </c>
      <c r="CB84" s="1">
        <v>6</v>
      </c>
      <c r="CC84" s="1">
        <v>1</v>
      </c>
      <c r="CD84" s="1">
        <v>0</v>
      </c>
      <c r="CE84" s="1">
        <v>0</v>
      </c>
      <c r="CF84" s="1">
        <v>0</v>
      </c>
      <c r="CG84" s="1">
        <v>0</v>
      </c>
      <c r="CH84" s="1">
        <v>0</v>
      </c>
      <c r="CI84" s="1">
        <v>0</v>
      </c>
      <c r="CJ84" s="1">
        <v>0</v>
      </c>
      <c r="CK84" s="1">
        <f t="shared" si="1"/>
        <v>4.1784883699999993</v>
      </c>
      <c r="CL84" s="1">
        <v>-3</v>
      </c>
    </row>
    <row r="85" spans="1:90" x14ac:dyDescent="0.25">
      <c r="A85" s="1" t="s">
        <v>125</v>
      </c>
      <c r="B85" s="1">
        <v>4.4000000000000004</v>
      </c>
      <c r="C85" s="1">
        <v>2</v>
      </c>
      <c r="D85" s="1">
        <v>90</v>
      </c>
      <c r="E85" s="1">
        <v>0.1</v>
      </c>
      <c r="F85" s="1">
        <v>0</v>
      </c>
      <c r="G85" s="1">
        <v>0.1</v>
      </c>
      <c r="H85" s="1">
        <v>0</v>
      </c>
      <c r="I85" s="1">
        <v>0.5</v>
      </c>
      <c r="J85" s="1">
        <v>0.5</v>
      </c>
      <c r="K85" s="1">
        <v>0</v>
      </c>
      <c r="L85" s="1">
        <v>0.5</v>
      </c>
      <c r="M85" s="1">
        <v>0</v>
      </c>
      <c r="N85" s="1">
        <v>0</v>
      </c>
      <c r="O85" s="1">
        <v>0.08</v>
      </c>
      <c r="P85" s="1">
        <v>0.08</v>
      </c>
      <c r="Q85" s="1">
        <v>0</v>
      </c>
      <c r="R85" s="1">
        <v>0</v>
      </c>
      <c r="S85" s="1">
        <v>0</v>
      </c>
      <c r="T85" s="1">
        <v>0</v>
      </c>
      <c r="U85" s="1">
        <v>5.5</v>
      </c>
      <c r="V85" s="1">
        <v>3.5</v>
      </c>
      <c r="W85" s="1">
        <v>64</v>
      </c>
      <c r="X85" s="1">
        <v>0.5</v>
      </c>
      <c r="Y85" s="1">
        <v>0.5</v>
      </c>
      <c r="Z85" s="1">
        <v>100</v>
      </c>
      <c r="AA85" s="1">
        <v>0.5</v>
      </c>
      <c r="AB85" s="1">
        <v>0</v>
      </c>
      <c r="AC85" s="1">
        <v>0.5</v>
      </c>
      <c r="AD85" s="1">
        <v>0</v>
      </c>
      <c r="AE85" s="1">
        <v>0.03</v>
      </c>
      <c r="AF85" s="1">
        <v>0</v>
      </c>
      <c r="AG85" s="1">
        <v>0</v>
      </c>
      <c r="AH85" s="1">
        <v>0</v>
      </c>
      <c r="AI85" s="1">
        <v>0</v>
      </c>
      <c r="AJ85" s="1">
        <v>1</v>
      </c>
      <c r="AK85" s="1">
        <v>7.5</v>
      </c>
      <c r="AL85" s="1">
        <v>5.45</v>
      </c>
      <c r="AM85" s="1">
        <v>16.8</v>
      </c>
      <c r="AN85" s="1">
        <v>0.6</v>
      </c>
      <c r="AO85" s="1">
        <v>3.7</v>
      </c>
      <c r="AP85" s="1">
        <v>13.5</v>
      </c>
      <c r="AQ85" s="1">
        <v>25.5</v>
      </c>
      <c r="AR85" s="1">
        <v>0</v>
      </c>
      <c r="AS85" s="1">
        <v>6</v>
      </c>
      <c r="AT85" s="1">
        <v>0</v>
      </c>
      <c r="AU85" s="1">
        <v>0.5</v>
      </c>
      <c r="AV85" s="1">
        <v>0.5</v>
      </c>
      <c r="AW85" s="1">
        <v>100</v>
      </c>
      <c r="AX85" s="1">
        <v>4</v>
      </c>
      <c r="AY85" s="1">
        <v>3.5</v>
      </c>
      <c r="AZ85" s="1">
        <v>0.5</v>
      </c>
      <c r="BA85" s="1">
        <v>0</v>
      </c>
      <c r="BB85" s="1">
        <v>4</v>
      </c>
      <c r="BC85" s="1">
        <v>12.5</v>
      </c>
      <c r="BD85" s="1">
        <v>9</v>
      </c>
      <c r="BE85" s="1">
        <v>3.5</v>
      </c>
      <c r="BF85" s="1">
        <v>1</v>
      </c>
      <c r="BG85" s="1">
        <v>4</v>
      </c>
      <c r="BH85" s="1">
        <v>1</v>
      </c>
      <c r="BI85" s="1">
        <v>1.1299999999999999</v>
      </c>
      <c r="BJ85" s="1">
        <v>41</v>
      </c>
      <c r="BK85" s="1">
        <v>31.5</v>
      </c>
      <c r="BL85" s="1">
        <v>77</v>
      </c>
      <c r="BM85" s="1">
        <v>13.5</v>
      </c>
      <c r="BN85" s="1">
        <v>8</v>
      </c>
      <c r="BO85" s="1">
        <v>59</v>
      </c>
      <c r="BP85" s="1">
        <v>5.5</v>
      </c>
      <c r="BQ85" s="1">
        <v>3.5</v>
      </c>
      <c r="BR85" s="1">
        <v>64</v>
      </c>
      <c r="BS85" s="1">
        <v>0</v>
      </c>
      <c r="BT85" s="1">
        <v>0</v>
      </c>
      <c r="BU85" s="1">
        <v>2</v>
      </c>
      <c r="BV85" s="1">
        <v>0</v>
      </c>
      <c r="BW85" s="1">
        <v>0</v>
      </c>
      <c r="BX85" s="1">
        <v>0.5</v>
      </c>
      <c r="BY85" s="1">
        <v>52.5</v>
      </c>
      <c r="BZ85" s="1">
        <v>2</v>
      </c>
      <c r="CA85" s="1">
        <v>4</v>
      </c>
      <c r="CB85" s="1">
        <v>1</v>
      </c>
      <c r="CC85" s="1">
        <v>0</v>
      </c>
      <c r="CD85" s="1">
        <v>0</v>
      </c>
      <c r="CE85" s="1">
        <v>0.5</v>
      </c>
      <c r="CF85" s="1">
        <v>0</v>
      </c>
      <c r="CG85" s="1">
        <v>0</v>
      </c>
      <c r="CH85" s="1">
        <v>0</v>
      </c>
      <c r="CI85" s="1">
        <v>0</v>
      </c>
      <c r="CJ85" s="1">
        <v>0</v>
      </c>
      <c r="CK85" s="1">
        <f t="shared" si="1"/>
        <v>3.58290218</v>
      </c>
      <c r="CL85" s="1">
        <v>-4</v>
      </c>
    </row>
  </sheetData>
  <sortState xmlns:xlrd2="http://schemas.microsoft.com/office/spreadsheetml/2017/richdata2" ref="A2:CL85">
    <sortCondition ref="C6:C85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98E06-C5DE-4573-BB80-A6AA2700BAF0}">
  <dimension ref="A1:CL83"/>
  <sheetViews>
    <sheetView zoomScale="80" zoomScaleNormal="80" workbookViewId="0">
      <pane xSplit="1" ySplit="1" topLeftCell="BR2" activePane="bottomRight" state="frozen"/>
      <selection pane="topRight" activeCell="B1" sqref="B1"/>
      <selection pane="bottomLeft" activeCell="A2" sqref="A2"/>
      <selection pane="bottomRight" activeCell="CK1" activeCellId="1" sqref="A1:B1048576 CK1:CL1048576"/>
    </sheetView>
  </sheetViews>
  <sheetFormatPr defaultRowHeight="15.75" x14ac:dyDescent="0.25"/>
  <cols>
    <col min="1" max="1" width="23.5703125" style="1" bestFit="1" customWidth="1"/>
    <col min="2" max="89" width="9.140625" style="1"/>
    <col min="90" max="90" width="12" style="1" bestFit="1" customWidth="1"/>
    <col min="91" max="16384" width="9.140625" style="1"/>
  </cols>
  <sheetData>
    <row r="1" spans="1:9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10</v>
      </c>
      <c r="S1" s="1" t="s">
        <v>11</v>
      </c>
      <c r="T1" s="1" t="s">
        <v>13</v>
      </c>
      <c r="U1" s="1" t="s">
        <v>17</v>
      </c>
      <c r="V1" s="1" t="s">
        <v>18</v>
      </c>
      <c r="W1" s="1" t="s">
        <v>19</v>
      </c>
      <c r="X1" s="1" t="s">
        <v>17</v>
      </c>
      <c r="Y1" s="1" t="s">
        <v>18</v>
      </c>
      <c r="Z1" s="1" t="s">
        <v>19</v>
      </c>
      <c r="AA1" s="1" t="s">
        <v>20</v>
      </c>
      <c r="AB1" s="1" t="s">
        <v>21</v>
      </c>
      <c r="AC1" s="1" t="s">
        <v>22</v>
      </c>
      <c r="AD1" s="1" t="s">
        <v>23</v>
      </c>
      <c r="AE1" s="1" t="s">
        <v>24</v>
      </c>
      <c r="AF1" s="1" t="s">
        <v>25</v>
      </c>
      <c r="AG1" s="1" t="s">
        <v>26</v>
      </c>
      <c r="AH1" s="1" t="s">
        <v>27</v>
      </c>
      <c r="AI1" s="1" t="s">
        <v>28</v>
      </c>
      <c r="AJ1" s="1" t="s">
        <v>29</v>
      </c>
      <c r="AK1" s="1" t="s">
        <v>30</v>
      </c>
      <c r="AL1" s="1" t="s">
        <v>31</v>
      </c>
      <c r="AM1" s="1" t="s">
        <v>32</v>
      </c>
      <c r="AN1" s="1" t="s">
        <v>33</v>
      </c>
      <c r="AO1" s="1" t="s">
        <v>34</v>
      </c>
      <c r="AP1" s="1" t="s">
        <v>35</v>
      </c>
      <c r="AQ1" s="1" t="s">
        <v>36</v>
      </c>
      <c r="AR1" s="1" t="s">
        <v>37</v>
      </c>
      <c r="AS1" s="1" t="s">
        <v>38</v>
      </c>
      <c r="AT1" s="1" t="s">
        <v>39</v>
      </c>
      <c r="AU1" s="1" t="s">
        <v>17</v>
      </c>
      <c r="AV1" s="1" t="s">
        <v>40</v>
      </c>
      <c r="AW1" s="1" t="s">
        <v>19</v>
      </c>
      <c r="AX1" s="1" t="s">
        <v>41</v>
      </c>
      <c r="AY1" s="1" t="s">
        <v>42</v>
      </c>
      <c r="AZ1" s="1" t="s">
        <v>43</v>
      </c>
      <c r="BA1" s="1" t="s">
        <v>44</v>
      </c>
      <c r="BB1" s="1" t="s">
        <v>45</v>
      </c>
      <c r="BC1" s="1" t="s">
        <v>8</v>
      </c>
      <c r="BD1" s="1" t="s">
        <v>10</v>
      </c>
      <c r="BE1" s="1" t="s">
        <v>9</v>
      </c>
      <c r="BF1" s="1" t="s">
        <v>46</v>
      </c>
      <c r="BG1" s="1" t="s">
        <v>13</v>
      </c>
      <c r="BH1" s="1" t="s">
        <v>12</v>
      </c>
      <c r="BI1" s="1" t="s">
        <v>47</v>
      </c>
      <c r="BJ1" s="1" t="s">
        <v>17</v>
      </c>
      <c r="BK1" s="1" t="s">
        <v>48</v>
      </c>
      <c r="BL1" s="1" t="s">
        <v>19</v>
      </c>
      <c r="BM1" s="1" t="s">
        <v>17</v>
      </c>
      <c r="BN1" s="1" t="s">
        <v>49</v>
      </c>
      <c r="BO1" s="1" t="s">
        <v>19</v>
      </c>
      <c r="BP1" s="1" t="s">
        <v>17</v>
      </c>
      <c r="BQ1" s="1" t="s">
        <v>18</v>
      </c>
      <c r="BR1" s="1" t="s">
        <v>19</v>
      </c>
      <c r="BS1" s="1" t="s">
        <v>17</v>
      </c>
      <c r="BT1" s="1" t="s">
        <v>49</v>
      </c>
      <c r="BU1" s="1" t="s">
        <v>50</v>
      </c>
      <c r="BV1" s="1" t="s">
        <v>51</v>
      </c>
      <c r="BW1" s="1" t="s">
        <v>52</v>
      </c>
      <c r="BX1" s="1" t="s">
        <v>53</v>
      </c>
      <c r="BY1" s="1" t="s">
        <v>54</v>
      </c>
      <c r="BZ1" s="1" t="s">
        <v>55</v>
      </c>
      <c r="CA1" s="1" t="s">
        <v>56</v>
      </c>
      <c r="CB1" s="1" t="s">
        <v>55</v>
      </c>
      <c r="CC1" s="1" t="s">
        <v>56</v>
      </c>
      <c r="CD1" s="1" t="s">
        <v>55</v>
      </c>
      <c r="CE1" s="1" t="s">
        <v>57</v>
      </c>
      <c r="CF1" s="1" t="s">
        <v>49</v>
      </c>
      <c r="CG1" s="1" t="s">
        <v>17</v>
      </c>
      <c r="CH1" s="1" t="s">
        <v>58</v>
      </c>
      <c r="CI1" s="1" t="s">
        <v>17</v>
      </c>
      <c r="CJ1" s="1" t="s">
        <v>58</v>
      </c>
      <c r="CK1" s="1" t="s">
        <v>209</v>
      </c>
      <c r="CL1" s="1" t="s">
        <v>208</v>
      </c>
    </row>
    <row r="2" spans="1:90" x14ac:dyDescent="0.25">
      <c r="A2" s="1" t="s">
        <v>118</v>
      </c>
      <c r="B2" s="1">
        <v>6.2</v>
      </c>
      <c r="C2" s="1">
        <v>2</v>
      </c>
      <c r="D2" s="1">
        <v>45.5</v>
      </c>
      <c r="E2" s="1">
        <v>0.14000000000000001</v>
      </c>
      <c r="F2" s="1">
        <v>0.12</v>
      </c>
      <c r="G2" s="1">
        <v>0.3</v>
      </c>
      <c r="H2" s="1">
        <v>1</v>
      </c>
      <c r="I2" s="1">
        <v>0.5</v>
      </c>
      <c r="J2" s="1">
        <v>0.5</v>
      </c>
      <c r="K2" s="1">
        <v>0.5</v>
      </c>
      <c r="L2" s="1">
        <v>0</v>
      </c>
      <c r="M2" s="1">
        <v>0.5</v>
      </c>
      <c r="N2" s="1">
        <v>0</v>
      </c>
      <c r="O2" s="1">
        <v>0.22</v>
      </c>
      <c r="P2" s="1">
        <v>0.22</v>
      </c>
      <c r="Q2" s="1">
        <v>0.5</v>
      </c>
      <c r="R2" s="1">
        <v>0.5</v>
      </c>
      <c r="S2" s="1">
        <v>0</v>
      </c>
      <c r="T2" s="1">
        <v>0</v>
      </c>
      <c r="U2" s="1">
        <v>13</v>
      </c>
      <c r="V2" s="1">
        <v>11</v>
      </c>
      <c r="W2" s="1">
        <v>85</v>
      </c>
      <c r="X2" s="1">
        <v>0</v>
      </c>
      <c r="Y2" s="1">
        <v>0</v>
      </c>
      <c r="AA2" s="1">
        <v>0</v>
      </c>
      <c r="AB2" s="1">
        <v>0</v>
      </c>
      <c r="AC2" s="1">
        <v>1</v>
      </c>
      <c r="AD2" s="1">
        <v>0</v>
      </c>
      <c r="AE2" s="1">
        <v>0.06</v>
      </c>
      <c r="AF2" s="1">
        <v>0</v>
      </c>
      <c r="AG2" s="1">
        <v>0</v>
      </c>
      <c r="AH2" s="1">
        <v>0</v>
      </c>
      <c r="AI2" s="1">
        <v>0</v>
      </c>
      <c r="AJ2" s="1">
        <v>0.5</v>
      </c>
      <c r="AK2" s="1">
        <v>10.5</v>
      </c>
      <c r="AL2" s="1">
        <v>13.25</v>
      </c>
      <c r="AM2" s="1">
        <v>22.2</v>
      </c>
      <c r="AN2" s="1">
        <v>1.5</v>
      </c>
      <c r="AO2" s="1">
        <v>4.3</v>
      </c>
      <c r="AP2" s="1">
        <v>10</v>
      </c>
      <c r="AQ2" s="1">
        <v>22</v>
      </c>
      <c r="AR2" s="1">
        <v>0.5</v>
      </c>
      <c r="AS2" s="1">
        <v>7</v>
      </c>
      <c r="AT2" s="1">
        <v>0</v>
      </c>
      <c r="AU2" s="1">
        <v>1</v>
      </c>
      <c r="AV2" s="1">
        <v>1</v>
      </c>
      <c r="AW2" s="1">
        <v>100</v>
      </c>
      <c r="AX2" s="1">
        <v>3</v>
      </c>
      <c r="AY2" s="1">
        <v>0</v>
      </c>
      <c r="AZ2" s="1">
        <v>0</v>
      </c>
      <c r="BA2" s="1">
        <v>0</v>
      </c>
      <c r="BB2" s="1">
        <v>0</v>
      </c>
      <c r="BC2" s="1">
        <v>10</v>
      </c>
      <c r="BD2" s="1">
        <v>7</v>
      </c>
      <c r="BE2" s="1">
        <v>4</v>
      </c>
      <c r="BF2" s="1">
        <v>0</v>
      </c>
      <c r="BG2" s="1">
        <v>2</v>
      </c>
      <c r="BH2" s="1">
        <v>1.5</v>
      </c>
      <c r="BI2" s="1">
        <v>1.26</v>
      </c>
      <c r="BJ2" s="1">
        <v>28.5</v>
      </c>
      <c r="BK2" s="1">
        <v>25</v>
      </c>
      <c r="BL2" s="1">
        <v>88</v>
      </c>
      <c r="BM2" s="1">
        <v>16.5</v>
      </c>
      <c r="BN2" s="1">
        <v>14</v>
      </c>
      <c r="BO2" s="1">
        <v>85</v>
      </c>
      <c r="BP2" s="1">
        <v>13</v>
      </c>
      <c r="BQ2" s="1">
        <v>11</v>
      </c>
      <c r="BR2" s="1">
        <v>85</v>
      </c>
      <c r="BS2" s="1">
        <v>0</v>
      </c>
      <c r="BT2" s="1">
        <v>0</v>
      </c>
      <c r="BU2" s="1">
        <v>1</v>
      </c>
      <c r="BV2" s="1">
        <v>1</v>
      </c>
      <c r="BW2" s="1">
        <v>0</v>
      </c>
      <c r="BX2" s="1">
        <v>0.5</v>
      </c>
      <c r="BY2" s="1">
        <v>42.5</v>
      </c>
      <c r="BZ2" s="1">
        <v>1.5</v>
      </c>
      <c r="CA2" s="1">
        <v>2.5</v>
      </c>
      <c r="CB2" s="1">
        <v>0.5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f>4.183594+(-0.009034*D2)+(-1.802019*E2)+(1.02112*F2)+(1.762121*G2)+(-3.031996*J2)+(-6.456009*M2)+(24.043236*O2)+(-1.033312*T2)+(0.066494*AA2)+(-0.22258*AB2)+(-0.191123*AC2)+(-1.297444*AI2)+(-0.050047*AK2)+(-0.042478*AM2)+(0.045861*AQ2)+(-0.114879*AS2)+(-0.11276*AT2)+(0.156991*AU2)+(-0.222984*AV2)+(0.03936*AY2)+(0.032499*BE2)+(0.1917*BF2)+(-0.123623*BG2)+(0.065461*BH2)+(0.015142*BK2)+(-0.018628*BL2)+(-0.023796*BN2)+(0.006707*BR2)+(0.619998*BS2)+(0.019132*BY2)+(0.096691*BZ2)+(-0.020132*CA2)+(0.100053*CB2)+(-1.303454*CD2)+(-0.545811*CF2)+(-1.093949*CG2)+(4.460507*CH2)+(7.9751*CJ2)</f>
        <v>3.1111338599999998</v>
      </c>
      <c r="CL2" s="1">
        <v>21</v>
      </c>
    </row>
    <row r="3" spans="1:90" x14ac:dyDescent="0.25">
      <c r="A3" s="1" t="s">
        <v>178</v>
      </c>
      <c r="B3" s="1">
        <v>5.3</v>
      </c>
      <c r="C3" s="1">
        <v>2</v>
      </c>
      <c r="D3" s="1">
        <v>90</v>
      </c>
      <c r="E3" s="1">
        <v>0.01</v>
      </c>
      <c r="F3" s="1">
        <v>0</v>
      </c>
      <c r="G3" s="1">
        <v>0</v>
      </c>
      <c r="H3" s="1">
        <v>0</v>
      </c>
      <c r="I3" s="1">
        <v>0.5</v>
      </c>
      <c r="J3" s="1">
        <v>0</v>
      </c>
      <c r="K3" s="1">
        <v>0.5</v>
      </c>
      <c r="L3" s="1">
        <v>0</v>
      </c>
      <c r="M3" s="1">
        <v>0</v>
      </c>
      <c r="N3" s="1">
        <v>0.5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8</v>
      </c>
      <c r="V3" s="1">
        <v>5</v>
      </c>
      <c r="W3" s="1">
        <v>63</v>
      </c>
      <c r="X3" s="1">
        <v>0</v>
      </c>
      <c r="Y3" s="1">
        <v>0</v>
      </c>
      <c r="AA3" s="1">
        <v>0</v>
      </c>
      <c r="AB3" s="1">
        <v>0</v>
      </c>
      <c r="AC3" s="1">
        <v>0.5</v>
      </c>
      <c r="AD3" s="1">
        <v>0</v>
      </c>
      <c r="AE3" s="1">
        <v>0.02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4</v>
      </c>
      <c r="AL3" s="1">
        <v>6.2</v>
      </c>
      <c r="AM3" s="1">
        <v>16.399999999999999</v>
      </c>
      <c r="AN3" s="1">
        <v>0.1</v>
      </c>
      <c r="AO3" s="1">
        <v>3.4</v>
      </c>
      <c r="AP3" s="1">
        <v>12</v>
      </c>
      <c r="AQ3" s="1">
        <v>12</v>
      </c>
      <c r="AR3" s="1">
        <v>0</v>
      </c>
      <c r="AS3" s="1">
        <v>1.5</v>
      </c>
      <c r="AT3" s="1">
        <v>1.5</v>
      </c>
      <c r="AU3" s="1">
        <v>1.5</v>
      </c>
      <c r="AV3" s="1">
        <v>0.5</v>
      </c>
      <c r="AW3" s="1">
        <v>33</v>
      </c>
      <c r="AX3" s="1">
        <v>3.5</v>
      </c>
      <c r="AY3" s="1">
        <v>2</v>
      </c>
      <c r="AZ3" s="1">
        <v>0.5</v>
      </c>
      <c r="BA3" s="1">
        <v>1.5</v>
      </c>
      <c r="BB3" s="1">
        <v>4</v>
      </c>
      <c r="BC3" s="1">
        <v>9.5</v>
      </c>
      <c r="BD3" s="1">
        <v>4</v>
      </c>
      <c r="BE3" s="1">
        <v>5</v>
      </c>
      <c r="BF3" s="1">
        <v>0</v>
      </c>
      <c r="BG3" s="1">
        <v>0</v>
      </c>
      <c r="BH3" s="1">
        <v>1</v>
      </c>
      <c r="BI3" s="1">
        <v>1.03</v>
      </c>
      <c r="BJ3" s="1">
        <v>60.5</v>
      </c>
      <c r="BK3" s="1">
        <v>54</v>
      </c>
      <c r="BL3" s="1">
        <v>89</v>
      </c>
      <c r="BM3" s="1">
        <v>22.5</v>
      </c>
      <c r="BN3" s="1">
        <v>18</v>
      </c>
      <c r="BO3" s="1">
        <v>80</v>
      </c>
      <c r="BP3" s="1">
        <v>8</v>
      </c>
      <c r="BQ3" s="1">
        <v>5</v>
      </c>
      <c r="BR3" s="1">
        <v>63</v>
      </c>
      <c r="BS3" s="1">
        <v>0</v>
      </c>
      <c r="BT3" s="1">
        <v>0</v>
      </c>
      <c r="BU3" s="1">
        <v>2</v>
      </c>
      <c r="BV3" s="1">
        <v>0</v>
      </c>
      <c r="BW3" s="1">
        <v>0</v>
      </c>
      <c r="BX3" s="1">
        <v>0.5</v>
      </c>
      <c r="BY3" s="1">
        <v>71.5</v>
      </c>
      <c r="BZ3" s="1">
        <v>1.5</v>
      </c>
      <c r="CA3" s="1">
        <v>6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f t="shared" ref="CK3:CK66" si="0">4.183594+(-0.009034*D3)+(-1.802019*E3)+(1.02112*F3)+(1.762121*G3)+(-3.031996*J3)+(-6.456009*M3)+(24.043236*O3)+(-1.033312*T3)+(0.066494*AA3)+(-0.22258*AB3)+(-0.191123*AC3)+(-1.297444*AI3)+(-0.050047*AK3)+(-0.042478*AM3)+(0.045861*AQ3)+(-0.114879*AS3)+(-0.11276*AT3)+(0.156991*AU3)+(-0.222984*AV3)+(0.03936*AY3)+(0.032499*BE3)+(0.1917*BF3)+(-0.123623*BG3)+(0.065461*BH3)+(0.015142*BK3)+(-0.018628*BL3)+(-0.023796*BN3)+(0.006707*BR3)+(0.619998*BS3)+(0.019132*BY3)+(0.096691*BZ3)+(-0.020132*CA3)+(0.100053*CB3)+(-1.303454*CD3)+(-0.545811*CF3)+(-1.093949*CG3)+(4.460507*CH3)+(7.9751*CJ3)</f>
        <v>3.5458406099999999</v>
      </c>
      <c r="CL3" s="1">
        <v>15</v>
      </c>
    </row>
    <row r="4" spans="1:90" x14ac:dyDescent="0.25">
      <c r="A4" s="1" t="s">
        <v>105</v>
      </c>
      <c r="B4" s="1">
        <v>4.4000000000000004</v>
      </c>
      <c r="C4" s="1">
        <v>2</v>
      </c>
      <c r="D4" s="1">
        <v>90</v>
      </c>
      <c r="E4" s="1">
        <v>0.21</v>
      </c>
      <c r="F4" s="1">
        <v>0.5</v>
      </c>
      <c r="G4" s="1">
        <v>0.2</v>
      </c>
      <c r="H4" s="1">
        <v>1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11</v>
      </c>
      <c r="V4" s="1">
        <v>5.5</v>
      </c>
      <c r="W4" s="1">
        <v>50</v>
      </c>
      <c r="X4" s="1">
        <v>3</v>
      </c>
      <c r="Y4" s="1">
        <v>1</v>
      </c>
      <c r="Z4" s="1">
        <v>33</v>
      </c>
      <c r="AA4" s="1">
        <v>0</v>
      </c>
      <c r="AB4" s="1">
        <v>0</v>
      </c>
      <c r="AC4" s="1">
        <v>1</v>
      </c>
      <c r="AD4" s="1">
        <v>0.5</v>
      </c>
      <c r="AE4" s="1">
        <v>0.22</v>
      </c>
      <c r="AF4" s="1">
        <v>0.5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14.9</v>
      </c>
      <c r="AM4" s="1">
        <v>27.2</v>
      </c>
      <c r="AN4" s="1">
        <v>0.7</v>
      </c>
      <c r="AO4" s="1">
        <v>2.9</v>
      </c>
      <c r="AP4" s="1">
        <v>16</v>
      </c>
      <c r="AQ4" s="1">
        <v>20.5</v>
      </c>
      <c r="AR4" s="1">
        <v>0</v>
      </c>
      <c r="AS4" s="1">
        <v>2.5</v>
      </c>
      <c r="AT4" s="1">
        <v>2</v>
      </c>
      <c r="AU4" s="1">
        <v>3</v>
      </c>
      <c r="AV4" s="1">
        <v>2.5</v>
      </c>
      <c r="AW4" s="1">
        <v>83</v>
      </c>
      <c r="AX4" s="1">
        <v>5.5</v>
      </c>
      <c r="AY4" s="1">
        <v>2</v>
      </c>
      <c r="AZ4" s="1">
        <v>0.5</v>
      </c>
      <c r="BA4" s="1">
        <v>1.5</v>
      </c>
      <c r="BB4" s="1">
        <v>4</v>
      </c>
      <c r="BC4" s="1">
        <v>15.5</v>
      </c>
      <c r="BD4" s="1">
        <v>12.5</v>
      </c>
      <c r="BE4" s="1">
        <v>5</v>
      </c>
      <c r="BF4" s="1">
        <v>0</v>
      </c>
      <c r="BG4" s="1">
        <v>1.5</v>
      </c>
      <c r="BH4" s="1">
        <v>2.5</v>
      </c>
      <c r="BI4" s="1">
        <v>1.84</v>
      </c>
      <c r="BJ4" s="1">
        <v>26.5</v>
      </c>
      <c r="BK4" s="1">
        <v>16.5</v>
      </c>
      <c r="BL4" s="1">
        <v>62</v>
      </c>
      <c r="BM4" s="1">
        <v>21</v>
      </c>
      <c r="BN4" s="1">
        <v>11</v>
      </c>
      <c r="BO4" s="1">
        <v>52</v>
      </c>
      <c r="BP4" s="1">
        <v>11</v>
      </c>
      <c r="BQ4" s="1">
        <v>5.5</v>
      </c>
      <c r="BR4" s="1">
        <v>50</v>
      </c>
      <c r="BS4" s="1">
        <v>0</v>
      </c>
      <c r="BT4" s="1">
        <v>0</v>
      </c>
      <c r="BU4" s="1">
        <v>2</v>
      </c>
      <c r="BV4" s="1">
        <v>0</v>
      </c>
      <c r="BW4" s="1">
        <v>0</v>
      </c>
      <c r="BX4" s="1">
        <v>0</v>
      </c>
      <c r="BY4" s="1">
        <v>53.5</v>
      </c>
      <c r="BZ4" s="1">
        <v>0</v>
      </c>
      <c r="CA4" s="1">
        <v>9</v>
      </c>
      <c r="CB4" s="1">
        <v>4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f t="shared" si="0"/>
        <v>3.4800356100000007</v>
      </c>
      <c r="CL4" s="1">
        <v>14</v>
      </c>
    </row>
    <row r="5" spans="1:90" x14ac:dyDescent="0.25">
      <c r="A5" s="1" t="s">
        <v>174</v>
      </c>
      <c r="B5" s="1">
        <v>3.9</v>
      </c>
      <c r="C5" s="1">
        <v>1</v>
      </c>
      <c r="D5" s="1">
        <v>21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X5" s="1">
        <v>0</v>
      </c>
      <c r="Y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2.6</v>
      </c>
      <c r="AN5" s="1">
        <v>0</v>
      </c>
      <c r="AO5" s="1">
        <v>-0.3</v>
      </c>
      <c r="AP5" s="1">
        <v>2</v>
      </c>
      <c r="AQ5" s="1">
        <v>2</v>
      </c>
      <c r="AR5" s="1">
        <v>0</v>
      </c>
      <c r="AS5" s="1">
        <v>0</v>
      </c>
      <c r="AT5" s="1">
        <v>2</v>
      </c>
      <c r="AU5" s="1">
        <v>1</v>
      </c>
      <c r="AV5" s="1">
        <v>0</v>
      </c>
      <c r="AW5" s="1">
        <v>0</v>
      </c>
      <c r="AX5" s="1">
        <v>2</v>
      </c>
      <c r="AY5" s="1">
        <v>1</v>
      </c>
      <c r="AZ5" s="1">
        <v>0</v>
      </c>
      <c r="BA5" s="1">
        <v>1</v>
      </c>
      <c r="BB5" s="1">
        <v>2</v>
      </c>
      <c r="BC5" s="1">
        <v>23</v>
      </c>
      <c r="BD5" s="1">
        <v>11</v>
      </c>
      <c r="BE5" s="1">
        <v>13</v>
      </c>
      <c r="BF5" s="1">
        <v>2</v>
      </c>
      <c r="BG5" s="1">
        <v>0</v>
      </c>
      <c r="BH5" s="1">
        <v>5</v>
      </c>
      <c r="BI5" s="1">
        <v>3.87</v>
      </c>
      <c r="BJ5" s="1">
        <v>10</v>
      </c>
      <c r="BK5" s="1">
        <v>7</v>
      </c>
      <c r="BL5" s="1">
        <v>70</v>
      </c>
      <c r="BM5" s="1">
        <v>0</v>
      </c>
      <c r="BN5" s="1">
        <v>0</v>
      </c>
      <c r="BP5" s="1">
        <v>0</v>
      </c>
      <c r="BQ5" s="1">
        <v>0</v>
      </c>
      <c r="BS5" s="1">
        <v>0</v>
      </c>
      <c r="BT5" s="1">
        <v>0</v>
      </c>
      <c r="BU5" s="1">
        <v>0</v>
      </c>
      <c r="BV5" s="1">
        <v>1</v>
      </c>
      <c r="BW5" s="1">
        <v>0</v>
      </c>
      <c r="BX5" s="1">
        <v>0</v>
      </c>
      <c r="BY5" s="1">
        <v>14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f t="shared" si="0"/>
        <v>4.1490641999999998</v>
      </c>
      <c r="CL5" s="1">
        <v>10</v>
      </c>
    </row>
    <row r="6" spans="1:90" x14ac:dyDescent="0.25">
      <c r="A6" s="1" t="s">
        <v>192</v>
      </c>
      <c r="B6" s="1">
        <v>5.6</v>
      </c>
      <c r="C6" s="1">
        <v>2</v>
      </c>
      <c r="D6" s="1">
        <v>90</v>
      </c>
      <c r="E6" s="1">
        <v>0.11</v>
      </c>
      <c r="F6" s="1">
        <v>0.25</v>
      </c>
      <c r="G6" s="1">
        <v>0.2</v>
      </c>
      <c r="H6" s="1">
        <v>2</v>
      </c>
      <c r="I6" s="1">
        <v>1.5</v>
      </c>
      <c r="J6" s="1">
        <v>1</v>
      </c>
      <c r="K6" s="1">
        <v>1</v>
      </c>
      <c r="L6" s="1">
        <v>0.5</v>
      </c>
      <c r="M6" s="1">
        <v>0</v>
      </c>
      <c r="N6" s="1">
        <v>0</v>
      </c>
      <c r="O6" s="1">
        <v>0.16</v>
      </c>
      <c r="P6" s="1">
        <v>0.16</v>
      </c>
      <c r="Q6" s="1">
        <v>1</v>
      </c>
      <c r="R6" s="1">
        <v>1</v>
      </c>
      <c r="S6" s="1">
        <v>0</v>
      </c>
      <c r="T6" s="1">
        <v>0</v>
      </c>
      <c r="U6" s="1">
        <v>18.5</v>
      </c>
      <c r="V6" s="1">
        <v>16.5</v>
      </c>
      <c r="W6" s="1">
        <v>89</v>
      </c>
      <c r="X6" s="1">
        <v>6.5</v>
      </c>
      <c r="Y6" s="1">
        <v>0</v>
      </c>
      <c r="Z6" s="1">
        <v>0</v>
      </c>
      <c r="AA6" s="1">
        <v>4.5</v>
      </c>
      <c r="AB6" s="1">
        <v>0.5</v>
      </c>
      <c r="AC6" s="1">
        <v>0.5</v>
      </c>
      <c r="AD6" s="1">
        <v>0</v>
      </c>
      <c r="AE6" s="1">
        <v>0.06</v>
      </c>
      <c r="AF6" s="1">
        <v>0</v>
      </c>
      <c r="AG6" s="1">
        <v>0</v>
      </c>
      <c r="AH6" s="1">
        <v>0</v>
      </c>
      <c r="AI6" s="1">
        <v>0</v>
      </c>
      <c r="AJ6" s="1">
        <v>1</v>
      </c>
      <c r="AK6" s="1">
        <v>19.5</v>
      </c>
      <c r="AL6" s="1">
        <v>10.15</v>
      </c>
      <c r="AM6" s="1">
        <v>45.2</v>
      </c>
      <c r="AN6" s="1">
        <v>1.2</v>
      </c>
      <c r="AO6" s="1">
        <v>4.5</v>
      </c>
      <c r="AP6" s="1">
        <v>10</v>
      </c>
      <c r="AQ6" s="1">
        <v>34</v>
      </c>
      <c r="AR6" s="1">
        <v>1.5</v>
      </c>
      <c r="AS6" s="1">
        <v>13.5</v>
      </c>
      <c r="AT6" s="1">
        <v>0</v>
      </c>
      <c r="AU6" s="1">
        <v>3</v>
      </c>
      <c r="AV6" s="1">
        <v>1</v>
      </c>
      <c r="AW6" s="1">
        <v>33</v>
      </c>
      <c r="AX6" s="1">
        <v>3.5</v>
      </c>
      <c r="AY6" s="1">
        <v>5.5</v>
      </c>
      <c r="AZ6" s="1">
        <v>0</v>
      </c>
      <c r="BA6" s="1">
        <v>0.5</v>
      </c>
      <c r="BB6" s="1">
        <v>6</v>
      </c>
      <c r="BC6" s="1">
        <v>10</v>
      </c>
      <c r="BD6" s="1">
        <v>7</v>
      </c>
      <c r="BE6" s="1">
        <v>4</v>
      </c>
      <c r="BF6" s="1">
        <v>0</v>
      </c>
      <c r="BG6" s="1">
        <v>2</v>
      </c>
      <c r="BH6" s="1">
        <v>1.5</v>
      </c>
      <c r="BI6" s="1">
        <v>1.26</v>
      </c>
      <c r="BJ6" s="1">
        <v>40.5</v>
      </c>
      <c r="BK6" s="1">
        <v>33</v>
      </c>
      <c r="BL6" s="1">
        <v>81</v>
      </c>
      <c r="BM6" s="1">
        <v>34.5</v>
      </c>
      <c r="BN6" s="1">
        <v>23.5</v>
      </c>
      <c r="BO6" s="1">
        <v>68</v>
      </c>
      <c r="BP6" s="1">
        <v>18.5</v>
      </c>
      <c r="BQ6" s="1">
        <v>16.5</v>
      </c>
      <c r="BR6" s="1">
        <v>89</v>
      </c>
      <c r="BS6" s="1">
        <v>0</v>
      </c>
      <c r="BT6" s="1">
        <v>0</v>
      </c>
      <c r="BU6" s="1">
        <v>2</v>
      </c>
      <c r="BV6" s="1">
        <v>0</v>
      </c>
      <c r="BW6" s="1">
        <v>0</v>
      </c>
      <c r="BX6" s="1">
        <v>0.5</v>
      </c>
      <c r="BY6" s="1">
        <v>72</v>
      </c>
      <c r="BZ6" s="1">
        <v>2</v>
      </c>
      <c r="CA6" s="1">
        <v>2.5</v>
      </c>
      <c r="CB6" s="1">
        <v>7</v>
      </c>
      <c r="CC6" s="1">
        <v>0</v>
      </c>
      <c r="CD6" s="1">
        <v>0</v>
      </c>
      <c r="CE6" s="1">
        <v>3.5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f t="shared" si="0"/>
        <v>3.4946672700000008</v>
      </c>
      <c r="CL6" s="1">
        <v>8</v>
      </c>
    </row>
    <row r="7" spans="1:90" x14ac:dyDescent="0.25">
      <c r="A7" s="1" t="s">
        <v>116</v>
      </c>
      <c r="B7" s="1">
        <v>4</v>
      </c>
      <c r="C7" s="1">
        <v>2</v>
      </c>
      <c r="D7" s="1">
        <v>90</v>
      </c>
      <c r="E7" s="1">
        <v>0.03</v>
      </c>
      <c r="F7" s="1">
        <v>0</v>
      </c>
      <c r="G7" s="1">
        <v>0.1</v>
      </c>
      <c r="H7" s="1">
        <v>0</v>
      </c>
      <c r="I7" s="1">
        <v>0.5</v>
      </c>
      <c r="J7" s="1">
        <v>0</v>
      </c>
      <c r="K7" s="1">
        <v>0.5</v>
      </c>
      <c r="L7" s="1">
        <v>0</v>
      </c>
      <c r="M7" s="1">
        <v>0</v>
      </c>
      <c r="N7" s="1">
        <v>0</v>
      </c>
      <c r="O7" s="1">
        <v>0.01</v>
      </c>
      <c r="P7" s="1">
        <v>0.01</v>
      </c>
      <c r="Q7" s="1">
        <v>0</v>
      </c>
      <c r="R7" s="1">
        <v>0</v>
      </c>
      <c r="S7" s="1">
        <v>0</v>
      </c>
      <c r="T7" s="1">
        <v>0</v>
      </c>
      <c r="U7" s="1">
        <v>18.5</v>
      </c>
      <c r="V7" s="1">
        <v>11</v>
      </c>
      <c r="W7" s="1">
        <v>59</v>
      </c>
      <c r="X7" s="1">
        <v>3</v>
      </c>
      <c r="Y7" s="1">
        <v>1</v>
      </c>
      <c r="Z7" s="1">
        <v>33</v>
      </c>
      <c r="AA7" s="1">
        <v>0</v>
      </c>
      <c r="AB7" s="1">
        <v>0</v>
      </c>
      <c r="AC7" s="1">
        <v>1</v>
      </c>
      <c r="AD7" s="1">
        <v>0</v>
      </c>
      <c r="AE7" s="1">
        <v>0.04</v>
      </c>
      <c r="AF7" s="1">
        <v>0</v>
      </c>
      <c r="AG7" s="1">
        <v>0</v>
      </c>
      <c r="AH7" s="1">
        <v>0</v>
      </c>
      <c r="AI7" s="1">
        <v>0</v>
      </c>
      <c r="AJ7" s="1">
        <v>1</v>
      </c>
      <c r="AK7" s="1">
        <v>4</v>
      </c>
      <c r="AL7" s="1">
        <v>16.649999999999999</v>
      </c>
      <c r="AM7" s="1">
        <v>18.2</v>
      </c>
      <c r="AN7" s="1">
        <v>0.2</v>
      </c>
      <c r="AO7" s="1">
        <v>3.7</v>
      </c>
      <c r="AP7" s="1">
        <v>14</v>
      </c>
      <c r="AQ7" s="1">
        <v>26</v>
      </c>
      <c r="AR7" s="1">
        <v>0.5</v>
      </c>
      <c r="AS7" s="1">
        <v>6.5</v>
      </c>
      <c r="AT7" s="1">
        <v>0</v>
      </c>
      <c r="AU7" s="1">
        <v>3</v>
      </c>
      <c r="AV7" s="1">
        <v>1.5</v>
      </c>
      <c r="AW7" s="1">
        <v>50</v>
      </c>
      <c r="AX7" s="1">
        <v>6.5</v>
      </c>
      <c r="AY7" s="1">
        <v>2</v>
      </c>
      <c r="AZ7" s="1">
        <v>0</v>
      </c>
      <c r="BA7" s="1">
        <v>1</v>
      </c>
      <c r="BB7" s="1">
        <v>3</v>
      </c>
      <c r="BC7" s="1">
        <v>11</v>
      </c>
      <c r="BD7" s="1">
        <v>8.5</v>
      </c>
      <c r="BE7" s="1">
        <v>3</v>
      </c>
      <c r="BF7" s="1">
        <v>0.5</v>
      </c>
      <c r="BG7" s="1">
        <v>3.5</v>
      </c>
      <c r="BH7" s="1">
        <v>1</v>
      </c>
      <c r="BI7" s="1">
        <v>0.92</v>
      </c>
      <c r="BJ7" s="1">
        <v>51.5</v>
      </c>
      <c r="BK7" s="1">
        <v>38</v>
      </c>
      <c r="BL7" s="1">
        <v>74</v>
      </c>
      <c r="BM7" s="1">
        <v>35</v>
      </c>
      <c r="BN7" s="1">
        <v>23</v>
      </c>
      <c r="BO7" s="1">
        <v>66</v>
      </c>
      <c r="BP7" s="1">
        <v>18.5</v>
      </c>
      <c r="BQ7" s="1">
        <v>11</v>
      </c>
      <c r="BR7" s="1">
        <v>59</v>
      </c>
      <c r="BS7" s="1">
        <v>0</v>
      </c>
      <c r="BT7" s="1">
        <v>0</v>
      </c>
      <c r="BU7" s="1">
        <v>2</v>
      </c>
      <c r="BV7" s="1">
        <v>0</v>
      </c>
      <c r="BW7" s="1">
        <v>0</v>
      </c>
      <c r="BX7" s="1">
        <v>0.5</v>
      </c>
      <c r="BY7" s="1">
        <v>76</v>
      </c>
      <c r="BZ7" s="1">
        <v>1.5</v>
      </c>
      <c r="CA7" s="1">
        <v>13</v>
      </c>
      <c r="CB7" s="1">
        <v>3.5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f t="shared" si="0"/>
        <v>3.7885912900000003</v>
      </c>
      <c r="CL7" s="1">
        <v>8</v>
      </c>
    </row>
    <row r="8" spans="1:90" x14ac:dyDescent="0.25">
      <c r="A8" s="1" t="s">
        <v>64</v>
      </c>
      <c r="B8" s="1">
        <v>4.5</v>
      </c>
      <c r="C8" s="1">
        <v>2</v>
      </c>
      <c r="D8" s="1">
        <v>90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14</v>
      </c>
      <c r="V8" s="1">
        <v>11</v>
      </c>
      <c r="W8" s="1">
        <v>79</v>
      </c>
      <c r="X8" s="1">
        <v>0.5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0.5</v>
      </c>
      <c r="AI8" s="1">
        <v>0</v>
      </c>
      <c r="AJ8" s="1">
        <v>0</v>
      </c>
      <c r="AK8" s="1">
        <v>0</v>
      </c>
      <c r="AL8" s="1">
        <v>4.05</v>
      </c>
      <c r="AM8" s="1">
        <v>13.8</v>
      </c>
      <c r="AN8" s="1">
        <v>0</v>
      </c>
      <c r="AO8" s="1">
        <v>2.8</v>
      </c>
      <c r="AP8" s="1">
        <v>12</v>
      </c>
      <c r="AQ8" s="1">
        <v>12</v>
      </c>
      <c r="AR8" s="1">
        <v>0</v>
      </c>
      <c r="AS8" s="1">
        <v>1</v>
      </c>
      <c r="AT8" s="1">
        <v>1.5</v>
      </c>
      <c r="AU8" s="1">
        <v>1</v>
      </c>
      <c r="AV8" s="1">
        <v>0.5</v>
      </c>
      <c r="AW8" s="1">
        <v>50</v>
      </c>
      <c r="AX8" s="1">
        <v>3.5</v>
      </c>
      <c r="AY8" s="1">
        <v>3</v>
      </c>
      <c r="AZ8" s="1">
        <v>0</v>
      </c>
      <c r="BA8" s="1">
        <v>0</v>
      </c>
      <c r="BB8" s="1">
        <v>3</v>
      </c>
      <c r="BC8" s="1">
        <v>11.5</v>
      </c>
      <c r="BD8" s="1">
        <v>8</v>
      </c>
      <c r="BE8" s="1">
        <v>4</v>
      </c>
      <c r="BF8" s="1">
        <v>2</v>
      </c>
      <c r="BG8" s="1">
        <v>1.5</v>
      </c>
      <c r="BH8" s="1">
        <v>1.5</v>
      </c>
      <c r="BI8" s="1">
        <v>1.08</v>
      </c>
      <c r="BJ8" s="1">
        <v>72</v>
      </c>
      <c r="BK8" s="1">
        <v>66.5</v>
      </c>
      <c r="BL8" s="1">
        <v>92</v>
      </c>
      <c r="BM8" s="1">
        <v>35.5</v>
      </c>
      <c r="BN8" s="1">
        <v>32</v>
      </c>
      <c r="BO8" s="1">
        <v>90</v>
      </c>
      <c r="BP8" s="1">
        <v>14</v>
      </c>
      <c r="BQ8" s="1">
        <v>11</v>
      </c>
      <c r="BR8" s="1">
        <v>79</v>
      </c>
      <c r="BS8" s="1">
        <v>0</v>
      </c>
      <c r="BT8" s="1">
        <v>0</v>
      </c>
      <c r="BU8" s="1">
        <v>2</v>
      </c>
      <c r="BV8" s="1">
        <v>0</v>
      </c>
      <c r="BW8" s="1">
        <v>0</v>
      </c>
      <c r="BX8" s="1">
        <v>0.5</v>
      </c>
      <c r="BY8" s="1">
        <v>87.5</v>
      </c>
      <c r="BZ8" s="1">
        <v>0</v>
      </c>
      <c r="CA8" s="1">
        <v>6</v>
      </c>
      <c r="CB8" s="1">
        <v>2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f t="shared" si="0"/>
        <v>4.4552945999999993</v>
      </c>
      <c r="CL8" s="1">
        <v>8</v>
      </c>
    </row>
    <row r="9" spans="1:90" x14ac:dyDescent="0.25">
      <c r="A9" s="1" t="s">
        <v>114</v>
      </c>
      <c r="B9" s="1">
        <v>4.5</v>
      </c>
      <c r="C9" s="1">
        <v>2</v>
      </c>
      <c r="D9" s="1">
        <v>90</v>
      </c>
      <c r="E9" s="1">
        <v>0.13</v>
      </c>
      <c r="F9" s="1">
        <v>0</v>
      </c>
      <c r="G9" s="1">
        <v>0.2</v>
      </c>
      <c r="H9" s="1">
        <v>0</v>
      </c>
      <c r="I9" s="1">
        <v>1.5</v>
      </c>
      <c r="J9" s="1">
        <v>0</v>
      </c>
      <c r="K9" s="1">
        <v>1.5</v>
      </c>
      <c r="L9" s="1">
        <v>0</v>
      </c>
      <c r="M9" s="1">
        <v>0.5</v>
      </c>
      <c r="N9" s="1">
        <v>1.5</v>
      </c>
      <c r="O9" s="1">
        <v>0.16</v>
      </c>
      <c r="P9" s="1">
        <v>0.16</v>
      </c>
      <c r="Q9" s="1">
        <v>0</v>
      </c>
      <c r="R9" s="1">
        <v>0</v>
      </c>
      <c r="S9" s="1">
        <v>0</v>
      </c>
      <c r="T9" s="1">
        <v>0</v>
      </c>
      <c r="U9" s="1">
        <v>5.5</v>
      </c>
      <c r="V9" s="1">
        <v>3.5</v>
      </c>
      <c r="W9" s="1">
        <v>64</v>
      </c>
      <c r="X9" s="1">
        <v>0</v>
      </c>
      <c r="Y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0.03</v>
      </c>
      <c r="AF9" s="1">
        <v>0</v>
      </c>
      <c r="AG9" s="1">
        <v>0</v>
      </c>
      <c r="AH9" s="1">
        <v>0.5</v>
      </c>
      <c r="AI9" s="1">
        <v>0</v>
      </c>
      <c r="AJ9" s="1">
        <v>0</v>
      </c>
      <c r="AK9" s="1">
        <v>11.5</v>
      </c>
      <c r="AL9" s="1">
        <v>0.85</v>
      </c>
      <c r="AM9" s="1">
        <v>16.399999999999999</v>
      </c>
      <c r="AN9" s="1">
        <v>1.1000000000000001</v>
      </c>
      <c r="AO9" s="1">
        <v>2.8</v>
      </c>
      <c r="AP9" s="1">
        <v>7</v>
      </c>
      <c r="AQ9" s="1">
        <v>7</v>
      </c>
      <c r="AR9" s="1">
        <v>0</v>
      </c>
      <c r="AS9" s="1">
        <v>1</v>
      </c>
      <c r="AT9" s="1">
        <v>1.5</v>
      </c>
      <c r="AU9" s="1">
        <v>0.5</v>
      </c>
      <c r="AV9" s="1">
        <v>0</v>
      </c>
      <c r="AW9" s="1">
        <v>0</v>
      </c>
      <c r="AX9" s="1">
        <v>3</v>
      </c>
      <c r="AY9" s="1">
        <v>7.5</v>
      </c>
      <c r="AZ9" s="1">
        <v>0.5</v>
      </c>
      <c r="BA9" s="1">
        <v>1.5</v>
      </c>
      <c r="BB9" s="1">
        <v>9.5</v>
      </c>
      <c r="BC9" s="1">
        <v>16</v>
      </c>
      <c r="BD9" s="1">
        <v>11.5</v>
      </c>
      <c r="BE9" s="1">
        <v>4.5</v>
      </c>
      <c r="BF9" s="1">
        <v>1</v>
      </c>
      <c r="BG9" s="1">
        <v>4</v>
      </c>
      <c r="BH9" s="1">
        <v>2</v>
      </c>
      <c r="BI9" s="1">
        <v>1.66</v>
      </c>
      <c r="BJ9" s="1">
        <v>35</v>
      </c>
      <c r="BK9" s="1">
        <v>28.5</v>
      </c>
      <c r="BL9" s="1">
        <v>81</v>
      </c>
      <c r="BM9" s="1">
        <v>13</v>
      </c>
      <c r="BN9" s="1">
        <v>10</v>
      </c>
      <c r="BO9" s="1">
        <v>77</v>
      </c>
      <c r="BP9" s="1">
        <v>5.5</v>
      </c>
      <c r="BQ9" s="1">
        <v>3.5</v>
      </c>
      <c r="BR9" s="1">
        <v>64</v>
      </c>
      <c r="BS9" s="1">
        <v>0</v>
      </c>
      <c r="BT9" s="1">
        <v>0</v>
      </c>
      <c r="BU9" s="1">
        <v>2</v>
      </c>
      <c r="BV9" s="1">
        <v>0</v>
      </c>
      <c r="BW9" s="1">
        <v>0</v>
      </c>
      <c r="BX9" s="1">
        <v>1</v>
      </c>
      <c r="BY9" s="1">
        <v>51.5</v>
      </c>
      <c r="BZ9" s="1">
        <v>2</v>
      </c>
      <c r="CA9" s="1">
        <v>4.5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f t="shared" si="0"/>
        <v>3.4225612900000018</v>
      </c>
      <c r="CL9" s="1">
        <v>8</v>
      </c>
    </row>
    <row r="10" spans="1:90" x14ac:dyDescent="0.25">
      <c r="A10" s="1" t="s">
        <v>149</v>
      </c>
      <c r="B10" s="1">
        <v>4.4000000000000004</v>
      </c>
      <c r="C10" s="1">
        <v>2</v>
      </c>
      <c r="D10" s="1">
        <v>90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6</v>
      </c>
      <c r="V10" s="1">
        <v>4</v>
      </c>
      <c r="W10" s="1">
        <v>67</v>
      </c>
      <c r="X10" s="1">
        <v>0</v>
      </c>
      <c r="Y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0.5</v>
      </c>
      <c r="AI10" s="1">
        <v>0</v>
      </c>
      <c r="AJ10" s="1">
        <v>0.5</v>
      </c>
      <c r="AK10" s="1">
        <v>0</v>
      </c>
      <c r="AL10" s="1">
        <v>0.75</v>
      </c>
      <c r="AM10" s="1">
        <v>15.3</v>
      </c>
      <c r="AN10" s="1">
        <v>0</v>
      </c>
      <c r="AO10" s="1">
        <v>3.5</v>
      </c>
      <c r="AP10" s="1">
        <v>10.5</v>
      </c>
      <c r="AQ10" s="1">
        <v>16.5</v>
      </c>
      <c r="AR10" s="1">
        <v>0</v>
      </c>
      <c r="AS10" s="1">
        <v>3</v>
      </c>
      <c r="AT10" s="1">
        <v>1</v>
      </c>
      <c r="AU10" s="1">
        <v>1.5</v>
      </c>
      <c r="AV10" s="1">
        <v>1</v>
      </c>
      <c r="AW10" s="1">
        <v>67</v>
      </c>
      <c r="AX10" s="1">
        <v>6.5</v>
      </c>
      <c r="AY10" s="1">
        <v>5</v>
      </c>
      <c r="AZ10" s="1">
        <v>0.5</v>
      </c>
      <c r="BA10" s="1">
        <v>1</v>
      </c>
      <c r="BB10" s="1">
        <v>6.5</v>
      </c>
      <c r="BC10" s="1">
        <v>6</v>
      </c>
      <c r="BD10" s="1">
        <v>3</v>
      </c>
      <c r="BE10" s="1">
        <v>2.5</v>
      </c>
      <c r="BF10" s="1">
        <v>0.5</v>
      </c>
      <c r="BG10" s="1">
        <v>1</v>
      </c>
      <c r="BH10" s="1">
        <v>1</v>
      </c>
      <c r="BI10" s="1">
        <v>0.74</v>
      </c>
      <c r="BJ10" s="1">
        <v>47</v>
      </c>
      <c r="BK10" s="1">
        <v>37</v>
      </c>
      <c r="BL10" s="1">
        <v>79</v>
      </c>
      <c r="BM10" s="1">
        <v>16.5</v>
      </c>
      <c r="BN10" s="1">
        <v>10.5</v>
      </c>
      <c r="BO10" s="1">
        <v>64</v>
      </c>
      <c r="BP10" s="1">
        <v>6</v>
      </c>
      <c r="BQ10" s="1">
        <v>4</v>
      </c>
      <c r="BR10" s="1">
        <v>67</v>
      </c>
      <c r="BS10" s="1">
        <v>0</v>
      </c>
      <c r="BT10" s="1">
        <v>0</v>
      </c>
      <c r="BU10" s="1">
        <v>2</v>
      </c>
      <c r="BV10" s="1">
        <v>0</v>
      </c>
      <c r="BW10" s="1">
        <v>0</v>
      </c>
      <c r="BX10" s="1">
        <v>0</v>
      </c>
      <c r="BY10" s="1">
        <v>58</v>
      </c>
      <c r="BZ10" s="1">
        <v>0</v>
      </c>
      <c r="CA10" s="1">
        <v>5.5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f t="shared" si="0"/>
        <v>3.6352511000000001</v>
      </c>
      <c r="CL10" s="1">
        <v>8</v>
      </c>
    </row>
    <row r="11" spans="1:90" x14ac:dyDescent="0.25">
      <c r="A11" s="1" t="s">
        <v>65</v>
      </c>
      <c r="B11" s="1">
        <v>5.0999999999999996</v>
      </c>
      <c r="C11" s="1">
        <v>2</v>
      </c>
      <c r="D11" s="1">
        <v>90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7.5</v>
      </c>
      <c r="V11" s="1">
        <v>6</v>
      </c>
      <c r="W11" s="1">
        <v>80</v>
      </c>
      <c r="X11" s="1">
        <v>2.5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1</v>
      </c>
      <c r="AI11" s="1">
        <v>0</v>
      </c>
      <c r="AJ11" s="1">
        <v>0</v>
      </c>
      <c r="AK11" s="1">
        <v>1</v>
      </c>
      <c r="AL11" s="1">
        <v>2.2999999999999998</v>
      </c>
      <c r="AM11" s="1">
        <v>15.7</v>
      </c>
      <c r="AN11" s="1">
        <v>0</v>
      </c>
      <c r="AO11" s="1">
        <v>0.2</v>
      </c>
      <c r="AP11" s="1">
        <v>10.5</v>
      </c>
      <c r="AQ11" s="1">
        <v>10.5</v>
      </c>
      <c r="AR11" s="1">
        <v>0</v>
      </c>
      <c r="AS11" s="1">
        <v>-1</v>
      </c>
      <c r="AT11" s="1">
        <v>4.5</v>
      </c>
      <c r="AU11" s="1">
        <v>2.5</v>
      </c>
      <c r="AV11" s="1">
        <v>2</v>
      </c>
      <c r="AW11" s="1">
        <v>80</v>
      </c>
      <c r="AX11" s="1">
        <v>5.5</v>
      </c>
      <c r="AY11" s="1">
        <v>0.5</v>
      </c>
      <c r="AZ11" s="1">
        <v>1</v>
      </c>
      <c r="BA11" s="1">
        <v>2</v>
      </c>
      <c r="BB11" s="1">
        <v>3.5</v>
      </c>
      <c r="BC11" s="1">
        <v>20.5</v>
      </c>
      <c r="BD11" s="1">
        <v>12.5</v>
      </c>
      <c r="BE11" s="1">
        <v>9.5</v>
      </c>
      <c r="BF11" s="1">
        <v>2</v>
      </c>
      <c r="BG11" s="1">
        <v>0.5</v>
      </c>
      <c r="BH11" s="1">
        <v>4.5</v>
      </c>
      <c r="BI11" s="1">
        <v>3.08</v>
      </c>
      <c r="BJ11" s="1">
        <v>42.5</v>
      </c>
      <c r="BK11" s="1">
        <v>36</v>
      </c>
      <c r="BL11" s="1">
        <v>85</v>
      </c>
      <c r="BM11" s="1">
        <v>21.5</v>
      </c>
      <c r="BN11" s="1">
        <v>15</v>
      </c>
      <c r="BO11" s="1">
        <v>70</v>
      </c>
      <c r="BP11" s="1">
        <v>7.5</v>
      </c>
      <c r="BQ11" s="1">
        <v>6</v>
      </c>
      <c r="BR11" s="1">
        <v>80</v>
      </c>
      <c r="BS11" s="1">
        <v>0</v>
      </c>
      <c r="BT11" s="1">
        <v>0</v>
      </c>
      <c r="BU11" s="1">
        <v>2</v>
      </c>
      <c r="BV11" s="1">
        <v>0</v>
      </c>
      <c r="BW11" s="1">
        <v>0</v>
      </c>
      <c r="BX11" s="1">
        <v>2.5</v>
      </c>
      <c r="BY11" s="1">
        <v>66.5</v>
      </c>
      <c r="BZ11" s="1">
        <v>0.5</v>
      </c>
      <c r="CA11" s="1">
        <v>2.5</v>
      </c>
      <c r="CB11" s="1">
        <v>2</v>
      </c>
      <c r="CC11" s="1">
        <v>0.5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f t="shared" si="0"/>
        <v>4.2454264000000004</v>
      </c>
      <c r="CL11" s="1">
        <v>7</v>
      </c>
    </row>
    <row r="12" spans="1:90" x14ac:dyDescent="0.25">
      <c r="A12" s="1" t="s">
        <v>89</v>
      </c>
      <c r="B12" s="1">
        <v>6.2</v>
      </c>
      <c r="C12" s="1">
        <v>1</v>
      </c>
      <c r="D12" s="1">
        <v>90</v>
      </c>
      <c r="E12" s="1">
        <v>0.09</v>
      </c>
      <c r="F12" s="1">
        <v>0.14000000000000001</v>
      </c>
      <c r="G12" s="1">
        <v>0.3</v>
      </c>
      <c r="H12" s="1">
        <v>1</v>
      </c>
      <c r="I12" s="1">
        <v>4</v>
      </c>
      <c r="J12" s="1">
        <v>1</v>
      </c>
      <c r="K12" s="1">
        <v>2</v>
      </c>
      <c r="L12" s="1">
        <v>2</v>
      </c>
      <c r="M12" s="1">
        <v>0</v>
      </c>
      <c r="N12" s="1">
        <v>0</v>
      </c>
      <c r="O12" s="1">
        <v>0.21</v>
      </c>
      <c r="P12" s="1">
        <v>0.21</v>
      </c>
      <c r="Q12" s="1">
        <v>0</v>
      </c>
      <c r="R12" s="1">
        <v>0</v>
      </c>
      <c r="S12" s="1">
        <v>0</v>
      </c>
      <c r="T12" s="1">
        <v>0</v>
      </c>
      <c r="U12" s="1">
        <v>12</v>
      </c>
      <c r="V12" s="1">
        <v>11</v>
      </c>
      <c r="W12" s="1">
        <v>92</v>
      </c>
      <c r="X12" s="1">
        <v>1</v>
      </c>
      <c r="Y12" s="1">
        <v>0</v>
      </c>
      <c r="Z12" s="1">
        <v>0</v>
      </c>
      <c r="AA12" s="1">
        <v>0</v>
      </c>
      <c r="AB12" s="1">
        <v>0</v>
      </c>
      <c r="AC12" s="1">
        <v>1</v>
      </c>
      <c r="AD12" s="1">
        <v>0</v>
      </c>
      <c r="AE12" s="1">
        <v>0.13</v>
      </c>
      <c r="AF12" s="1">
        <v>1</v>
      </c>
      <c r="AG12" s="1">
        <v>0</v>
      </c>
      <c r="AH12" s="1">
        <v>0</v>
      </c>
      <c r="AI12" s="1">
        <v>0</v>
      </c>
      <c r="AJ12" s="1">
        <v>1</v>
      </c>
      <c r="AK12" s="1">
        <v>43</v>
      </c>
      <c r="AL12" s="1">
        <v>13.3</v>
      </c>
      <c r="AM12" s="1">
        <v>11</v>
      </c>
      <c r="AN12" s="1">
        <v>1.7</v>
      </c>
      <c r="AO12" s="1">
        <v>6.3</v>
      </c>
      <c r="AP12" s="1">
        <v>14</v>
      </c>
      <c r="AQ12" s="1">
        <v>35</v>
      </c>
      <c r="AR12" s="1">
        <v>0</v>
      </c>
      <c r="AS12" s="1">
        <v>9</v>
      </c>
      <c r="AT12" s="1">
        <v>0</v>
      </c>
      <c r="AU12" s="1">
        <v>1</v>
      </c>
      <c r="AV12" s="1">
        <v>1</v>
      </c>
      <c r="AW12" s="1">
        <v>100</v>
      </c>
      <c r="AX12" s="1">
        <v>5</v>
      </c>
      <c r="AY12" s="1">
        <v>0</v>
      </c>
      <c r="AZ12" s="1">
        <v>0</v>
      </c>
      <c r="BA12" s="1">
        <v>1</v>
      </c>
      <c r="BB12" s="1">
        <v>1</v>
      </c>
      <c r="BC12" s="1">
        <v>3</v>
      </c>
      <c r="BD12" s="1">
        <v>1</v>
      </c>
      <c r="BE12" s="1">
        <v>1</v>
      </c>
      <c r="BF12" s="1">
        <v>0</v>
      </c>
      <c r="BG12" s="1">
        <v>0</v>
      </c>
      <c r="BH12" s="1">
        <v>1</v>
      </c>
      <c r="BI12" s="1">
        <v>0.47</v>
      </c>
      <c r="BJ12" s="1">
        <v>62</v>
      </c>
      <c r="BK12" s="1">
        <v>59</v>
      </c>
      <c r="BL12" s="1">
        <v>95</v>
      </c>
      <c r="BM12" s="1">
        <v>34</v>
      </c>
      <c r="BN12" s="1">
        <v>31</v>
      </c>
      <c r="BO12" s="1">
        <v>91</v>
      </c>
      <c r="BP12" s="1">
        <v>12</v>
      </c>
      <c r="BQ12" s="1">
        <v>11</v>
      </c>
      <c r="BR12" s="1">
        <v>92</v>
      </c>
      <c r="BS12" s="1">
        <v>0</v>
      </c>
      <c r="BT12" s="1">
        <v>0</v>
      </c>
      <c r="BU12" s="1">
        <v>1</v>
      </c>
      <c r="BV12" s="1">
        <v>0</v>
      </c>
      <c r="BW12" s="1">
        <v>0</v>
      </c>
      <c r="BX12" s="1">
        <v>1</v>
      </c>
      <c r="BY12" s="1">
        <v>73</v>
      </c>
      <c r="BZ12" s="1">
        <v>5</v>
      </c>
      <c r="CA12" s="1">
        <v>7</v>
      </c>
      <c r="CB12" s="1">
        <v>2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f t="shared" si="0"/>
        <v>4.6321769500000007</v>
      </c>
      <c r="CL12" s="1">
        <v>6</v>
      </c>
    </row>
    <row r="13" spans="1:90" x14ac:dyDescent="0.25">
      <c r="A13" s="1" t="s">
        <v>163</v>
      </c>
      <c r="B13" s="1">
        <v>5.6</v>
      </c>
      <c r="C13" s="1">
        <v>1</v>
      </c>
      <c r="D13" s="1">
        <v>90</v>
      </c>
      <c r="E13" s="1">
        <v>0.01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7</v>
      </c>
      <c r="V13" s="1">
        <v>5</v>
      </c>
      <c r="W13" s="1">
        <v>71</v>
      </c>
      <c r="X13" s="1">
        <v>0</v>
      </c>
      <c r="Y13" s="1">
        <v>0</v>
      </c>
      <c r="AA13" s="1">
        <v>0</v>
      </c>
      <c r="AB13" s="1">
        <v>0</v>
      </c>
      <c r="AC13" s="1">
        <v>1</v>
      </c>
      <c r="AD13" s="1">
        <v>0</v>
      </c>
      <c r="AE13" s="1">
        <v>0.03</v>
      </c>
      <c r="AF13" s="1">
        <v>0</v>
      </c>
      <c r="AG13" s="1">
        <v>0</v>
      </c>
      <c r="AH13" s="1">
        <v>0</v>
      </c>
      <c r="AI13" s="1">
        <v>0</v>
      </c>
      <c r="AJ13" s="1">
        <v>1</v>
      </c>
      <c r="AK13" s="1">
        <v>0</v>
      </c>
      <c r="AL13" s="1">
        <v>11.9</v>
      </c>
      <c r="AM13" s="1">
        <v>24.2</v>
      </c>
      <c r="AN13" s="1">
        <v>0.1</v>
      </c>
      <c r="AO13" s="1">
        <v>4.8</v>
      </c>
      <c r="AP13" s="1">
        <v>18</v>
      </c>
      <c r="AQ13" s="1">
        <v>30</v>
      </c>
      <c r="AR13" s="1">
        <v>0</v>
      </c>
      <c r="AS13" s="1">
        <v>6</v>
      </c>
      <c r="AT13" s="1">
        <v>0</v>
      </c>
      <c r="AU13" s="1">
        <v>1</v>
      </c>
      <c r="AV13" s="1">
        <v>1</v>
      </c>
      <c r="AW13" s="1">
        <v>100</v>
      </c>
      <c r="AX13" s="1">
        <v>7</v>
      </c>
      <c r="AY13" s="1">
        <v>0</v>
      </c>
      <c r="AZ13" s="1">
        <v>1</v>
      </c>
      <c r="BA13" s="1">
        <v>2</v>
      </c>
      <c r="BB13" s="1">
        <v>3</v>
      </c>
      <c r="BC13" s="1">
        <v>3</v>
      </c>
      <c r="BD13" s="1">
        <v>1</v>
      </c>
      <c r="BE13" s="1">
        <v>1</v>
      </c>
      <c r="BF13" s="1">
        <v>0</v>
      </c>
      <c r="BG13" s="1">
        <v>0</v>
      </c>
      <c r="BH13" s="1">
        <v>1</v>
      </c>
      <c r="BI13" s="1">
        <v>0.47</v>
      </c>
      <c r="BJ13" s="1">
        <v>93</v>
      </c>
      <c r="BK13" s="1">
        <v>87</v>
      </c>
      <c r="BL13" s="1">
        <v>94</v>
      </c>
      <c r="BM13" s="1">
        <v>30</v>
      </c>
      <c r="BN13" s="1">
        <v>28</v>
      </c>
      <c r="BO13" s="1">
        <v>93</v>
      </c>
      <c r="BP13" s="1">
        <v>7</v>
      </c>
      <c r="BQ13" s="1">
        <v>5</v>
      </c>
      <c r="BR13" s="1">
        <v>71</v>
      </c>
      <c r="BS13" s="1">
        <v>0</v>
      </c>
      <c r="BT13" s="1">
        <v>0</v>
      </c>
      <c r="BU13" s="1">
        <v>1</v>
      </c>
      <c r="BV13" s="1">
        <v>0</v>
      </c>
      <c r="BW13" s="1">
        <v>0</v>
      </c>
      <c r="BX13" s="1">
        <v>0</v>
      </c>
      <c r="BY13" s="1">
        <v>99</v>
      </c>
      <c r="BZ13" s="1">
        <v>0</v>
      </c>
      <c r="CA13" s="1">
        <v>5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f t="shared" si="0"/>
        <v>4.0215852099999987</v>
      </c>
      <c r="CL13" s="1">
        <v>6</v>
      </c>
    </row>
    <row r="14" spans="1:90" x14ac:dyDescent="0.25">
      <c r="A14" s="1" t="s">
        <v>111</v>
      </c>
      <c r="B14" s="1">
        <v>4.5</v>
      </c>
      <c r="C14" s="1">
        <v>1</v>
      </c>
      <c r="D14" s="1">
        <v>23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X14" s="1">
        <v>0</v>
      </c>
      <c r="Y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0.1</v>
      </c>
      <c r="AM14" s="1">
        <v>11.4</v>
      </c>
      <c r="AN14" s="1">
        <v>0</v>
      </c>
      <c r="AO14" s="1">
        <v>1.5</v>
      </c>
      <c r="AP14" s="1">
        <v>6</v>
      </c>
      <c r="AQ14" s="1">
        <v>6</v>
      </c>
      <c r="AR14" s="1">
        <v>0</v>
      </c>
      <c r="AS14" s="1">
        <v>1</v>
      </c>
      <c r="AT14" s="1">
        <v>1</v>
      </c>
      <c r="AU14" s="1">
        <v>0</v>
      </c>
      <c r="AV14" s="1">
        <v>0</v>
      </c>
      <c r="AX14" s="1">
        <v>0</v>
      </c>
      <c r="AY14" s="1">
        <v>2</v>
      </c>
      <c r="AZ14" s="1">
        <v>1</v>
      </c>
      <c r="BA14" s="1">
        <v>1</v>
      </c>
      <c r="BB14" s="1">
        <v>4</v>
      </c>
      <c r="BC14" s="1">
        <v>17</v>
      </c>
      <c r="BD14" s="1">
        <v>11</v>
      </c>
      <c r="BE14" s="1">
        <v>6</v>
      </c>
      <c r="BF14" s="1">
        <v>1</v>
      </c>
      <c r="BG14" s="1">
        <v>1</v>
      </c>
      <c r="BH14" s="1">
        <v>2</v>
      </c>
      <c r="BI14" s="1">
        <v>1.45</v>
      </c>
      <c r="BJ14" s="1">
        <v>3</v>
      </c>
      <c r="BK14" s="1">
        <v>3</v>
      </c>
      <c r="BL14" s="1">
        <v>100</v>
      </c>
      <c r="BM14" s="1">
        <v>1</v>
      </c>
      <c r="BN14" s="1">
        <v>1</v>
      </c>
      <c r="BO14" s="1">
        <v>100</v>
      </c>
      <c r="BP14" s="1">
        <v>0</v>
      </c>
      <c r="BQ14" s="1">
        <v>0</v>
      </c>
      <c r="BS14" s="1">
        <v>0</v>
      </c>
      <c r="BT14" s="1">
        <v>0</v>
      </c>
      <c r="BU14" s="1">
        <v>0</v>
      </c>
      <c r="BV14" s="1">
        <v>1</v>
      </c>
      <c r="BW14" s="1">
        <v>0</v>
      </c>
      <c r="BX14" s="1">
        <v>1</v>
      </c>
      <c r="BY14" s="1">
        <v>10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f t="shared" si="0"/>
        <v>2.361952800000001</v>
      </c>
      <c r="CL14" s="1">
        <v>6</v>
      </c>
    </row>
    <row r="15" spans="1:90" x14ac:dyDescent="0.25">
      <c r="A15" s="1" t="s">
        <v>143</v>
      </c>
      <c r="B15" s="1">
        <v>4.5999999999999996</v>
      </c>
      <c r="C15" s="1">
        <v>1</v>
      </c>
      <c r="D15" s="1">
        <v>90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5</v>
      </c>
      <c r="V15" s="1">
        <v>3</v>
      </c>
      <c r="W15" s="1">
        <v>60</v>
      </c>
      <c r="X15" s="1">
        <v>0</v>
      </c>
      <c r="Y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1</v>
      </c>
      <c r="AK15" s="1">
        <v>0</v>
      </c>
      <c r="AL15" s="1">
        <v>1.6</v>
      </c>
      <c r="AM15" s="1">
        <v>28.8</v>
      </c>
      <c r="AN15" s="1">
        <v>0</v>
      </c>
      <c r="AO15" s="1">
        <v>2</v>
      </c>
      <c r="AP15" s="1">
        <v>18</v>
      </c>
      <c r="AQ15" s="1">
        <v>30</v>
      </c>
      <c r="AR15" s="1">
        <v>0</v>
      </c>
      <c r="AS15" s="1">
        <v>6</v>
      </c>
      <c r="AT15" s="1">
        <v>0</v>
      </c>
      <c r="AU15" s="1">
        <v>0</v>
      </c>
      <c r="AV15" s="1">
        <v>0</v>
      </c>
      <c r="AX15" s="1">
        <v>12</v>
      </c>
      <c r="AY15" s="1">
        <v>3</v>
      </c>
      <c r="AZ15" s="1">
        <v>2</v>
      </c>
      <c r="BA15" s="1">
        <v>2</v>
      </c>
      <c r="BB15" s="1">
        <v>7</v>
      </c>
      <c r="BC15" s="1">
        <v>17</v>
      </c>
      <c r="BD15" s="1">
        <v>13</v>
      </c>
      <c r="BE15" s="1">
        <v>7</v>
      </c>
      <c r="BF15" s="1">
        <v>0</v>
      </c>
      <c r="BG15" s="1">
        <v>4</v>
      </c>
      <c r="BH15" s="1">
        <v>2</v>
      </c>
      <c r="BI15" s="1">
        <v>2.0499999999999998</v>
      </c>
      <c r="BJ15" s="1">
        <v>78</v>
      </c>
      <c r="BK15" s="1">
        <v>71</v>
      </c>
      <c r="BL15" s="1">
        <v>91</v>
      </c>
      <c r="BM15" s="1">
        <v>32</v>
      </c>
      <c r="BN15" s="1">
        <v>27</v>
      </c>
      <c r="BO15" s="1">
        <v>84</v>
      </c>
      <c r="BP15" s="1">
        <v>5</v>
      </c>
      <c r="BQ15" s="1">
        <v>3</v>
      </c>
      <c r="BR15" s="1">
        <v>60</v>
      </c>
      <c r="BS15" s="1">
        <v>0</v>
      </c>
      <c r="BT15" s="1">
        <v>0</v>
      </c>
      <c r="BU15" s="1">
        <v>1</v>
      </c>
      <c r="BV15" s="1">
        <v>0</v>
      </c>
      <c r="BW15" s="1">
        <v>0</v>
      </c>
      <c r="BX15" s="1">
        <v>0</v>
      </c>
      <c r="BY15" s="1">
        <v>88</v>
      </c>
      <c r="BZ15" s="1">
        <v>0</v>
      </c>
      <c r="CA15" s="1">
        <v>5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f t="shared" si="0"/>
        <v>3.5385446000000003</v>
      </c>
      <c r="CL15" s="1">
        <v>6</v>
      </c>
    </row>
    <row r="16" spans="1:90" x14ac:dyDescent="0.25">
      <c r="A16" s="1" t="s">
        <v>75</v>
      </c>
      <c r="B16" s="1">
        <v>4.3</v>
      </c>
      <c r="C16" s="1">
        <v>1</v>
      </c>
      <c r="D16" s="1">
        <v>90</v>
      </c>
      <c r="E16" s="1">
        <v>0.23</v>
      </c>
      <c r="F16" s="1">
        <v>0</v>
      </c>
      <c r="G16" s="1">
        <v>0.7</v>
      </c>
      <c r="H16" s="1">
        <v>0</v>
      </c>
      <c r="I16" s="1">
        <v>3</v>
      </c>
      <c r="J16" s="1">
        <v>1</v>
      </c>
      <c r="K16" s="1">
        <v>2</v>
      </c>
      <c r="L16" s="1">
        <v>1</v>
      </c>
      <c r="M16" s="1">
        <v>0</v>
      </c>
      <c r="N16" s="1">
        <v>0</v>
      </c>
      <c r="O16" s="1">
        <v>0.21</v>
      </c>
      <c r="P16" s="1">
        <v>0.21</v>
      </c>
      <c r="Q16" s="1">
        <v>0</v>
      </c>
      <c r="R16" s="1">
        <v>0</v>
      </c>
      <c r="S16" s="1">
        <v>0</v>
      </c>
      <c r="T16" s="1">
        <v>0</v>
      </c>
      <c r="U16" s="1">
        <v>15</v>
      </c>
      <c r="V16" s="1">
        <v>12</v>
      </c>
      <c r="W16" s="1">
        <v>80</v>
      </c>
      <c r="X16" s="1">
        <v>4</v>
      </c>
      <c r="Y16" s="1">
        <v>2</v>
      </c>
      <c r="Z16" s="1">
        <v>50</v>
      </c>
      <c r="AA16" s="1">
        <v>0</v>
      </c>
      <c r="AB16" s="1">
        <v>0</v>
      </c>
      <c r="AC16" s="1">
        <v>1</v>
      </c>
      <c r="AD16" s="1">
        <v>1</v>
      </c>
      <c r="AE16" s="1">
        <v>0.5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41</v>
      </c>
      <c r="AL16" s="1">
        <v>20.8</v>
      </c>
      <c r="AM16" s="1">
        <v>16.2</v>
      </c>
      <c r="AN16" s="1">
        <v>2.8</v>
      </c>
      <c r="AO16" s="1">
        <v>5.6</v>
      </c>
      <c r="AP16" s="1">
        <v>13</v>
      </c>
      <c r="AQ16" s="1">
        <v>13</v>
      </c>
      <c r="AR16" s="1">
        <v>0</v>
      </c>
      <c r="AS16" s="1">
        <v>2</v>
      </c>
      <c r="AT16" s="1">
        <v>1</v>
      </c>
      <c r="AU16" s="1">
        <v>2</v>
      </c>
      <c r="AV16" s="1">
        <v>2</v>
      </c>
      <c r="AW16" s="1">
        <v>100</v>
      </c>
      <c r="AX16" s="1">
        <v>3</v>
      </c>
      <c r="AY16" s="1">
        <v>3</v>
      </c>
      <c r="AZ16" s="1">
        <v>0</v>
      </c>
      <c r="BA16" s="1">
        <v>0</v>
      </c>
      <c r="BB16" s="1">
        <v>3</v>
      </c>
      <c r="BC16" s="1">
        <v>10</v>
      </c>
      <c r="BD16" s="1">
        <v>5</v>
      </c>
      <c r="BE16" s="1">
        <v>4</v>
      </c>
      <c r="BF16" s="1">
        <v>0</v>
      </c>
      <c r="BG16" s="1">
        <v>0</v>
      </c>
      <c r="BH16" s="1">
        <v>2</v>
      </c>
      <c r="BI16" s="1">
        <v>1.31</v>
      </c>
      <c r="BJ16" s="1">
        <v>42</v>
      </c>
      <c r="BK16" s="1">
        <v>35</v>
      </c>
      <c r="BL16" s="1">
        <v>83</v>
      </c>
      <c r="BM16" s="1">
        <v>27</v>
      </c>
      <c r="BN16" s="1">
        <v>20</v>
      </c>
      <c r="BO16" s="1">
        <v>74</v>
      </c>
      <c r="BP16" s="1">
        <v>15</v>
      </c>
      <c r="BQ16" s="1">
        <v>12</v>
      </c>
      <c r="BR16" s="1">
        <v>80</v>
      </c>
      <c r="BS16" s="1">
        <v>0</v>
      </c>
      <c r="BT16" s="1">
        <v>0</v>
      </c>
      <c r="BU16" s="1">
        <v>1</v>
      </c>
      <c r="BV16" s="1">
        <v>0</v>
      </c>
      <c r="BW16" s="1">
        <v>0</v>
      </c>
      <c r="BX16" s="1">
        <v>0</v>
      </c>
      <c r="BY16" s="1">
        <v>66</v>
      </c>
      <c r="BZ16" s="1">
        <v>8</v>
      </c>
      <c r="CA16" s="1">
        <v>8</v>
      </c>
      <c r="CB16" s="1">
        <v>3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f t="shared" si="0"/>
        <v>4.9959602899999975</v>
      </c>
      <c r="CL16" s="1">
        <v>6</v>
      </c>
    </row>
    <row r="17" spans="1:90" x14ac:dyDescent="0.25">
      <c r="A17" s="1" t="s">
        <v>74</v>
      </c>
      <c r="B17" s="1">
        <v>4.4000000000000004</v>
      </c>
      <c r="C17" s="1">
        <v>1</v>
      </c>
      <c r="D17" s="1">
        <v>90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11</v>
      </c>
      <c r="V17" s="1">
        <v>7</v>
      </c>
      <c r="W17" s="1">
        <v>64</v>
      </c>
      <c r="X17" s="1">
        <v>2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2.2999999999999998</v>
      </c>
      <c r="AM17" s="1">
        <v>16.600000000000001</v>
      </c>
      <c r="AN17" s="1">
        <v>0</v>
      </c>
      <c r="AO17" s="1">
        <v>2.2999999999999998</v>
      </c>
      <c r="AP17" s="1">
        <v>14</v>
      </c>
      <c r="AQ17" s="1">
        <v>14</v>
      </c>
      <c r="AR17" s="1">
        <v>0</v>
      </c>
      <c r="AS17" s="1">
        <v>1</v>
      </c>
      <c r="AT17" s="1">
        <v>2</v>
      </c>
      <c r="AU17" s="1">
        <v>0</v>
      </c>
      <c r="AV17" s="1">
        <v>0</v>
      </c>
      <c r="AX17" s="1">
        <v>6</v>
      </c>
      <c r="AY17" s="1">
        <v>3</v>
      </c>
      <c r="AZ17" s="1">
        <v>1</v>
      </c>
      <c r="BA17" s="1">
        <v>4</v>
      </c>
      <c r="BB17" s="1">
        <v>8</v>
      </c>
      <c r="BC17" s="1">
        <v>16</v>
      </c>
      <c r="BD17" s="1">
        <v>12</v>
      </c>
      <c r="BE17" s="1">
        <v>4</v>
      </c>
      <c r="BF17" s="1">
        <v>0</v>
      </c>
      <c r="BG17" s="1">
        <v>3</v>
      </c>
      <c r="BH17" s="1">
        <v>3</v>
      </c>
      <c r="BI17" s="1">
        <v>1.77</v>
      </c>
      <c r="BJ17" s="1">
        <v>29</v>
      </c>
      <c r="BK17" s="1">
        <v>20</v>
      </c>
      <c r="BL17" s="1">
        <v>69</v>
      </c>
      <c r="BM17" s="1">
        <v>24</v>
      </c>
      <c r="BN17" s="1">
        <v>15</v>
      </c>
      <c r="BO17" s="1">
        <v>63</v>
      </c>
      <c r="BP17" s="1">
        <v>11</v>
      </c>
      <c r="BQ17" s="1">
        <v>7</v>
      </c>
      <c r="BR17" s="1">
        <v>64</v>
      </c>
      <c r="BS17" s="1">
        <v>0</v>
      </c>
      <c r="BT17" s="1">
        <v>0</v>
      </c>
      <c r="BU17" s="1">
        <v>1</v>
      </c>
      <c r="BV17" s="1">
        <v>0</v>
      </c>
      <c r="BW17" s="1">
        <v>0</v>
      </c>
      <c r="BX17" s="1">
        <v>2</v>
      </c>
      <c r="BY17" s="1">
        <v>61</v>
      </c>
      <c r="BZ17" s="1">
        <v>0</v>
      </c>
      <c r="CA17" s="1">
        <v>5</v>
      </c>
      <c r="CB17" s="1">
        <v>2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f t="shared" si="0"/>
        <v>3.3969581999999998</v>
      </c>
      <c r="CL17" s="1">
        <v>6</v>
      </c>
    </row>
    <row r="18" spans="1:90" x14ac:dyDescent="0.25">
      <c r="A18" s="1" t="s">
        <v>106</v>
      </c>
      <c r="B18" s="1">
        <v>4.3</v>
      </c>
      <c r="C18" s="1">
        <v>2</v>
      </c>
      <c r="D18" s="1">
        <v>90</v>
      </c>
      <c r="E18" s="1">
        <v>0.24</v>
      </c>
      <c r="F18" s="1">
        <v>0.33</v>
      </c>
      <c r="G18" s="1">
        <v>0.4</v>
      </c>
      <c r="H18" s="1">
        <v>1</v>
      </c>
      <c r="I18" s="1">
        <v>2</v>
      </c>
      <c r="J18" s="1">
        <v>0.5</v>
      </c>
      <c r="K18" s="1">
        <v>1.5</v>
      </c>
      <c r="L18" s="1">
        <v>0.5</v>
      </c>
      <c r="M18" s="1">
        <v>0.5</v>
      </c>
      <c r="N18" s="1">
        <v>0.5</v>
      </c>
      <c r="O18" s="1">
        <v>0.26</v>
      </c>
      <c r="P18" s="1">
        <v>0.26</v>
      </c>
      <c r="Q18" s="1">
        <v>0.5</v>
      </c>
      <c r="R18" s="1">
        <v>0.5</v>
      </c>
      <c r="S18" s="1">
        <v>0</v>
      </c>
      <c r="T18" s="1">
        <v>0.5</v>
      </c>
      <c r="U18" s="1">
        <v>14.5</v>
      </c>
      <c r="V18" s="1">
        <v>11.5</v>
      </c>
      <c r="W18" s="1">
        <v>79</v>
      </c>
      <c r="X18" s="1">
        <v>4</v>
      </c>
      <c r="Y18" s="1">
        <v>1</v>
      </c>
      <c r="Z18" s="1">
        <v>25</v>
      </c>
      <c r="AA18" s="1">
        <v>0</v>
      </c>
      <c r="AB18" s="1">
        <v>0</v>
      </c>
      <c r="AC18" s="1">
        <v>2</v>
      </c>
      <c r="AD18" s="1">
        <v>0</v>
      </c>
      <c r="AE18" s="1">
        <v>0.13</v>
      </c>
      <c r="AF18" s="1">
        <v>0</v>
      </c>
      <c r="AG18" s="1">
        <v>0</v>
      </c>
      <c r="AH18" s="1">
        <v>0</v>
      </c>
      <c r="AI18" s="1">
        <v>0</v>
      </c>
      <c r="AJ18" s="1">
        <v>0.5</v>
      </c>
      <c r="AK18" s="1">
        <v>30</v>
      </c>
      <c r="AL18" s="1">
        <v>27.55</v>
      </c>
      <c r="AM18" s="1">
        <v>33.4</v>
      </c>
      <c r="AN18" s="1">
        <v>2</v>
      </c>
      <c r="AO18" s="1">
        <v>6.1</v>
      </c>
      <c r="AP18" s="1">
        <v>12.5</v>
      </c>
      <c r="AQ18" s="1">
        <v>24.5</v>
      </c>
      <c r="AR18" s="1">
        <v>1</v>
      </c>
      <c r="AS18" s="1">
        <v>7.5</v>
      </c>
      <c r="AT18" s="1">
        <v>1</v>
      </c>
      <c r="AU18" s="1">
        <v>3.5</v>
      </c>
      <c r="AV18" s="1">
        <v>2</v>
      </c>
      <c r="AW18" s="1">
        <v>57</v>
      </c>
      <c r="AX18" s="1">
        <v>7.5</v>
      </c>
      <c r="AY18" s="1">
        <v>1.5</v>
      </c>
      <c r="AZ18" s="1">
        <v>0</v>
      </c>
      <c r="BA18" s="1">
        <v>1</v>
      </c>
      <c r="BB18" s="1">
        <v>2.5</v>
      </c>
      <c r="BC18" s="1">
        <v>6</v>
      </c>
      <c r="BD18" s="1">
        <v>3</v>
      </c>
      <c r="BE18" s="1">
        <v>2.5</v>
      </c>
      <c r="BF18" s="1">
        <v>0.5</v>
      </c>
      <c r="BG18" s="1">
        <v>1</v>
      </c>
      <c r="BH18" s="1">
        <v>1</v>
      </c>
      <c r="BI18" s="1">
        <v>0.74</v>
      </c>
      <c r="BJ18" s="1">
        <v>37</v>
      </c>
      <c r="BK18" s="1">
        <v>33</v>
      </c>
      <c r="BL18" s="1">
        <v>89</v>
      </c>
      <c r="BM18" s="1">
        <v>26.5</v>
      </c>
      <c r="BN18" s="1">
        <v>20.5</v>
      </c>
      <c r="BO18" s="1">
        <v>77</v>
      </c>
      <c r="BP18" s="1">
        <v>14.5</v>
      </c>
      <c r="BQ18" s="1">
        <v>11.5</v>
      </c>
      <c r="BR18" s="1">
        <v>79</v>
      </c>
      <c r="BS18" s="1">
        <v>0</v>
      </c>
      <c r="BT18" s="1">
        <v>0</v>
      </c>
      <c r="BU18" s="1">
        <v>2</v>
      </c>
      <c r="BV18" s="1">
        <v>0</v>
      </c>
      <c r="BW18" s="1">
        <v>0</v>
      </c>
      <c r="BX18" s="1">
        <v>2</v>
      </c>
      <c r="BY18" s="1">
        <v>76.5</v>
      </c>
      <c r="BZ18" s="1">
        <v>2.5</v>
      </c>
      <c r="CA18" s="1">
        <v>9</v>
      </c>
      <c r="CB18" s="1">
        <v>4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f t="shared" si="0"/>
        <v>2.906925600000001</v>
      </c>
      <c r="CL18" s="1">
        <v>6</v>
      </c>
    </row>
    <row r="19" spans="1:90" x14ac:dyDescent="0.25">
      <c r="A19" s="1" t="s">
        <v>97</v>
      </c>
      <c r="B19" s="1">
        <v>4.5</v>
      </c>
      <c r="C19" s="1">
        <v>2</v>
      </c>
      <c r="D19" s="1">
        <v>90</v>
      </c>
      <c r="E19" s="1">
        <v>0.16</v>
      </c>
      <c r="F19" s="1">
        <v>0.33</v>
      </c>
      <c r="G19" s="1">
        <v>0.2</v>
      </c>
      <c r="H19" s="1">
        <v>1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12.5</v>
      </c>
      <c r="V19" s="1">
        <v>7.5</v>
      </c>
      <c r="W19" s="1">
        <v>60</v>
      </c>
      <c r="X19" s="1">
        <v>3</v>
      </c>
      <c r="Y19" s="1">
        <v>1</v>
      </c>
      <c r="Z19" s="1">
        <v>33</v>
      </c>
      <c r="AA19" s="1">
        <v>0</v>
      </c>
      <c r="AB19" s="1">
        <v>0</v>
      </c>
      <c r="AC19" s="1">
        <v>1</v>
      </c>
      <c r="AD19" s="1">
        <v>0.5</v>
      </c>
      <c r="AE19" s="1">
        <v>0.23</v>
      </c>
      <c r="AF19" s="1">
        <v>0.5</v>
      </c>
      <c r="AG19" s="1">
        <v>0</v>
      </c>
      <c r="AH19" s="1">
        <v>0</v>
      </c>
      <c r="AI19" s="1">
        <v>0</v>
      </c>
      <c r="AJ19" s="1">
        <v>0</v>
      </c>
      <c r="AK19" s="1">
        <v>4</v>
      </c>
      <c r="AL19" s="1">
        <v>16.75</v>
      </c>
      <c r="AM19" s="1">
        <v>21.3</v>
      </c>
      <c r="AN19" s="1">
        <v>0.7</v>
      </c>
      <c r="AO19" s="1">
        <v>4</v>
      </c>
      <c r="AP19" s="1">
        <v>12</v>
      </c>
      <c r="AQ19" s="1">
        <v>16.5</v>
      </c>
      <c r="AR19" s="1">
        <v>1</v>
      </c>
      <c r="AS19" s="1">
        <v>4</v>
      </c>
      <c r="AT19" s="1">
        <v>1.5</v>
      </c>
      <c r="AU19" s="1">
        <v>3</v>
      </c>
      <c r="AV19" s="1">
        <v>1.5</v>
      </c>
      <c r="AW19" s="1">
        <v>50</v>
      </c>
      <c r="AX19" s="1">
        <v>5.5</v>
      </c>
      <c r="AY19" s="1">
        <v>0.5</v>
      </c>
      <c r="AZ19" s="1">
        <v>0</v>
      </c>
      <c r="BA19" s="1">
        <v>2.5</v>
      </c>
      <c r="BB19" s="1">
        <v>3</v>
      </c>
      <c r="BC19" s="1">
        <v>11.5</v>
      </c>
      <c r="BD19" s="1">
        <v>8</v>
      </c>
      <c r="BE19" s="1">
        <v>4</v>
      </c>
      <c r="BF19" s="1">
        <v>2</v>
      </c>
      <c r="BG19" s="1">
        <v>1.5</v>
      </c>
      <c r="BH19" s="1">
        <v>1.5</v>
      </c>
      <c r="BI19" s="1">
        <v>1.08</v>
      </c>
      <c r="BJ19" s="1">
        <v>46.5</v>
      </c>
      <c r="BK19" s="1">
        <v>33.5</v>
      </c>
      <c r="BL19" s="1">
        <v>72</v>
      </c>
      <c r="BM19" s="1">
        <v>25.5</v>
      </c>
      <c r="BN19" s="1">
        <v>17</v>
      </c>
      <c r="BO19" s="1">
        <v>67</v>
      </c>
      <c r="BP19" s="1">
        <v>12.5</v>
      </c>
      <c r="BQ19" s="1">
        <v>7.5</v>
      </c>
      <c r="BR19" s="1">
        <v>60</v>
      </c>
      <c r="BS19" s="1">
        <v>0</v>
      </c>
      <c r="BT19" s="1">
        <v>0</v>
      </c>
      <c r="BU19" s="1">
        <v>2</v>
      </c>
      <c r="BV19" s="1">
        <v>0</v>
      </c>
      <c r="BW19" s="1">
        <v>0</v>
      </c>
      <c r="BX19" s="1">
        <v>0</v>
      </c>
      <c r="BY19" s="1">
        <v>73.5</v>
      </c>
      <c r="BZ19" s="1">
        <v>2</v>
      </c>
      <c r="CA19" s="1">
        <v>4.5</v>
      </c>
      <c r="CB19" s="1">
        <v>3.5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f t="shared" si="0"/>
        <v>4.2089973600000006</v>
      </c>
      <c r="CL19" s="1">
        <v>6</v>
      </c>
    </row>
    <row r="20" spans="1:90" x14ac:dyDescent="0.25">
      <c r="A20" s="1" t="s">
        <v>115</v>
      </c>
      <c r="B20" s="1">
        <v>4.9000000000000004</v>
      </c>
      <c r="C20" s="1">
        <v>2</v>
      </c>
      <c r="D20" s="1">
        <v>90</v>
      </c>
      <c r="E20" s="1">
        <v>0.18</v>
      </c>
      <c r="F20" s="1">
        <v>0.5</v>
      </c>
      <c r="G20" s="1">
        <v>0.2</v>
      </c>
      <c r="H20" s="1">
        <v>1</v>
      </c>
      <c r="I20" s="1">
        <v>0.5</v>
      </c>
      <c r="J20" s="1">
        <v>0</v>
      </c>
      <c r="K20" s="1">
        <v>0.5</v>
      </c>
      <c r="L20" s="1">
        <v>0</v>
      </c>
      <c r="M20" s="1">
        <v>0</v>
      </c>
      <c r="N20" s="1">
        <v>0.5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9</v>
      </c>
      <c r="V20" s="1">
        <v>4.5</v>
      </c>
      <c r="W20" s="1">
        <v>50</v>
      </c>
      <c r="X20" s="1">
        <v>0</v>
      </c>
      <c r="Y20" s="1">
        <v>0</v>
      </c>
      <c r="AA20" s="1">
        <v>0</v>
      </c>
      <c r="AB20" s="1">
        <v>0</v>
      </c>
      <c r="AC20" s="1">
        <v>0.5</v>
      </c>
      <c r="AD20" s="1">
        <v>0.5</v>
      </c>
      <c r="AE20" s="1">
        <v>0.2</v>
      </c>
      <c r="AF20" s="1">
        <v>0.5</v>
      </c>
      <c r="AG20" s="1">
        <v>0</v>
      </c>
      <c r="AH20" s="1">
        <v>0</v>
      </c>
      <c r="AI20" s="1">
        <v>0</v>
      </c>
      <c r="AJ20" s="1">
        <v>0</v>
      </c>
      <c r="AK20" s="1">
        <v>2</v>
      </c>
      <c r="AL20" s="1">
        <v>5.3</v>
      </c>
      <c r="AM20" s="1">
        <v>35.9</v>
      </c>
      <c r="AN20" s="1">
        <v>0.6</v>
      </c>
      <c r="AO20" s="1">
        <v>2.5</v>
      </c>
      <c r="AP20" s="1">
        <v>17</v>
      </c>
      <c r="AQ20" s="1">
        <v>21.5</v>
      </c>
      <c r="AR20" s="1">
        <v>0.5</v>
      </c>
      <c r="AS20" s="1">
        <v>3</v>
      </c>
      <c r="AT20" s="1">
        <v>3</v>
      </c>
      <c r="AU20" s="1">
        <v>1.5</v>
      </c>
      <c r="AV20" s="1">
        <v>1.5</v>
      </c>
      <c r="AW20" s="1">
        <v>100</v>
      </c>
      <c r="AX20" s="1">
        <v>4.5</v>
      </c>
      <c r="AY20" s="1">
        <v>6.5</v>
      </c>
      <c r="AZ20" s="1">
        <v>2</v>
      </c>
      <c r="BA20" s="1">
        <v>2.5</v>
      </c>
      <c r="BB20" s="1">
        <v>11</v>
      </c>
      <c r="BC20" s="1">
        <v>18</v>
      </c>
      <c r="BD20" s="1">
        <v>11</v>
      </c>
      <c r="BE20" s="1">
        <v>6</v>
      </c>
      <c r="BF20" s="1">
        <v>0.5</v>
      </c>
      <c r="BG20" s="1">
        <v>2</v>
      </c>
      <c r="BH20" s="1">
        <v>4</v>
      </c>
      <c r="BI20" s="1">
        <v>2.42</v>
      </c>
      <c r="BJ20" s="1">
        <v>43</v>
      </c>
      <c r="BK20" s="1">
        <v>30.5</v>
      </c>
      <c r="BL20" s="1">
        <v>71</v>
      </c>
      <c r="BM20" s="1">
        <v>14.5</v>
      </c>
      <c r="BN20" s="1">
        <v>8.5</v>
      </c>
      <c r="BO20" s="1">
        <v>59</v>
      </c>
      <c r="BP20" s="1">
        <v>9</v>
      </c>
      <c r="BQ20" s="1">
        <v>4.5</v>
      </c>
      <c r="BR20" s="1">
        <v>50</v>
      </c>
      <c r="BS20" s="1">
        <v>0</v>
      </c>
      <c r="BT20" s="1">
        <v>0</v>
      </c>
      <c r="BU20" s="1">
        <v>2</v>
      </c>
      <c r="BV20" s="1">
        <v>0</v>
      </c>
      <c r="BW20" s="1">
        <v>0</v>
      </c>
      <c r="BX20" s="1">
        <v>0.5</v>
      </c>
      <c r="BY20" s="1">
        <v>57.5</v>
      </c>
      <c r="BZ20" s="1">
        <v>0.5</v>
      </c>
      <c r="CA20" s="1">
        <v>8.5</v>
      </c>
      <c r="CB20" s="1">
        <v>1.5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f t="shared" si="0"/>
        <v>3.3536460799999999</v>
      </c>
      <c r="CL20" s="1">
        <v>6</v>
      </c>
    </row>
    <row r="21" spans="1:90" x14ac:dyDescent="0.25">
      <c r="A21" s="1" t="s">
        <v>62</v>
      </c>
      <c r="B21" s="1">
        <v>4.5</v>
      </c>
      <c r="C21" s="1">
        <v>2</v>
      </c>
      <c r="D21" s="1">
        <v>90</v>
      </c>
      <c r="E21" s="1">
        <v>0.11</v>
      </c>
      <c r="F21" s="1">
        <v>0</v>
      </c>
      <c r="G21" s="1">
        <v>0.3</v>
      </c>
      <c r="H21" s="1">
        <v>0</v>
      </c>
      <c r="I21" s="1">
        <v>1</v>
      </c>
      <c r="J21" s="1">
        <v>0</v>
      </c>
      <c r="K21" s="1">
        <v>0.5</v>
      </c>
      <c r="L21" s="1">
        <v>0.5</v>
      </c>
      <c r="M21" s="1">
        <v>0</v>
      </c>
      <c r="N21" s="1">
        <v>0</v>
      </c>
      <c r="O21" s="1">
        <v>0.02</v>
      </c>
      <c r="P21" s="1">
        <v>0.02</v>
      </c>
      <c r="Q21" s="1">
        <v>0</v>
      </c>
      <c r="R21" s="1">
        <v>0</v>
      </c>
      <c r="S21" s="1">
        <v>0</v>
      </c>
      <c r="T21" s="1">
        <v>0</v>
      </c>
      <c r="U21" s="1">
        <v>10.5</v>
      </c>
      <c r="V21" s="1">
        <v>7.5</v>
      </c>
      <c r="W21" s="1">
        <v>71</v>
      </c>
      <c r="X21" s="1">
        <v>0</v>
      </c>
      <c r="Y21" s="1">
        <v>0</v>
      </c>
      <c r="AA21" s="1">
        <v>0</v>
      </c>
      <c r="AB21" s="1">
        <v>0</v>
      </c>
      <c r="AC21" s="1">
        <v>0.5</v>
      </c>
      <c r="AD21" s="1">
        <v>0.5</v>
      </c>
      <c r="AE21" s="1">
        <v>0.23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13</v>
      </c>
      <c r="AL21" s="1">
        <v>6.35</v>
      </c>
      <c r="AM21" s="1">
        <v>16.100000000000001</v>
      </c>
      <c r="AN21" s="1">
        <v>0.9</v>
      </c>
      <c r="AO21" s="1">
        <v>4</v>
      </c>
      <c r="AP21" s="1">
        <v>16</v>
      </c>
      <c r="AQ21" s="1">
        <v>16</v>
      </c>
      <c r="AR21" s="1">
        <v>0</v>
      </c>
      <c r="AS21" s="1">
        <v>1.5</v>
      </c>
      <c r="AT21" s="1">
        <v>1.5</v>
      </c>
      <c r="AU21" s="1">
        <v>0.5</v>
      </c>
      <c r="AV21" s="1">
        <v>0</v>
      </c>
      <c r="AW21" s="1">
        <v>0</v>
      </c>
      <c r="AX21" s="1">
        <v>6.5</v>
      </c>
      <c r="AY21" s="1">
        <v>1.5</v>
      </c>
      <c r="AZ21" s="1">
        <v>1</v>
      </c>
      <c r="BA21" s="1">
        <v>0.5</v>
      </c>
      <c r="BB21" s="1">
        <v>3</v>
      </c>
      <c r="BC21" s="1">
        <v>9.5</v>
      </c>
      <c r="BD21" s="1">
        <v>4</v>
      </c>
      <c r="BE21" s="1">
        <v>5</v>
      </c>
      <c r="BF21" s="1">
        <v>0</v>
      </c>
      <c r="BG21" s="1">
        <v>0</v>
      </c>
      <c r="BH21" s="1">
        <v>1</v>
      </c>
      <c r="BI21" s="1">
        <v>1.03</v>
      </c>
      <c r="BJ21" s="1">
        <v>50.5</v>
      </c>
      <c r="BK21" s="1">
        <v>45.5</v>
      </c>
      <c r="BL21" s="1">
        <v>90</v>
      </c>
      <c r="BM21" s="1">
        <v>21</v>
      </c>
      <c r="BN21" s="1">
        <v>17</v>
      </c>
      <c r="BO21" s="1">
        <v>81</v>
      </c>
      <c r="BP21" s="1">
        <v>10.5</v>
      </c>
      <c r="BQ21" s="1">
        <v>7.5</v>
      </c>
      <c r="BR21" s="1">
        <v>71</v>
      </c>
      <c r="BS21" s="1">
        <v>0</v>
      </c>
      <c r="BT21" s="1">
        <v>0</v>
      </c>
      <c r="BU21" s="1">
        <v>2</v>
      </c>
      <c r="BV21" s="1">
        <v>0</v>
      </c>
      <c r="BW21" s="1">
        <v>0</v>
      </c>
      <c r="BX21" s="1">
        <v>0</v>
      </c>
      <c r="BY21" s="1">
        <v>58</v>
      </c>
      <c r="BZ21" s="1">
        <v>0.5</v>
      </c>
      <c r="CA21" s="1">
        <v>8.5</v>
      </c>
      <c r="CB21" s="1">
        <v>1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f t="shared" si="0"/>
        <v>3.6805921299999995</v>
      </c>
      <c r="CL21" s="1">
        <v>6</v>
      </c>
    </row>
    <row r="22" spans="1:90" x14ac:dyDescent="0.25">
      <c r="A22" s="1" t="s">
        <v>171</v>
      </c>
      <c r="B22" s="1">
        <v>4.7</v>
      </c>
      <c r="C22" s="1">
        <v>2</v>
      </c>
      <c r="D22" s="1">
        <v>90</v>
      </c>
      <c r="E22" s="1">
        <v>0.01</v>
      </c>
      <c r="F22" s="1">
        <v>0</v>
      </c>
      <c r="G22" s="1">
        <v>0</v>
      </c>
      <c r="H22" s="1">
        <v>0</v>
      </c>
      <c r="I22" s="1">
        <v>0.5</v>
      </c>
      <c r="J22" s="1">
        <v>0</v>
      </c>
      <c r="K22" s="1">
        <v>0</v>
      </c>
      <c r="L22" s="1">
        <v>0.5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20.5</v>
      </c>
      <c r="V22" s="1">
        <v>15.5</v>
      </c>
      <c r="W22" s="1">
        <v>76</v>
      </c>
      <c r="X22" s="1">
        <v>0.5</v>
      </c>
      <c r="Y22" s="1">
        <v>0</v>
      </c>
      <c r="Z22" s="1">
        <v>0</v>
      </c>
      <c r="AA22" s="1">
        <v>0</v>
      </c>
      <c r="AB22" s="1">
        <v>0</v>
      </c>
      <c r="AC22" s="1">
        <v>0.5</v>
      </c>
      <c r="AD22" s="1">
        <v>0</v>
      </c>
      <c r="AE22" s="1">
        <v>0.02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0.5</v>
      </c>
      <c r="AL22" s="1">
        <v>9.0500000000000007</v>
      </c>
      <c r="AM22" s="1">
        <v>18.7</v>
      </c>
      <c r="AN22" s="1">
        <v>0.1</v>
      </c>
      <c r="AO22" s="1">
        <v>3.3</v>
      </c>
      <c r="AP22" s="1">
        <v>10</v>
      </c>
      <c r="AQ22" s="1">
        <v>10</v>
      </c>
      <c r="AR22" s="1">
        <v>0</v>
      </c>
      <c r="AS22" s="1">
        <v>1.5</v>
      </c>
      <c r="AT22" s="1">
        <v>1.5</v>
      </c>
      <c r="AU22" s="1">
        <v>4</v>
      </c>
      <c r="AV22" s="1">
        <v>2</v>
      </c>
      <c r="AW22" s="1">
        <v>50</v>
      </c>
      <c r="AX22" s="1">
        <v>5.5</v>
      </c>
      <c r="AY22" s="1">
        <v>3.5</v>
      </c>
      <c r="AZ22" s="1">
        <v>0</v>
      </c>
      <c r="BA22" s="1">
        <v>1</v>
      </c>
      <c r="BB22" s="1">
        <v>4.5</v>
      </c>
      <c r="BC22" s="1">
        <v>9.5</v>
      </c>
      <c r="BD22" s="1">
        <v>4</v>
      </c>
      <c r="BE22" s="1">
        <v>5</v>
      </c>
      <c r="BF22" s="1">
        <v>0</v>
      </c>
      <c r="BG22" s="1">
        <v>0</v>
      </c>
      <c r="BH22" s="1">
        <v>1</v>
      </c>
      <c r="BI22" s="1">
        <v>1.03</v>
      </c>
      <c r="BJ22" s="1">
        <v>55</v>
      </c>
      <c r="BK22" s="1">
        <v>43</v>
      </c>
      <c r="BL22" s="1">
        <v>78</v>
      </c>
      <c r="BM22" s="1">
        <v>37.5</v>
      </c>
      <c r="BN22" s="1">
        <v>28.5</v>
      </c>
      <c r="BO22" s="1">
        <v>76</v>
      </c>
      <c r="BP22" s="1">
        <v>20.5</v>
      </c>
      <c r="BQ22" s="1">
        <v>15.5</v>
      </c>
      <c r="BR22" s="1">
        <v>76</v>
      </c>
      <c r="BS22" s="1">
        <v>0</v>
      </c>
      <c r="BT22" s="1">
        <v>0</v>
      </c>
      <c r="BU22" s="1">
        <v>2</v>
      </c>
      <c r="BV22" s="1">
        <v>0</v>
      </c>
      <c r="BW22" s="1">
        <v>0</v>
      </c>
      <c r="BX22" s="1">
        <v>0.5</v>
      </c>
      <c r="BY22" s="1">
        <v>82</v>
      </c>
      <c r="BZ22" s="1">
        <v>0</v>
      </c>
      <c r="CA22" s="1">
        <v>12</v>
      </c>
      <c r="CB22" s="1">
        <v>0.5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f t="shared" si="0"/>
        <v>3.50938821</v>
      </c>
      <c r="CL22" s="1">
        <v>6</v>
      </c>
    </row>
    <row r="23" spans="1:90" x14ac:dyDescent="0.25">
      <c r="A23" s="1" t="s">
        <v>124</v>
      </c>
      <c r="B23" s="1">
        <v>4.5</v>
      </c>
      <c r="C23" s="1">
        <v>2</v>
      </c>
      <c r="D23" s="1">
        <v>90</v>
      </c>
      <c r="E23" s="1">
        <v>7.0000000000000007E-2</v>
      </c>
      <c r="F23" s="1">
        <v>0</v>
      </c>
      <c r="G23" s="1">
        <v>0.1</v>
      </c>
      <c r="H23" s="1">
        <v>0</v>
      </c>
      <c r="I23" s="1">
        <v>1</v>
      </c>
      <c r="J23" s="1">
        <v>0.5</v>
      </c>
      <c r="K23" s="1">
        <v>0.5</v>
      </c>
      <c r="L23" s="1">
        <v>0.5</v>
      </c>
      <c r="M23" s="1">
        <v>0</v>
      </c>
      <c r="N23" s="1">
        <v>0</v>
      </c>
      <c r="O23" s="1">
        <v>0.08</v>
      </c>
      <c r="P23" s="1">
        <v>0.08</v>
      </c>
      <c r="Q23" s="1">
        <v>0</v>
      </c>
      <c r="R23" s="1">
        <v>0</v>
      </c>
      <c r="S23" s="1">
        <v>0</v>
      </c>
      <c r="T23" s="1">
        <v>0</v>
      </c>
      <c r="U23" s="1">
        <v>14.5</v>
      </c>
      <c r="V23" s="1">
        <v>11</v>
      </c>
      <c r="W23" s="1">
        <v>76</v>
      </c>
      <c r="X23" s="1">
        <v>0</v>
      </c>
      <c r="Y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0.02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9</v>
      </c>
      <c r="AL23" s="1">
        <v>3.3</v>
      </c>
      <c r="AM23" s="1">
        <v>20.3</v>
      </c>
      <c r="AN23" s="1">
        <v>0.5</v>
      </c>
      <c r="AO23" s="1">
        <v>3.9</v>
      </c>
      <c r="AP23" s="1">
        <v>16.5</v>
      </c>
      <c r="AQ23" s="1">
        <v>16.5</v>
      </c>
      <c r="AR23" s="1">
        <v>0</v>
      </c>
      <c r="AS23" s="1">
        <v>1.5</v>
      </c>
      <c r="AT23" s="1">
        <v>1.5</v>
      </c>
      <c r="AU23" s="1">
        <v>0.5</v>
      </c>
      <c r="AV23" s="1">
        <v>0.5</v>
      </c>
      <c r="AW23" s="1">
        <v>100</v>
      </c>
      <c r="AX23" s="1">
        <v>4</v>
      </c>
      <c r="AY23" s="1">
        <v>3.5</v>
      </c>
      <c r="AZ23" s="1">
        <v>0.5</v>
      </c>
      <c r="BA23" s="1">
        <v>1.5</v>
      </c>
      <c r="BB23" s="1">
        <v>5.5</v>
      </c>
      <c r="BC23" s="1">
        <v>11.5</v>
      </c>
      <c r="BD23" s="1">
        <v>8</v>
      </c>
      <c r="BE23" s="1">
        <v>4</v>
      </c>
      <c r="BF23" s="1">
        <v>2</v>
      </c>
      <c r="BG23" s="1">
        <v>1.5</v>
      </c>
      <c r="BH23" s="1">
        <v>1.5</v>
      </c>
      <c r="BI23" s="1">
        <v>1.08</v>
      </c>
      <c r="BJ23" s="1">
        <v>92.5</v>
      </c>
      <c r="BK23" s="1">
        <v>85</v>
      </c>
      <c r="BL23" s="1">
        <v>92</v>
      </c>
      <c r="BM23" s="1">
        <v>40.5</v>
      </c>
      <c r="BN23" s="1">
        <v>36</v>
      </c>
      <c r="BO23" s="1">
        <v>89</v>
      </c>
      <c r="BP23" s="1">
        <v>14.5</v>
      </c>
      <c r="BQ23" s="1">
        <v>11</v>
      </c>
      <c r="BR23" s="1">
        <v>76</v>
      </c>
      <c r="BS23" s="1">
        <v>0</v>
      </c>
      <c r="BT23" s="1">
        <v>0</v>
      </c>
      <c r="BU23" s="1">
        <v>2</v>
      </c>
      <c r="BV23" s="1">
        <v>0</v>
      </c>
      <c r="BW23" s="1">
        <v>0</v>
      </c>
      <c r="BX23" s="1">
        <v>0</v>
      </c>
      <c r="BY23" s="1">
        <v>104</v>
      </c>
      <c r="BZ23" s="1">
        <v>0.5</v>
      </c>
      <c r="CA23" s="1">
        <v>12</v>
      </c>
      <c r="CB23" s="1">
        <v>0.5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f t="shared" si="0"/>
        <v>4.5343897499999999</v>
      </c>
      <c r="CL23" s="1">
        <v>6</v>
      </c>
    </row>
    <row r="24" spans="1:90" x14ac:dyDescent="0.25">
      <c r="A24" s="1" t="s">
        <v>152</v>
      </c>
      <c r="B24" s="1">
        <v>4.5</v>
      </c>
      <c r="C24" s="1">
        <v>2</v>
      </c>
      <c r="D24" s="1">
        <v>90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7</v>
      </c>
      <c r="V24" s="1">
        <v>3.5</v>
      </c>
      <c r="W24" s="1">
        <v>50</v>
      </c>
      <c r="X24" s="1">
        <v>0</v>
      </c>
      <c r="Y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0.5</v>
      </c>
      <c r="AI24" s="1">
        <v>0</v>
      </c>
      <c r="AJ24" s="1">
        <v>0</v>
      </c>
      <c r="AK24" s="1">
        <v>1</v>
      </c>
      <c r="AL24" s="1">
        <v>1.4</v>
      </c>
      <c r="AM24" s="1">
        <v>15.9</v>
      </c>
      <c r="AN24" s="1">
        <v>0</v>
      </c>
      <c r="AO24" s="1">
        <v>2.8</v>
      </c>
      <c r="AP24" s="1">
        <v>12.5</v>
      </c>
      <c r="AQ24" s="1">
        <v>12.5</v>
      </c>
      <c r="AR24" s="1">
        <v>0</v>
      </c>
      <c r="AS24" s="1">
        <v>1</v>
      </c>
      <c r="AT24" s="1">
        <v>1.5</v>
      </c>
      <c r="AU24" s="1">
        <v>1</v>
      </c>
      <c r="AV24" s="1">
        <v>1</v>
      </c>
      <c r="AW24" s="1">
        <v>100</v>
      </c>
      <c r="AX24" s="1">
        <v>2.5</v>
      </c>
      <c r="AY24" s="1">
        <v>4</v>
      </c>
      <c r="AZ24" s="1">
        <v>0</v>
      </c>
      <c r="BA24" s="1">
        <v>0</v>
      </c>
      <c r="BB24" s="1">
        <v>4</v>
      </c>
      <c r="BC24" s="1">
        <v>11.5</v>
      </c>
      <c r="BD24" s="1">
        <v>8</v>
      </c>
      <c r="BE24" s="1">
        <v>4</v>
      </c>
      <c r="BF24" s="1">
        <v>2</v>
      </c>
      <c r="BG24" s="1">
        <v>1.5</v>
      </c>
      <c r="BH24" s="1">
        <v>1.5</v>
      </c>
      <c r="BI24" s="1">
        <v>1.08</v>
      </c>
      <c r="BJ24" s="1">
        <v>87.5</v>
      </c>
      <c r="BK24" s="1">
        <v>79</v>
      </c>
      <c r="BL24" s="1">
        <v>90</v>
      </c>
      <c r="BM24" s="1">
        <v>31.5</v>
      </c>
      <c r="BN24" s="1">
        <v>26.5</v>
      </c>
      <c r="BO24" s="1">
        <v>84</v>
      </c>
      <c r="BP24" s="1">
        <v>7</v>
      </c>
      <c r="BQ24" s="1">
        <v>3.5</v>
      </c>
      <c r="BR24" s="1">
        <v>50</v>
      </c>
      <c r="BS24" s="1">
        <v>0</v>
      </c>
      <c r="BT24" s="1">
        <v>0</v>
      </c>
      <c r="BU24" s="1">
        <v>2</v>
      </c>
      <c r="BV24" s="1">
        <v>0</v>
      </c>
      <c r="BW24" s="1">
        <v>0</v>
      </c>
      <c r="BX24" s="1">
        <v>0</v>
      </c>
      <c r="BY24" s="1">
        <v>94.5</v>
      </c>
      <c r="BZ24" s="1">
        <v>0.5</v>
      </c>
      <c r="CA24" s="1">
        <v>6.5</v>
      </c>
      <c r="CB24" s="1">
        <v>1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f t="shared" si="0"/>
        <v>4.5018988000000002</v>
      </c>
      <c r="CL24" s="1">
        <v>6</v>
      </c>
    </row>
    <row r="25" spans="1:90" x14ac:dyDescent="0.25">
      <c r="A25" s="1" t="s">
        <v>107</v>
      </c>
      <c r="B25" s="1">
        <v>4.8</v>
      </c>
      <c r="C25" s="1">
        <v>2</v>
      </c>
      <c r="D25" s="1">
        <v>90</v>
      </c>
      <c r="E25" s="1">
        <v>0.15</v>
      </c>
      <c r="F25" s="1">
        <v>0.5</v>
      </c>
      <c r="G25" s="1">
        <v>0.2</v>
      </c>
      <c r="H25" s="1">
        <v>1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3.5</v>
      </c>
      <c r="V25" s="1">
        <v>1.5</v>
      </c>
      <c r="W25" s="1">
        <v>43</v>
      </c>
      <c r="X25" s="1">
        <v>0</v>
      </c>
      <c r="Y25" s="1">
        <v>0</v>
      </c>
      <c r="AA25" s="1">
        <v>0</v>
      </c>
      <c r="AB25" s="1">
        <v>0</v>
      </c>
      <c r="AC25" s="1">
        <v>0.5</v>
      </c>
      <c r="AD25" s="1">
        <v>0.5</v>
      </c>
      <c r="AE25" s="1">
        <v>0.2</v>
      </c>
      <c r="AF25" s="1">
        <v>0.5</v>
      </c>
      <c r="AG25" s="1">
        <v>0</v>
      </c>
      <c r="AH25" s="1">
        <v>0.5</v>
      </c>
      <c r="AI25" s="1">
        <v>0</v>
      </c>
      <c r="AJ25" s="1">
        <v>0</v>
      </c>
      <c r="AK25" s="1">
        <v>0</v>
      </c>
      <c r="AL25" s="1">
        <v>8.3000000000000007</v>
      </c>
      <c r="AM25" s="1">
        <v>22.2</v>
      </c>
      <c r="AN25" s="1">
        <v>0.6</v>
      </c>
      <c r="AO25" s="1">
        <v>1.4</v>
      </c>
      <c r="AP25" s="1">
        <v>14.5</v>
      </c>
      <c r="AQ25" s="1">
        <v>19</v>
      </c>
      <c r="AR25" s="1">
        <v>0</v>
      </c>
      <c r="AS25" s="1">
        <v>1</v>
      </c>
      <c r="AT25" s="1">
        <v>4.5</v>
      </c>
      <c r="AU25" s="1">
        <v>0.5</v>
      </c>
      <c r="AV25" s="1">
        <v>0</v>
      </c>
      <c r="AW25" s="1">
        <v>0</v>
      </c>
      <c r="AX25" s="1">
        <v>6.5</v>
      </c>
      <c r="AY25" s="1">
        <v>4</v>
      </c>
      <c r="AZ25" s="1">
        <v>0.5</v>
      </c>
      <c r="BA25" s="1">
        <v>1</v>
      </c>
      <c r="BB25" s="1">
        <v>5.5</v>
      </c>
      <c r="BC25" s="1">
        <v>20.5</v>
      </c>
      <c r="BD25" s="1">
        <v>12.5</v>
      </c>
      <c r="BE25" s="1">
        <v>9.5</v>
      </c>
      <c r="BF25" s="1">
        <v>2</v>
      </c>
      <c r="BG25" s="1">
        <v>0.5</v>
      </c>
      <c r="BH25" s="1">
        <v>4.5</v>
      </c>
      <c r="BI25" s="1">
        <v>3.08</v>
      </c>
      <c r="BJ25" s="1">
        <v>52.5</v>
      </c>
      <c r="BK25" s="1">
        <v>46.5</v>
      </c>
      <c r="BL25" s="1">
        <v>89</v>
      </c>
      <c r="BM25" s="1">
        <v>11</v>
      </c>
      <c r="BN25" s="1">
        <v>8</v>
      </c>
      <c r="BO25" s="1">
        <v>73</v>
      </c>
      <c r="BP25" s="1">
        <v>3.5</v>
      </c>
      <c r="BQ25" s="1">
        <v>1.5</v>
      </c>
      <c r="BR25" s="1">
        <v>43</v>
      </c>
      <c r="BS25" s="1">
        <v>1</v>
      </c>
      <c r="BT25" s="1">
        <v>0.5</v>
      </c>
      <c r="BU25" s="1">
        <v>2</v>
      </c>
      <c r="BV25" s="1">
        <v>0</v>
      </c>
      <c r="BW25" s="1">
        <v>0</v>
      </c>
      <c r="BX25" s="1">
        <v>0.5</v>
      </c>
      <c r="BY25" s="1">
        <v>61</v>
      </c>
      <c r="BZ25" s="1">
        <v>0</v>
      </c>
      <c r="CA25" s="1">
        <v>3</v>
      </c>
      <c r="CB25" s="1">
        <v>0.5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f t="shared" si="0"/>
        <v>5.2554657500000008</v>
      </c>
      <c r="CL25" s="1">
        <v>6</v>
      </c>
    </row>
    <row r="26" spans="1:90" x14ac:dyDescent="0.25">
      <c r="A26" s="1" t="s">
        <v>88</v>
      </c>
      <c r="B26" s="1">
        <v>4.5</v>
      </c>
      <c r="C26" s="1">
        <v>2</v>
      </c>
      <c r="D26" s="1">
        <v>90</v>
      </c>
      <c r="E26" s="1">
        <v>0.02</v>
      </c>
      <c r="F26" s="1">
        <v>0</v>
      </c>
      <c r="G26" s="1">
        <v>0</v>
      </c>
      <c r="H26" s="1">
        <v>0</v>
      </c>
      <c r="I26" s="1">
        <v>1</v>
      </c>
      <c r="J26" s="1">
        <v>0</v>
      </c>
      <c r="K26" s="1">
        <v>0.5</v>
      </c>
      <c r="L26" s="1">
        <v>0.5</v>
      </c>
      <c r="M26" s="1">
        <v>0</v>
      </c>
      <c r="N26" s="1">
        <v>0.5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13</v>
      </c>
      <c r="V26" s="1">
        <v>6</v>
      </c>
      <c r="W26" s="1">
        <v>46</v>
      </c>
      <c r="X26" s="1">
        <v>0</v>
      </c>
      <c r="Y26" s="1">
        <v>0</v>
      </c>
      <c r="AA26" s="1">
        <v>0</v>
      </c>
      <c r="AB26" s="1">
        <v>0</v>
      </c>
      <c r="AC26" s="1">
        <v>0.5</v>
      </c>
      <c r="AD26" s="1">
        <v>0</v>
      </c>
      <c r="AE26" s="1">
        <v>0.02</v>
      </c>
      <c r="AF26" s="1">
        <v>0</v>
      </c>
      <c r="AG26" s="1">
        <v>0</v>
      </c>
      <c r="AH26" s="1">
        <v>0</v>
      </c>
      <c r="AI26" s="1">
        <v>0</v>
      </c>
      <c r="AJ26" s="1">
        <v>0.5</v>
      </c>
      <c r="AK26" s="1">
        <v>2.5</v>
      </c>
      <c r="AL26" s="1">
        <v>5.7</v>
      </c>
      <c r="AM26" s="1">
        <v>17.5</v>
      </c>
      <c r="AN26" s="1">
        <v>0.1</v>
      </c>
      <c r="AO26" s="1">
        <v>4.0999999999999996</v>
      </c>
      <c r="AP26" s="1">
        <v>12</v>
      </c>
      <c r="AQ26" s="1">
        <v>18</v>
      </c>
      <c r="AR26" s="1">
        <v>0</v>
      </c>
      <c r="AS26" s="1">
        <v>3.5</v>
      </c>
      <c r="AT26" s="1">
        <v>1</v>
      </c>
      <c r="AU26" s="1">
        <v>2</v>
      </c>
      <c r="AV26" s="1">
        <v>1.5</v>
      </c>
      <c r="AW26" s="1">
        <v>75</v>
      </c>
      <c r="AX26" s="1">
        <v>9</v>
      </c>
      <c r="AY26" s="1">
        <v>3.5</v>
      </c>
      <c r="AZ26" s="1">
        <v>0.5</v>
      </c>
      <c r="BA26" s="1">
        <v>4.5</v>
      </c>
      <c r="BB26" s="1">
        <v>8.5</v>
      </c>
      <c r="BC26" s="1">
        <v>6</v>
      </c>
      <c r="BD26" s="1">
        <v>3</v>
      </c>
      <c r="BE26" s="1">
        <v>2.5</v>
      </c>
      <c r="BF26" s="1">
        <v>0.5</v>
      </c>
      <c r="BG26" s="1">
        <v>1</v>
      </c>
      <c r="BH26" s="1">
        <v>1</v>
      </c>
      <c r="BI26" s="1">
        <v>0.74</v>
      </c>
      <c r="BJ26" s="1">
        <v>63</v>
      </c>
      <c r="BK26" s="1">
        <v>43</v>
      </c>
      <c r="BL26" s="1">
        <v>68</v>
      </c>
      <c r="BM26" s="1">
        <v>26.5</v>
      </c>
      <c r="BN26" s="1">
        <v>13.5</v>
      </c>
      <c r="BO26" s="1">
        <v>51</v>
      </c>
      <c r="BP26" s="1">
        <v>13</v>
      </c>
      <c r="BQ26" s="1">
        <v>6</v>
      </c>
      <c r="BR26" s="1">
        <v>46</v>
      </c>
      <c r="BS26" s="1">
        <v>0</v>
      </c>
      <c r="BT26" s="1">
        <v>0</v>
      </c>
      <c r="BU26" s="1">
        <v>2</v>
      </c>
      <c r="BV26" s="1">
        <v>0</v>
      </c>
      <c r="BW26" s="1">
        <v>0</v>
      </c>
      <c r="BX26" s="1">
        <v>1.5</v>
      </c>
      <c r="BY26" s="1">
        <v>80.5</v>
      </c>
      <c r="BZ26" s="1">
        <v>0.5</v>
      </c>
      <c r="CA26" s="1">
        <v>13</v>
      </c>
      <c r="CB26" s="1">
        <v>1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f t="shared" si="0"/>
        <v>3.7157991199999993</v>
      </c>
      <c r="CL26" s="1">
        <v>5</v>
      </c>
    </row>
    <row r="27" spans="1:90" x14ac:dyDescent="0.25">
      <c r="A27" s="1" t="s">
        <v>84</v>
      </c>
      <c r="B27" s="1">
        <v>5</v>
      </c>
      <c r="C27" s="1">
        <v>2</v>
      </c>
      <c r="D27" s="1">
        <v>90</v>
      </c>
      <c r="E27" s="1">
        <v>0.03</v>
      </c>
      <c r="F27" s="1">
        <v>0</v>
      </c>
      <c r="G27" s="1">
        <v>0</v>
      </c>
      <c r="H27" s="1">
        <v>0</v>
      </c>
      <c r="I27" s="1">
        <v>0.5</v>
      </c>
      <c r="J27" s="1">
        <v>0</v>
      </c>
      <c r="K27" s="1">
        <v>0</v>
      </c>
      <c r="L27" s="1">
        <v>0.5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17</v>
      </c>
      <c r="V27" s="1">
        <v>12</v>
      </c>
      <c r="W27" s="1">
        <v>71</v>
      </c>
      <c r="X27" s="1">
        <v>5.5</v>
      </c>
      <c r="Y27" s="1">
        <v>1</v>
      </c>
      <c r="Z27" s="1">
        <v>18</v>
      </c>
      <c r="AA27" s="1">
        <v>1.5</v>
      </c>
      <c r="AB27" s="1">
        <v>0</v>
      </c>
      <c r="AC27" s="1">
        <v>1</v>
      </c>
      <c r="AD27" s="1">
        <v>0</v>
      </c>
      <c r="AE27" s="1">
        <v>0.04</v>
      </c>
      <c r="AF27" s="1">
        <v>0</v>
      </c>
      <c r="AG27" s="1">
        <v>0</v>
      </c>
      <c r="AH27" s="1">
        <v>0.5</v>
      </c>
      <c r="AI27" s="1">
        <v>0</v>
      </c>
      <c r="AJ27" s="1">
        <v>0</v>
      </c>
      <c r="AK27" s="1">
        <v>1.5</v>
      </c>
      <c r="AL27" s="1">
        <v>16.95</v>
      </c>
      <c r="AM27" s="1">
        <v>10.8</v>
      </c>
      <c r="AN27" s="1">
        <v>0.1</v>
      </c>
      <c r="AO27" s="1">
        <v>0.8</v>
      </c>
      <c r="AP27" s="1">
        <v>11.5</v>
      </c>
      <c r="AQ27" s="1">
        <v>11.5</v>
      </c>
      <c r="AR27" s="1">
        <v>0</v>
      </c>
      <c r="AS27" s="1">
        <v>-0.5</v>
      </c>
      <c r="AT27" s="1">
        <v>4.5</v>
      </c>
      <c r="AU27" s="1">
        <v>1</v>
      </c>
      <c r="AV27" s="1">
        <v>1</v>
      </c>
      <c r="AW27" s="1">
        <v>100</v>
      </c>
      <c r="AX27" s="1">
        <v>4</v>
      </c>
      <c r="AY27" s="1">
        <v>1</v>
      </c>
      <c r="AZ27" s="1">
        <v>0.5</v>
      </c>
      <c r="BA27" s="1">
        <v>0</v>
      </c>
      <c r="BB27" s="1">
        <v>1.5</v>
      </c>
      <c r="BC27" s="1">
        <v>20.5</v>
      </c>
      <c r="BD27" s="1">
        <v>12.5</v>
      </c>
      <c r="BE27" s="1">
        <v>9.5</v>
      </c>
      <c r="BF27" s="1">
        <v>2</v>
      </c>
      <c r="BG27" s="1">
        <v>0.5</v>
      </c>
      <c r="BH27" s="1">
        <v>4.5</v>
      </c>
      <c r="BI27" s="1">
        <v>3.08</v>
      </c>
      <c r="BJ27" s="1">
        <v>49.5</v>
      </c>
      <c r="BK27" s="1">
        <v>40.5</v>
      </c>
      <c r="BL27" s="1">
        <v>82</v>
      </c>
      <c r="BM27" s="1">
        <v>31</v>
      </c>
      <c r="BN27" s="1">
        <v>19.5</v>
      </c>
      <c r="BO27" s="1">
        <v>63</v>
      </c>
      <c r="BP27" s="1">
        <v>17</v>
      </c>
      <c r="BQ27" s="1">
        <v>12</v>
      </c>
      <c r="BR27" s="1">
        <v>71</v>
      </c>
      <c r="BS27" s="1">
        <v>0</v>
      </c>
      <c r="BT27" s="1">
        <v>0</v>
      </c>
      <c r="BU27" s="1">
        <v>2</v>
      </c>
      <c r="BV27" s="1">
        <v>0</v>
      </c>
      <c r="BW27" s="1">
        <v>0</v>
      </c>
      <c r="BX27" s="1">
        <v>0.5</v>
      </c>
      <c r="BY27" s="1">
        <v>67.5</v>
      </c>
      <c r="BZ27" s="1">
        <v>0.5</v>
      </c>
      <c r="CA27" s="1">
        <v>8.5</v>
      </c>
      <c r="CB27" s="1">
        <v>6</v>
      </c>
      <c r="CC27" s="1">
        <v>0</v>
      </c>
      <c r="CD27" s="1">
        <v>0</v>
      </c>
      <c r="CE27" s="1">
        <v>1.5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f t="shared" si="0"/>
        <v>4.5338315299999996</v>
      </c>
      <c r="CL27" s="1">
        <v>5</v>
      </c>
    </row>
    <row r="28" spans="1:90" x14ac:dyDescent="0.25">
      <c r="A28" s="1" t="s">
        <v>104</v>
      </c>
      <c r="B28" s="1">
        <v>5.4</v>
      </c>
      <c r="C28" s="1">
        <v>2</v>
      </c>
      <c r="D28" s="1">
        <v>90</v>
      </c>
      <c r="E28" s="1">
        <v>0.02</v>
      </c>
      <c r="F28" s="1">
        <v>0</v>
      </c>
      <c r="G28" s="1">
        <v>0</v>
      </c>
      <c r="H28" s="1">
        <v>0</v>
      </c>
      <c r="I28" s="1">
        <v>1</v>
      </c>
      <c r="J28" s="1">
        <v>0</v>
      </c>
      <c r="K28" s="1">
        <v>1</v>
      </c>
      <c r="L28" s="1">
        <v>0</v>
      </c>
      <c r="M28" s="1">
        <v>0</v>
      </c>
      <c r="N28" s="1">
        <v>1</v>
      </c>
      <c r="O28" s="1">
        <v>0.02</v>
      </c>
      <c r="P28" s="1">
        <v>0.02</v>
      </c>
      <c r="Q28" s="1">
        <v>0</v>
      </c>
      <c r="R28" s="1">
        <v>0</v>
      </c>
      <c r="S28" s="1">
        <v>0</v>
      </c>
      <c r="T28" s="1">
        <v>0</v>
      </c>
      <c r="U28" s="1">
        <v>3.5</v>
      </c>
      <c r="V28" s="1">
        <v>3</v>
      </c>
      <c r="W28" s="1">
        <v>86</v>
      </c>
      <c r="X28" s="1">
        <v>0</v>
      </c>
      <c r="Y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0.02</v>
      </c>
      <c r="AF28" s="1">
        <v>0</v>
      </c>
      <c r="AG28" s="1">
        <v>0</v>
      </c>
      <c r="AH28" s="1">
        <v>0.5</v>
      </c>
      <c r="AI28" s="1">
        <v>0</v>
      </c>
      <c r="AJ28" s="1">
        <v>0</v>
      </c>
      <c r="AK28" s="1">
        <v>6</v>
      </c>
      <c r="AL28" s="1">
        <v>0.55000000000000004</v>
      </c>
      <c r="AM28" s="1">
        <v>17.8</v>
      </c>
      <c r="AN28" s="1">
        <v>0.1</v>
      </c>
      <c r="AO28" s="1">
        <v>0.8</v>
      </c>
      <c r="AP28" s="1">
        <v>9.5</v>
      </c>
      <c r="AQ28" s="1">
        <v>9.5</v>
      </c>
      <c r="AR28" s="1">
        <v>0</v>
      </c>
      <c r="AS28" s="1">
        <v>-0.5</v>
      </c>
      <c r="AT28" s="1">
        <v>4.5</v>
      </c>
      <c r="AU28" s="1">
        <v>1.5</v>
      </c>
      <c r="AV28" s="1">
        <v>0.5</v>
      </c>
      <c r="AW28" s="1">
        <v>33</v>
      </c>
      <c r="AX28" s="1">
        <v>8</v>
      </c>
      <c r="AY28" s="1">
        <v>2.5</v>
      </c>
      <c r="AZ28" s="1">
        <v>2.5</v>
      </c>
      <c r="BA28" s="1">
        <v>0</v>
      </c>
      <c r="BB28" s="1">
        <v>5</v>
      </c>
      <c r="BC28" s="1">
        <v>20.5</v>
      </c>
      <c r="BD28" s="1">
        <v>12.5</v>
      </c>
      <c r="BE28" s="1">
        <v>9.5</v>
      </c>
      <c r="BF28" s="1">
        <v>2</v>
      </c>
      <c r="BG28" s="1">
        <v>0.5</v>
      </c>
      <c r="BH28" s="1">
        <v>4.5</v>
      </c>
      <c r="BI28" s="1">
        <v>3.08</v>
      </c>
      <c r="BJ28" s="1">
        <v>52.5</v>
      </c>
      <c r="BK28" s="1">
        <v>46</v>
      </c>
      <c r="BL28" s="1">
        <v>88</v>
      </c>
      <c r="BM28" s="1">
        <v>10.5</v>
      </c>
      <c r="BN28" s="1">
        <v>8</v>
      </c>
      <c r="BO28" s="1">
        <v>76</v>
      </c>
      <c r="BP28" s="1">
        <v>3.5</v>
      </c>
      <c r="BQ28" s="1">
        <v>3</v>
      </c>
      <c r="BR28" s="1">
        <v>86</v>
      </c>
      <c r="BS28" s="1">
        <v>0</v>
      </c>
      <c r="BT28" s="1">
        <v>0</v>
      </c>
      <c r="BU28" s="1">
        <v>2</v>
      </c>
      <c r="BV28" s="1">
        <v>0</v>
      </c>
      <c r="BW28" s="1">
        <v>0</v>
      </c>
      <c r="BX28" s="1">
        <v>0.5</v>
      </c>
      <c r="BY28" s="1">
        <v>65</v>
      </c>
      <c r="BZ28" s="1">
        <v>2</v>
      </c>
      <c r="CA28" s="1">
        <v>2.5</v>
      </c>
      <c r="CB28" s="1">
        <v>0</v>
      </c>
      <c r="CC28" s="1">
        <v>0.5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f t="shared" si="0"/>
        <v>4.7222989399999991</v>
      </c>
      <c r="CL28" s="1">
        <v>5</v>
      </c>
    </row>
    <row r="29" spans="1:90" x14ac:dyDescent="0.25">
      <c r="A29" s="1" t="s">
        <v>158</v>
      </c>
      <c r="B29" s="1">
        <v>4.3</v>
      </c>
      <c r="C29" s="1">
        <v>1</v>
      </c>
      <c r="D29" s="1">
        <v>83</v>
      </c>
      <c r="E29" s="1">
        <v>0.22</v>
      </c>
      <c r="F29" s="1">
        <v>0</v>
      </c>
      <c r="G29" s="1">
        <v>0.2</v>
      </c>
      <c r="H29" s="1">
        <v>0</v>
      </c>
      <c r="I29" s="1">
        <v>1</v>
      </c>
      <c r="J29" s="1">
        <v>1</v>
      </c>
      <c r="K29" s="1">
        <v>1</v>
      </c>
      <c r="L29" s="1">
        <v>0</v>
      </c>
      <c r="M29" s="1">
        <v>0</v>
      </c>
      <c r="N29" s="1">
        <v>0</v>
      </c>
      <c r="O29" s="1">
        <v>0.16</v>
      </c>
      <c r="P29" s="1">
        <v>0.16</v>
      </c>
      <c r="Q29" s="1">
        <v>0</v>
      </c>
      <c r="R29" s="1">
        <v>0</v>
      </c>
      <c r="S29" s="1">
        <v>0</v>
      </c>
      <c r="T29" s="1">
        <v>0</v>
      </c>
      <c r="U29" s="1">
        <v>7</v>
      </c>
      <c r="V29" s="1">
        <v>5</v>
      </c>
      <c r="W29" s="1">
        <v>71</v>
      </c>
      <c r="X29" s="1">
        <v>2</v>
      </c>
      <c r="Y29" s="1">
        <v>0</v>
      </c>
      <c r="Z29" s="1">
        <v>0</v>
      </c>
      <c r="AA29" s="1">
        <v>0</v>
      </c>
      <c r="AB29" s="1">
        <v>1</v>
      </c>
      <c r="AC29" s="1">
        <v>0</v>
      </c>
      <c r="AD29" s="1">
        <v>0</v>
      </c>
      <c r="AE29" s="1">
        <v>0.04</v>
      </c>
      <c r="AF29" s="1">
        <v>0</v>
      </c>
      <c r="AG29" s="1">
        <v>0</v>
      </c>
      <c r="AH29" s="1">
        <v>0</v>
      </c>
      <c r="AI29" s="1">
        <v>0</v>
      </c>
      <c r="AJ29" s="1">
        <v>1</v>
      </c>
      <c r="AK29" s="1">
        <v>19</v>
      </c>
      <c r="AL29" s="1">
        <v>1.4</v>
      </c>
      <c r="AM29" s="1">
        <v>20.6</v>
      </c>
      <c r="AN29" s="1">
        <v>1.1000000000000001</v>
      </c>
      <c r="AO29" s="1">
        <v>3.2</v>
      </c>
      <c r="AP29" s="1">
        <v>6</v>
      </c>
      <c r="AQ29" s="1">
        <v>18</v>
      </c>
      <c r="AR29" s="1">
        <v>0</v>
      </c>
      <c r="AS29" s="1">
        <v>6</v>
      </c>
      <c r="AT29" s="1">
        <v>0</v>
      </c>
      <c r="AU29" s="1">
        <v>5</v>
      </c>
      <c r="AV29" s="1">
        <v>2</v>
      </c>
      <c r="AW29" s="1">
        <v>40</v>
      </c>
      <c r="AX29" s="1">
        <v>7</v>
      </c>
      <c r="AY29" s="1">
        <v>3</v>
      </c>
      <c r="AZ29" s="1">
        <v>0</v>
      </c>
      <c r="BA29" s="1">
        <v>1</v>
      </c>
      <c r="BB29" s="1">
        <v>4</v>
      </c>
      <c r="BC29" s="1">
        <v>18</v>
      </c>
      <c r="BD29" s="1">
        <v>13</v>
      </c>
      <c r="BE29" s="1">
        <v>4</v>
      </c>
      <c r="BF29" s="1">
        <v>2</v>
      </c>
      <c r="BG29" s="1">
        <v>5</v>
      </c>
      <c r="BH29" s="1">
        <v>2</v>
      </c>
      <c r="BI29" s="1">
        <v>1.81</v>
      </c>
      <c r="BJ29" s="1">
        <v>24</v>
      </c>
      <c r="BK29" s="1">
        <v>18</v>
      </c>
      <c r="BL29" s="1">
        <v>75</v>
      </c>
      <c r="BM29" s="1">
        <v>13</v>
      </c>
      <c r="BN29" s="1">
        <v>9</v>
      </c>
      <c r="BO29" s="1">
        <v>69</v>
      </c>
      <c r="BP29" s="1">
        <v>7</v>
      </c>
      <c r="BQ29" s="1">
        <v>5</v>
      </c>
      <c r="BR29" s="1">
        <v>71</v>
      </c>
      <c r="BS29" s="1">
        <v>0</v>
      </c>
      <c r="BT29" s="1">
        <v>0</v>
      </c>
      <c r="BU29" s="1">
        <v>1</v>
      </c>
      <c r="BV29" s="1">
        <v>0</v>
      </c>
      <c r="BW29" s="1">
        <v>1</v>
      </c>
      <c r="BX29" s="1">
        <v>2</v>
      </c>
      <c r="BY29" s="1">
        <v>61</v>
      </c>
      <c r="BZ29" s="1">
        <v>2</v>
      </c>
      <c r="CA29" s="1">
        <v>4</v>
      </c>
      <c r="CB29" s="1">
        <v>1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f t="shared" si="0"/>
        <v>3.2930959799999999</v>
      </c>
      <c r="CL29" s="1">
        <v>4</v>
      </c>
    </row>
    <row r="30" spans="1:90" x14ac:dyDescent="0.25">
      <c r="A30" s="1" t="s">
        <v>137</v>
      </c>
      <c r="B30" s="1">
        <v>5.3</v>
      </c>
      <c r="C30" s="1">
        <v>2</v>
      </c>
      <c r="D30" s="1">
        <v>90</v>
      </c>
      <c r="E30" s="1">
        <v>0.13</v>
      </c>
      <c r="F30" s="1">
        <v>0.5</v>
      </c>
      <c r="G30" s="1">
        <v>0.2</v>
      </c>
      <c r="H30" s="1">
        <v>1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17.5</v>
      </c>
      <c r="V30" s="1">
        <v>12</v>
      </c>
      <c r="W30" s="1">
        <v>69</v>
      </c>
      <c r="X30" s="1">
        <v>7</v>
      </c>
      <c r="Y30" s="1">
        <v>0.5</v>
      </c>
      <c r="Z30" s="1">
        <v>7</v>
      </c>
      <c r="AA30" s="1">
        <v>2</v>
      </c>
      <c r="AB30" s="1">
        <v>0.5</v>
      </c>
      <c r="AC30" s="1">
        <v>0.5</v>
      </c>
      <c r="AD30" s="1">
        <v>0.5</v>
      </c>
      <c r="AE30" s="1">
        <v>0.2</v>
      </c>
      <c r="AF30" s="1">
        <v>0.5</v>
      </c>
      <c r="AG30" s="1">
        <v>0</v>
      </c>
      <c r="AH30" s="1">
        <v>0</v>
      </c>
      <c r="AI30" s="1">
        <v>0</v>
      </c>
      <c r="AJ30" s="1">
        <v>1</v>
      </c>
      <c r="AK30" s="1">
        <v>0</v>
      </c>
      <c r="AL30" s="1">
        <v>10.25</v>
      </c>
      <c r="AM30" s="1">
        <v>21.4</v>
      </c>
      <c r="AN30" s="1">
        <v>0.6</v>
      </c>
      <c r="AO30" s="1">
        <v>4.2</v>
      </c>
      <c r="AP30" s="1">
        <v>15</v>
      </c>
      <c r="AQ30" s="1">
        <v>31.5</v>
      </c>
      <c r="AR30" s="1">
        <v>2</v>
      </c>
      <c r="AS30" s="1">
        <v>9.5</v>
      </c>
      <c r="AT30" s="1">
        <v>0</v>
      </c>
      <c r="AU30" s="1">
        <v>1.5</v>
      </c>
      <c r="AV30" s="1">
        <v>1</v>
      </c>
      <c r="AW30" s="1">
        <v>67</v>
      </c>
      <c r="AX30" s="1">
        <v>9.5</v>
      </c>
      <c r="AY30" s="1">
        <v>2.5</v>
      </c>
      <c r="AZ30" s="1">
        <v>0</v>
      </c>
      <c r="BA30" s="1">
        <v>1</v>
      </c>
      <c r="BB30" s="1">
        <v>3.5</v>
      </c>
      <c r="BC30" s="1">
        <v>11</v>
      </c>
      <c r="BD30" s="1">
        <v>8.5</v>
      </c>
      <c r="BE30" s="1">
        <v>3</v>
      </c>
      <c r="BF30" s="1">
        <v>0.5</v>
      </c>
      <c r="BG30" s="1">
        <v>3.5</v>
      </c>
      <c r="BH30" s="1">
        <v>1</v>
      </c>
      <c r="BI30" s="1">
        <v>0.92</v>
      </c>
      <c r="BJ30" s="1">
        <v>67.5</v>
      </c>
      <c r="BK30" s="1">
        <v>51</v>
      </c>
      <c r="BL30" s="1">
        <v>76</v>
      </c>
      <c r="BM30" s="1">
        <v>43</v>
      </c>
      <c r="BN30" s="1">
        <v>23.5</v>
      </c>
      <c r="BO30" s="1">
        <v>55</v>
      </c>
      <c r="BP30" s="1">
        <v>17.5</v>
      </c>
      <c r="BQ30" s="1">
        <v>12</v>
      </c>
      <c r="BR30" s="1">
        <v>69</v>
      </c>
      <c r="BS30" s="1">
        <v>0</v>
      </c>
      <c r="BT30" s="1">
        <v>0</v>
      </c>
      <c r="BU30" s="1">
        <v>2</v>
      </c>
      <c r="BV30" s="1">
        <v>0</v>
      </c>
      <c r="BW30" s="1">
        <v>0</v>
      </c>
      <c r="BX30" s="1">
        <v>0</v>
      </c>
      <c r="BY30" s="1">
        <v>95.5</v>
      </c>
      <c r="BZ30" s="1">
        <v>0</v>
      </c>
      <c r="CA30" s="1">
        <v>11.5</v>
      </c>
      <c r="CB30" s="1">
        <v>7</v>
      </c>
      <c r="CC30" s="1">
        <v>0</v>
      </c>
      <c r="CD30" s="1">
        <v>0</v>
      </c>
      <c r="CE30" s="1">
        <v>2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f t="shared" si="0"/>
        <v>4.8627140299999994</v>
      </c>
      <c r="CL30" s="1">
        <v>2</v>
      </c>
    </row>
    <row r="31" spans="1:90" x14ac:dyDescent="0.25">
      <c r="A31" s="1" t="s">
        <v>184</v>
      </c>
      <c r="B31" s="1">
        <v>5.4</v>
      </c>
      <c r="C31" s="1">
        <v>2</v>
      </c>
      <c r="D31" s="1">
        <v>90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3</v>
      </c>
      <c r="V31" s="1">
        <v>0.5</v>
      </c>
      <c r="W31" s="1">
        <v>17</v>
      </c>
      <c r="X31" s="1">
        <v>0</v>
      </c>
      <c r="Y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</v>
      </c>
      <c r="AK31" s="1">
        <v>2</v>
      </c>
      <c r="AL31" s="1">
        <v>0.35</v>
      </c>
      <c r="AM31" s="1">
        <v>19.399999999999999</v>
      </c>
      <c r="AN31" s="1">
        <v>0</v>
      </c>
      <c r="AO31" s="1">
        <v>3.5</v>
      </c>
      <c r="AP31" s="1">
        <v>15</v>
      </c>
      <c r="AQ31" s="1">
        <v>27</v>
      </c>
      <c r="AR31" s="1">
        <v>1</v>
      </c>
      <c r="AS31" s="1">
        <v>7</v>
      </c>
      <c r="AT31" s="1">
        <v>0</v>
      </c>
      <c r="AU31" s="1">
        <v>1</v>
      </c>
      <c r="AV31" s="1">
        <v>0.5</v>
      </c>
      <c r="AW31" s="1">
        <v>50</v>
      </c>
      <c r="AX31" s="1">
        <v>3.5</v>
      </c>
      <c r="AY31" s="1">
        <v>3.5</v>
      </c>
      <c r="AZ31" s="1">
        <v>1</v>
      </c>
      <c r="BA31" s="1">
        <v>1.5</v>
      </c>
      <c r="BB31" s="1">
        <v>6</v>
      </c>
      <c r="BC31" s="1">
        <v>11</v>
      </c>
      <c r="BD31" s="1">
        <v>8.5</v>
      </c>
      <c r="BE31" s="1">
        <v>3</v>
      </c>
      <c r="BF31" s="1">
        <v>0.5</v>
      </c>
      <c r="BG31" s="1">
        <v>3.5</v>
      </c>
      <c r="BH31" s="1">
        <v>1</v>
      </c>
      <c r="BI31" s="1">
        <v>0.92</v>
      </c>
      <c r="BJ31" s="1">
        <v>45.5</v>
      </c>
      <c r="BK31" s="1">
        <v>40.5</v>
      </c>
      <c r="BL31" s="1">
        <v>89</v>
      </c>
      <c r="BM31" s="1">
        <v>13</v>
      </c>
      <c r="BN31" s="1">
        <v>9.5</v>
      </c>
      <c r="BO31" s="1">
        <v>73</v>
      </c>
      <c r="BP31" s="1">
        <v>3</v>
      </c>
      <c r="BQ31" s="1">
        <v>0.5</v>
      </c>
      <c r="BR31" s="1">
        <v>17</v>
      </c>
      <c r="BS31" s="1">
        <v>0</v>
      </c>
      <c r="BT31" s="1">
        <v>0</v>
      </c>
      <c r="BU31" s="1">
        <v>2</v>
      </c>
      <c r="BV31" s="1">
        <v>0</v>
      </c>
      <c r="BW31" s="1">
        <v>0</v>
      </c>
      <c r="BX31" s="1">
        <v>0</v>
      </c>
      <c r="BY31" s="1">
        <v>55</v>
      </c>
      <c r="BZ31" s="1">
        <v>1</v>
      </c>
      <c r="CA31" s="1">
        <v>3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  <c r="CJ31" s="1">
        <v>0</v>
      </c>
      <c r="CK31" s="1">
        <f t="shared" si="0"/>
        <v>2.8217183000000006</v>
      </c>
      <c r="CL31" s="1">
        <v>2</v>
      </c>
    </row>
    <row r="32" spans="1:90" x14ac:dyDescent="0.25">
      <c r="A32" s="1" t="s">
        <v>96</v>
      </c>
      <c r="B32" s="1">
        <v>4.9000000000000004</v>
      </c>
      <c r="C32" s="1">
        <v>2</v>
      </c>
      <c r="D32" s="1">
        <v>90</v>
      </c>
      <c r="E32" s="1">
        <v>0.21</v>
      </c>
      <c r="F32" s="1">
        <v>0.5</v>
      </c>
      <c r="G32" s="1">
        <v>0.3</v>
      </c>
      <c r="H32" s="1">
        <v>1</v>
      </c>
      <c r="I32" s="1">
        <v>1</v>
      </c>
      <c r="J32" s="1">
        <v>0.5</v>
      </c>
      <c r="K32" s="1">
        <v>1</v>
      </c>
      <c r="L32" s="1">
        <v>0</v>
      </c>
      <c r="M32" s="1">
        <v>0.5</v>
      </c>
      <c r="N32" s="1">
        <v>0.5</v>
      </c>
      <c r="O32" s="1">
        <v>0.26</v>
      </c>
      <c r="P32" s="1">
        <v>0.26</v>
      </c>
      <c r="Q32" s="1">
        <v>0.5</v>
      </c>
      <c r="R32" s="1">
        <v>0.5</v>
      </c>
      <c r="S32" s="1">
        <v>0</v>
      </c>
      <c r="T32" s="1">
        <v>0.5</v>
      </c>
      <c r="U32" s="1">
        <v>3.5</v>
      </c>
      <c r="V32" s="1">
        <v>1.5</v>
      </c>
      <c r="W32" s="1">
        <v>43</v>
      </c>
      <c r="X32" s="1">
        <v>0</v>
      </c>
      <c r="Y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0.06</v>
      </c>
      <c r="AF32" s="1">
        <v>0</v>
      </c>
      <c r="AG32" s="1">
        <v>0</v>
      </c>
      <c r="AH32" s="1">
        <v>0.5</v>
      </c>
      <c r="AI32" s="1">
        <v>0</v>
      </c>
      <c r="AJ32" s="1">
        <v>1</v>
      </c>
      <c r="AK32" s="1">
        <v>26.5</v>
      </c>
      <c r="AL32" s="1">
        <v>0.5</v>
      </c>
      <c r="AM32" s="1">
        <v>31.1</v>
      </c>
      <c r="AN32" s="1">
        <v>1.7</v>
      </c>
      <c r="AO32" s="1">
        <v>4.8</v>
      </c>
      <c r="AP32" s="1">
        <v>11.5</v>
      </c>
      <c r="AQ32" s="1">
        <v>29.5</v>
      </c>
      <c r="AR32" s="1">
        <v>1.5</v>
      </c>
      <c r="AS32" s="1">
        <v>10</v>
      </c>
      <c r="AT32" s="1">
        <v>0</v>
      </c>
      <c r="AU32" s="1">
        <v>1</v>
      </c>
      <c r="AV32" s="1">
        <v>0</v>
      </c>
      <c r="AW32" s="1">
        <v>0</v>
      </c>
      <c r="AX32" s="1">
        <v>3</v>
      </c>
      <c r="AY32" s="1">
        <v>1.5</v>
      </c>
      <c r="AZ32" s="1">
        <v>0.5</v>
      </c>
      <c r="BA32" s="1">
        <v>2</v>
      </c>
      <c r="BB32" s="1">
        <v>4</v>
      </c>
      <c r="BC32" s="1">
        <v>11</v>
      </c>
      <c r="BD32" s="1">
        <v>8.5</v>
      </c>
      <c r="BE32" s="1">
        <v>3</v>
      </c>
      <c r="BF32" s="1">
        <v>0.5</v>
      </c>
      <c r="BG32" s="1">
        <v>3.5</v>
      </c>
      <c r="BH32" s="1">
        <v>1</v>
      </c>
      <c r="BI32" s="1">
        <v>0.92</v>
      </c>
      <c r="BJ32" s="1">
        <v>45.5</v>
      </c>
      <c r="BK32" s="1">
        <v>40</v>
      </c>
      <c r="BL32" s="1">
        <v>88</v>
      </c>
      <c r="BM32" s="1">
        <v>15.5</v>
      </c>
      <c r="BN32" s="1">
        <v>11</v>
      </c>
      <c r="BO32" s="1">
        <v>71</v>
      </c>
      <c r="BP32" s="1">
        <v>3.5</v>
      </c>
      <c r="BQ32" s="1">
        <v>1.5</v>
      </c>
      <c r="BR32" s="1">
        <v>43</v>
      </c>
      <c r="BS32" s="1">
        <v>0</v>
      </c>
      <c r="BT32" s="1">
        <v>0</v>
      </c>
      <c r="BU32" s="1">
        <v>2</v>
      </c>
      <c r="BV32" s="1">
        <v>0</v>
      </c>
      <c r="BW32" s="1">
        <v>0</v>
      </c>
      <c r="BX32" s="1">
        <v>0</v>
      </c>
      <c r="BY32" s="1">
        <v>55.5</v>
      </c>
      <c r="BZ32" s="1">
        <v>1.5</v>
      </c>
      <c r="CA32" s="1">
        <v>3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0</v>
      </c>
      <c r="CK32" s="1">
        <f t="shared" si="0"/>
        <v>2.7603733699999999</v>
      </c>
      <c r="CL32" s="1">
        <v>2</v>
      </c>
    </row>
    <row r="33" spans="1:90" x14ac:dyDescent="0.25">
      <c r="A33" s="1" t="s">
        <v>146</v>
      </c>
      <c r="B33" s="1">
        <v>4.3</v>
      </c>
      <c r="C33" s="1">
        <v>2</v>
      </c>
      <c r="D33" s="1">
        <v>90</v>
      </c>
      <c r="E33" s="1">
        <v>0.11</v>
      </c>
      <c r="F33" s="1">
        <v>0.2</v>
      </c>
      <c r="G33" s="1">
        <v>0.2</v>
      </c>
      <c r="H33" s="1">
        <v>1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4</v>
      </c>
      <c r="V33" s="1">
        <v>2.5</v>
      </c>
      <c r="W33" s="1">
        <v>63</v>
      </c>
      <c r="X33" s="1">
        <v>0.5</v>
      </c>
      <c r="Y33" s="1">
        <v>0.5</v>
      </c>
      <c r="Z33" s="1">
        <v>100</v>
      </c>
      <c r="AA33" s="1">
        <v>0</v>
      </c>
      <c r="AB33" s="1">
        <v>0</v>
      </c>
      <c r="AC33" s="1">
        <v>0.5</v>
      </c>
      <c r="AD33" s="1">
        <v>0.5</v>
      </c>
      <c r="AE33" s="1">
        <v>0.2</v>
      </c>
      <c r="AF33" s="1">
        <v>0.5</v>
      </c>
      <c r="AG33" s="1">
        <v>0</v>
      </c>
      <c r="AH33" s="1">
        <v>0</v>
      </c>
      <c r="AI33" s="1">
        <v>0</v>
      </c>
      <c r="AJ33" s="1">
        <v>0</v>
      </c>
      <c r="AK33" s="1">
        <v>1</v>
      </c>
      <c r="AL33" s="1">
        <v>7.1</v>
      </c>
      <c r="AM33" s="1">
        <v>21.8</v>
      </c>
      <c r="AN33" s="1">
        <v>0.6</v>
      </c>
      <c r="AO33" s="1">
        <v>2.6</v>
      </c>
      <c r="AP33" s="1">
        <v>16</v>
      </c>
      <c r="AQ33" s="1">
        <v>20.5</v>
      </c>
      <c r="AR33" s="1">
        <v>0</v>
      </c>
      <c r="AS33" s="1">
        <v>2</v>
      </c>
      <c r="AT33" s="1">
        <v>3.5</v>
      </c>
      <c r="AU33" s="1">
        <v>1</v>
      </c>
      <c r="AV33" s="1">
        <v>0</v>
      </c>
      <c r="AW33" s="1">
        <v>0</v>
      </c>
      <c r="AX33" s="1">
        <v>5.5</v>
      </c>
      <c r="AY33" s="1">
        <v>6</v>
      </c>
      <c r="AZ33" s="1">
        <v>0</v>
      </c>
      <c r="BA33" s="1">
        <v>1</v>
      </c>
      <c r="BB33" s="1">
        <v>7</v>
      </c>
      <c r="BC33" s="1">
        <v>17</v>
      </c>
      <c r="BD33" s="1">
        <v>11.5</v>
      </c>
      <c r="BE33" s="1">
        <v>6</v>
      </c>
      <c r="BF33" s="1">
        <v>1</v>
      </c>
      <c r="BG33" s="1">
        <v>3.5</v>
      </c>
      <c r="BH33" s="1">
        <v>3.5</v>
      </c>
      <c r="BI33" s="1">
        <v>2.2400000000000002</v>
      </c>
      <c r="BJ33" s="1">
        <v>27</v>
      </c>
      <c r="BK33" s="1">
        <v>23</v>
      </c>
      <c r="BL33" s="1">
        <v>85</v>
      </c>
      <c r="BM33" s="1">
        <v>7</v>
      </c>
      <c r="BN33" s="1">
        <v>4.5</v>
      </c>
      <c r="BO33" s="1">
        <v>64</v>
      </c>
      <c r="BP33" s="1">
        <v>4</v>
      </c>
      <c r="BQ33" s="1">
        <v>2.5</v>
      </c>
      <c r="BR33" s="1">
        <v>63</v>
      </c>
      <c r="BS33" s="1">
        <v>0</v>
      </c>
      <c r="BT33" s="1">
        <v>0</v>
      </c>
      <c r="BU33" s="1">
        <v>2</v>
      </c>
      <c r="BV33" s="1">
        <v>0</v>
      </c>
      <c r="BW33" s="1">
        <v>0</v>
      </c>
      <c r="BX33" s="1">
        <v>0</v>
      </c>
      <c r="BY33" s="1">
        <v>42.5</v>
      </c>
      <c r="BZ33" s="1">
        <v>0.5</v>
      </c>
      <c r="CA33" s="1">
        <v>4.5</v>
      </c>
      <c r="CB33" s="1">
        <v>0.5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f t="shared" si="0"/>
        <v>3.4505747099999997</v>
      </c>
      <c r="CL33" s="1">
        <v>2</v>
      </c>
    </row>
    <row r="34" spans="1:90" x14ac:dyDescent="0.25">
      <c r="A34" s="1" t="s">
        <v>82</v>
      </c>
      <c r="B34" s="1">
        <v>4.3</v>
      </c>
      <c r="C34" s="1">
        <v>2</v>
      </c>
      <c r="D34" s="1">
        <v>90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8</v>
      </c>
      <c r="V34" s="1">
        <v>5.5</v>
      </c>
      <c r="W34" s="1">
        <v>69</v>
      </c>
      <c r="X34" s="1">
        <v>0</v>
      </c>
      <c r="Y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0.5</v>
      </c>
      <c r="AI34" s="1">
        <v>0</v>
      </c>
      <c r="AJ34" s="1">
        <v>0</v>
      </c>
      <c r="AK34" s="1">
        <v>1</v>
      </c>
      <c r="AL34" s="1">
        <v>1.75</v>
      </c>
      <c r="AM34" s="1">
        <v>10.5</v>
      </c>
      <c r="AN34" s="1">
        <v>0</v>
      </c>
      <c r="AO34" s="1">
        <v>2.5</v>
      </c>
      <c r="AP34" s="1">
        <v>9.5</v>
      </c>
      <c r="AQ34" s="1">
        <v>9.5</v>
      </c>
      <c r="AR34" s="1">
        <v>0</v>
      </c>
      <c r="AS34" s="1">
        <v>1.5</v>
      </c>
      <c r="AT34" s="1">
        <v>1</v>
      </c>
      <c r="AU34" s="1">
        <v>3.5</v>
      </c>
      <c r="AV34" s="1">
        <v>2</v>
      </c>
      <c r="AW34" s="1">
        <v>57</v>
      </c>
      <c r="AX34" s="1">
        <v>8</v>
      </c>
      <c r="AY34" s="1">
        <v>1</v>
      </c>
      <c r="AZ34" s="1">
        <v>0</v>
      </c>
      <c r="BA34" s="1">
        <v>2</v>
      </c>
      <c r="BB34" s="1">
        <v>3</v>
      </c>
      <c r="BC34" s="1">
        <v>13.5</v>
      </c>
      <c r="BD34" s="1">
        <v>6.5</v>
      </c>
      <c r="BE34" s="1">
        <v>4.5</v>
      </c>
      <c r="BF34" s="1">
        <v>0.5</v>
      </c>
      <c r="BG34" s="1">
        <v>2.5</v>
      </c>
      <c r="BH34" s="1">
        <v>1.5</v>
      </c>
      <c r="BI34" s="1">
        <v>1.22</v>
      </c>
      <c r="BJ34" s="1">
        <v>52</v>
      </c>
      <c r="BK34" s="1">
        <v>44</v>
      </c>
      <c r="BL34" s="1">
        <v>85</v>
      </c>
      <c r="BM34" s="1">
        <v>19</v>
      </c>
      <c r="BN34" s="1">
        <v>15.5</v>
      </c>
      <c r="BO34" s="1">
        <v>82</v>
      </c>
      <c r="BP34" s="1">
        <v>8</v>
      </c>
      <c r="BQ34" s="1">
        <v>5.5</v>
      </c>
      <c r="BR34" s="1">
        <v>69</v>
      </c>
      <c r="BS34" s="1">
        <v>0</v>
      </c>
      <c r="BT34" s="1">
        <v>0</v>
      </c>
      <c r="BU34" s="1">
        <v>2</v>
      </c>
      <c r="BV34" s="1">
        <v>0</v>
      </c>
      <c r="BW34" s="1">
        <v>0</v>
      </c>
      <c r="BX34" s="1">
        <v>0</v>
      </c>
      <c r="BY34" s="1">
        <v>63.5</v>
      </c>
      <c r="BZ34" s="1">
        <v>0.5</v>
      </c>
      <c r="CA34" s="1">
        <v>4.5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f t="shared" si="0"/>
        <v>3.5486054999999994</v>
      </c>
      <c r="CL34" s="1">
        <v>2</v>
      </c>
    </row>
    <row r="35" spans="1:90" x14ac:dyDescent="0.25">
      <c r="A35" s="1" t="s">
        <v>85</v>
      </c>
      <c r="B35" s="1">
        <v>4.8</v>
      </c>
      <c r="C35" s="1">
        <v>2</v>
      </c>
      <c r="D35" s="1">
        <v>90</v>
      </c>
      <c r="E35" s="1">
        <v>0.03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11</v>
      </c>
      <c r="V35" s="1">
        <v>9</v>
      </c>
      <c r="W35" s="1">
        <v>82</v>
      </c>
      <c r="X35" s="1">
        <v>1</v>
      </c>
      <c r="Y35" s="1">
        <v>0</v>
      </c>
      <c r="Z35" s="1">
        <v>0</v>
      </c>
      <c r="AA35" s="1">
        <v>0</v>
      </c>
      <c r="AB35" s="1">
        <v>0</v>
      </c>
      <c r="AC35" s="1">
        <v>1</v>
      </c>
      <c r="AD35" s="1">
        <v>0</v>
      </c>
      <c r="AE35" s="1">
        <v>0.04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3</v>
      </c>
      <c r="AL35" s="1">
        <v>12.6</v>
      </c>
      <c r="AM35" s="1">
        <v>8.8000000000000007</v>
      </c>
      <c r="AN35" s="1">
        <v>0.2</v>
      </c>
      <c r="AO35" s="1">
        <v>2.4</v>
      </c>
      <c r="AP35" s="1">
        <v>6</v>
      </c>
      <c r="AQ35" s="1">
        <v>6</v>
      </c>
      <c r="AR35" s="1">
        <v>0</v>
      </c>
      <c r="AS35" s="1">
        <v>1.5</v>
      </c>
      <c r="AT35" s="1">
        <v>1.5</v>
      </c>
      <c r="AU35" s="1">
        <v>2</v>
      </c>
      <c r="AV35" s="1">
        <v>1</v>
      </c>
      <c r="AW35" s="1">
        <v>50</v>
      </c>
      <c r="AX35" s="1">
        <v>7</v>
      </c>
      <c r="AY35" s="1">
        <v>1</v>
      </c>
      <c r="AZ35" s="1">
        <v>0</v>
      </c>
      <c r="BA35" s="1">
        <v>1</v>
      </c>
      <c r="BB35" s="1">
        <v>2</v>
      </c>
      <c r="BC35" s="1">
        <v>16</v>
      </c>
      <c r="BD35" s="1">
        <v>11.5</v>
      </c>
      <c r="BE35" s="1">
        <v>4.5</v>
      </c>
      <c r="BF35" s="1">
        <v>1</v>
      </c>
      <c r="BG35" s="1">
        <v>4</v>
      </c>
      <c r="BH35" s="1">
        <v>2</v>
      </c>
      <c r="BI35" s="1">
        <v>1.66</v>
      </c>
      <c r="BJ35" s="1">
        <v>26.5</v>
      </c>
      <c r="BK35" s="1">
        <v>19.5</v>
      </c>
      <c r="BL35" s="1">
        <v>74</v>
      </c>
      <c r="BM35" s="1">
        <v>19</v>
      </c>
      <c r="BN35" s="1">
        <v>14</v>
      </c>
      <c r="BO35" s="1">
        <v>74</v>
      </c>
      <c r="BP35" s="1">
        <v>11</v>
      </c>
      <c r="BQ35" s="1">
        <v>9</v>
      </c>
      <c r="BR35" s="1">
        <v>82</v>
      </c>
      <c r="BS35" s="1">
        <v>0</v>
      </c>
      <c r="BT35" s="1">
        <v>0</v>
      </c>
      <c r="BU35" s="1">
        <v>2</v>
      </c>
      <c r="BV35" s="1">
        <v>0</v>
      </c>
      <c r="BW35" s="1">
        <v>0</v>
      </c>
      <c r="BX35" s="1">
        <v>1.5</v>
      </c>
      <c r="BY35" s="1">
        <v>53</v>
      </c>
      <c r="BZ35" s="1">
        <v>1.5</v>
      </c>
      <c r="CA35" s="1">
        <v>3</v>
      </c>
      <c r="CB35" s="1">
        <v>2.5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>
        <v>0</v>
      </c>
      <c r="CJ35" s="1">
        <v>0</v>
      </c>
      <c r="CK35" s="1">
        <f t="shared" si="0"/>
        <v>3.1222400299999999</v>
      </c>
      <c r="CL35" s="1">
        <v>2</v>
      </c>
    </row>
    <row r="36" spans="1:90" x14ac:dyDescent="0.25">
      <c r="A36" s="1" t="s">
        <v>167</v>
      </c>
      <c r="B36" s="1">
        <v>4.5</v>
      </c>
      <c r="C36" s="1">
        <v>2</v>
      </c>
      <c r="D36" s="1">
        <v>90</v>
      </c>
      <c r="E36" s="1">
        <v>0.05</v>
      </c>
      <c r="F36" s="1">
        <v>0</v>
      </c>
      <c r="G36" s="1">
        <v>0.1</v>
      </c>
      <c r="H36" s="1">
        <v>0</v>
      </c>
      <c r="I36" s="1">
        <v>1</v>
      </c>
      <c r="J36" s="1">
        <v>0</v>
      </c>
      <c r="K36" s="1">
        <v>1</v>
      </c>
      <c r="L36" s="1">
        <v>0</v>
      </c>
      <c r="M36" s="1">
        <v>0</v>
      </c>
      <c r="N36" s="1">
        <v>1</v>
      </c>
      <c r="O36" s="1">
        <v>0.02</v>
      </c>
      <c r="P36" s="1">
        <v>0.02</v>
      </c>
      <c r="Q36" s="1">
        <v>0</v>
      </c>
      <c r="R36" s="1">
        <v>0</v>
      </c>
      <c r="S36" s="1">
        <v>0</v>
      </c>
      <c r="T36" s="1">
        <v>0</v>
      </c>
      <c r="U36" s="1">
        <v>10</v>
      </c>
      <c r="V36" s="1">
        <v>4</v>
      </c>
      <c r="W36" s="1">
        <v>40</v>
      </c>
      <c r="X36" s="1">
        <v>0</v>
      </c>
      <c r="Y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0.02</v>
      </c>
      <c r="AF36" s="1">
        <v>0</v>
      </c>
      <c r="AG36" s="1">
        <v>0</v>
      </c>
      <c r="AH36" s="1">
        <v>0.5</v>
      </c>
      <c r="AI36" s="1">
        <v>0</v>
      </c>
      <c r="AJ36" s="1">
        <v>0</v>
      </c>
      <c r="AK36" s="1">
        <v>11</v>
      </c>
      <c r="AL36" s="1">
        <v>2.4500000000000002</v>
      </c>
      <c r="AM36" s="1">
        <v>16</v>
      </c>
      <c r="AN36" s="1">
        <v>0.2</v>
      </c>
      <c r="AO36" s="1">
        <v>2.8</v>
      </c>
      <c r="AP36" s="1">
        <v>14.5</v>
      </c>
      <c r="AQ36" s="1">
        <v>14.5</v>
      </c>
      <c r="AR36" s="1">
        <v>0</v>
      </c>
      <c r="AS36" s="1">
        <v>1.5</v>
      </c>
      <c r="AT36" s="1">
        <v>1</v>
      </c>
      <c r="AU36" s="1">
        <v>1.5</v>
      </c>
      <c r="AV36" s="1">
        <v>1</v>
      </c>
      <c r="AW36" s="1">
        <v>67</v>
      </c>
      <c r="AX36" s="1">
        <v>7</v>
      </c>
      <c r="AY36" s="1">
        <v>4</v>
      </c>
      <c r="AZ36" s="1">
        <v>0.5</v>
      </c>
      <c r="BA36" s="1">
        <v>0.5</v>
      </c>
      <c r="BB36" s="1">
        <v>5</v>
      </c>
      <c r="BC36" s="1">
        <v>13.5</v>
      </c>
      <c r="BD36" s="1">
        <v>6.5</v>
      </c>
      <c r="BE36" s="1">
        <v>4.5</v>
      </c>
      <c r="BF36" s="1">
        <v>0.5</v>
      </c>
      <c r="BG36" s="1">
        <v>2.5</v>
      </c>
      <c r="BH36" s="1">
        <v>1.5</v>
      </c>
      <c r="BI36" s="1">
        <v>1.22</v>
      </c>
      <c r="BJ36" s="1">
        <v>71</v>
      </c>
      <c r="BK36" s="1">
        <v>57</v>
      </c>
      <c r="BL36" s="1">
        <v>80</v>
      </c>
      <c r="BM36" s="1">
        <v>28.5</v>
      </c>
      <c r="BN36" s="1">
        <v>18.5</v>
      </c>
      <c r="BO36" s="1">
        <v>65</v>
      </c>
      <c r="BP36" s="1">
        <v>10</v>
      </c>
      <c r="BQ36" s="1">
        <v>4</v>
      </c>
      <c r="BR36" s="1">
        <v>40</v>
      </c>
      <c r="BS36" s="1">
        <v>0.5</v>
      </c>
      <c r="BT36" s="1">
        <v>0</v>
      </c>
      <c r="BU36" s="1">
        <v>2</v>
      </c>
      <c r="BV36" s="1">
        <v>0</v>
      </c>
      <c r="BW36" s="1">
        <v>0</v>
      </c>
      <c r="BX36" s="1">
        <v>0</v>
      </c>
      <c r="BY36" s="1">
        <v>86.5</v>
      </c>
      <c r="BZ36" s="1">
        <v>1</v>
      </c>
      <c r="CA36" s="1">
        <v>9</v>
      </c>
      <c r="CB36" s="1">
        <v>2.5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>
        <v>0</v>
      </c>
      <c r="CJ36" s="1">
        <v>0</v>
      </c>
      <c r="CK36" s="1">
        <f t="shared" si="0"/>
        <v>4.6198833700000002</v>
      </c>
      <c r="CL36" s="1">
        <v>2</v>
      </c>
    </row>
    <row r="37" spans="1:90" x14ac:dyDescent="0.25">
      <c r="A37" s="1" t="s">
        <v>139</v>
      </c>
      <c r="B37" s="1">
        <v>4.4000000000000004</v>
      </c>
      <c r="C37" s="1">
        <v>2</v>
      </c>
      <c r="D37" s="1">
        <v>90</v>
      </c>
      <c r="E37" s="1">
        <v>0.02</v>
      </c>
      <c r="F37" s="1">
        <v>0</v>
      </c>
      <c r="G37" s="1">
        <v>0</v>
      </c>
      <c r="H37" s="1">
        <v>0</v>
      </c>
      <c r="I37" s="1">
        <v>0.5</v>
      </c>
      <c r="J37" s="1">
        <v>0</v>
      </c>
      <c r="K37" s="1">
        <v>0.5</v>
      </c>
      <c r="L37" s="1">
        <v>0</v>
      </c>
      <c r="M37" s="1">
        <v>0</v>
      </c>
      <c r="N37" s="1">
        <v>0.5</v>
      </c>
      <c r="O37" s="1">
        <v>0.01</v>
      </c>
      <c r="P37" s="1">
        <v>0.01</v>
      </c>
      <c r="Q37" s="1">
        <v>0</v>
      </c>
      <c r="R37" s="1">
        <v>0</v>
      </c>
      <c r="S37" s="1">
        <v>0</v>
      </c>
      <c r="T37" s="1">
        <v>0</v>
      </c>
      <c r="U37" s="1">
        <v>5</v>
      </c>
      <c r="V37" s="1">
        <v>2</v>
      </c>
      <c r="W37" s="1">
        <v>40</v>
      </c>
      <c r="X37" s="1">
        <v>0</v>
      </c>
      <c r="Y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0.01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4</v>
      </c>
      <c r="AL37" s="1">
        <v>0.75</v>
      </c>
      <c r="AM37" s="1">
        <v>13.8</v>
      </c>
      <c r="AN37" s="1">
        <v>0.1</v>
      </c>
      <c r="AO37" s="1">
        <v>3.1</v>
      </c>
      <c r="AP37" s="1">
        <v>14.5</v>
      </c>
      <c r="AQ37" s="1">
        <v>14.5</v>
      </c>
      <c r="AR37" s="1">
        <v>0</v>
      </c>
      <c r="AS37" s="1">
        <v>2</v>
      </c>
      <c r="AT37" s="1">
        <v>1</v>
      </c>
      <c r="AU37" s="1">
        <v>1.5</v>
      </c>
      <c r="AV37" s="1">
        <v>1.5</v>
      </c>
      <c r="AW37" s="1">
        <v>100</v>
      </c>
      <c r="AX37" s="1">
        <v>6.5</v>
      </c>
      <c r="AY37" s="1">
        <v>2</v>
      </c>
      <c r="AZ37" s="1">
        <v>0.5</v>
      </c>
      <c r="BA37" s="1">
        <v>2</v>
      </c>
      <c r="BB37" s="1">
        <v>4.5</v>
      </c>
      <c r="BC37" s="1">
        <v>13.5</v>
      </c>
      <c r="BD37" s="1">
        <v>6.5</v>
      </c>
      <c r="BE37" s="1">
        <v>4.5</v>
      </c>
      <c r="BF37" s="1">
        <v>0.5</v>
      </c>
      <c r="BG37" s="1">
        <v>2.5</v>
      </c>
      <c r="BH37" s="1">
        <v>1.5</v>
      </c>
      <c r="BI37" s="1">
        <v>1.22</v>
      </c>
      <c r="BJ37" s="1">
        <v>66</v>
      </c>
      <c r="BK37" s="1">
        <v>56.5</v>
      </c>
      <c r="BL37" s="1">
        <v>86</v>
      </c>
      <c r="BM37" s="1">
        <v>17</v>
      </c>
      <c r="BN37" s="1">
        <v>12</v>
      </c>
      <c r="BO37" s="1">
        <v>71</v>
      </c>
      <c r="BP37" s="1">
        <v>5</v>
      </c>
      <c r="BQ37" s="1">
        <v>2</v>
      </c>
      <c r="BR37" s="1">
        <v>40</v>
      </c>
      <c r="BS37" s="1">
        <v>0</v>
      </c>
      <c r="BT37" s="1">
        <v>0</v>
      </c>
      <c r="BU37" s="1">
        <v>2</v>
      </c>
      <c r="BV37" s="1">
        <v>0</v>
      </c>
      <c r="BW37" s="1">
        <v>0</v>
      </c>
      <c r="BX37" s="1">
        <v>0</v>
      </c>
      <c r="BY37" s="1">
        <v>76</v>
      </c>
      <c r="BZ37" s="1">
        <v>1.5</v>
      </c>
      <c r="CA37" s="1">
        <v>3</v>
      </c>
      <c r="CB37" s="1">
        <v>0.5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>
        <v>0</v>
      </c>
      <c r="CJ37" s="1">
        <v>0</v>
      </c>
      <c r="CK37" s="1">
        <f t="shared" si="0"/>
        <v>3.946910079999999</v>
      </c>
      <c r="CL37" s="1">
        <v>2</v>
      </c>
    </row>
    <row r="38" spans="1:90" x14ac:dyDescent="0.25">
      <c r="A38" s="1" t="s">
        <v>141</v>
      </c>
      <c r="B38" s="1">
        <v>4.7</v>
      </c>
      <c r="C38" s="1">
        <v>2</v>
      </c>
      <c r="D38" s="1">
        <v>90</v>
      </c>
      <c r="E38" s="1">
        <v>0.19</v>
      </c>
      <c r="F38" s="1">
        <v>0.25</v>
      </c>
      <c r="G38" s="1">
        <v>0.3</v>
      </c>
      <c r="H38" s="1">
        <v>1</v>
      </c>
      <c r="I38" s="1">
        <v>0.5</v>
      </c>
      <c r="J38" s="1">
        <v>0.5</v>
      </c>
      <c r="K38" s="1">
        <v>0.5</v>
      </c>
      <c r="L38" s="1">
        <v>0</v>
      </c>
      <c r="M38" s="1">
        <v>0.5</v>
      </c>
      <c r="N38" s="1">
        <v>0</v>
      </c>
      <c r="O38" s="1">
        <v>0.24</v>
      </c>
      <c r="P38" s="1">
        <v>0.24</v>
      </c>
      <c r="Q38" s="1">
        <v>0.5</v>
      </c>
      <c r="R38" s="1">
        <v>0.5</v>
      </c>
      <c r="S38" s="1">
        <v>0</v>
      </c>
      <c r="T38" s="1">
        <v>0</v>
      </c>
      <c r="U38" s="1">
        <v>3</v>
      </c>
      <c r="V38" s="1">
        <v>1</v>
      </c>
      <c r="W38" s="1">
        <v>33</v>
      </c>
      <c r="X38" s="1">
        <v>0.5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0.04</v>
      </c>
      <c r="AF38" s="1">
        <v>0</v>
      </c>
      <c r="AG38" s="1">
        <v>0</v>
      </c>
      <c r="AH38" s="1">
        <v>0.5</v>
      </c>
      <c r="AI38" s="1">
        <v>0</v>
      </c>
      <c r="AJ38" s="1">
        <v>0</v>
      </c>
      <c r="AK38" s="1">
        <v>17.5</v>
      </c>
      <c r="AL38" s="1">
        <v>0.15</v>
      </c>
      <c r="AM38" s="1">
        <v>33.4</v>
      </c>
      <c r="AN38" s="1">
        <v>1.6</v>
      </c>
      <c r="AO38" s="1">
        <v>3.4</v>
      </c>
      <c r="AP38" s="1">
        <v>11.5</v>
      </c>
      <c r="AQ38" s="1">
        <v>17.5</v>
      </c>
      <c r="AR38" s="1">
        <v>0</v>
      </c>
      <c r="AS38" s="1">
        <v>4.5</v>
      </c>
      <c r="AT38" s="1">
        <v>1.5</v>
      </c>
      <c r="AU38" s="1">
        <v>0.5</v>
      </c>
      <c r="AV38" s="1">
        <v>0</v>
      </c>
      <c r="AW38" s="1">
        <v>0</v>
      </c>
      <c r="AX38" s="1">
        <v>1.5</v>
      </c>
      <c r="AY38" s="1">
        <v>2</v>
      </c>
      <c r="AZ38" s="1">
        <v>1.5</v>
      </c>
      <c r="BA38" s="1">
        <v>0.5</v>
      </c>
      <c r="BB38" s="1">
        <v>4</v>
      </c>
      <c r="BC38" s="1">
        <v>16</v>
      </c>
      <c r="BD38" s="1">
        <v>11.5</v>
      </c>
      <c r="BE38" s="1">
        <v>4.5</v>
      </c>
      <c r="BF38" s="1">
        <v>1</v>
      </c>
      <c r="BG38" s="1">
        <v>4</v>
      </c>
      <c r="BH38" s="1">
        <v>2</v>
      </c>
      <c r="BI38" s="1">
        <v>1.66</v>
      </c>
      <c r="BJ38" s="1">
        <v>37</v>
      </c>
      <c r="BK38" s="1">
        <v>32.5</v>
      </c>
      <c r="BL38" s="1">
        <v>88</v>
      </c>
      <c r="BM38" s="1">
        <v>9</v>
      </c>
      <c r="BN38" s="1">
        <v>5.5</v>
      </c>
      <c r="BO38" s="1">
        <v>61</v>
      </c>
      <c r="BP38" s="1">
        <v>3</v>
      </c>
      <c r="BQ38" s="1">
        <v>1</v>
      </c>
      <c r="BR38" s="1">
        <v>33</v>
      </c>
      <c r="BS38" s="1">
        <v>0</v>
      </c>
      <c r="BT38" s="1">
        <v>0</v>
      </c>
      <c r="BU38" s="1">
        <v>2</v>
      </c>
      <c r="BV38" s="1">
        <v>0</v>
      </c>
      <c r="BW38" s="1">
        <v>0</v>
      </c>
      <c r="BX38" s="1">
        <v>0</v>
      </c>
      <c r="BY38" s="1">
        <v>43.5</v>
      </c>
      <c r="BZ38" s="1">
        <v>1</v>
      </c>
      <c r="CA38" s="1">
        <v>3</v>
      </c>
      <c r="CB38" s="1">
        <v>0.5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f t="shared" si="0"/>
        <v>2.6537836300000004</v>
      </c>
      <c r="CL38" s="1">
        <v>2</v>
      </c>
    </row>
    <row r="39" spans="1:90" x14ac:dyDescent="0.25">
      <c r="A39" s="1" t="s">
        <v>76</v>
      </c>
      <c r="B39" s="1">
        <v>4.9000000000000004</v>
      </c>
      <c r="C39" s="1">
        <v>2</v>
      </c>
      <c r="D39" s="1">
        <v>90</v>
      </c>
      <c r="E39" s="1">
        <v>0.01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8</v>
      </c>
      <c r="V39" s="1">
        <v>4.5</v>
      </c>
      <c r="W39" s="1">
        <v>56</v>
      </c>
      <c r="X39" s="1">
        <v>0</v>
      </c>
      <c r="Y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4</v>
      </c>
      <c r="AL39" s="1">
        <v>0.6</v>
      </c>
      <c r="AM39" s="1">
        <v>24.6</v>
      </c>
      <c r="AN39" s="1">
        <v>0.1</v>
      </c>
      <c r="AO39" s="1">
        <v>2.2000000000000002</v>
      </c>
      <c r="AP39" s="1">
        <v>14.5</v>
      </c>
      <c r="AQ39" s="1">
        <v>14.5</v>
      </c>
      <c r="AR39" s="1">
        <v>0</v>
      </c>
      <c r="AS39" s="1">
        <v>1</v>
      </c>
      <c r="AT39" s="1">
        <v>2</v>
      </c>
      <c r="AU39" s="1">
        <v>2</v>
      </c>
      <c r="AV39" s="1">
        <v>1.5</v>
      </c>
      <c r="AW39" s="1">
        <v>75</v>
      </c>
      <c r="AX39" s="1">
        <v>5</v>
      </c>
      <c r="AY39" s="1">
        <v>5.5</v>
      </c>
      <c r="AZ39" s="1">
        <v>1.5</v>
      </c>
      <c r="BA39" s="1">
        <v>2</v>
      </c>
      <c r="BB39" s="1">
        <v>9</v>
      </c>
      <c r="BC39" s="1">
        <v>15.5</v>
      </c>
      <c r="BD39" s="1">
        <v>12.5</v>
      </c>
      <c r="BE39" s="1">
        <v>5</v>
      </c>
      <c r="BF39" s="1">
        <v>0</v>
      </c>
      <c r="BG39" s="1">
        <v>1.5</v>
      </c>
      <c r="BH39" s="1">
        <v>2.5</v>
      </c>
      <c r="BI39" s="1">
        <v>1.84</v>
      </c>
      <c r="BJ39" s="1">
        <v>31.5</v>
      </c>
      <c r="BK39" s="1">
        <v>19.5</v>
      </c>
      <c r="BL39" s="1">
        <v>62</v>
      </c>
      <c r="BM39" s="1">
        <v>18.5</v>
      </c>
      <c r="BN39" s="1">
        <v>10.5</v>
      </c>
      <c r="BO39" s="1">
        <v>57</v>
      </c>
      <c r="BP39" s="1">
        <v>8</v>
      </c>
      <c r="BQ39" s="1">
        <v>4.5</v>
      </c>
      <c r="BR39" s="1">
        <v>56</v>
      </c>
      <c r="BS39" s="1">
        <v>0</v>
      </c>
      <c r="BT39" s="1">
        <v>0</v>
      </c>
      <c r="BU39" s="1">
        <v>2</v>
      </c>
      <c r="BV39" s="1">
        <v>0</v>
      </c>
      <c r="BW39" s="1">
        <v>0</v>
      </c>
      <c r="BX39" s="1">
        <v>0.5</v>
      </c>
      <c r="BY39" s="1">
        <v>44.5</v>
      </c>
      <c r="BZ39" s="1">
        <v>2</v>
      </c>
      <c r="CA39" s="1">
        <v>5</v>
      </c>
      <c r="CB39" s="1">
        <v>1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K39" s="1">
        <f t="shared" si="0"/>
        <v>3.0788675100000003</v>
      </c>
      <c r="CL39" s="1">
        <v>2</v>
      </c>
    </row>
    <row r="40" spans="1:90" x14ac:dyDescent="0.25">
      <c r="A40" s="1" t="s">
        <v>87</v>
      </c>
      <c r="B40" s="1">
        <v>5</v>
      </c>
      <c r="C40" s="1">
        <v>2</v>
      </c>
      <c r="D40" s="1">
        <v>90</v>
      </c>
      <c r="E40" s="1">
        <v>0.19</v>
      </c>
      <c r="F40" s="1">
        <v>0.25</v>
      </c>
      <c r="G40" s="1">
        <v>0.3</v>
      </c>
      <c r="H40" s="1">
        <v>1</v>
      </c>
      <c r="I40" s="1">
        <v>0.5</v>
      </c>
      <c r="J40" s="1">
        <v>0.5</v>
      </c>
      <c r="K40" s="1">
        <v>0.5</v>
      </c>
      <c r="L40" s="1">
        <v>0</v>
      </c>
      <c r="M40" s="1">
        <v>0.5</v>
      </c>
      <c r="N40" s="1">
        <v>0</v>
      </c>
      <c r="O40" s="1">
        <v>0.24</v>
      </c>
      <c r="P40" s="1">
        <v>0.24</v>
      </c>
      <c r="Q40" s="1">
        <v>0.5</v>
      </c>
      <c r="R40" s="1">
        <v>0.5</v>
      </c>
      <c r="S40" s="1">
        <v>0</v>
      </c>
      <c r="T40" s="1">
        <v>0</v>
      </c>
      <c r="U40" s="1">
        <v>9.5</v>
      </c>
      <c r="V40" s="1">
        <v>5.5</v>
      </c>
      <c r="W40" s="1">
        <v>58</v>
      </c>
      <c r="X40" s="1">
        <v>0.5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0.04</v>
      </c>
      <c r="AF40" s="1">
        <v>0</v>
      </c>
      <c r="AG40" s="1">
        <v>0</v>
      </c>
      <c r="AH40" s="1">
        <v>0.5</v>
      </c>
      <c r="AI40" s="1">
        <v>0</v>
      </c>
      <c r="AJ40" s="1">
        <v>0</v>
      </c>
      <c r="AK40" s="1">
        <v>16.5</v>
      </c>
      <c r="AL40" s="1">
        <v>0.7</v>
      </c>
      <c r="AM40" s="1">
        <v>39.6</v>
      </c>
      <c r="AN40" s="1">
        <v>1.5</v>
      </c>
      <c r="AO40" s="1">
        <v>3.4</v>
      </c>
      <c r="AP40" s="1">
        <v>12</v>
      </c>
      <c r="AQ40" s="1">
        <v>18</v>
      </c>
      <c r="AR40" s="1">
        <v>0</v>
      </c>
      <c r="AS40" s="1">
        <v>4</v>
      </c>
      <c r="AT40" s="1">
        <v>1.5</v>
      </c>
      <c r="AU40" s="1">
        <v>2</v>
      </c>
      <c r="AV40" s="1">
        <v>2</v>
      </c>
      <c r="AW40" s="1">
        <v>100</v>
      </c>
      <c r="AX40" s="1">
        <v>5</v>
      </c>
      <c r="AY40" s="1">
        <v>6</v>
      </c>
      <c r="AZ40" s="1">
        <v>1</v>
      </c>
      <c r="BA40" s="1">
        <v>2</v>
      </c>
      <c r="BB40" s="1">
        <v>9</v>
      </c>
      <c r="BC40" s="1">
        <v>16</v>
      </c>
      <c r="BD40" s="1">
        <v>11.5</v>
      </c>
      <c r="BE40" s="1">
        <v>4.5</v>
      </c>
      <c r="BF40" s="1">
        <v>1</v>
      </c>
      <c r="BG40" s="1">
        <v>4</v>
      </c>
      <c r="BH40" s="1">
        <v>2</v>
      </c>
      <c r="BI40" s="1">
        <v>1.66</v>
      </c>
      <c r="BJ40" s="1">
        <v>42.5</v>
      </c>
      <c r="BK40" s="1">
        <v>30.5</v>
      </c>
      <c r="BL40" s="1">
        <v>72</v>
      </c>
      <c r="BM40" s="1">
        <v>20</v>
      </c>
      <c r="BN40" s="1">
        <v>12</v>
      </c>
      <c r="BO40" s="1">
        <v>60</v>
      </c>
      <c r="BP40" s="1">
        <v>9.5</v>
      </c>
      <c r="BQ40" s="1">
        <v>5.5</v>
      </c>
      <c r="BR40" s="1">
        <v>58</v>
      </c>
      <c r="BS40" s="1">
        <v>0</v>
      </c>
      <c r="BT40" s="1">
        <v>0</v>
      </c>
      <c r="BU40" s="1">
        <v>2</v>
      </c>
      <c r="BV40" s="1">
        <v>0</v>
      </c>
      <c r="BW40" s="1">
        <v>0</v>
      </c>
      <c r="BX40" s="1">
        <v>0</v>
      </c>
      <c r="BY40" s="1">
        <v>57.5</v>
      </c>
      <c r="BZ40" s="1">
        <v>0.5</v>
      </c>
      <c r="CA40" s="1">
        <v>8</v>
      </c>
      <c r="CB40" s="1">
        <v>0.5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f t="shared" si="0"/>
        <v>2.8674030300000011</v>
      </c>
      <c r="CL40" s="1">
        <v>2</v>
      </c>
    </row>
    <row r="41" spans="1:90" x14ac:dyDescent="0.25">
      <c r="A41" s="1" t="s">
        <v>166</v>
      </c>
      <c r="B41" s="1">
        <v>4.3</v>
      </c>
      <c r="C41" s="1">
        <v>2</v>
      </c>
      <c r="D41" s="1">
        <v>55</v>
      </c>
      <c r="E41" s="1">
        <v>0.01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6.5</v>
      </c>
      <c r="V41" s="1">
        <v>2.5</v>
      </c>
      <c r="W41" s="1">
        <v>38</v>
      </c>
      <c r="X41" s="1">
        <v>2</v>
      </c>
      <c r="Y41" s="1">
        <v>0.5</v>
      </c>
      <c r="Z41" s="1">
        <v>25</v>
      </c>
      <c r="AA41" s="1">
        <v>0</v>
      </c>
      <c r="AB41" s="1">
        <v>0</v>
      </c>
      <c r="AC41" s="1">
        <v>0.5</v>
      </c>
      <c r="AD41" s="1">
        <v>0</v>
      </c>
      <c r="AE41" s="1">
        <v>0.02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7.65</v>
      </c>
      <c r="AM41" s="1">
        <v>11.8</v>
      </c>
      <c r="AN41" s="1">
        <v>0.1</v>
      </c>
      <c r="AO41" s="1">
        <v>1.4</v>
      </c>
      <c r="AP41" s="1">
        <v>6.5</v>
      </c>
      <c r="AQ41" s="1">
        <v>6.5</v>
      </c>
      <c r="AR41" s="1">
        <v>0</v>
      </c>
      <c r="AS41" s="1">
        <v>1</v>
      </c>
      <c r="AT41" s="1">
        <v>1.5</v>
      </c>
      <c r="AU41" s="1">
        <v>2.5</v>
      </c>
      <c r="AV41" s="1">
        <v>1.5</v>
      </c>
      <c r="AW41" s="1">
        <v>60</v>
      </c>
      <c r="AX41" s="1">
        <v>4</v>
      </c>
      <c r="AY41" s="1">
        <v>2</v>
      </c>
      <c r="AZ41" s="1">
        <v>0</v>
      </c>
      <c r="BA41" s="1">
        <v>1</v>
      </c>
      <c r="BB41" s="1">
        <v>3</v>
      </c>
      <c r="BC41" s="1">
        <v>17</v>
      </c>
      <c r="BD41" s="1">
        <v>11.5</v>
      </c>
      <c r="BE41" s="1">
        <v>6</v>
      </c>
      <c r="BF41" s="1">
        <v>1</v>
      </c>
      <c r="BG41" s="1">
        <v>3.5</v>
      </c>
      <c r="BH41" s="1">
        <v>3.5</v>
      </c>
      <c r="BI41" s="1">
        <v>2.2400000000000002</v>
      </c>
      <c r="BJ41" s="1">
        <v>27</v>
      </c>
      <c r="BK41" s="1">
        <v>17.5</v>
      </c>
      <c r="BL41" s="1">
        <v>65</v>
      </c>
      <c r="BM41" s="1">
        <v>14</v>
      </c>
      <c r="BN41" s="1">
        <v>7</v>
      </c>
      <c r="BO41" s="1">
        <v>50</v>
      </c>
      <c r="BP41" s="1">
        <v>6.5</v>
      </c>
      <c r="BQ41" s="1">
        <v>2.5</v>
      </c>
      <c r="BR41" s="1">
        <v>38</v>
      </c>
      <c r="BS41" s="1">
        <v>0</v>
      </c>
      <c r="BT41" s="1">
        <v>0</v>
      </c>
      <c r="BU41" s="1">
        <v>1</v>
      </c>
      <c r="BV41" s="1">
        <v>1</v>
      </c>
      <c r="BW41" s="1">
        <v>1</v>
      </c>
      <c r="BX41" s="1">
        <v>1</v>
      </c>
      <c r="BY41" s="1">
        <v>50.5</v>
      </c>
      <c r="BZ41" s="1">
        <v>0</v>
      </c>
      <c r="CA41" s="1">
        <v>5</v>
      </c>
      <c r="CB41" s="1">
        <v>2.5</v>
      </c>
      <c r="CC41" s="1">
        <v>0.5</v>
      </c>
      <c r="CD41" s="1">
        <v>0</v>
      </c>
      <c r="CE41" s="1">
        <v>0</v>
      </c>
      <c r="CF41" s="1">
        <v>0</v>
      </c>
      <c r="CG41" s="1">
        <v>0</v>
      </c>
      <c r="CH41" s="1">
        <v>0</v>
      </c>
      <c r="CI41" s="1">
        <v>0</v>
      </c>
      <c r="CJ41" s="1">
        <v>0</v>
      </c>
      <c r="CK41" s="1">
        <f t="shared" si="0"/>
        <v>3.6639254099999996</v>
      </c>
      <c r="CL41" s="1">
        <v>2</v>
      </c>
    </row>
    <row r="42" spans="1:90" x14ac:dyDescent="0.25">
      <c r="A42" s="1" t="s">
        <v>102</v>
      </c>
      <c r="B42" s="1">
        <v>4.3</v>
      </c>
      <c r="C42" s="1">
        <v>2</v>
      </c>
      <c r="D42" s="1">
        <v>67.5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5.5</v>
      </c>
      <c r="V42" s="1">
        <v>2.5</v>
      </c>
      <c r="W42" s="1">
        <v>45</v>
      </c>
      <c r="X42" s="1">
        <v>2.5</v>
      </c>
      <c r="Y42" s="1">
        <v>0.5</v>
      </c>
      <c r="Z42" s="1">
        <v>20</v>
      </c>
      <c r="AA42" s="1">
        <v>0.5</v>
      </c>
      <c r="AB42" s="1">
        <v>0.5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3.2</v>
      </c>
      <c r="AM42" s="1">
        <v>10.6</v>
      </c>
      <c r="AN42" s="1">
        <v>0</v>
      </c>
      <c r="AO42" s="1">
        <v>1.4</v>
      </c>
      <c r="AP42" s="1">
        <v>8</v>
      </c>
      <c r="AQ42" s="1">
        <v>8</v>
      </c>
      <c r="AR42" s="1">
        <v>0</v>
      </c>
      <c r="AS42" s="1">
        <v>0.5</v>
      </c>
      <c r="AT42" s="1">
        <v>2</v>
      </c>
      <c r="AU42" s="1">
        <v>1</v>
      </c>
      <c r="AV42" s="1">
        <v>0</v>
      </c>
      <c r="AW42" s="1">
        <v>0</v>
      </c>
      <c r="AX42" s="1">
        <v>3.5</v>
      </c>
      <c r="AY42" s="1">
        <v>3</v>
      </c>
      <c r="AZ42" s="1">
        <v>0</v>
      </c>
      <c r="BA42" s="1">
        <v>1</v>
      </c>
      <c r="BB42" s="1">
        <v>4</v>
      </c>
      <c r="BC42" s="1">
        <v>17</v>
      </c>
      <c r="BD42" s="1">
        <v>11.5</v>
      </c>
      <c r="BE42" s="1">
        <v>6</v>
      </c>
      <c r="BF42" s="1">
        <v>1</v>
      </c>
      <c r="BG42" s="1">
        <v>3.5</v>
      </c>
      <c r="BH42" s="1">
        <v>3.5</v>
      </c>
      <c r="BI42" s="1">
        <v>2.2400000000000002</v>
      </c>
      <c r="BJ42" s="1">
        <v>21.5</v>
      </c>
      <c r="BK42" s="1">
        <v>13.5</v>
      </c>
      <c r="BL42" s="1">
        <v>63</v>
      </c>
      <c r="BM42" s="1">
        <v>15.5</v>
      </c>
      <c r="BN42" s="1">
        <v>7</v>
      </c>
      <c r="BO42" s="1">
        <v>45</v>
      </c>
      <c r="BP42" s="1">
        <v>5.5</v>
      </c>
      <c r="BQ42" s="1">
        <v>2.5</v>
      </c>
      <c r="BR42" s="1">
        <v>45</v>
      </c>
      <c r="BS42" s="1">
        <v>0</v>
      </c>
      <c r="BT42" s="1">
        <v>0</v>
      </c>
      <c r="BU42" s="1">
        <v>2</v>
      </c>
      <c r="BV42" s="1">
        <v>0</v>
      </c>
      <c r="BW42" s="1">
        <v>1</v>
      </c>
      <c r="BX42" s="1">
        <v>0.5</v>
      </c>
      <c r="BY42" s="1">
        <v>39.5</v>
      </c>
      <c r="BZ42" s="1">
        <v>0</v>
      </c>
      <c r="CA42" s="1">
        <v>3</v>
      </c>
      <c r="CB42" s="1">
        <v>3</v>
      </c>
      <c r="CC42" s="1">
        <v>0</v>
      </c>
      <c r="CD42" s="1">
        <v>0</v>
      </c>
      <c r="CE42" s="1">
        <v>0.5</v>
      </c>
      <c r="CF42" s="1">
        <v>0</v>
      </c>
      <c r="CG42" s="1">
        <v>0</v>
      </c>
      <c r="CH42" s="1">
        <v>0</v>
      </c>
      <c r="CI42" s="1">
        <v>0</v>
      </c>
      <c r="CJ42" s="1">
        <v>0</v>
      </c>
      <c r="CK42" s="1">
        <f t="shared" si="0"/>
        <v>3.7491886999999995</v>
      </c>
      <c r="CL42" s="1">
        <v>2</v>
      </c>
    </row>
    <row r="43" spans="1:90" x14ac:dyDescent="0.25">
      <c r="A43" s="1" t="s">
        <v>148</v>
      </c>
      <c r="B43" s="1">
        <v>7.1</v>
      </c>
      <c r="C43" s="1">
        <v>2</v>
      </c>
      <c r="D43" s="1">
        <v>90</v>
      </c>
      <c r="E43" s="1">
        <v>0.22</v>
      </c>
      <c r="F43" s="1">
        <v>0</v>
      </c>
      <c r="G43" s="1">
        <v>0.6</v>
      </c>
      <c r="H43" s="1">
        <v>0</v>
      </c>
      <c r="I43" s="1">
        <v>3.5</v>
      </c>
      <c r="J43" s="1">
        <v>2</v>
      </c>
      <c r="K43" s="1">
        <v>1</v>
      </c>
      <c r="L43" s="1">
        <v>2.5</v>
      </c>
      <c r="M43" s="1">
        <v>0.5</v>
      </c>
      <c r="N43" s="1">
        <v>0</v>
      </c>
      <c r="O43" s="1">
        <v>0.5</v>
      </c>
      <c r="P43" s="1">
        <v>0.5</v>
      </c>
      <c r="Q43" s="1">
        <v>0</v>
      </c>
      <c r="R43" s="1">
        <v>0</v>
      </c>
      <c r="S43" s="1">
        <v>0</v>
      </c>
      <c r="T43" s="1">
        <v>0</v>
      </c>
      <c r="U43" s="1">
        <v>31.5</v>
      </c>
      <c r="V43" s="1">
        <v>25.5</v>
      </c>
      <c r="W43" s="1">
        <v>81</v>
      </c>
      <c r="X43" s="1">
        <v>3</v>
      </c>
      <c r="Y43" s="1">
        <v>1</v>
      </c>
      <c r="Z43" s="1">
        <v>33</v>
      </c>
      <c r="AA43" s="1">
        <v>0</v>
      </c>
      <c r="AB43" s="1">
        <v>0</v>
      </c>
      <c r="AC43" s="1">
        <v>0.5</v>
      </c>
      <c r="AD43" s="1">
        <v>0</v>
      </c>
      <c r="AE43" s="1">
        <v>0.13</v>
      </c>
      <c r="AF43" s="1">
        <v>0</v>
      </c>
      <c r="AG43" s="1">
        <v>0</v>
      </c>
      <c r="AH43" s="1">
        <v>0.5</v>
      </c>
      <c r="AI43" s="1">
        <v>0</v>
      </c>
      <c r="AJ43" s="1">
        <v>0.5</v>
      </c>
      <c r="AK43" s="1">
        <v>52</v>
      </c>
      <c r="AL43" s="1">
        <v>18.350000000000001</v>
      </c>
      <c r="AM43" s="1">
        <v>20.3</v>
      </c>
      <c r="AN43" s="1">
        <v>3.4</v>
      </c>
      <c r="AO43" s="1">
        <v>5.9</v>
      </c>
      <c r="AP43" s="1">
        <v>9.5</v>
      </c>
      <c r="AQ43" s="1">
        <v>15.5</v>
      </c>
      <c r="AR43" s="1">
        <v>0</v>
      </c>
      <c r="AS43" s="1">
        <v>3.5</v>
      </c>
      <c r="AT43" s="1">
        <v>0.5</v>
      </c>
      <c r="AU43" s="1">
        <v>1</v>
      </c>
      <c r="AV43" s="1">
        <v>0.5</v>
      </c>
      <c r="AW43" s="1">
        <v>50</v>
      </c>
      <c r="AX43" s="1">
        <v>7.5</v>
      </c>
      <c r="AY43" s="1">
        <v>0.5</v>
      </c>
      <c r="AZ43" s="1">
        <v>0</v>
      </c>
      <c r="BA43" s="1">
        <v>3</v>
      </c>
      <c r="BB43" s="1">
        <v>3.5</v>
      </c>
      <c r="BC43" s="1">
        <v>8.5</v>
      </c>
      <c r="BD43" s="1">
        <v>6.5</v>
      </c>
      <c r="BE43" s="1">
        <v>3.5</v>
      </c>
      <c r="BF43" s="1">
        <v>0.5</v>
      </c>
      <c r="BG43" s="1">
        <v>0.5</v>
      </c>
      <c r="BH43" s="1">
        <v>1.5</v>
      </c>
      <c r="BI43" s="1">
        <v>1.22</v>
      </c>
      <c r="BJ43" s="1">
        <v>84.5</v>
      </c>
      <c r="BK43" s="1">
        <v>71</v>
      </c>
      <c r="BL43" s="1">
        <v>84</v>
      </c>
      <c r="BM43" s="1">
        <v>56</v>
      </c>
      <c r="BN43" s="1">
        <v>46</v>
      </c>
      <c r="BO43" s="1">
        <v>82</v>
      </c>
      <c r="BP43" s="1">
        <v>31.5</v>
      </c>
      <c r="BQ43" s="1">
        <v>25.5</v>
      </c>
      <c r="BR43" s="1">
        <v>81</v>
      </c>
      <c r="BS43" s="1">
        <v>0.5</v>
      </c>
      <c r="BT43" s="1">
        <v>0</v>
      </c>
      <c r="BU43" s="1">
        <v>2</v>
      </c>
      <c r="BV43" s="1">
        <v>0</v>
      </c>
      <c r="BW43" s="1">
        <v>0</v>
      </c>
      <c r="BX43" s="1">
        <v>0.5</v>
      </c>
      <c r="BY43" s="1">
        <v>111</v>
      </c>
      <c r="BZ43" s="1">
        <v>3.5</v>
      </c>
      <c r="CA43" s="1">
        <v>9.5</v>
      </c>
      <c r="CB43" s="1">
        <v>4.5</v>
      </c>
      <c r="CC43" s="1">
        <v>0</v>
      </c>
      <c r="CD43" s="1">
        <v>0</v>
      </c>
      <c r="CE43" s="1">
        <v>0</v>
      </c>
      <c r="CF43" s="1">
        <v>0</v>
      </c>
      <c r="CG43" s="1">
        <v>0.5</v>
      </c>
      <c r="CH43" s="1">
        <v>0</v>
      </c>
      <c r="CI43" s="1">
        <v>0</v>
      </c>
      <c r="CJ43" s="1">
        <v>0</v>
      </c>
      <c r="CK43" s="1">
        <f t="shared" si="0"/>
        <v>5.2072800200000007</v>
      </c>
      <c r="CL43" s="1">
        <v>2</v>
      </c>
    </row>
    <row r="44" spans="1:90" x14ac:dyDescent="0.25">
      <c r="A44" s="1" t="s">
        <v>71</v>
      </c>
      <c r="B44" s="1">
        <v>4.3</v>
      </c>
      <c r="C44" s="1">
        <v>2</v>
      </c>
      <c r="D44" s="1">
        <v>90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5</v>
      </c>
      <c r="V44" s="1">
        <v>2</v>
      </c>
      <c r="W44" s="1">
        <v>40</v>
      </c>
      <c r="X44" s="1">
        <v>0</v>
      </c>
      <c r="Y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0.5</v>
      </c>
      <c r="AI44" s="1">
        <v>0</v>
      </c>
      <c r="AJ44" s="1">
        <v>0</v>
      </c>
      <c r="AK44" s="1">
        <v>0</v>
      </c>
      <c r="AL44" s="1">
        <v>0.3</v>
      </c>
      <c r="AM44" s="1">
        <v>23</v>
      </c>
      <c r="AN44" s="1">
        <v>0</v>
      </c>
      <c r="AO44" s="1">
        <v>1.4</v>
      </c>
      <c r="AP44" s="1">
        <v>10</v>
      </c>
      <c r="AQ44" s="1">
        <v>10</v>
      </c>
      <c r="AR44" s="1">
        <v>0</v>
      </c>
      <c r="AS44" s="1">
        <v>0</v>
      </c>
      <c r="AT44" s="1">
        <v>3.5</v>
      </c>
      <c r="AU44" s="1">
        <v>1.5</v>
      </c>
      <c r="AV44" s="1">
        <v>0.5</v>
      </c>
      <c r="AW44" s="1">
        <v>33</v>
      </c>
      <c r="AX44" s="1">
        <v>4.5</v>
      </c>
      <c r="AY44" s="1">
        <v>7.5</v>
      </c>
      <c r="AZ44" s="1">
        <v>1</v>
      </c>
      <c r="BA44" s="1">
        <v>0.5</v>
      </c>
      <c r="BB44" s="1">
        <v>9</v>
      </c>
      <c r="BC44" s="1">
        <v>17</v>
      </c>
      <c r="BD44" s="1">
        <v>11.5</v>
      </c>
      <c r="BE44" s="1">
        <v>6</v>
      </c>
      <c r="BF44" s="1">
        <v>1</v>
      </c>
      <c r="BG44" s="1">
        <v>3.5</v>
      </c>
      <c r="BH44" s="1">
        <v>3.5</v>
      </c>
      <c r="BI44" s="1">
        <v>2.2400000000000002</v>
      </c>
      <c r="BJ44" s="1">
        <v>41</v>
      </c>
      <c r="BK44" s="1">
        <v>31.5</v>
      </c>
      <c r="BL44" s="1">
        <v>77</v>
      </c>
      <c r="BM44" s="1">
        <v>13</v>
      </c>
      <c r="BN44" s="1">
        <v>6.5</v>
      </c>
      <c r="BO44" s="1">
        <v>50</v>
      </c>
      <c r="BP44" s="1">
        <v>5</v>
      </c>
      <c r="BQ44" s="1">
        <v>2</v>
      </c>
      <c r="BR44" s="1">
        <v>40</v>
      </c>
      <c r="BS44" s="1">
        <v>0</v>
      </c>
      <c r="BT44" s="1">
        <v>0</v>
      </c>
      <c r="BU44" s="1">
        <v>2</v>
      </c>
      <c r="BV44" s="1">
        <v>0</v>
      </c>
      <c r="BW44" s="1">
        <v>0</v>
      </c>
      <c r="BX44" s="1">
        <v>0</v>
      </c>
      <c r="BY44" s="1">
        <v>54</v>
      </c>
      <c r="BZ44" s="1">
        <v>0</v>
      </c>
      <c r="CA44" s="1">
        <v>4</v>
      </c>
      <c r="CB44" s="1">
        <v>0.5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f t="shared" si="0"/>
        <v>3.2186609999999991</v>
      </c>
      <c r="CL44" s="1">
        <v>2</v>
      </c>
    </row>
    <row r="45" spans="1:90" x14ac:dyDescent="0.25">
      <c r="A45" s="1" t="s">
        <v>110</v>
      </c>
      <c r="B45" s="1">
        <v>4.3</v>
      </c>
      <c r="C45" s="1">
        <v>1</v>
      </c>
      <c r="D45" s="1">
        <v>90</v>
      </c>
      <c r="E45" s="1">
        <v>0.35</v>
      </c>
      <c r="F45" s="1">
        <v>1</v>
      </c>
      <c r="G45" s="1">
        <v>0.3</v>
      </c>
      <c r="H45" s="1">
        <v>1</v>
      </c>
      <c r="I45" s="1">
        <v>1</v>
      </c>
      <c r="J45" s="1">
        <v>1</v>
      </c>
      <c r="K45" s="1">
        <v>1</v>
      </c>
      <c r="L45" s="1">
        <v>0</v>
      </c>
      <c r="M45" s="1">
        <v>0</v>
      </c>
      <c r="N45" s="1">
        <v>0</v>
      </c>
      <c r="O45" s="1">
        <v>0.17</v>
      </c>
      <c r="P45" s="1">
        <v>0.17</v>
      </c>
      <c r="Q45" s="1">
        <v>0</v>
      </c>
      <c r="R45" s="1">
        <v>0</v>
      </c>
      <c r="S45" s="1">
        <v>0</v>
      </c>
      <c r="T45" s="1">
        <v>0</v>
      </c>
      <c r="U45" s="1">
        <v>5</v>
      </c>
      <c r="V45" s="1">
        <v>3</v>
      </c>
      <c r="W45" s="1">
        <v>60</v>
      </c>
      <c r="X45" s="1">
        <v>0</v>
      </c>
      <c r="Y45" s="1">
        <v>0</v>
      </c>
      <c r="AA45" s="1">
        <v>0</v>
      </c>
      <c r="AB45" s="1">
        <v>0</v>
      </c>
      <c r="AC45" s="1">
        <v>1</v>
      </c>
      <c r="AD45" s="1">
        <v>0</v>
      </c>
      <c r="AE45" s="1">
        <v>0.08</v>
      </c>
      <c r="AF45" s="1">
        <v>1</v>
      </c>
      <c r="AG45" s="1">
        <v>0</v>
      </c>
      <c r="AH45" s="1">
        <v>0</v>
      </c>
      <c r="AI45" s="1">
        <v>0</v>
      </c>
      <c r="AJ45" s="1">
        <v>0</v>
      </c>
      <c r="AK45" s="1">
        <v>20</v>
      </c>
      <c r="AL45" s="1">
        <v>10.9</v>
      </c>
      <c r="AM45" s="1">
        <v>49.8</v>
      </c>
      <c r="AN45" s="1">
        <v>1.2</v>
      </c>
      <c r="AO45" s="1">
        <v>3.1</v>
      </c>
      <c r="AP45" s="1">
        <v>12</v>
      </c>
      <c r="AQ45" s="1">
        <v>21</v>
      </c>
      <c r="AR45" s="1">
        <v>1</v>
      </c>
      <c r="AS45" s="1">
        <v>6</v>
      </c>
      <c r="AT45" s="1">
        <v>1</v>
      </c>
      <c r="AU45" s="1">
        <v>4</v>
      </c>
      <c r="AV45" s="1">
        <v>1</v>
      </c>
      <c r="AW45" s="1">
        <v>25</v>
      </c>
      <c r="AX45" s="1">
        <v>2</v>
      </c>
      <c r="AY45" s="1">
        <v>8</v>
      </c>
      <c r="AZ45" s="1">
        <v>2</v>
      </c>
      <c r="BA45" s="1">
        <v>1</v>
      </c>
      <c r="BB45" s="1">
        <v>11</v>
      </c>
      <c r="BC45" s="1">
        <v>15</v>
      </c>
      <c r="BD45" s="1">
        <v>11</v>
      </c>
      <c r="BE45" s="1">
        <v>3</v>
      </c>
      <c r="BF45" s="1">
        <v>0</v>
      </c>
      <c r="BG45" s="1">
        <v>4</v>
      </c>
      <c r="BH45" s="1">
        <v>5</v>
      </c>
      <c r="BI45" s="1">
        <v>2.23</v>
      </c>
      <c r="BJ45" s="1">
        <v>19</v>
      </c>
      <c r="BK45" s="1">
        <v>14</v>
      </c>
      <c r="BL45" s="1">
        <v>74</v>
      </c>
      <c r="BM45" s="1">
        <v>9</v>
      </c>
      <c r="BN45" s="1">
        <v>4</v>
      </c>
      <c r="BO45" s="1">
        <v>44</v>
      </c>
      <c r="BP45" s="1">
        <v>5</v>
      </c>
      <c r="BQ45" s="1">
        <v>3</v>
      </c>
      <c r="BR45" s="1">
        <v>60</v>
      </c>
      <c r="BS45" s="1">
        <v>0</v>
      </c>
      <c r="BT45" s="1">
        <v>0</v>
      </c>
      <c r="BU45" s="1">
        <v>1</v>
      </c>
      <c r="BV45" s="1">
        <v>0</v>
      </c>
      <c r="BW45" s="1">
        <v>0</v>
      </c>
      <c r="BX45" s="1">
        <v>0</v>
      </c>
      <c r="BY45" s="1">
        <v>52</v>
      </c>
      <c r="BZ45" s="1">
        <v>2</v>
      </c>
      <c r="CA45" s="1">
        <v>3</v>
      </c>
      <c r="CB45" s="1">
        <v>5</v>
      </c>
      <c r="CC45" s="1">
        <v>0</v>
      </c>
      <c r="CD45" s="1">
        <v>0</v>
      </c>
      <c r="CE45" s="1">
        <v>0</v>
      </c>
      <c r="CF45" s="1">
        <v>0</v>
      </c>
      <c r="CG45" s="1">
        <v>0</v>
      </c>
      <c r="CH45" s="1">
        <v>0</v>
      </c>
      <c r="CI45" s="1">
        <v>0</v>
      </c>
      <c r="CJ45" s="1">
        <v>0</v>
      </c>
      <c r="CK45" s="1">
        <f t="shared" si="0"/>
        <v>3.6175543699999997</v>
      </c>
      <c r="CL45" s="1">
        <v>1</v>
      </c>
    </row>
    <row r="46" spans="1:90" x14ac:dyDescent="0.25">
      <c r="A46" s="1" t="s">
        <v>186</v>
      </c>
      <c r="B46" s="1">
        <v>5.0999999999999996</v>
      </c>
      <c r="C46" s="1">
        <v>1</v>
      </c>
      <c r="D46" s="1">
        <v>90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3</v>
      </c>
      <c r="V46" s="1">
        <v>1</v>
      </c>
      <c r="W46" s="1">
        <v>33</v>
      </c>
      <c r="X46" s="1">
        <v>0</v>
      </c>
      <c r="Y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</v>
      </c>
      <c r="AK46" s="1">
        <v>0</v>
      </c>
      <c r="AL46" s="1">
        <v>3.5</v>
      </c>
      <c r="AM46" s="1">
        <v>20.6</v>
      </c>
      <c r="AN46" s="1">
        <v>0</v>
      </c>
      <c r="AO46" s="1">
        <v>2.7</v>
      </c>
      <c r="AP46" s="1">
        <v>19</v>
      </c>
      <c r="AQ46" s="1">
        <v>31</v>
      </c>
      <c r="AR46" s="1">
        <v>0</v>
      </c>
      <c r="AS46" s="1">
        <v>6</v>
      </c>
      <c r="AT46" s="1">
        <v>0</v>
      </c>
      <c r="AU46" s="1">
        <v>1</v>
      </c>
      <c r="AV46" s="1">
        <v>1</v>
      </c>
      <c r="AW46" s="1">
        <v>100</v>
      </c>
      <c r="AX46" s="1">
        <v>5</v>
      </c>
      <c r="AY46" s="1">
        <v>8</v>
      </c>
      <c r="AZ46" s="1">
        <v>0</v>
      </c>
      <c r="BA46" s="1">
        <v>0</v>
      </c>
      <c r="BB46" s="1">
        <v>8</v>
      </c>
      <c r="BC46" s="1">
        <v>12</v>
      </c>
      <c r="BD46" s="1">
        <v>10</v>
      </c>
      <c r="BE46" s="1">
        <v>4</v>
      </c>
      <c r="BF46" s="1">
        <v>1</v>
      </c>
      <c r="BG46" s="1">
        <v>2</v>
      </c>
      <c r="BH46" s="1">
        <v>2</v>
      </c>
      <c r="BI46" s="1">
        <v>1.41</v>
      </c>
      <c r="BJ46" s="1">
        <v>48</v>
      </c>
      <c r="BK46" s="1">
        <v>44</v>
      </c>
      <c r="BL46" s="1">
        <v>92</v>
      </c>
      <c r="BM46" s="1">
        <v>18</v>
      </c>
      <c r="BN46" s="1">
        <v>15</v>
      </c>
      <c r="BO46" s="1">
        <v>83</v>
      </c>
      <c r="BP46" s="1">
        <v>3</v>
      </c>
      <c r="BQ46" s="1">
        <v>1</v>
      </c>
      <c r="BR46" s="1">
        <v>33</v>
      </c>
      <c r="BS46" s="1">
        <v>1</v>
      </c>
      <c r="BT46" s="1">
        <v>0</v>
      </c>
      <c r="BU46" s="1">
        <v>1</v>
      </c>
      <c r="BV46" s="1">
        <v>0</v>
      </c>
      <c r="BW46" s="1">
        <v>0</v>
      </c>
      <c r="BX46" s="1">
        <v>0</v>
      </c>
      <c r="BY46" s="1">
        <v>60</v>
      </c>
      <c r="BZ46" s="1">
        <v>0</v>
      </c>
      <c r="CA46" s="1">
        <v>3</v>
      </c>
      <c r="CB46" s="1">
        <v>1</v>
      </c>
      <c r="CC46" s="1">
        <v>0</v>
      </c>
      <c r="CD46" s="1">
        <v>0</v>
      </c>
      <c r="CE46" s="1">
        <v>0</v>
      </c>
      <c r="CF46" s="1">
        <v>0</v>
      </c>
      <c r="CG46" s="1">
        <v>0</v>
      </c>
      <c r="CH46" s="1">
        <v>0</v>
      </c>
      <c r="CI46" s="1">
        <v>0</v>
      </c>
      <c r="CJ46" s="1">
        <v>0</v>
      </c>
      <c r="CK46" s="1">
        <f t="shared" si="0"/>
        <v>4.3066012000000002</v>
      </c>
      <c r="CL46" s="1">
        <v>1</v>
      </c>
    </row>
    <row r="47" spans="1:90" x14ac:dyDescent="0.25">
      <c r="A47" s="1" t="s">
        <v>61</v>
      </c>
      <c r="B47" s="1">
        <v>4.7</v>
      </c>
      <c r="C47" s="1">
        <v>1</v>
      </c>
      <c r="D47" s="1">
        <v>11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1</v>
      </c>
      <c r="V47" s="1">
        <v>1</v>
      </c>
      <c r="W47" s="1">
        <v>100</v>
      </c>
      <c r="X47" s="1">
        <v>0</v>
      </c>
      <c r="Y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0.1</v>
      </c>
      <c r="AM47" s="1">
        <v>0.2</v>
      </c>
      <c r="AN47" s="1">
        <v>0</v>
      </c>
      <c r="AO47" s="1">
        <v>0.9</v>
      </c>
      <c r="AP47" s="1">
        <v>3</v>
      </c>
      <c r="AQ47" s="1">
        <v>3</v>
      </c>
      <c r="AR47" s="1">
        <v>0</v>
      </c>
      <c r="AS47" s="1">
        <v>0</v>
      </c>
      <c r="AT47" s="1">
        <v>3</v>
      </c>
      <c r="AU47" s="1">
        <v>0</v>
      </c>
      <c r="AV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9</v>
      </c>
      <c r="BD47" s="1">
        <v>6</v>
      </c>
      <c r="BE47" s="1">
        <v>4</v>
      </c>
      <c r="BF47" s="1">
        <v>0</v>
      </c>
      <c r="BG47" s="1">
        <v>2</v>
      </c>
      <c r="BH47" s="1">
        <v>4</v>
      </c>
      <c r="BI47" s="1">
        <v>1.97</v>
      </c>
      <c r="BJ47" s="1">
        <v>4</v>
      </c>
      <c r="BK47" s="1">
        <v>2</v>
      </c>
      <c r="BL47" s="1">
        <v>50</v>
      </c>
      <c r="BM47" s="1">
        <v>2</v>
      </c>
      <c r="BN47" s="1">
        <v>1</v>
      </c>
      <c r="BO47" s="1">
        <v>50</v>
      </c>
      <c r="BP47" s="1">
        <v>1</v>
      </c>
      <c r="BQ47" s="1">
        <v>1</v>
      </c>
      <c r="BR47" s="1">
        <v>100</v>
      </c>
      <c r="BS47" s="1">
        <v>0</v>
      </c>
      <c r="BT47" s="1">
        <v>0</v>
      </c>
      <c r="BU47" s="1">
        <v>0</v>
      </c>
      <c r="BV47" s="1">
        <v>1</v>
      </c>
      <c r="BW47" s="1">
        <v>0</v>
      </c>
      <c r="BX47" s="1">
        <v>0</v>
      </c>
      <c r="BY47" s="1">
        <v>6</v>
      </c>
      <c r="BZ47" s="1">
        <v>0</v>
      </c>
      <c r="CA47" s="1">
        <v>1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0</v>
      </c>
      <c r="CK47" s="1">
        <f t="shared" si="0"/>
        <v>3.8600694000000013</v>
      </c>
      <c r="CL47" s="1">
        <v>1</v>
      </c>
    </row>
    <row r="48" spans="1:90" x14ac:dyDescent="0.25">
      <c r="A48" s="1" t="s">
        <v>67</v>
      </c>
      <c r="B48" s="1">
        <v>5.4</v>
      </c>
      <c r="C48" s="1">
        <v>1</v>
      </c>
      <c r="D48" s="1">
        <v>90</v>
      </c>
      <c r="E48" s="1">
        <v>0.01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0.01</v>
      </c>
      <c r="P48" s="1">
        <v>0.01</v>
      </c>
      <c r="Q48" s="1">
        <v>0</v>
      </c>
      <c r="R48" s="1">
        <v>0</v>
      </c>
      <c r="S48" s="1">
        <v>0</v>
      </c>
      <c r="T48" s="1">
        <v>0</v>
      </c>
      <c r="U48" s="1">
        <v>17</v>
      </c>
      <c r="V48" s="1">
        <v>12</v>
      </c>
      <c r="W48" s="1">
        <v>71</v>
      </c>
      <c r="X48" s="1">
        <v>0</v>
      </c>
      <c r="Y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0.01</v>
      </c>
      <c r="AF48" s="1">
        <v>0</v>
      </c>
      <c r="AG48" s="1">
        <v>0</v>
      </c>
      <c r="AH48" s="1">
        <v>1</v>
      </c>
      <c r="AI48" s="1">
        <v>0</v>
      </c>
      <c r="AJ48" s="1">
        <v>0</v>
      </c>
      <c r="AK48" s="1">
        <v>4</v>
      </c>
      <c r="AL48" s="1">
        <v>3.8</v>
      </c>
      <c r="AM48" s="1">
        <v>9.1999999999999993</v>
      </c>
      <c r="AN48" s="1">
        <v>0.1</v>
      </c>
      <c r="AO48" s="1">
        <v>1.6</v>
      </c>
      <c r="AP48" s="1">
        <v>9</v>
      </c>
      <c r="AQ48" s="1">
        <v>9</v>
      </c>
      <c r="AR48" s="1">
        <v>0</v>
      </c>
      <c r="AS48" s="1">
        <v>1</v>
      </c>
      <c r="AT48" s="1">
        <v>1</v>
      </c>
      <c r="AU48" s="1">
        <v>0</v>
      </c>
      <c r="AV48" s="1">
        <v>0</v>
      </c>
      <c r="AX48" s="1">
        <v>3</v>
      </c>
      <c r="AY48" s="1">
        <v>1</v>
      </c>
      <c r="AZ48" s="1">
        <v>1</v>
      </c>
      <c r="BA48" s="1">
        <v>0</v>
      </c>
      <c r="BB48" s="1">
        <v>2</v>
      </c>
      <c r="BC48" s="1">
        <v>10</v>
      </c>
      <c r="BD48" s="1">
        <v>7</v>
      </c>
      <c r="BE48" s="1">
        <v>5</v>
      </c>
      <c r="BF48" s="1">
        <v>0</v>
      </c>
      <c r="BG48" s="1">
        <v>1</v>
      </c>
      <c r="BH48" s="1">
        <v>1</v>
      </c>
      <c r="BI48" s="1">
        <v>1.47</v>
      </c>
      <c r="BJ48" s="1">
        <v>64</v>
      </c>
      <c r="BK48" s="1">
        <v>52</v>
      </c>
      <c r="BL48" s="1">
        <v>81</v>
      </c>
      <c r="BM48" s="1">
        <v>36</v>
      </c>
      <c r="BN48" s="1">
        <v>28</v>
      </c>
      <c r="BO48" s="1">
        <v>78</v>
      </c>
      <c r="BP48" s="1">
        <v>17</v>
      </c>
      <c r="BQ48" s="1">
        <v>12</v>
      </c>
      <c r="BR48" s="1">
        <v>71</v>
      </c>
      <c r="BS48" s="1">
        <v>0</v>
      </c>
      <c r="BT48" s="1">
        <v>0</v>
      </c>
      <c r="BU48" s="1">
        <v>1</v>
      </c>
      <c r="BV48" s="1">
        <v>0</v>
      </c>
      <c r="BW48" s="1">
        <v>0</v>
      </c>
      <c r="BX48" s="1">
        <v>1</v>
      </c>
      <c r="BY48" s="1">
        <v>79</v>
      </c>
      <c r="BZ48" s="1">
        <v>2</v>
      </c>
      <c r="CA48" s="1">
        <v>8</v>
      </c>
      <c r="CB48" s="1">
        <v>1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  <c r="CJ48" s="1">
        <v>0</v>
      </c>
      <c r="CK48" s="1">
        <f t="shared" si="0"/>
        <v>4.0629955700000009</v>
      </c>
      <c r="CL48" s="1">
        <v>1</v>
      </c>
    </row>
    <row r="49" spans="1:90" x14ac:dyDescent="0.25">
      <c r="A49" s="1" t="s">
        <v>194</v>
      </c>
      <c r="B49" s="1">
        <v>5.2</v>
      </c>
      <c r="C49" s="1">
        <v>1</v>
      </c>
      <c r="D49" s="1">
        <v>90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4</v>
      </c>
      <c r="V49" s="1">
        <v>4</v>
      </c>
      <c r="W49" s="1">
        <v>100</v>
      </c>
      <c r="X49" s="1">
        <v>0</v>
      </c>
      <c r="Y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</v>
      </c>
      <c r="AK49" s="1">
        <v>0</v>
      </c>
      <c r="AL49" s="1">
        <v>0.5</v>
      </c>
      <c r="AM49" s="1">
        <v>6.8</v>
      </c>
      <c r="AN49" s="1">
        <v>0</v>
      </c>
      <c r="AO49" s="1">
        <v>3.4</v>
      </c>
      <c r="AP49" s="1">
        <v>12</v>
      </c>
      <c r="AQ49" s="1">
        <v>24</v>
      </c>
      <c r="AR49" s="1">
        <v>0</v>
      </c>
      <c r="AS49" s="1">
        <v>6</v>
      </c>
      <c r="AT49" s="1">
        <v>0</v>
      </c>
      <c r="AU49" s="1">
        <v>0</v>
      </c>
      <c r="AV49" s="1">
        <v>0</v>
      </c>
      <c r="AX49" s="1">
        <v>10</v>
      </c>
      <c r="AY49" s="1">
        <v>1</v>
      </c>
      <c r="AZ49" s="1">
        <v>0</v>
      </c>
      <c r="BA49" s="1">
        <v>0</v>
      </c>
      <c r="BB49" s="1">
        <v>1</v>
      </c>
      <c r="BC49" s="1">
        <v>7</v>
      </c>
      <c r="BD49" s="1">
        <v>6</v>
      </c>
      <c r="BE49" s="1">
        <v>2</v>
      </c>
      <c r="BF49" s="1">
        <v>1</v>
      </c>
      <c r="BG49" s="1">
        <v>0</v>
      </c>
      <c r="BH49" s="1">
        <v>2</v>
      </c>
      <c r="BI49" s="1">
        <v>0.98</v>
      </c>
      <c r="BJ49" s="1">
        <v>59</v>
      </c>
      <c r="BK49" s="1">
        <v>53</v>
      </c>
      <c r="BL49" s="1">
        <v>90</v>
      </c>
      <c r="BM49" s="1">
        <v>10</v>
      </c>
      <c r="BN49" s="1">
        <v>9</v>
      </c>
      <c r="BO49" s="1">
        <v>90</v>
      </c>
      <c r="BP49" s="1">
        <v>4</v>
      </c>
      <c r="BQ49" s="1">
        <v>4</v>
      </c>
      <c r="BR49" s="1">
        <v>100</v>
      </c>
      <c r="BS49" s="1">
        <v>0</v>
      </c>
      <c r="BT49" s="1">
        <v>0</v>
      </c>
      <c r="BU49" s="1">
        <v>1</v>
      </c>
      <c r="BV49" s="1">
        <v>0</v>
      </c>
      <c r="BW49" s="1">
        <v>0</v>
      </c>
      <c r="BX49" s="1">
        <v>0</v>
      </c>
      <c r="BY49" s="1">
        <v>63</v>
      </c>
      <c r="BZ49" s="1">
        <v>0</v>
      </c>
      <c r="CA49" s="1">
        <v>3</v>
      </c>
      <c r="CB49" s="1">
        <v>1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  <c r="CH49" s="1">
        <v>0</v>
      </c>
      <c r="CI49" s="1">
        <v>0</v>
      </c>
      <c r="CJ49" s="1">
        <v>0</v>
      </c>
      <c r="CK49" s="1">
        <f t="shared" si="0"/>
        <v>4.7475685999999993</v>
      </c>
      <c r="CL49" s="1">
        <v>1</v>
      </c>
    </row>
    <row r="50" spans="1:90" x14ac:dyDescent="0.25">
      <c r="A50" s="1" t="s">
        <v>155</v>
      </c>
      <c r="B50" s="1">
        <v>8.5</v>
      </c>
      <c r="C50" s="1">
        <v>2</v>
      </c>
      <c r="D50" s="1">
        <v>77</v>
      </c>
      <c r="E50" s="1">
        <v>0.12</v>
      </c>
      <c r="F50" s="1">
        <v>0.1</v>
      </c>
      <c r="G50" s="1">
        <v>0.4</v>
      </c>
      <c r="H50" s="1">
        <v>1</v>
      </c>
      <c r="I50" s="1">
        <v>1.5</v>
      </c>
      <c r="J50" s="1">
        <v>0.5</v>
      </c>
      <c r="K50" s="1">
        <v>0</v>
      </c>
      <c r="L50" s="1">
        <v>1.5</v>
      </c>
      <c r="M50" s="1">
        <v>0</v>
      </c>
      <c r="N50" s="1">
        <v>0</v>
      </c>
      <c r="O50" s="1">
        <v>0.08</v>
      </c>
      <c r="P50" s="1">
        <v>0.08</v>
      </c>
      <c r="Q50" s="1">
        <v>0</v>
      </c>
      <c r="R50" s="1">
        <v>0</v>
      </c>
      <c r="S50" s="1">
        <v>0</v>
      </c>
      <c r="T50" s="1">
        <v>0</v>
      </c>
      <c r="U50" s="1">
        <v>22</v>
      </c>
      <c r="V50" s="1">
        <v>16</v>
      </c>
      <c r="W50" s="1">
        <v>73</v>
      </c>
      <c r="X50" s="1">
        <v>5.5</v>
      </c>
      <c r="Y50" s="1">
        <v>1.5</v>
      </c>
      <c r="Z50" s="1">
        <v>27</v>
      </c>
      <c r="AA50" s="1">
        <v>3.5</v>
      </c>
      <c r="AB50" s="1">
        <v>0.5</v>
      </c>
      <c r="AC50" s="1">
        <v>2</v>
      </c>
      <c r="AD50" s="1">
        <v>0.5</v>
      </c>
      <c r="AE50" s="1">
        <v>0.28000000000000003</v>
      </c>
      <c r="AF50" s="1">
        <v>0.5</v>
      </c>
      <c r="AG50" s="1">
        <v>0</v>
      </c>
      <c r="AH50" s="1">
        <v>0</v>
      </c>
      <c r="AI50" s="1">
        <v>0</v>
      </c>
      <c r="AJ50" s="1">
        <v>1</v>
      </c>
      <c r="AK50" s="1">
        <v>10</v>
      </c>
      <c r="AL50" s="1">
        <v>32.65</v>
      </c>
      <c r="AM50" s="1">
        <v>24.4</v>
      </c>
      <c r="AN50" s="1">
        <v>1.3</v>
      </c>
      <c r="AO50" s="1">
        <v>5.0999999999999996</v>
      </c>
      <c r="AP50" s="1">
        <v>16.5</v>
      </c>
      <c r="AQ50" s="1">
        <v>33</v>
      </c>
      <c r="AR50" s="1">
        <v>0.5</v>
      </c>
      <c r="AS50" s="1">
        <v>8</v>
      </c>
      <c r="AT50" s="1">
        <v>0</v>
      </c>
      <c r="AU50" s="1">
        <v>1.5</v>
      </c>
      <c r="AV50" s="1">
        <v>1</v>
      </c>
      <c r="AW50" s="1">
        <v>67</v>
      </c>
      <c r="AX50" s="1">
        <v>5</v>
      </c>
      <c r="AY50" s="1">
        <v>0.5</v>
      </c>
      <c r="AZ50" s="1">
        <v>0</v>
      </c>
      <c r="BA50" s="1">
        <v>1.5</v>
      </c>
      <c r="BB50" s="1">
        <v>2</v>
      </c>
      <c r="BC50" s="1">
        <v>9</v>
      </c>
      <c r="BD50" s="1">
        <v>7.5</v>
      </c>
      <c r="BE50" s="1">
        <v>3</v>
      </c>
      <c r="BF50" s="1">
        <v>0.5</v>
      </c>
      <c r="BG50" s="1">
        <v>1.5</v>
      </c>
      <c r="BH50" s="1">
        <v>1</v>
      </c>
      <c r="BI50" s="1">
        <v>0.9</v>
      </c>
      <c r="BJ50" s="1">
        <v>84.5</v>
      </c>
      <c r="BK50" s="1">
        <v>70.5</v>
      </c>
      <c r="BL50" s="1">
        <v>83</v>
      </c>
      <c r="BM50" s="1">
        <v>56</v>
      </c>
      <c r="BN50" s="1">
        <v>41.5</v>
      </c>
      <c r="BO50" s="1">
        <v>74</v>
      </c>
      <c r="BP50" s="1">
        <v>22</v>
      </c>
      <c r="BQ50" s="1">
        <v>16</v>
      </c>
      <c r="BR50" s="1">
        <v>73</v>
      </c>
      <c r="BS50" s="1">
        <v>0.5</v>
      </c>
      <c r="BT50" s="1">
        <v>0.5</v>
      </c>
      <c r="BU50" s="1">
        <v>2</v>
      </c>
      <c r="BV50" s="1">
        <v>0</v>
      </c>
      <c r="BW50" s="1">
        <v>1</v>
      </c>
      <c r="BX50" s="1">
        <v>0</v>
      </c>
      <c r="BY50" s="1">
        <v>103</v>
      </c>
      <c r="BZ50" s="1">
        <v>1</v>
      </c>
      <c r="CA50" s="1">
        <v>13.5</v>
      </c>
      <c r="CB50" s="1">
        <v>9</v>
      </c>
      <c r="CC50" s="1">
        <v>0</v>
      </c>
      <c r="CD50" s="1">
        <v>0</v>
      </c>
      <c r="CE50" s="1">
        <v>3</v>
      </c>
      <c r="CF50" s="1">
        <v>0.5</v>
      </c>
      <c r="CG50" s="1">
        <v>0</v>
      </c>
      <c r="CH50" s="1">
        <v>0</v>
      </c>
      <c r="CI50" s="1">
        <v>0</v>
      </c>
      <c r="CJ50" s="1">
        <v>0</v>
      </c>
      <c r="CK50" s="1">
        <f t="shared" si="0"/>
        <v>5.1448912999999994</v>
      </c>
      <c r="CL50" s="1">
        <v>1</v>
      </c>
    </row>
    <row r="51" spans="1:90" x14ac:dyDescent="0.25">
      <c r="A51" s="1" t="s">
        <v>59</v>
      </c>
      <c r="B51" s="1">
        <v>6.7</v>
      </c>
      <c r="C51" s="1">
        <v>2</v>
      </c>
      <c r="D51" s="1">
        <v>90</v>
      </c>
      <c r="E51" s="1">
        <v>0.01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6.5</v>
      </c>
      <c r="V51" s="1">
        <v>3.5</v>
      </c>
      <c r="W51" s="1">
        <v>54</v>
      </c>
      <c r="X51" s="1">
        <v>0</v>
      </c>
      <c r="Y51" s="1">
        <v>0</v>
      </c>
      <c r="AA51" s="1">
        <v>0</v>
      </c>
      <c r="AB51" s="1">
        <v>0</v>
      </c>
      <c r="AC51" s="1">
        <v>0.5</v>
      </c>
      <c r="AD51" s="1">
        <v>0</v>
      </c>
      <c r="AE51" s="1">
        <v>0.02</v>
      </c>
      <c r="AF51" s="1">
        <v>0</v>
      </c>
      <c r="AG51" s="1">
        <v>0</v>
      </c>
      <c r="AH51" s="1">
        <v>0</v>
      </c>
      <c r="AI51" s="1">
        <v>0</v>
      </c>
      <c r="AJ51" s="1">
        <v>1</v>
      </c>
      <c r="AK51" s="1">
        <v>1</v>
      </c>
      <c r="AL51" s="1">
        <v>5.9</v>
      </c>
      <c r="AM51" s="1">
        <v>18.8</v>
      </c>
      <c r="AN51" s="1">
        <v>0.1</v>
      </c>
      <c r="AO51" s="1">
        <v>3.8</v>
      </c>
      <c r="AP51" s="1">
        <v>15</v>
      </c>
      <c r="AQ51" s="1">
        <v>27</v>
      </c>
      <c r="AR51" s="1">
        <v>0</v>
      </c>
      <c r="AS51" s="1">
        <v>6</v>
      </c>
      <c r="AT51" s="1">
        <v>0</v>
      </c>
      <c r="AU51" s="1">
        <v>0</v>
      </c>
      <c r="AV51" s="1">
        <v>0</v>
      </c>
      <c r="AX51" s="1">
        <v>5</v>
      </c>
      <c r="AY51" s="1">
        <v>3</v>
      </c>
      <c r="AZ51" s="1">
        <v>0.5</v>
      </c>
      <c r="BA51" s="1">
        <v>0.5</v>
      </c>
      <c r="BB51" s="1">
        <v>4</v>
      </c>
      <c r="BC51" s="1">
        <v>9</v>
      </c>
      <c r="BD51" s="1">
        <v>7.5</v>
      </c>
      <c r="BE51" s="1">
        <v>3</v>
      </c>
      <c r="BF51" s="1">
        <v>0.5</v>
      </c>
      <c r="BG51" s="1">
        <v>1.5</v>
      </c>
      <c r="BH51" s="1">
        <v>1</v>
      </c>
      <c r="BI51" s="1">
        <v>0.9</v>
      </c>
      <c r="BJ51" s="1">
        <v>85.5</v>
      </c>
      <c r="BK51" s="1">
        <v>81</v>
      </c>
      <c r="BL51" s="1">
        <v>95</v>
      </c>
      <c r="BM51" s="1">
        <v>26.5</v>
      </c>
      <c r="BN51" s="1">
        <v>23</v>
      </c>
      <c r="BO51" s="1">
        <v>87</v>
      </c>
      <c r="BP51" s="1">
        <v>6.5</v>
      </c>
      <c r="BQ51" s="1">
        <v>3.5</v>
      </c>
      <c r="BR51" s="1">
        <v>54</v>
      </c>
      <c r="BS51" s="1">
        <v>0</v>
      </c>
      <c r="BT51" s="1">
        <v>0</v>
      </c>
      <c r="BU51" s="1">
        <v>2</v>
      </c>
      <c r="BV51" s="1">
        <v>0</v>
      </c>
      <c r="BW51" s="1">
        <v>0</v>
      </c>
      <c r="BX51" s="1">
        <v>0</v>
      </c>
      <c r="BY51" s="1">
        <v>91</v>
      </c>
      <c r="BZ51" s="1">
        <v>0.5</v>
      </c>
      <c r="CA51" s="1">
        <v>6.5</v>
      </c>
      <c r="CB51" s="1">
        <v>0.5</v>
      </c>
      <c r="CC51" s="1">
        <v>0</v>
      </c>
      <c r="CD51" s="1">
        <v>0</v>
      </c>
      <c r="CE51" s="1">
        <v>0</v>
      </c>
      <c r="CF51" s="1">
        <v>0</v>
      </c>
      <c r="CG51" s="1">
        <v>0</v>
      </c>
      <c r="CH51" s="1">
        <v>0</v>
      </c>
      <c r="CI51" s="1">
        <v>0</v>
      </c>
      <c r="CJ51" s="1">
        <v>0</v>
      </c>
      <c r="CK51" s="1">
        <f t="shared" si="0"/>
        <v>4.1289834100000009</v>
      </c>
      <c r="CL51" s="1">
        <v>1</v>
      </c>
    </row>
    <row r="52" spans="1:90" x14ac:dyDescent="0.25">
      <c r="A52" s="1" t="s">
        <v>185</v>
      </c>
      <c r="B52" s="1">
        <v>4.5</v>
      </c>
      <c r="C52" s="1">
        <v>2</v>
      </c>
      <c r="D52" s="1">
        <v>90</v>
      </c>
      <c r="E52" s="1">
        <v>0.13</v>
      </c>
      <c r="F52" s="1">
        <v>1</v>
      </c>
      <c r="G52" s="1">
        <v>0.2</v>
      </c>
      <c r="H52" s="1">
        <v>1</v>
      </c>
      <c r="I52" s="1">
        <v>1</v>
      </c>
      <c r="J52" s="1">
        <v>0.5</v>
      </c>
      <c r="K52" s="1">
        <v>1</v>
      </c>
      <c r="L52" s="1">
        <v>0</v>
      </c>
      <c r="M52" s="1">
        <v>0</v>
      </c>
      <c r="N52" s="1">
        <v>1</v>
      </c>
      <c r="O52" s="1">
        <v>0.12</v>
      </c>
      <c r="P52" s="1">
        <v>0.12</v>
      </c>
      <c r="Q52" s="1">
        <v>0.5</v>
      </c>
      <c r="R52" s="1">
        <v>0.5</v>
      </c>
      <c r="S52" s="1">
        <v>0</v>
      </c>
      <c r="T52" s="1">
        <v>0.5</v>
      </c>
      <c r="U52" s="1">
        <v>9</v>
      </c>
      <c r="V52" s="1">
        <v>5</v>
      </c>
      <c r="W52" s="1">
        <v>56</v>
      </c>
      <c r="X52" s="1">
        <v>1.5</v>
      </c>
      <c r="Y52" s="1">
        <v>1</v>
      </c>
      <c r="Z52" s="1">
        <v>67</v>
      </c>
      <c r="AA52" s="1">
        <v>0</v>
      </c>
      <c r="AB52" s="1">
        <v>0</v>
      </c>
      <c r="AC52" s="1">
        <v>1.5</v>
      </c>
      <c r="AD52" s="1">
        <v>0</v>
      </c>
      <c r="AE52" s="1">
        <v>0.11</v>
      </c>
      <c r="AF52" s="1">
        <v>0</v>
      </c>
      <c r="AG52" s="1">
        <v>0</v>
      </c>
      <c r="AH52" s="1">
        <v>0.5</v>
      </c>
      <c r="AI52" s="1">
        <v>0</v>
      </c>
      <c r="AJ52" s="1">
        <v>0</v>
      </c>
      <c r="AK52" s="1">
        <v>26.5</v>
      </c>
      <c r="AL52" s="1">
        <v>20.75</v>
      </c>
      <c r="AM52" s="1">
        <v>33.4</v>
      </c>
      <c r="AN52" s="1">
        <v>1</v>
      </c>
      <c r="AO52" s="1">
        <v>4.5999999999999996</v>
      </c>
      <c r="AP52" s="1">
        <v>10</v>
      </c>
      <c r="AQ52" s="1">
        <v>16</v>
      </c>
      <c r="AR52" s="1">
        <v>0</v>
      </c>
      <c r="AS52" s="1">
        <v>4</v>
      </c>
      <c r="AT52" s="1">
        <v>1.5</v>
      </c>
      <c r="AU52" s="1">
        <v>3.5</v>
      </c>
      <c r="AV52" s="1">
        <v>1</v>
      </c>
      <c r="AW52" s="1">
        <v>29</v>
      </c>
      <c r="AX52" s="1">
        <v>3</v>
      </c>
      <c r="AY52" s="1">
        <v>1</v>
      </c>
      <c r="AZ52" s="1">
        <v>0</v>
      </c>
      <c r="BA52" s="1">
        <v>2</v>
      </c>
      <c r="BB52" s="1">
        <v>3</v>
      </c>
      <c r="BC52" s="1">
        <v>7.5</v>
      </c>
      <c r="BD52" s="1">
        <v>2.5</v>
      </c>
      <c r="BE52" s="1">
        <v>3.5</v>
      </c>
      <c r="BF52" s="1">
        <v>0.5</v>
      </c>
      <c r="BG52" s="1">
        <v>0.5</v>
      </c>
      <c r="BH52" s="1">
        <v>0.5</v>
      </c>
      <c r="BI52" s="1">
        <v>0.76</v>
      </c>
      <c r="BJ52" s="1">
        <v>48.5</v>
      </c>
      <c r="BK52" s="1">
        <v>42.5</v>
      </c>
      <c r="BL52" s="1">
        <v>88</v>
      </c>
      <c r="BM52" s="1">
        <v>26</v>
      </c>
      <c r="BN52" s="1">
        <v>20.5</v>
      </c>
      <c r="BO52" s="1">
        <v>79</v>
      </c>
      <c r="BP52" s="1">
        <v>9</v>
      </c>
      <c r="BQ52" s="1">
        <v>5</v>
      </c>
      <c r="BR52" s="1">
        <v>56</v>
      </c>
      <c r="BS52" s="1">
        <v>0</v>
      </c>
      <c r="BT52" s="1">
        <v>0</v>
      </c>
      <c r="BU52" s="1">
        <v>2</v>
      </c>
      <c r="BV52" s="1">
        <v>0</v>
      </c>
      <c r="BW52" s="1">
        <v>0</v>
      </c>
      <c r="BX52" s="1">
        <v>0</v>
      </c>
      <c r="BY52" s="1">
        <v>75</v>
      </c>
      <c r="BZ52" s="1">
        <v>1.5</v>
      </c>
      <c r="CA52" s="1">
        <v>9</v>
      </c>
      <c r="CB52" s="1">
        <v>7.5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  <c r="CJ52" s="1">
        <v>0</v>
      </c>
      <c r="CK52" s="1">
        <f t="shared" si="0"/>
        <v>4.0233258499999991</v>
      </c>
      <c r="CL52" s="1">
        <v>1</v>
      </c>
    </row>
    <row r="53" spans="1:90" x14ac:dyDescent="0.25">
      <c r="A53" s="1" t="s">
        <v>175</v>
      </c>
      <c r="B53" s="1">
        <v>3.9</v>
      </c>
      <c r="C53" s="1">
        <v>2</v>
      </c>
      <c r="D53" s="1">
        <v>90</v>
      </c>
      <c r="E53" s="1">
        <v>0.33</v>
      </c>
      <c r="F53" s="1">
        <v>0.33</v>
      </c>
      <c r="G53" s="1">
        <v>0.2</v>
      </c>
      <c r="H53" s="1">
        <v>1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4</v>
      </c>
      <c r="V53" s="1">
        <v>3</v>
      </c>
      <c r="W53" s="1">
        <v>75</v>
      </c>
      <c r="X53" s="1">
        <v>0.5</v>
      </c>
      <c r="Y53" s="1">
        <v>0.5</v>
      </c>
      <c r="Z53" s="1">
        <v>100</v>
      </c>
      <c r="AA53" s="1">
        <v>0</v>
      </c>
      <c r="AB53" s="1">
        <v>0</v>
      </c>
      <c r="AC53" s="1">
        <v>0.5</v>
      </c>
      <c r="AD53" s="1">
        <v>0.5</v>
      </c>
      <c r="AE53" s="1">
        <v>0.2</v>
      </c>
      <c r="AF53" s="1">
        <v>0.5</v>
      </c>
      <c r="AG53" s="1">
        <v>0</v>
      </c>
      <c r="AH53" s="1">
        <v>0</v>
      </c>
      <c r="AI53" s="1">
        <v>0</v>
      </c>
      <c r="AJ53" s="1">
        <v>0</v>
      </c>
      <c r="AK53" s="1">
        <v>2</v>
      </c>
      <c r="AL53" s="1">
        <v>7.8</v>
      </c>
      <c r="AM53" s="1">
        <v>27.5</v>
      </c>
      <c r="AN53" s="1">
        <v>0.7</v>
      </c>
      <c r="AO53" s="1">
        <v>2.8</v>
      </c>
      <c r="AP53" s="1">
        <v>15</v>
      </c>
      <c r="AQ53" s="1">
        <v>19.5</v>
      </c>
      <c r="AR53" s="1">
        <v>0</v>
      </c>
      <c r="AS53" s="1">
        <v>3</v>
      </c>
      <c r="AT53" s="1">
        <v>2</v>
      </c>
      <c r="AU53" s="1">
        <v>3.5</v>
      </c>
      <c r="AV53" s="1">
        <v>3</v>
      </c>
      <c r="AW53" s="1">
        <v>86</v>
      </c>
      <c r="AX53" s="1">
        <v>5</v>
      </c>
      <c r="AY53" s="1">
        <v>1</v>
      </c>
      <c r="AZ53" s="1">
        <v>1.5</v>
      </c>
      <c r="BA53" s="1">
        <v>0.5</v>
      </c>
      <c r="BB53" s="1">
        <v>3</v>
      </c>
      <c r="BC53" s="1">
        <v>14.5</v>
      </c>
      <c r="BD53" s="1">
        <v>10</v>
      </c>
      <c r="BE53" s="1">
        <v>3.5</v>
      </c>
      <c r="BF53" s="1">
        <v>0</v>
      </c>
      <c r="BG53" s="1">
        <v>2.5</v>
      </c>
      <c r="BH53" s="1">
        <v>3.5</v>
      </c>
      <c r="BI53" s="1">
        <v>1.88</v>
      </c>
      <c r="BJ53" s="1">
        <v>18</v>
      </c>
      <c r="BK53" s="1">
        <v>14</v>
      </c>
      <c r="BL53" s="1">
        <v>78</v>
      </c>
      <c r="BM53" s="1">
        <v>11</v>
      </c>
      <c r="BN53" s="1">
        <v>8</v>
      </c>
      <c r="BO53" s="1">
        <v>73</v>
      </c>
      <c r="BP53" s="1">
        <v>4</v>
      </c>
      <c r="BQ53" s="1">
        <v>3</v>
      </c>
      <c r="BR53" s="1">
        <v>75</v>
      </c>
      <c r="BS53" s="1">
        <v>0</v>
      </c>
      <c r="BT53" s="1">
        <v>0</v>
      </c>
      <c r="BU53" s="1">
        <v>2</v>
      </c>
      <c r="BV53" s="1">
        <v>0</v>
      </c>
      <c r="BW53" s="1">
        <v>0</v>
      </c>
      <c r="BX53" s="1">
        <v>0</v>
      </c>
      <c r="BY53" s="1">
        <v>35.5</v>
      </c>
      <c r="BZ53" s="1">
        <v>1</v>
      </c>
      <c r="CA53" s="1">
        <v>3</v>
      </c>
      <c r="CB53" s="1">
        <v>0.5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  <c r="CI53" s="1">
        <v>0</v>
      </c>
      <c r="CJ53" s="1">
        <v>0</v>
      </c>
      <c r="CK53" s="1">
        <f t="shared" si="0"/>
        <v>2.2164410300000004</v>
      </c>
      <c r="CL53" s="1">
        <v>1</v>
      </c>
    </row>
    <row r="54" spans="1:90" x14ac:dyDescent="0.25">
      <c r="A54" s="1" t="s">
        <v>180</v>
      </c>
      <c r="B54" s="1">
        <v>5</v>
      </c>
      <c r="C54" s="1">
        <v>2</v>
      </c>
      <c r="D54" s="1">
        <v>90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8</v>
      </c>
      <c r="V54" s="1">
        <v>4.5</v>
      </c>
      <c r="W54" s="1">
        <v>56</v>
      </c>
      <c r="X54" s="1">
        <v>3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0.5</v>
      </c>
      <c r="AI54" s="1">
        <v>0</v>
      </c>
      <c r="AJ54" s="1">
        <v>0</v>
      </c>
      <c r="AK54" s="1">
        <v>1</v>
      </c>
      <c r="AL54" s="1">
        <v>2.65</v>
      </c>
      <c r="AM54" s="1">
        <v>12.2</v>
      </c>
      <c r="AN54" s="1">
        <v>0</v>
      </c>
      <c r="AO54" s="1">
        <v>3</v>
      </c>
      <c r="AP54" s="1">
        <v>8</v>
      </c>
      <c r="AQ54" s="1">
        <v>8</v>
      </c>
      <c r="AR54" s="1">
        <v>0</v>
      </c>
      <c r="AS54" s="1">
        <v>1</v>
      </c>
      <c r="AT54" s="1">
        <v>1.5</v>
      </c>
      <c r="AU54" s="1">
        <v>4</v>
      </c>
      <c r="AV54" s="1">
        <v>2.5</v>
      </c>
      <c r="AW54" s="1">
        <v>63</v>
      </c>
      <c r="AX54" s="1">
        <v>6</v>
      </c>
      <c r="AY54" s="1">
        <v>1.5</v>
      </c>
      <c r="AZ54" s="1">
        <v>0</v>
      </c>
      <c r="BA54" s="1">
        <v>1</v>
      </c>
      <c r="BB54" s="1">
        <v>2.5</v>
      </c>
      <c r="BC54" s="1">
        <v>10</v>
      </c>
      <c r="BD54" s="1">
        <v>6.5</v>
      </c>
      <c r="BE54" s="1">
        <v>2.5</v>
      </c>
      <c r="BF54" s="1">
        <v>0</v>
      </c>
      <c r="BG54" s="1">
        <v>2</v>
      </c>
      <c r="BH54" s="1">
        <v>1.5</v>
      </c>
      <c r="BI54" s="1">
        <v>0.99</v>
      </c>
      <c r="BJ54" s="1">
        <v>40.5</v>
      </c>
      <c r="BK54" s="1">
        <v>29</v>
      </c>
      <c r="BL54" s="1">
        <v>72</v>
      </c>
      <c r="BM54" s="1">
        <v>21.5</v>
      </c>
      <c r="BN54" s="1">
        <v>13.5</v>
      </c>
      <c r="BO54" s="1">
        <v>63</v>
      </c>
      <c r="BP54" s="1">
        <v>8</v>
      </c>
      <c r="BQ54" s="1">
        <v>4.5</v>
      </c>
      <c r="BR54" s="1">
        <v>56</v>
      </c>
      <c r="BS54" s="1">
        <v>0</v>
      </c>
      <c r="BT54" s="1">
        <v>0</v>
      </c>
      <c r="BU54" s="1">
        <v>2</v>
      </c>
      <c r="BV54" s="1">
        <v>0</v>
      </c>
      <c r="BW54" s="1">
        <v>0</v>
      </c>
      <c r="BX54" s="1">
        <v>1</v>
      </c>
      <c r="BY54" s="1">
        <v>69</v>
      </c>
      <c r="BZ54" s="1">
        <v>0.5</v>
      </c>
      <c r="CA54" s="1">
        <v>3</v>
      </c>
      <c r="CB54" s="1">
        <v>2.5</v>
      </c>
      <c r="CC54" s="1">
        <v>0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0</v>
      </c>
      <c r="CJ54" s="1">
        <v>0</v>
      </c>
      <c r="CK54" s="1">
        <f t="shared" si="0"/>
        <v>3.6572993999999999</v>
      </c>
      <c r="CL54" s="1">
        <v>1</v>
      </c>
    </row>
    <row r="55" spans="1:90" x14ac:dyDescent="0.25">
      <c r="A55" s="1" t="s">
        <v>133</v>
      </c>
      <c r="B55" s="1">
        <v>4.5999999999999996</v>
      </c>
      <c r="C55" s="1">
        <v>2</v>
      </c>
      <c r="D55" s="1">
        <v>90</v>
      </c>
      <c r="E55" s="1">
        <v>0.03</v>
      </c>
      <c r="F55" s="1">
        <v>0</v>
      </c>
      <c r="G55" s="1">
        <v>0</v>
      </c>
      <c r="H55" s="1">
        <v>0</v>
      </c>
      <c r="I55" s="1">
        <v>0.5</v>
      </c>
      <c r="J55" s="1">
        <v>0</v>
      </c>
      <c r="K55" s="1">
        <v>0.5</v>
      </c>
      <c r="L55" s="1">
        <v>0</v>
      </c>
      <c r="M55" s="1">
        <v>0</v>
      </c>
      <c r="N55" s="1">
        <v>0</v>
      </c>
      <c r="O55" s="1">
        <v>0.02</v>
      </c>
      <c r="P55" s="1">
        <v>0.02</v>
      </c>
      <c r="Q55" s="1">
        <v>0</v>
      </c>
      <c r="R55" s="1">
        <v>0</v>
      </c>
      <c r="S55" s="1">
        <v>0</v>
      </c>
      <c r="T55" s="1">
        <v>0</v>
      </c>
      <c r="U55" s="1">
        <v>6</v>
      </c>
      <c r="V55" s="1">
        <v>3</v>
      </c>
      <c r="W55" s="1">
        <v>50</v>
      </c>
      <c r="X55" s="1">
        <v>0</v>
      </c>
      <c r="Y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0.02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9</v>
      </c>
      <c r="AL55" s="1">
        <v>0.85</v>
      </c>
      <c r="AM55" s="1">
        <v>21.1</v>
      </c>
      <c r="AN55" s="1">
        <v>0.2</v>
      </c>
      <c r="AO55" s="1">
        <v>3.7</v>
      </c>
      <c r="AP55" s="1">
        <v>12</v>
      </c>
      <c r="AQ55" s="1">
        <v>12</v>
      </c>
      <c r="AR55" s="1">
        <v>0</v>
      </c>
      <c r="AS55" s="1">
        <v>0.5</v>
      </c>
      <c r="AT55" s="1">
        <v>1.5</v>
      </c>
      <c r="AU55" s="1">
        <v>0.5</v>
      </c>
      <c r="AV55" s="1">
        <v>0.5</v>
      </c>
      <c r="AW55" s="1">
        <v>100</v>
      </c>
      <c r="AX55" s="1">
        <v>4</v>
      </c>
      <c r="AY55" s="1">
        <v>2</v>
      </c>
      <c r="AZ55" s="1">
        <v>1.5</v>
      </c>
      <c r="BA55" s="1">
        <v>2</v>
      </c>
      <c r="BB55" s="1">
        <v>5.5</v>
      </c>
      <c r="BC55" s="1">
        <v>10</v>
      </c>
      <c r="BD55" s="1">
        <v>6.5</v>
      </c>
      <c r="BE55" s="1">
        <v>2.5</v>
      </c>
      <c r="BF55" s="1">
        <v>0</v>
      </c>
      <c r="BG55" s="1">
        <v>2</v>
      </c>
      <c r="BH55" s="1">
        <v>1.5</v>
      </c>
      <c r="BI55" s="1">
        <v>0.99</v>
      </c>
      <c r="BJ55" s="1">
        <v>83</v>
      </c>
      <c r="BK55" s="1">
        <v>75.5</v>
      </c>
      <c r="BL55" s="1">
        <v>91</v>
      </c>
      <c r="BM55" s="1">
        <v>22</v>
      </c>
      <c r="BN55" s="1">
        <v>16</v>
      </c>
      <c r="BO55" s="1">
        <v>73</v>
      </c>
      <c r="BP55" s="1">
        <v>6</v>
      </c>
      <c r="BQ55" s="1">
        <v>3</v>
      </c>
      <c r="BR55" s="1">
        <v>50</v>
      </c>
      <c r="BS55" s="1">
        <v>0</v>
      </c>
      <c r="BT55" s="1">
        <v>0</v>
      </c>
      <c r="BU55" s="1">
        <v>2</v>
      </c>
      <c r="BV55" s="1">
        <v>0</v>
      </c>
      <c r="BW55" s="1">
        <v>0</v>
      </c>
      <c r="BX55" s="1">
        <v>0</v>
      </c>
      <c r="BY55" s="1">
        <v>91.5</v>
      </c>
      <c r="BZ55" s="1">
        <v>0.5</v>
      </c>
      <c r="CA55" s="1">
        <v>5.5</v>
      </c>
      <c r="CB55" s="1">
        <v>0.5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  <c r="CI55" s="1">
        <v>0</v>
      </c>
      <c r="CJ55" s="1">
        <v>0</v>
      </c>
      <c r="CK55" s="1">
        <f t="shared" si="0"/>
        <v>3.8932093499999993</v>
      </c>
      <c r="CL55" s="1">
        <v>1</v>
      </c>
    </row>
    <row r="56" spans="1:90" x14ac:dyDescent="0.25">
      <c r="A56" s="1" t="s">
        <v>134</v>
      </c>
      <c r="B56" s="1">
        <v>6.3</v>
      </c>
      <c r="C56" s="1">
        <v>2</v>
      </c>
      <c r="D56" s="1">
        <v>54</v>
      </c>
      <c r="E56" s="1">
        <v>0</v>
      </c>
      <c r="F56" s="1">
        <v>0</v>
      </c>
      <c r="G56" s="1">
        <v>0</v>
      </c>
      <c r="H56" s="1">
        <v>0</v>
      </c>
      <c r="I56" s="1">
        <v>0.5</v>
      </c>
      <c r="J56" s="1">
        <v>0</v>
      </c>
      <c r="K56" s="1">
        <v>0.5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2</v>
      </c>
      <c r="V56" s="1">
        <v>1.5</v>
      </c>
      <c r="W56" s="1">
        <v>75</v>
      </c>
      <c r="X56" s="1">
        <v>0</v>
      </c>
      <c r="Y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2</v>
      </c>
      <c r="AL56" s="1">
        <v>0.75</v>
      </c>
      <c r="AM56" s="1">
        <v>8.1</v>
      </c>
      <c r="AN56" s="1">
        <v>0</v>
      </c>
      <c r="AO56" s="1">
        <v>2.5</v>
      </c>
      <c r="AP56" s="1">
        <v>10</v>
      </c>
      <c r="AQ56" s="1">
        <v>10</v>
      </c>
      <c r="AR56" s="1">
        <v>0</v>
      </c>
      <c r="AS56" s="1">
        <v>1.5</v>
      </c>
      <c r="AT56" s="1">
        <v>0.5</v>
      </c>
      <c r="AU56" s="1">
        <v>0.5</v>
      </c>
      <c r="AV56" s="1">
        <v>0.5</v>
      </c>
      <c r="AW56" s="1">
        <v>100</v>
      </c>
      <c r="AX56" s="1">
        <v>4</v>
      </c>
      <c r="AY56" s="1">
        <v>2.5</v>
      </c>
      <c r="AZ56" s="1">
        <v>0</v>
      </c>
      <c r="BA56" s="1">
        <v>1</v>
      </c>
      <c r="BB56" s="1">
        <v>3.5</v>
      </c>
      <c r="BC56" s="1">
        <v>8.5</v>
      </c>
      <c r="BD56" s="1">
        <v>6.5</v>
      </c>
      <c r="BE56" s="1">
        <v>3.5</v>
      </c>
      <c r="BF56" s="1">
        <v>0.5</v>
      </c>
      <c r="BG56" s="1">
        <v>0.5</v>
      </c>
      <c r="BH56" s="1">
        <v>1.5</v>
      </c>
      <c r="BI56" s="1">
        <v>1.22</v>
      </c>
      <c r="BJ56" s="1">
        <v>37</v>
      </c>
      <c r="BK56" s="1">
        <v>34</v>
      </c>
      <c r="BL56" s="1">
        <v>92</v>
      </c>
      <c r="BM56" s="1">
        <v>13</v>
      </c>
      <c r="BN56" s="1">
        <v>12.5</v>
      </c>
      <c r="BO56" s="1">
        <v>96</v>
      </c>
      <c r="BP56" s="1">
        <v>2</v>
      </c>
      <c r="BQ56" s="1">
        <v>1.5</v>
      </c>
      <c r="BR56" s="1">
        <v>75</v>
      </c>
      <c r="BS56" s="1">
        <v>0</v>
      </c>
      <c r="BT56" s="1">
        <v>0</v>
      </c>
      <c r="BU56" s="1">
        <v>1</v>
      </c>
      <c r="BV56" s="1">
        <v>1</v>
      </c>
      <c r="BW56" s="1">
        <v>0</v>
      </c>
      <c r="BX56" s="1">
        <v>0</v>
      </c>
      <c r="BY56" s="1">
        <v>45</v>
      </c>
      <c r="BZ56" s="1">
        <v>0.5</v>
      </c>
      <c r="CA56" s="1">
        <v>1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>
        <v>0</v>
      </c>
      <c r="CJ56" s="1">
        <v>0</v>
      </c>
      <c r="CK56" s="1">
        <f t="shared" si="0"/>
        <v>3.6886641999999994</v>
      </c>
      <c r="CL56" s="1">
        <v>1</v>
      </c>
    </row>
    <row r="57" spans="1:90" x14ac:dyDescent="0.25">
      <c r="A57" s="1" t="s">
        <v>142</v>
      </c>
      <c r="B57" s="1">
        <v>4.4000000000000004</v>
      </c>
      <c r="C57" s="1">
        <v>2</v>
      </c>
      <c r="D57" s="1">
        <v>90</v>
      </c>
      <c r="E57" s="1">
        <v>0.03</v>
      </c>
      <c r="F57" s="1">
        <v>0</v>
      </c>
      <c r="G57" s="1">
        <v>0</v>
      </c>
      <c r="H57" s="1">
        <v>0</v>
      </c>
      <c r="I57" s="1">
        <v>0.5</v>
      </c>
      <c r="J57" s="1">
        <v>0</v>
      </c>
      <c r="K57" s="1">
        <v>0.5</v>
      </c>
      <c r="L57" s="1">
        <v>0</v>
      </c>
      <c r="M57" s="1">
        <v>0</v>
      </c>
      <c r="N57" s="1">
        <v>0.5</v>
      </c>
      <c r="O57" s="1">
        <v>0.01</v>
      </c>
      <c r="P57" s="1">
        <v>0.01</v>
      </c>
      <c r="Q57" s="1">
        <v>0</v>
      </c>
      <c r="R57" s="1">
        <v>0</v>
      </c>
      <c r="S57" s="1">
        <v>0</v>
      </c>
      <c r="T57" s="1">
        <v>0</v>
      </c>
      <c r="U57" s="1">
        <v>4</v>
      </c>
      <c r="V57" s="1">
        <v>1.5</v>
      </c>
      <c r="W57" s="1">
        <v>38</v>
      </c>
      <c r="X57" s="1">
        <v>0</v>
      </c>
      <c r="Y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0.01</v>
      </c>
      <c r="AF57" s="1">
        <v>0</v>
      </c>
      <c r="AG57" s="1">
        <v>0</v>
      </c>
      <c r="AH57" s="1">
        <v>0.5</v>
      </c>
      <c r="AI57" s="1">
        <v>0</v>
      </c>
      <c r="AJ57" s="1">
        <v>0</v>
      </c>
      <c r="AK57" s="1">
        <v>5</v>
      </c>
      <c r="AL57" s="1">
        <v>0.1</v>
      </c>
      <c r="AM57" s="1">
        <v>17.8</v>
      </c>
      <c r="AN57" s="1">
        <v>0.1</v>
      </c>
      <c r="AO57" s="1">
        <v>1.7</v>
      </c>
      <c r="AP57" s="1">
        <v>10.5</v>
      </c>
      <c r="AQ57" s="1">
        <v>10.5</v>
      </c>
      <c r="AR57" s="1">
        <v>0</v>
      </c>
      <c r="AS57" s="1">
        <v>1</v>
      </c>
      <c r="AT57" s="1">
        <v>2</v>
      </c>
      <c r="AU57" s="1">
        <v>1.5</v>
      </c>
      <c r="AV57" s="1">
        <v>1</v>
      </c>
      <c r="AW57" s="1">
        <v>67</v>
      </c>
      <c r="AX57" s="1">
        <v>5</v>
      </c>
      <c r="AY57" s="1">
        <v>5.5</v>
      </c>
      <c r="AZ57" s="1">
        <v>1</v>
      </c>
      <c r="BA57" s="1">
        <v>1</v>
      </c>
      <c r="BB57" s="1">
        <v>7.5</v>
      </c>
      <c r="BC57" s="1">
        <v>14.5</v>
      </c>
      <c r="BD57" s="1">
        <v>10</v>
      </c>
      <c r="BE57" s="1">
        <v>3.5</v>
      </c>
      <c r="BF57" s="1">
        <v>0</v>
      </c>
      <c r="BG57" s="1">
        <v>2.5</v>
      </c>
      <c r="BH57" s="1">
        <v>3.5</v>
      </c>
      <c r="BI57" s="1">
        <v>1.88</v>
      </c>
      <c r="BJ57" s="1">
        <v>28</v>
      </c>
      <c r="BK57" s="1">
        <v>21</v>
      </c>
      <c r="BL57" s="1">
        <v>75</v>
      </c>
      <c r="BM57" s="1">
        <v>10</v>
      </c>
      <c r="BN57" s="1">
        <v>4</v>
      </c>
      <c r="BO57" s="1">
        <v>40</v>
      </c>
      <c r="BP57" s="1">
        <v>4</v>
      </c>
      <c r="BQ57" s="1">
        <v>1.5</v>
      </c>
      <c r="BR57" s="1">
        <v>38</v>
      </c>
      <c r="BS57" s="1">
        <v>0</v>
      </c>
      <c r="BT57" s="1">
        <v>0</v>
      </c>
      <c r="BU57" s="1">
        <v>2</v>
      </c>
      <c r="BV57" s="1">
        <v>0</v>
      </c>
      <c r="BW57" s="1">
        <v>0</v>
      </c>
      <c r="BX57" s="1">
        <v>0</v>
      </c>
      <c r="BY57" s="1">
        <v>38.5</v>
      </c>
      <c r="BZ57" s="1">
        <v>2</v>
      </c>
      <c r="CA57" s="1">
        <v>3</v>
      </c>
      <c r="CB57" s="1">
        <v>0</v>
      </c>
      <c r="CC57" s="1">
        <v>0</v>
      </c>
      <c r="CD57" s="1">
        <v>0</v>
      </c>
      <c r="CE57" s="1">
        <v>0</v>
      </c>
      <c r="CF57" s="1">
        <v>0</v>
      </c>
      <c r="CG57" s="1">
        <v>0</v>
      </c>
      <c r="CH57" s="1">
        <v>0</v>
      </c>
      <c r="CI57" s="1">
        <v>0</v>
      </c>
      <c r="CJ57" s="1">
        <v>0</v>
      </c>
      <c r="CK57" s="1">
        <f t="shared" si="0"/>
        <v>2.9046208900000003</v>
      </c>
      <c r="CL57" s="1">
        <v>1</v>
      </c>
    </row>
    <row r="58" spans="1:90" x14ac:dyDescent="0.25">
      <c r="A58" s="1" t="s">
        <v>170</v>
      </c>
      <c r="B58" s="1">
        <v>5.3</v>
      </c>
      <c r="C58" s="1">
        <v>2</v>
      </c>
      <c r="D58" s="1">
        <v>90</v>
      </c>
      <c r="E58" s="1">
        <v>0.03</v>
      </c>
      <c r="F58" s="1">
        <v>0</v>
      </c>
      <c r="G58" s="1">
        <v>0.1</v>
      </c>
      <c r="H58" s="1">
        <v>0</v>
      </c>
      <c r="I58" s="1">
        <v>0.5</v>
      </c>
      <c r="J58" s="1">
        <v>0</v>
      </c>
      <c r="K58" s="1">
        <v>0.5</v>
      </c>
      <c r="L58" s="1">
        <v>0</v>
      </c>
      <c r="M58" s="1">
        <v>0</v>
      </c>
      <c r="N58" s="1">
        <v>0</v>
      </c>
      <c r="O58" s="1">
        <v>0.02</v>
      </c>
      <c r="P58" s="1">
        <v>0.02</v>
      </c>
      <c r="Q58" s="1">
        <v>0</v>
      </c>
      <c r="R58" s="1">
        <v>0</v>
      </c>
      <c r="S58" s="1">
        <v>0</v>
      </c>
      <c r="T58" s="1">
        <v>0</v>
      </c>
      <c r="U58" s="1">
        <v>7</v>
      </c>
      <c r="V58" s="1">
        <v>4</v>
      </c>
      <c r="W58" s="1">
        <v>57</v>
      </c>
      <c r="X58" s="1">
        <v>0.5</v>
      </c>
      <c r="Y58" s="1">
        <v>0.5</v>
      </c>
      <c r="Z58" s="1">
        <v>100</v>
      </c>
      <c r="AA58" s="1">
        <v>0</v>
      </c>
      <c r="AB58" s="1">
        <v>0</v>
      </c>
      <c r="AC58" s="1">
        <v>0.5</v>
      </c>
      <c r="AD58" s="1">
        <v>0</v>
      </c>
      <c r="AE58" s="1">
        <v>0.04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11</v>
      </c>
      <c r="AL58" s="1">
        <v>9.1</v>
      </c>
      <c r="AM58" s="1">
        <v>10.6</v>
      </c>
      <c r="AN58" s="1">
        <v>0.3</v>
      </c>
      <c r="AO58" s="1">
        <v>3</v>
      </c>
      <c r="AP58" s="1">
        <v>9.5</v>
      </c>
      <c r="AQ58" s="1">
        <v>9.5</v>
      </c>
      <c r="AR58" s="1">
        <v>0</v>
      </c>
      <c r="AS58" s="1">
        <v>1.5</v>
      </c>
      <c r="AT58" s="1">
        <v>1.5</v>
      </c>
      <c r="AU58" s="1">
        <v>1.5</v>
      </c>
      <c r="AV58" s="1">
        <v>0</v>
      </c>
      <c r="AW58" s="1">
        <v>0</v>
      </c>
      <c r="AX58" s="1">
        <v>4</v>
      </c>
      <c r="AY58" s="1">
        <v>1</v>
      </c>
      <c r="AZ58" s="1">
        <v>0</v>
      </c>
      <c r="BA58" s="1">
        <v>1.5</v>
      </c>
      <c r="BB58" s="1">
        <v>2.5</v>
      </c>
      <c r="BC58" s="1">
        <v>16.5</v>
      </c>
      <c r="BD58" s="1">
        <v>8</v>
      </c>
      <c r="BE58" s="1">
        <v>5.5</v>
      </c>
      <c r="BF58" s="1">
        <v>0.5</v>
      </c>
      <c r="BG58" s="1">
        <v>4</v>
      </c>
      <c r="BH58" s="1">
        <v>1</v>
      </c>
      <c r="BI58" s="1">
        <v>1.32</v>
      </c>
      <c r="BJ58" s="1">
        <v>38.5</v>
      </c>
      <c r="BK58" s="1">
        <v>30.5</v>
      </c>
      <c r="BL58" s="1">
        <v>79</v>
      </c>
      <c r="BM58" s="1">
        <v>16</v>
      </c>
      <c r="BN58" s="1">
        <v>12</v>
      </c>
      <c r="BO58" s="1">
        <v>75</v>
      </c>
      <c r="BP58" s="1">
        <v>7</v>
      </c>
      <c r="BQ58" s="1">
        <v>4</v>
      </c>
      <c r="BR58" s="1">
        <v>57</v>
      </c>
      <c r="BS58" s="1">
        <v>0</v>
      </c>
      <c r="BT58" s="1">
        <v>0</v>
      </c>
      <c r="BU58" s="1">
        <v>2</v>
      </c>
      <c r="BV58" s="1">
        <v>0</v>
      </c>
      <c r="BW58" s="1">
        <v>0</v>
      </c>
      <c r="BX58" s="1">
        <v>0.5</v>
      </c>
      <c r="BY58" s="1">
        <v>55.5</v>
      </c>
      <c r="BZ58" s="1">
        <v>1.5</v>
      </c>
      <c r="CA58" s="1">
        <v>2.5</v>
      </c>
      <c r="CB58" s="1">
        <v>1</v>
      </c>
      <c r="CC58" s="1">
        <v>0</v>
      </c>
      <c r="CD58" s="1">
        <v>0</v>
      </c>
      <c r="CE58" s="1">
        <v>0</v>
      </c>
      <c r="CF58" s="1">
        <v>0</v>
      </c>
      <c r="CG58" s="1">
        <v>0</v>
      </c>
      <c r="CH58" s="1">
        <v>0</v>
      </c>
      <c r="CI58" s="1">
        <v>0</v>
      </c>
      <c r="CJ58" s="1">
        <v>0</v>
      </c>
      <c r="CK58" s="1">
        <f t="shared" si="0"/>
        <v>3.4353874499999999</v>
      </c>
      <c r="CL58" s="1">
        <v>1</v>
      </c>
    </row>
    <row r="59" spans="1:90" x14ac:dyDescent="0.25">
      <c r="A59" s="1" t="s">
        <v>80</v>
      </c>
      <c r="B59" s="1">
        <v>4.9000000000000004</v>
      </c>
      <c r="C59" s="1">
        <v>2</v>
      </c>
      <c r="D59" s="1">
        <v>79</v>
      </c>
      <c r="E59" s="1">
        <v>0.14000000000000001</v>
      </c>
      <c r="F59" s="1">
        <v>0.17</v>
      </c>
      <c r="G59" s="1">
        <v>0.3</v>
      </c>
      <c r="H59" s="1">
        <v>1</v>
      </c>
      <c r="I59" s="1">
        <v>1</v>
      </c>
      <c r="J59" s="1">
        <v>0.5</v>
      </c>
      <c r="K59" s="1">
        <v>0.5</v>
      </c>
      <c r="L59" s="1">
        <v>0.5</v>
      </c>
      <c r="M59" s="1">
        <v>0.5</v>
      </c>
      <c r="N59" s="1">
        <v>0</v>
      </c>
      <c r="O59" s="1">
        <v>0.24</v>
      </c>
      <c r="P59" s="1">
        <v>0.24</v>
      </c>
      <c r="Q59" s="1">
        <v>0.5</v>
      </c>
      <c r="R59" s="1">
        <v>0.5</v>
      </c>
      <c r="S59" s="1">
        <v>0</v>
      </c>
      <c r="T59" s="1">
        <v>0</v>
      </c>
      <c r="U59" s="1">
        <v>2.5</v>
      </c>
      <c r="V59" s="1">
        <v>1</v>
      </c>
      <c r="W59" s="1">
        <v>40</v>
      </c>
      <c r="X59" s="1">
        <v>0</v>
      </c>
      <c r="Y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0.04</v>
      </c>
      <c r="AF59" s="1">
        <v>0</v>
      </c>
      <c r="AG59" s="1">
        <v>0</v>
      </c>
      <c r="AH59" s="1">
        <v>0.5</v>
      </c>
      <c r="AI59" s="1">
        <v>0</v>
      </c>
      <c r="AJ59" s="1">
        <v>0</v>
      </c>
      <c r="AK59" s="1">
        <v>19</v>
      </c>
      <c r="AL59" s="1">
        <v>0.4</v>
      </c>
      <c r="AM59" s="1">
        <v>28.1</v>
      </c>
      <c r="AN59" s="1">
        <v>1.6</v>
      </c>
      <c r="AO59" s="1">
        <v>4</v>
      </c>
      <c r="AP59" s="1">
        <v>14</v>
      </c>
      <c r="AQ59" s="1">
        <v>20</v>
      </c>
      <c r="AR59" s="1">
        <v>0</v>
      </c>
      <c r="AS59" s="1">
        <v>4</v>
      </c>
      <c r="AT59" s="1">
        <v>1.5</v>
      </c>
      <c r="AU59" s="1">
        <v>2</v>
      </c>
      <c r="AV59" s="1">
        <v>2</v>
      </c>
      <c r="AW59" s="1">
        <v>100</v>
      </c>
      <c r="AX59" s="1">
        <v>4</v>
      </c>
      <c r="AY59" s="1">
        <v>4</v>
      </c>
      <c r="AZ59" s="1">
        <v>0</v>
      </c>
      <c r="BA59" s="1">
        <v>1.5</v>
      </c>
      <c r="BB59" s="1">
        <v>5.5</v>
      </c>
      <c r="BC59" s="1">
        <v>16.5</v>
      </c>
      <c r="BD59" s="1">
        <v>8</v>
      </c>
      <c r="BE59" s="1">
        <v>5.5</v>
      </c>
      <c r="BF59" s="1">
        <v>0.5</v>
      </c>
      <c r="BG59" s="1">
        <v>4</v>
      </c>
      <c r="BH59" s="1">
        <v>1</v>
      </c>
      <c r="BI59" s="1">
        <v>1.32</v>
      </c>
      <c r="BJ59" s="1">
        <v>44</v>
      </c>
      <c r="BK59" s="1">
        <v>38</v>
      </c>
      <c r="BL59" s="1">
        <v>86</v>
      </c>
      <c r="BM59" s="1">
        <v>13.5</v>
      </c>
      <c r="BN59" s="1">
        <v>9.5</v>
      </c>
      <c r="BO59" s="1">
        <v>70</v>
      </c>
      <c r="BP59" s="1">
        <v>2.5</v>
      </c>
      <c r="BQ59" s="1">
        <v>1</v>
      </c>
      <c r="BR59" s="1">
        <v>40</v>
      </c>
      <c r="BS59" s="1">
        <v>0</v>
      </c>
      <c r="BT59" s="1">
        <v>0</v>
      </c>
      <c r="BU59" s="1">
        <v>2</v>
      </c>
      <c r="BV59" s="1">
        <v>0</v>
      </c>
      <c r="BW59" s="1">
        <v>1</v>
      </c>
      <c r="BX59" s="1">
        <v>0</v>
      </c>
      <c r="BY59" s="1">
        <v>54.5</v>
      </c>
      <c r="BZ59" s="1">
        <v>1.5</v>
      </c>
      <c r="CA59" s="1">
        <v>1.5</v>
      </c>
      <c r="CB59" s="1">
        <v>0</v>
      </c>
      <c r="CC59" s="1">
        <v>0</v>
      </c>
      <c r="CD59" s="1">
        <v>0</v>
      </c>
      <c r="CE59" s="1">
        <v>0</v>
      </c>
      <c r="CF59" s="1">
        <v>0</v>
      </c>
      <c r="CG59" s="1">
        <v>0</v>
      </c>
      <c r="CH59" s="1">
        <v>0</v>
      </c>
      <c r="CI59" s="1">
        <v>0</v>
      </c>
      <c r="CJ59" s="1">
        <v>0</v>
      </c>
      <c r="CK59" s="1">
        <f t="shared" si="0"/>
        <v>3.1344213800000005</v>
      </c>
      <c r="CL59" s="1">
        <v>1</v>
      </c>
    </row>
    <row r="60" spans="1:90" x14ac:dyDescent="0.25">
      <c r="A60" s="1" t="s">
        <v>93</v>
      </c>
      <c r="B60" s="1">
        <v>4.5</v>
      </c>
      <c r="C60" s="1">
        <v>2</v>
      </c>
      <c r="D60" s="1">
        <v>67.5</v>
      </c>
      <c r="E60" s="1">
        <v>0.23</v>
      </c>
      <c r="F60" s="1">
        <v>0</v>
      </c>
      <c r="G60" s="1">
        <v>0.4</v>
      </c>
      <c r="H60" s="1">
        <v>0</v>
      </c>
      <c r="I60" s="1">
        <v>0.5</v>
      </c>
      <c r="J60" s="1">
        <v>0.5</v>
      </c>
      <c r="K60" s="1">
        <v>0.5</v>
      </c>
      <c r="L60" s="1">
        <v>0</v>
      </c>
      <c r="M60" s="1">
        <v>0</v>
      </c>
      <c r="N60" s="1">
        <v>0.5</v>
      </c>
      <c r="O60" s="1">
        <v>0.1</v>
      </c>
      <c r="P60" s="1">
        <v>0.1</v>
      </c>
      <c r="Q60" s="1">
        <v>0</v>
      </c>
      <c r="R60" s="1">
        <v>0</v>
      </c>
      <c r="S60" s="1">
        <v>0</v>
      </c>
      <c r="T60" s="1">
        <v>0</v>
      </c>
      <c r="U60" s="1">
        <v>8</v>
      </c>
      <c r="V60" s="1">
        <v>4</v>
      </c>
      <c r="W60" s="1">
        <v>50</v>
      </c>
      <c r="X60" s="1">
        <v>2</v>
      </c>
      <c r="Y60" s="1">
        <v>0.5</v>
      </c>
      <c r="Z60" s="1">
        <v>25</v>
      </c>
      <c r="AA60" s="1">
        <v>0</v>
      </c>
      <c r="AB60" s="1">
        <v>0</v>
      </c>
      <c r="AC60" s="1">
        <v>2</v>
      </c>
      <c r="AD60" s="1">
        <v>0.5</v>
      </c>
      <c r="AE60" s="1">
        <v>0.28999999999999998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17.5</v>
      </c>
      <c r="AL60" s="1">
        <v>23.3</v>
      </c>
      <c r="AM60" s="1">
        <v>13.5</v>
      </c>
      <c r="AN60" s="1">
        <v>1.5</v>
      </c>
      <c r="AO60" s="1">
        <v>5.0999999999999996</v>
      </c>
      <c r="AP60" s="1">
        <v>14.5</v>
      </c>
      <c r="AQ60" s="1">
        <v>14.5</v>
      </c>
      <c r="AR60" s="1">
        <v>0</v>
      </c>
      <c r="AS60" s="1">
        <v>1.5</v>
      </c>
      <c r="AT60" s="1">
        <v>1</v>
      </c>
      <c r="AU60" s="1">
        <v>1</v>
      </c>
      <c r="AV60" s="1">
        <v>1</v>
      </c>
      <c r="AW60" s="1">
        <v>100</v>
      </c>
      <c r="AX60" s="1">
        <v>5</v>
      </c>
      <c r="AY60" s="1">
        <v>1.5</v>
      </c>
      <c r="AZ60" s="1">
        <v>0</v>
      </c>
      <c r="BA60" s="1">
        <v>0</v>
      </c>
      <c r="BB60" s="1">
        <v>1.5</v>
      </c>
      <c r="BC60" s="1">
        <v>7.5</v>
      </c>
      <c r="BD60" s="1">
        <v>2.5</v>
      </c>
      <c r="BE60" s="1">
        <v>3.5</v>
      </c>
      <c r="BF60" s="1">
        <v>0.5</v>
      </c>
      <c r="BG60" s="1">
        <v>0.5</v>
      </c>
      <c r="BH60" s="1">
        <v>0.5</v>
      </c>
      <c r="BI60" s="1">
        <v>0.76</v>
      </c>
      <c r="BJ60" s="1">
        <v>32.5</v>
      </c>
      <c r="BK60" s="1">
        <v>25.5</v>
      </c>
      <c r="BL60" s="1">
        <v>78</v>
      </c>
      <c r="BM60" s="1">
        <v>14.5</v>
      </c>
      <c r="BN60" s="1">
        <v>9</v>
      </c>
      <c r="BO60" s="1">
        <v>62</v>
      </c>
      <c r="BP60" s="1">
        <v>8</v>
      </c>
      <c r="BQ60" s="1">
        <v>4</v>
      </c>
      <c r="BR60" s="1">
        <v>50</v>
      </c>
      <c r="BS60" s="1">
        <v>0</v>
      </c>
      <c r="BT60" s="1">
        <v>0</v>
      </c>
      <c r="BU60" s="1">
        <v>2</v>
      </c>
      <c r="BV60" s="1">
        <v>0</v>
      </c>
      <c r="BW60" s="1">
        <v>1</v>
      </c>
      <c r="BX60" s="1">
        <v>0.5</v>
      </c>
      <c r="BY60" s="1">
        <v>45</v>
      </c>
      <c r="BZ60" s="1">
        <v>5</v>
      </c>
      <c r="CA60" s="1">
        <v>2</v>
      </c>
      <c r="CB60" s="1">
        <v>3.5</v>
      </c>
      <c r="CC60" s="1">
        <v>0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  <c r="CI60" s="1">
        <v>0</v>
      </c>
      <c r="CJ60" s="1">
        <v>0</v>
      </c>
      <c r="CK60" s="1">
        <f t="shared" si="0"/>
        <v>4.1830951299999999</v>
      </c>
      <c r="CL60" s="1">
        <v>1</v>
      </c>
    </row>
    <row r="61" spans="1:90" x14ac:dyDescent="0.25">
      <c r="A61" s="1" t="s">
        <v>117</v>
      </c>
      <c r="B61" s="1">
        <v>4.5999999999999996</v>
      </c>
      <c r="C61" s="1">
        <v>2</v>
      </c>
      <c r="D61" s="1">
        <v>90</v>
      </c>
      <c r="E61" s="1">
        <v>0.27</v>
      </c>
      <c r="F61" s="1">
        <v>0</v>
      </c>
      <c r="G61" s="1">
        <v>0.5</v>
      </c>
      <c r="H61" s="1">
        <v>0</v>
      </c>
      <c r="I61" s="1">
        <v>1</v>
      </c>
      <c r="J61" s="1">
        <v>0.5</v>
      </c>
      <c r="K61" s="1">
        <v>1</v>
      </c>
      <c r="L61" s="1">
        <v>0</v>
      </c>
      <c r="M61" s="1">
        <v>1</v>
      </c>
      <c r="N61" s="1">
        <v>0.5</v>
      </c>
      <c r="O61" s="1">
        <v>0.4</v>
      </c>
      <c r="P61" s="1">
        <v>0.4</v>
      </c>
      <c r="Q61" s="1">
        <v>0</v>
      </c>
      <c r="R61" s="1">
        <v>0</v>
      </c>
      <c r="S61" s="1">
        <v>0</v>
      </c>
      <c r="T61" s="1">
        <v>0</v>
      </c>
      <c r="U61" s="1">
        <v>6.5</v>
      </c>
      <c r="V61" s="1">
        <v>3</v>
      </c>
      <c r="W61" s="1">
        <v>46</v>
      </c>
      <c r="X61" s="1">
        <v>0</v>
      </c>
      <c r="Y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0.06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26</v>
      </c>
      <c r="AL61" s="1">
        <v>1.25</v>
      </c>
      <c r="AM61" s="1">
        <v>11.5</v>
      </c>
      <c r="AN61" s="1">
        <v>2.6</v>
      </c>
      <c r="AO61" s="1">
        <v>6.7</v>
      </c>
      <c r="AP61" s="1">
        <v>8.5</v>
      </c>
      <c r="AQ61" s="1">
        <v>8.5</v>
      </c>
      <c r="AR61" s="1">
        <v>0</v>
      </c>
      <c r="AS61" s="1">
        <v>1.5</v>
      </c>
      <c r="AT61" s="1">
        <v>1.5</v>
      </c>
      <c r="AU61" s="1">
        <v>1</v>
      </c>
      <c r="AV61" s="1">
        <v>0.5</v>
      </c>
      <c r="AW61" s="1">
        <v>50</v>
      </c>
      <c r="AX61" s="1">
        <v>8.5</v>
      </c>
      <c r="AY61" s="1">
        <v>1</v>
      </c>
      <c r="AZ61" s="1">
        <v>0.5</v>
      </c>
      <c r="BA61" s="1">
        <v>1.5</v>
      </c>
      <c r="BB61" s="1">
        <v>3</v>
      </c>
      <c r="BC61" s="1">
        <v>7.5</v>
      </c>
      <c r="BD61" s="1">
        <v>2.5</v>
      </c>
      <c r="BE61" s="1">
        <v>3.5</v>
      </c>
      <c r="BF61" s="1">
        <v>0.5</v>
      </c>
      <c r="BG61" s="1">
        <v>0.5</v>
      </c>
      <c r="BH61" s="1">
        <v>0.5</v>
      </c>
      <c r="BI61" s="1">
        <v>0.76</v>
      </c>
      <c r="BJ61" s="1">
        <v>53.5</v>
      </c>
      <c r="BK61" s="1">
        <v>43.5</v>
      </c>
      <c r="BL61" s="1">
        <v>81</v>
      </c>
      <c r="BM61" s="1">
        <v>18.5</v>
      </c>
      <c r="BN61" s="1">
        <v>11.5</v>
      </c>
      <c r="BO61" s="1">
        <v>62</v>
      </c>
      <c r="BP61" s="1">
        <v>6.5</v>
      </c>
      <c r="BQ61" s="1">
        <v>3</v>
      </c>
      <c r="BR61" s="1">
        <v>46</v>
      </c>
      <c r="BS61" s="1">
        <v>0</v>
      </c>
      <c r="BT61" s="1">
        <v>0</v>
      </c>
      <c r="BU61" s="1">
        <v>2</v>
      </c>
      <c r="BV61" s="1">
        <v>0</v>
      </c>
      <c r="BW61" s="1">
        <v>0</v>
      </c>
      <c r="BX61" s="1">
        <v>0</v>
      </c>
      <c r="BY61" s="1">
        <v>61</v>
      </c>
      <c r="BZ61" s="1">
        <v>4</v>
      </c>
      <c r="CA61" s="1">
        <v>5</v>
      </c>
      <c r="CB61" s="1">
        <v>0</v>
      </c>
      <c r="CC61" s="1">
        <v>0</v>
      </c>
      <c r="CD61" s="1">
        <v>0</v>
      </c>
      <c r="CE61" s="1">
        <v>0</v>
      </c>
      <c r="CF61" s="1">
        <v>0</v>
      </c>
      <c r="CG61" s="1">
        <v>0</v>
      </c>
      <c r="CH61" s="1">
        <v>0</v>
      </c>
      <c r="CI61" s="1">
        <v>0</v>
      </c>
      <c r="CJ61" s="1">
        <v>0</v>
      </c>
      <c r="CK61" s="1">
        <f t="shared" si="0"/>
        <v>4.5721852700000003</v>
      </c>
      <c r="CL61" s="1">
        <v>1</v>
      </c>
    </row>
    <row r="62" spans="1:90" x14ac:dyDescent="0.25">
      <c r="A62" s="1" t="s">
        <v>122</v>
      </c>
      <c r="B62" s="1">
        <v>4.5</v>
      </c>
      <c r="C62" s="1">
        <v>2</v>
      </c>
      <c r="D62" s="1">
        <v>90</v>
      </c>
      <c r="E62" s="1">
        <v>0.01</v>
      </c>
      <c r="F62" s="1">
        <v>0</v>
      </c>
      <c r="G62" s="1">
        <v>0</v>
      </c>
      <c r="H62" s="1">
        <v>0</v>
      </c>
      <c r="I62" s="1">
        <v>0.5</v>
      </c>
      <c r="J62" s="1">
        <v>0</v>
      </c>
      <c r="K62" s="1">
        <v>0</v>
      </c>
      <c r="L62" s="1">
        <v>0.5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12.5</v>
      </c>
      <c r="V62" s="1">
        <v>8</v>
      </c>
      <c r="W62" s="1">
        <v>64</v>
      </c>
      <c r="X62" s="1">
        <v>2.5</v>
      </c>
      <c r="Y62" s="1">
        <v>1</v>
      </c>
      <c r="Z62" s="1">
        <v>40</v>
      </c>
      <c r="AA62" s="1">
        <v>0</v>
      </c>
      <c r="AB62" s="1">
        <v>0</v>
      </c>
      <c r="AC62" s="1">
        <v>0.5</v>
      </c>
      <c r="AD62" s="1">
        <v>0</v>
      </c>
      <c r="AE62" s="1">
        <v>0.02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2.5</v>
      </c>
      <c r="AL62" s="1">
        <v>11.15</v>
      </c>
      <c r="AM62" s="1">
        <v>9.1999999999999993</v>
      </c>
      <c r="AN62" s="1">
        <v>0.1</v>
      </c>
      <c r="AO62" s="1">
        <v>4.2</v>
      </c>
      <c r="AP62" s="1">
        <v>9.5</v>
      </c>
      <c r="AQ62" s="1">
        <v>9.5</v>
      </c>
      <c r="AR62" s="1">
        <v>0</v>
      </c>
      <c r="AS62" s="1">
        <v>1.5</v>
      </c>
      <c r="AT62" s="1">
        <v>1.5</v>
      </c>
      <c r="AU62" s="1">
        <v>0</v>
      </c>
      <c r="AV62" s="1">
        <v>0</v>
      </c>
      <c r="AX62" s="1">
        <v>8</v>
      </c>
      <c r="AY62" s="1">
        <v>2</v>
      </c>
      <c r="AZ62" s="1">
        <v>0</v>
      </c>
      <c r="BA62" s="1">
        <v>0.5</v>
      </c>
      <c r="BB62" s="1">
        <v>2.5</v>
      </c>
      <c r="BC62" s="1">
        <v>7.5</v>
      </c>
      <c r="BD62" s="1">
        <v>2.5</v>
      </c>
      <c r="BE62" s="1">
        <v>3.5</v>
      </c>
      <c r="BF62" s="1">
        <v>0.5</v>
      </c>
      <c r="BG62" s="1">
        <v>0.5</v>
      </c>
      <c r="BH62" s="1">
        <v>0.5</v>
      </c>
      <c r="BI62" s="1">
        <v>0.76</v>
      </c>
      <c r="BJ62" s="1">
        <v>32</v>
      </c>
      <c r="BK62" s="1">
        <v>22</v>
      </c>
      <c r="BL62" s="1">
        <v>69</v>
      </c>
      <c r="BM62" s="1">
        <v>25.5</v>
      </c>
      <c r="BN62" s="1">
        <v>16</v>
      </c>
      <c r="BO62" s="1">
        <v>63</v>
      </c>
      <c r="BP62" s="1">
        <v>12.5</v>
      </c>
      <c r="BQ62" s="1">
        <v>8</v>
      </c>
      <c r="BR62" s="1">
        <v>64</v>
      </c>
      <c r="BS62" s="1">
        <v>0</v>
      </c>
      <c r="BT62" s="1">
        <v>0</v>
      </c>
      <c r="BU62" s="1">
        <v>2</v>
      </c>
      <c r="BV62" s="1">
        <v>0</v>
      </c>
      <c r="BW62" s="1">
        <v>0</v>
      </c>
      <c r="BX62" s="1">
        <v>1.5</v>
      </c>
      <c r="BY62" s="1">
        <v>45.5</v>
      </c>
      <c r="BZ62" s="1">
        <v>1</v>
      </c>
      <c r="CA62" s="1">
        <v>5.5</v>
      </c>
      <c r="CB62" s="1">
        <v>3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  <c r="CI62" s="1">
        <v>0</v>
      </c>
      <c r="CJ62" s="1">
        <v>0</v>
      </c>
      <c r="CK62" s="1">
        <f t="shared" si="0"/>
        <v>3.3474277099999994</v>
      </c>
      <c r="CL62" s="1">
        <v>1</v>
      </c>
    </row>
    <row r="63" spans="1:90" x14ac:dyDescent="0.25">
      <c r="A63" s="1" t="s">
        <v>161</v>
      </c>
      <c r="B63" s="1">
        <v>4.2</v>
      </c>
      <c r="C63" s="1">
        <v>2</v>
      </c>
      <c r="D63" s="1">
        <v>74.5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9</v>
      </c>
      <c r="V63" s="1">
        <v>4</v>
      </c>
      <c r="W63" s="1">
        <v>44</v>
      </c>
      <c r="X63" s="1">
        <v>1.5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0.5</v>
      </c>
      <c r="AI63" s="1">
        <v>0</v>
      </c>
      <c r="AJ63" s="1">
        <v>0</v>
      </c>
      <c r="AK63" s="1">
        <v>2</v>
      </c>
      <c r="AL63" s="1">
        <v>1.4</v>
      </c>
      <c r="AM63" s="1">
        <v>14</v>
      </c>
      <c r="AN63" s="1">
        <v>0</v>
      </c>
      <c r="AO63" s="1">
        <v>0.9</v>
      </c>
      <c r="AP63" s="1">
        <v>9.5</v>
      </c>
      <c r="AQ63" s="1">
        <v>9.5</v>
      </c>
      <c r="AR63" s="1">
        <v>0</v>
      </c>
      <c r="AS63" s="1">
        <v>0</v>
      </c>
      <c r="AT63" s="1">
        <v>2</v>
      </c>
      <c r="AU63" s="1">
        <v>2.5</v>
      </c>
      <c r="AV63" s="1">
        <v>2</v>
      </c>
      <c r="AW63" s="1">
        <v>80</v>
      </c>
      <c r="AX63" s="1">
        <v>3.5</v>
      </c>
      <c r="AY63" s="1">
        <v>3</v>
      </c>
      <c r="AZ63" s="1">
        <v>1</v>
      </c>
      <c r="BA63" s="1">
        <v>0.5</v>
      </c>
      <c r="BB63" s="1">
        <v>4.5</v>
      </c>
      <c r="BC63" s="1">
        <v>19</v>
      </c>
      <c r="BD63" s="1">
        <v>11.5</v>
      </c>
      <c r="BE63" s="1">
        <v>8.5</v>
      </c>
      <c r="BF63" s="1">
        <v>1</v>
      </c>
      <c r="BG63" s="1">
        <v>1.5</v>
      </c>
      <c r="BH63" s="1">
        <v>3</v>
      </c>
      <c r="BI63" s="1">
        <v>2.48</v>
      </c>
      <c r="BJ63" s="1">
        <v>34.5</v>
      </c>
      <c r="BK63" s="1">
        <v>25.5</v>
      </c>
      <c r="BL63" s="1">
        <v>74</v>
      </c>
      <c r="BM63" s="1">
        <v>14</v>
      </c>
      <c r="BN63" s="1">
        <v>7</v>
      </c>
      <c r="BO63" s="1">
        <v>50</v>
      </c>
      <c r="BP63" s="1">
        <v>9</v>
      </c>
      <c r="BQ63" s="1">
        <v>4</v>
      </c>
      <c r="BR63" s="1">
        <v>44</v>
      </c>
      <c r="BS63" s="1">
        <v>0</v>
      </c>
      <c r="BT63" s="1">
        <v>0</v>
      </c>
      <c r="BU63" s="1">
        <v>2</v>
      </c>
      <c r="BV63" s="1">
        <v>0</v>
      </c>
      <c r="BW63" s="1">
        <v>1</v>
      </c>
      <c r="BX63" s="1">
        <v>1</v>
      </c>
      <c r="BY63" s="1">
        <v>52</v>
      </c>
      <c r="BZ63" s="1">
        <v>1</v>
      </c>
      <c r="CA63" s="1">
        <v>2.5</v>
      </c>
      <c r="CB63" s="1">
        <v>2.5</v>
      </c>
      <c r="CC63" s="1">
        <v>0</v>
      </c>
      <c r="CD63" s="1">
        <v>0</v>
      </c>
      <c r="CE63" s="1">
        <v>0</v>
      </c>
      <c r="CF63" s="1">
        <v>0</v>
      </c>
      <c r="CG63" s="1">
        <v>0</v>
      </c>
      <c r="CH63" s="1">
        <v>0</v>
      </c>
      <c r="CI63" s="1">
        <v>0</v>
      </c>
      <c r="CJ63" s="1">
        <v>0</v>
      </c>
      <c r="CK63" s="1">
        <f t="shared" si="0"/>
        <v>3.9969565000000005</v>
      </c>
      <c r="CL63" s="1">
        <v>1</v>
      </c>
    </row>
    <row r="64" spans="1:90" x14ac:dyDescent="0.25">
      <c r="A64" s="1" t="s">
        <v>177</v>
      </c>
      <c r="B64" s="1">
        <v>4.8</v>
      </c>
      <c r="C64" s="1">
        <v>2</v>
      </c>
      <c r="D64" s="1">
        <v>90</v>
      </c>
      <c r="E64" s="1">
        <v>0.05</v>
      </c>
      <c r="F64" s="1">
        <v>0</v>
      </c>
      <c r="G64" s="1">
        <v>0.1</v>
      </c>
      <c r="H64" s="1">
        <v>0</v>
      </c>
      <c r="I64" s="1">
        <v>1.5</v>
      </c>
      <c r="J64" s="1">
        <v>0</v>
      </c>
      <c r="K64" s="1">
        <v>1.5</v>
      </c>
      <c r="L64" s="1">
        <v>0</v>
      </c>
      <c r="M64" s="1">
        <v>0</v>
      </c>
      <c r="N64" s="1">
        <v>0.5</v>
      </c>
      <c r="O64" s="1">
        <v>0.02</v>
      </c>
      <c r="P64" s="1">
        <v>0.02</v>
      </c>
      <c r="Q64" s="1">
        <v>0</v>
      </c>
      <c r="R64" s="1">
        <v>0</v>
      </c>
      <c r="S64" s="1">
        <v>0</v>
      </c>
      <c r="T64" s="1">
        <v>0</v>
      </c>
      <c r="U64" s="1">
        <v>7</v>
      </c>
      <c r="V64" s="1">
        <v>3</v>
      </c>
      <c r="W64" s="1">
        <v>43</v>
      </c>
      <c r="X64" s="1">
        <v>0</v>
      </c>
      <c r="Y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0.03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13</v>
      </c>
      <c r="AL64" s="1">
        <v>0.4</v>
      </c>
      <c r="AM64" s="1">
        <v>30.8</v>
      </c>
      <c r="AN64" s="1">
        <v>0.3</v>
      </c>
      <c r="AO64" s="1">
        <v>2.1</v>
      </c>
      <c r="AP64" s="1">
        <v>18.5</v>
      </c>
      <c r="AQ64" s="1">
        <v>18.5</v>
      </c>
      <c r="AR64" s="1">
        <v>0</v>
      </c>
      <c r="AS64" s="1">
        <v>1</v>
      </c>
      <c r="AT64" s="1">
        <v>3</v>
      </c>
      <c r="AU64" s="1">
        <v>4.5</v>
      </c>
      <c r="AV64" s="1">
        <v>3.5</v>
      </c>
      <c r="AW64" s="1">
        <v>78</v>
      </c>
      <c r="AX64" s="1">
        <v>6.5</v>
      </c>
      <c r="AY64" s="1">
        <v>7.5</v>
      </c>
      <c r="AZ64" s="1">
        <v>2</v>
      </c>
      <c r="BA64" s="1">
        <v>0.5</v>
      </c>
      <c r="BB64" s="1">
        <v>10</v>
      </c>
      <c r="BC64" s="1">
        <v>18</v>
      </c>
      <c r="BD64" s="1">
        <v>11</v>
      </c>
      <c r="BE64" s="1">
        <v>6</v>
      </c>
      <c r="BF64" s="1">
        <v>0.5</v>
      </c>
      <c r="BG64" s="1">
        <v>2</v>
      </c>
      <c r="BH64" s="1">
        <v>4</v>
      </c>
      <c r="BI64" s="1">
        <v>2.42</v>
      </c>
      <c r="BJ64" s="1">
        <v>36</v>
      </c>
      <c r="BK64" s="1">
        <v>25.5</v>
      </c>
      <c r="BL64" s="1">
        <v>71</v>
      </c>
      <c r="BM64" s="1">
        <v>14</v>
      </c>
      <c r="BN64" s="1">
        <v>7</v>
      </c>
      <c r="BO64" s="1">
        <v>50</v>
      </c>
      <c r="BP64" s="1">
        <v>7</v>
      </c>
      <c r="BQ64" s="1">
        <v>3</v>
      </c>
      <c r="BR64" s="1">
        <v>43</v>
      </c>
      <c r="BS64" s="1">
        <v>0</v>
      </c>
      <c r="BT64" s="1">
        <v>0</v>
      </c>
      <c r="BU64" s="1">
        <v>2</v>
      </c>
      <c r="BV64" s="1">
        <v>0</v>
      </c>
      <c r="BW64" s="1">
        <v>0</v>
      </c>
      <c r="BX64" s="1">
        <v>0</v>
      </c>
      <c r="BY64" s="1">
        <v>58.5</v>
      </c>
      <c r="BZ64" s="1">
        <v>1.5</v>
      </c>
      <c r="CA64" s="1">
        <v>6.5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0</v>
      </c>
      <c r="CJ64" s="1">
        <v>0</v>
      </c>
      <c r="CK64" s="1">
        <f t="shared" si="0"/>
        <v>3.2192659699999995</v>
      </c>
      <c r="CL64" s="1">
        <v>1</v>
      </c>
    </row>
    <row r="65" spans="1:90" x14ac:dyDescent="0.25">
      <c r="A65" s="1" t="s">
        <v>129</v>
      </c>
      <c r="B65" s="1">
        <v>4.8</v>
      </c>
      <c r="C65" s="1">
        <v>2</v>
      </c>
      <c r="D65" s="1">
        <v>90</v>
      </c>
      <c r="E65" s="1">
        <v>0.09</v>
      </c>
      <c r="F65" s="1">
        <v>0</v>
      </c>
      <c r="G65" s="1">
        <v>0.1</v>
      </c>
      <c r="H65" s="1">
        <v>0</v>
      </c>
      <c r="I65" s="1">
        <v>0.5</v>
      </c>
      <c r="J65" s="1">
        <v>0.5</v>
      </c>
      <c r="K65" s="1">
        <v>0.5</v>
      </c>
      <c r="L65" s="1">
        <v>0</v>
      </c>
      <c r="M65" s="1">
        <v>0</v>
      </c>
      <c r="N65" s="1">
        <v>0.5</v>
      </c>
      <c r="O65" s="1">
        <v>0.08</v>
      </c>
      <c r="P65" s="1">
        <v>0.08</v>
      </c>
      <c r="Q65" s="1">
        <v>0</v>
      </c>
      <c r="R65" s="1">
        <v>0</v>
      </c>
      <c r="S65" s="1">
        <v>0</v>
      </c>
      <c r="T65" s="1">
        <v>0</v>
      </c>
      <c r="U65" s="1">
        <v>6.5</v>
      </c>
      <c r="V65" s="1">
        <v>3.5</v>
      </c>
      <c r="W65" s="1">
        <v>54</v>
      </c>
      <c r="X65" s="1">
        <v>0.5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0.02</v>
      </c>
      <c r="AF65" s="1">
        <v>0</v>
      </c>
      <c r="AG65" s="1">
        <v>0</v>
      </c>
      <c r="AH65" s="1">
        <v>0</v>
      </c>
      <c r="AI65" s="1">
        <v>0</v>
      </c>
      <c r="AJ65" s="1">
        <v>0.5</v>
      </c>
      <c r="AK65" s="1">
        <v>11.5</v>
      </c>
      <c r="AL65" s="1">
        <v>0.5</v>
      </c>
      <c r="AM65" s="1">
        <v>35.4</v>
      </c>
      <c r="AN65" s="1">
        <v>0.6</v>
      </c>
      <c r="AO65" s="1">
        <v>2.6</v>
      </c>
      <c r="AP65" s="1">
        <v>18.5</v>
      </c>
      <c r="AQ65" s="1">
        <v>24.5</v>
      </c>
      <c r="AR65" s="1">
        <v>1.5</v>
      </c>
      <c r="AS65" s="1">
        <v>4.5</v>
      </c>
      <c r="AT65" s="1">
        <v>2</v>
      </c>
      <c r="AU65" s="1">
        <v>1</v>
      </c>
      <c r="AV65" s="1">
        <v>1</v>
      </c>
      <c r="AW65" s="1">
        <v>100</v>
      </c>
      <c r="AX65" s="1">
        <v>7.5</v>
      </c>
      <c r="AY65" s="1">
        <v>2.5</v>
      </c>
      <c r="AZ65" s="1">
        <v>3.5</v>
      </c>
      <c r="BA65" s="1">
        <v>2</v>
      </c>
      <c r="BB65" s="1">
        <v>8</v>
      </c>
      <c r="BC65" s="1">
        <v>19</v>
      </c>
      <c r="BD65" s="1">
        <v>11.5</v>
      </c>
      <c r="BE65" s="1">
        <v>8.5</v>
      </c>
      <c r="BF65" s="1">
        <v>1</v>
      </c>
      <c r="BG65" s="1">
        <v>1.5</v>
      </c>
      <c r="BH65" s="1">
        <v>3</v>
      </c>
      <c r="BI65" s="1">
        <v>2.48</v>
      </c>
      <c r="BJ65" s="1">
        <v>77</v>
      </c>
      <c r="BK65" s="1">
        <v>69</v>
      </c>
      <c r="BL65" s="1">
        <v>90</v>
      </c>
      <c r="BM65" s="1">
        <v>18.5</v>
      </c>
      <c r="BN65" s="1">
        <v>13.5</v>
      </c>
      <c r="BO65" s="1">
        <v>73</v>
      </c>
      <c r="BP65" s="1">
        <v>6.5</v>
      </c>
      <c r="BQ65" s="1">
        <v>3.5</v>
      </c>
      <c r="BR65" s="1">
        <v>54</v>
      </c>
      <c r="BS65" s="1">
        <v>0</v>
      </c>
      <c r="BT65" s="1">
        <v>0</v>
      </c>
      <c r="BU65" s="1">
        <v>2</v>
      </c>
      <c r="BV65" s="1">
        <v>0</v>
      </c>
      <c r="BW65" s="1">
        <v>0</v>
      </c>
      <c r="BX65" s="1">
        <v>0.5</v>
      </c>
      <c r="BY65" s="1">
        <v>89.5</v>
      </c>
      <c r="BZ65" s="1">
        <v>2</v>
      </c>
      <c r="CA65" s="1">
        <v>6</v>
      </c>
      <c r="CB65" s="1">
        <v>1</v>
      </c>
      <c r="CC65" s="1">
        <v>0</v>
      </c>
      <c r="CD65" s="1">
        <v>0</v>
      </c>
      <c r="CE65" s="1">
        <v>0</v>
      </c>
      <c r="CF65" s="1">
        <v>0</v>
      </c>
      <c r="CG65" s="1">
        <v>0</v>
      </c>
      <c r="CH65" s="1">
        <v>0</v>
      </c>
      <c r="CI65" s="1">
        <v>0</v>
      </c>
      <c r="CJ65" s="1">
        <v>0</v>
      </c>
      <c r="CK65" s="1">
        <f t="shared" si="0"/>
        <v>3.8993465699999996</v>
      </c>
      <c r="CL65" s="1">
        <v>1</v>
      </c>
    </row>
    <row r="66" spans="1:90" x14ac:dyDescent="0.25">
      <c r="A66" s="1" t="s">
        <v>182</v>
      </c>
      <c r="B66" s="1">
        <v>5.0999999999999996</v>
      </c>
      <c r="C66" s="1">
        <v>2</v>
      </c>
      <c r="D66" s="1">
        <v>78</v>
      </c>
      <c r="E66" s="1">
        <v>7.0000000000000007E-2</v>
      </c>
      <c r="F66" s="1">
        <v>0</v>
      </c>
      <c r="G66" s="1">
        <v>0.1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16.5</v>
      </c>
      <c r="V66" s="1">
        <v>11.5</v>
      </c>
      <c r="W66" s="1">
        <v>70</v>
      </c>
      <c r="X66" s="1">
        <v>3</v>
      </c>
      <c r="Y66" s="1">
        <v>1</v>
      </c>
      <c r="Z66" s="1">
        <v>33</v>
      </c>
      <c r="AA66" s="1">
        <v>0</v>
      </c>
      <c r="AB66" s="1">
        <v>0</v>
      </c>
      <c r="AC66" s="1">
        <v>2</v>
      </c>
      <c r="AD66" s="1">
        <v>0</v>
      </c>
      <c r="AE66" s="1">
        <v>0.08</v>
      </c>
      <c r="AF66" s="1">
        <v>0</v>
      </c>
      <c r="AG66" s="1">
        <v>0</v>
      </c>
      <c r="AH66" s="1">
        <v>0.5</v>
      </c>
      <c r="AI66" s="1">
        <v>0</v>
      </c>
      <c r="AJ66" s="1">
        <v>0.5</v>
      </c>
      <c r="AK66" s="1">
        <v>4</v>
      </c>
      <c r="AL66" s="1">
        <v>27.9</v>
      </c>
      <c r="AM66" s="1">
        <v>9.6999999999999993</v>
      </c>
      <c r="AN66" s="1">
        <v>0.3</v>
      </c>
      <c r="AO66" s="1">
        <v>1.6</v>
      </c>
      <c r="AP66" s="1">
        <v>10</v>
      </c>
      <c r="AQ66" s="1">
        <v>16</v>
      </c>
      <c r="AR66" s="1">
        <v>0</v>
      </c>
      <c r="AS66" s="1">
        <v>2.5</v>
      </c>
      <c r="AT66" s="1">
        <v>2</v>
      </c>
      <c r="AU66" s="1">
        <v>1.5</v>
      </c>
      <c r="AV66" s="1">
        <v>0.5</v>
      </c>
      <c r="AW66" s="1">
        <v>33</v>
      </c>
      <c r="AX66" s="1">
        <v>3</v>
      </c>
      <c r="AY66" s="1">
        <v>0</v>
      </c>
      <c r="AZ66" s="1">
        <v>0</v>
      </c>
      <c r="BA66" s="1">
        <v>0.5</v>
      </c>
      <c r="BB66" s="1">
        <v>0.5</v>
      </c>
      <c r="BC66" s="1">
        <v>19</v>
      </c>
      <c r="BD66" s="1">
        <v>11.5</v>
      </c>
      <c r="BE66" s="1">
        <v>8.5</v>
      </c>
      <c r="BF66" s="1">
        <v>1</v>
      </c>
      <c r="BG66" s="1">
        <v>1.5</v>
      </c>
      <c r="BH66" s="1">
        <v>3</v>
      </c>
      <c r="BI66" s="1">
        <v>2.48</v>
      </c>
      <c r="BJ66" s="1">
        <v>37</v>
      </c>
      <c r="BK66" s="1">
        <v>30</v>
      </c>
      <c r="BL66" s="1">
        <v>81</v>
      </c>
      <c r="BM66" s="1">
        <v>23.5</v>
      </c>
      <c r="BN66" s="1">
        <v>16</v>
      </c>
      <c r="BO66" s="1">
        <v>68</v>
      </c>
      <c r="BP66" s="1">
        <v>16.5</v>
      </c>
      <c r="BQ66" s="1">
        <v>11.5</v>
      </c>
      <c r="BR66" s="1">
        <v>70</v>
      </c>
      <c r="BS66" s="1">
        <v>0</v>
      </c>
      <c r="BT66" s="1">
        <v>0</v>
      </c>
      <c r="BU66" s="1">
        <v>2</v>
      </c>
      <c r="BV66" s="1">
        <v>0</v>
      </c>
      <c r="BW66" s="1">
        <v>1</v>
      </c>
      <c r="BX66" s="1">
        <v>0.5</v>
      </c>
      <c r="BY66" s="1">
        <v>55</v>
      </c>
      <c r="BZ66" s="1">
        <v>2</v>
      </c>
      <c r="CA66" s="1">
        <v>3.5</v>
      </c>
      <c r="CB66" s="1">
        <v>3</v>
      </c>
      <c r="CC66" s="1">
        <v>0</v>
      </c>
      <c r="CD66" s="1">
        <v>0</v>
      </c>
      <c r="CE66" s="1">
        <v>0</v>
      </c>
      <c r="CF66" s="1">
        <v>0</v>
      </c>
      <c r="CG66" s="1">
        <v>0</v>
      </c>
      <c r="CH66" s="1">
        <v>0</v>
      </c>
      <c r="CI66" s="1">
        <v>0</v>
      </c>
      <c r="CJ66" s="1">
        <v>0</v>
      </c>
      <c r="CK66" s="1">
        <f t="shared" si="0"/>
        <v>3.8679701700000009</v>
      </c>
      <c r="CL66" s="1">
        <v>1</v>
      </c>
    </row>
    <row r="67" spans="1:90" x14ac:dyDescent="0.25">
      <c r="A67" s="1" t="s">
        <v>187</v>
      </c>
      <c r="B67" s="1">
        <v>4.4000000000000004</v>
      </c>
      <c r="C67" s="1">
        <v>2</v>
      </c>
      <c r="D67" s="1">
        <v>90</v>
      </c>
      <c r="E67" s="1">
        <v>0.02</v>
      </c>
      <c r="F67" s="1">
        <v>0</v>
      </c>
      <c r="G67" s="1">
        <v>0</v>
      </c>
      <c r="H67" s="1">
        <v>0</v>
      </c>
      <c r="I67" s="1">
        <v>1</v>
      </c>
      <c r="J67" s="1">
        <v>0</v>
      </c>
      <c r="K67" s="1">
        <v>0</v>
      </c>
      <c r="L67" s="1">
        <v>1</v>
      </c>
      <c r="M67" s="1">
        <v>0</v>
      </c>
      <c r="N67" s="1">
        <v>0</v>
      </c>
      <c r="O67" s="1">
        <v>0.01</v>
      </c>
      <c r="P67" s="1">
        <v>0.01</v>
      </c>
      <c r="Q67" s="1">
        <v>0</v>
      </c>
      <c r="R67" s="1">
        <v>0</v>
      </c>
      <c r="S67" s="1">
        <v>0</v>
      </c>
      <c r="T67" s="1">
        <v>0</v>
      </c>
      <c r="U67" s="1">
        <v>1.5</v>
      </c>
      <c r="V67" s="1">
        <v>1</v>
      </c>
      <c r="W67" s="1">
        <v>67</v>
      </c>
      <c r="X67" s="1">
        <v>0</v>
      </c>
      <c r="Y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0.01</v>
      </c>
      <c r="AF67" s="1">
        <v>0</v>
      </c>
      <c r="AG67" s="1">
        <v>0</v>
      </c>
      <c r="AH67" s="1">
        <v>0.5</v>
      </c>
      <c r="AI67" s="1">
        <v>0</v>
      </c>
      <c r="AJ67" s="1">
        <v>0.5</v>
      </c>
      <c r="AK67" s="1">
        <v>4.5</v>
      </c>
      <c r="AL67" s="1">
        <v>0.2</v>
      </c>
      <c r="AM67" s="1">
        <v>13.3</v>
      </c>
      <c r="AN67" s="1">
        <v>0.1</v>
      </c>
      <c r="AO67" s="1">
        <v>1.6</v>
      </c>
      <c r="AP67" s="1">
        <v>9</v>
      </c>
      <c r="AQ67" s="1">
        <v>15</v>
      </c>
      <c r="AR67" s="1">
        <v>0</v>
      </c>
      <c r="AS67" s="1">
        <v>2</v>
      </c>
      <c r="AT67" s="1">
        <v>3.5</v>
      </c>
      <c r="AU67" s="1">
        <v>1</v>
      </c>
      <c r="AV67" s="1">
        <v>0.5</v>
      </c>
      <c r="AW67" s="1">
        <v>50</v>
      </c>
      <c r="AX67" s="1">
        <v>3</v>
      </c>
      <c r="AY67" s="1">
        <v>2</v>
      </c>
      <c r="AZ67" s="1">
        <v>1</v>
      </c>
      <c r="BA67" s="1">
        <v>0.5</v>
      </c>
      <c r="BB67" s="1">
        <v>3.5</v>
      </c>
      <c r="BC67" s="1">
        <v>17</v>
      </c>
      <c r="BD67" s="1">
        <v>9.5</v>
      </c>
      <c r="BE67" s="1">
        <v>8</v>
      </c>
      <c r="BF67" s="1">
        <v>1.5</v>
      </c>
      <c r="BG67" s="1">
        <v>1</v>
      </c>
      <c r="BH67" s="1">
        <v>3</v>
      </c>
      <c r="BI67" s="1">
        <v>2.44</v>
      </c>
      <c r="BJ67" s="1">
        <v>39.5</v>
      </c>
      <c r="BK67" s="1">
        <v>30</v>
      </c>
      <c r="BL67" s="1">
        <v>76</v>
      </c>
      <c r="BM67" s="1">
        <v>7</v>
      </c>
      <c r="BN67" s="1">
        <v>4.5</v>
      </c>
      <c r="BO67" s="1">
        <v>64</v>
      </c>
      <c r="BP67" s="1">
        <v>1.5</v>
      </c>
      <c r="BQ67" s="1">
        <v>1</v>
      </c>
      <c r="BR67" s="1">
        <v>67</v>
      </c>
      <c r="BS67" s="1">
        <v>0</v>
      </c>
      <c r="BT67" s="1">
        <v>0</v>
      </c>
      <c r="BU67" s="1">
        <v>2</v>
      </c>
      <c r="BV67" s="1">
        <v>0</v>
      </c>
      <c r="BW67" s="1">
        <v>0</v>
      </c>
      <c r="BX67" s="1">
        <v>2</v>
      </c>
      <c r="BY67" s="1">
        <v>51</v>
      </c>
      <c r="BZ67" s="1">
        <v>0</v>
      </c>
      <c r="CA67" s="1">
        <v>1.5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  <c r="CJ67" s="1">
        <v>0</v>
      </c>
      <c r="CK67" s="1">
        <f t="shared" ref="CK67:CK83" si="1">4.183594+(-0.009034*D67)+(-1.802019*E67)+(1.02112*F67)+(1.762121*G67)+(-3.031996*J67)+(-6.456009*M67)+(24.043236*O67)+(-1.033312*T67)+(0.066494*AA67)+(-0.22258*AB67)+(-0.191123*AC67)+(-1.297444*AI67)+(-0.050047*AK67)+(-0.042478*AM67)+(0.045861*AQ67)+(-0.114879*AS67)+(-0.11276*AT67)+(0.156991*AU67)+(-0.222984*AV67)+(0.03936*AY67)+(0.032499*BE67)+(0.1917*BF67)+(-0.123623*BG67)+(0.065461*BH67)+(0.015142*BK67)+(-0.018628*BL67)+(-0.023796*BN67)+(0.006707*BR67)+(0.619998*BS67)+(0.019132*BY67)+(0.096691*BZ67)+(-0.020132*CA67)+(0.100053*CB67)+(-1.303454*CD67)+(-0.545811*CF67)+(-1.093949*CG67)+(4.460507*CH67)+(7.9751*CJ67)</f>
        <v>3.9191280799999997</v>
      </c>
      <c r="CL67" s="1">
        <v>1</v>
      </c>
    </row>
    <row r="68" spans="1:90" x14ac:dyDescent="0.25">
      <c r="A68" s="1" t="s">
        <v>123</v>
      </c>
      <c r="B68" s="1">
        <v>4.4000000000000004</v>
      </c>
      <c r="C68" s="1">
        <v>2</v>
      </c>
      <c r="D68" s="1">
        <v>90</v>
      </c>
      <c r="E68" s="1">
        <v>0.13</v>
      </c>
      <c r="F68" s="1">
        <v>0</v>
      </c>
      <c r="G68" s="1">
        <v>0.1</v>
      </c>
      <c r="H68" s="1">
        <v>0</v>
      </c>
      <c r="I68" s="1">
        <v>1</v>
      </c>
      <c r="J68" s="1">
        <v>0.5</v>
      </c>
      <c r="K68" s="1">
        <v>1</v>
      </c>
      <c r="L68" s="1">
        <v>0</v>
      </c>
      <c r="M68" s="1">
        <v>0</v>
      </c>
      <c r="N68" s="1">
        <v>1</v>
      </c>
      <c r="O68" s="1">
        <v>0.08</v>
      </c>
      <c r="P68" s="1">
        <v>0.08</v>
      </c>
      <c r="Q68" s="1">
        <v>0</v>
      </c>
      <c r="R68" s="1">
        <v>0</v>
      </c>
      <c r="S68" s="1">
        <v>0</v>
      </c>
      <c r="T68" s="1">
        <v>0</v>
      </c>
      <c r="U68" s="1">
        <v>3.5</v>
      </c>
      <c r="V68" s="1">
        <v>2</v>
      </c>
      <c r="W68" s="1">
        <v>57</v>
      </c>
      <c r="X68" s="1">
        <v>0</v>
      </c>
      <c r="Y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0.02</v>
      </c>
      <c r="AF68" s="1">
        <v>0</v>
      </c>
      <c r="AG68" s="1">
        <v>0</v>
      </c>
      <c r="AH68" s="1">
        <v>0</v>
      </c>
      <c r="AI68" s="1">
        <v>0</v>
      </c>
      <c r="AJ68" s="1">
        <v>0.5</v>
      </c>
      <c r="AK68" s="1">
        <v>10.5</v>
      </c>
      <c r="AL68" s="1">
        <v>0.9</v>
      </c>
      <c r="AM68" s="1">
        <v>17.7</v>
      </c>
      <c r="AN68" s="1">
        <v>0.6</v>
      </c>
      <c r="AO68" s="1">
        <v>2.7</v>
      </c>
      <c r="AP68" s="1">
        <v>12</v>
      </c>
      <c r="AQ68" s="1">
        <v>18</v>
      </c>
      <c r="AR68" s="1">
        <v>0</v>
      </c>
      <c r="AS68" s="1">
        <v>2.5</v>
      </c>
      <c r="AT68" s="1">
        <v>3.5</v>
      </c>
      <c r="AU68" s="1">
        <v>1</v>
      </c>
      <c r="AV68" s="1">
        <v>0.5</v>
      </c>
      <c r="AW68" s="1">
        <v>50</v>
      </c>
      <c r="AX68" s="1">
        <v>4</v>
      </c>
      <c r="AY68" s="1">
        <v>4</v>
      </c>
      <c r="AZ68" s="1">
        <v>1</v>
      </c>
      <c r="BA68" s="1">
        <v>1.5</v>
      </c>
      <c r="BB68" s="1">
        <v>6.5</v>
      </c>
      <c r="BC68" s="1">
        <v>17</v>
      </c>
      <c r="BD68" s="1">
        <v>9.5</v>
      </c>
      <c r="BE68" s="1">
        <v>8</v>
      </c>
      <c r="BF68" s="1">
        <v>1.5</v>
      </c>
      <c r="BG68" s="1">
        <v>1</v>
      </c>
      <c r="BH68" s="1">
        <v>3</v>
      </c>
      <c r="BI68" s="1">
        <v>2.44</v>
      </c>
      <c r="BJ68" s="1">
        <v>33.5</v>
      </c>
      <c r="BK68" s="1">
        <v>28</v>
      </c>
      <c r="BL68" s="1">
        <v>84</v>
      </c>
      <c r="BM68" s="1">
        <v>6.5</v>
      </c>
      <c r="BN68" s="1">
        <v>4.5</v>
      </c>
      <c r="BO68" s="1">
        <v>69</v>
      </c>
      <c r="BP68" s="1">
        <v>3.5</v>
      </c>
      <c r="BQ68" s="1">
        <v>2</v>
      </c>
      <c r="BR68" s="1">
        <v>57</v>
      </c>
      <c r="BS68" s="1">
        <v>0</v>
      </c>
      <c r="BT68" s="1">
        <v>0</v>
      </c>
      <c r="BU68" s="1">
        <v>2</v>
      </c>
      <c r="BV68" s="1">
        <v>0</v>
      </c>
      <c r="BW68" s="1">
        <v>0</v>
      </c>
      <c r="BX68" s="1">
        <v>0</v>
      </c>
      <c r="BY68" s="1">
        <v>45</v>
      </c>
      <c r="BZ68" s="1">
        <v>1</v>
      </c>
      <c r="CA68" s="1">
        <v>2.5</v>
      </c>
      <c r="CB68" s="1">
        <v>0</v>
      </c>
      <c r="CC68" s="1">
        <v>0</v>
      </c>
      <c r="CD68" s="1">
        <v>0</v>
      </c>
      <c r="CE68" s="1">
        <v>0</v>
      </c>
      <c r="CF68" s="1">
        <v>0</v>
      </c>
      <c r="CG68" s="1">
        <v>0</v>
      </c>
      <c r="CH68" s="1">
        <v>0</v>
      </c>
      <c r="CI68" s="1">
        <v>0</v>
      </c>
      <c r="CJ68" s="1">
        <v>0</v>
      </c>
      <c r="CK68" s="1">
        <f t="shared" si="1"/>
        <v>3.4512139100000003</v>
      </c>
      <c r="CL68" s="1">
        <v>1</v>
      </c>
    </row>
    <row r="69" spans="1:90" x14ac:dyDescent="0.25">
      <c r="A69" s="1" t="s">
        <v>159</v>
      </c>
      <c r="B69" s="1">
        <v>4.3</v>
      </c>
      <c r="C69" s="1">
        <v>2</v>
      </c>
      <c r="D69" s="1">
        <v>90</v>
      </c>
      <c r="E69" s="1">
        <v>0.24</v>
      </c>
      <c r="F69" s="1">
        <v>0</v>
      </c>
      <c r="G69" s="1">
        <v>0.2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6</v>
      </c>
      <c r="V69" s="1">
        <v>4.5</v>
      </c>
      <c r="W69" s="1">
        <v>75</v>
      </c>
      <c r="X69" s="1">
        <v>0.5</v>
      </c>
      <c r="Y69" s="1">
        <v>0</v>
      </c>
      <c r="Z69" s="1">
        <v>0</v>
      </c>
      <c r="AA69" s="1">
        <v>0</v>
      </c>
      <c r="AB69" s="1">
        <v>0</v>
      </c>
      <c r="AC69" s="1">
        <v>0.5</v>
      </c>
      <c r="AD69" s="1">
        <v>0.5</v>
      </c>
      <c r="AE69" s="1">
        <v>0.2</v>
      </c>
      <c r="AF69" s="1">
        <v>0</v>
      </c>
      <c r="AG69" s="1">
        <v>0</v>
      </c>
      <c r="AH69" s="1">
        <v>0</v>
      </c>
      <c r="AI69" s="1">
        <v>0</v>
      </c>
      <c r="AJ69" s="1">
        <v>0.5</v>
      </c>
      <c r="AK69" s="1">
        <v>0</v>
      </c>
      <c r="AL69" s="1">
        <v>8.4</v>
      </c>
      <c r="AM69" s="1">
        <v>3</v>
      </c>
      <c r="AN69" s="1">
        <v>0.6</v>
      </c>
      <c r="AO69" s="1">
        <v>2.5</v>
      </c>
      <c r="AP69" s="1">
        <v>3.5</v>
      </c>
      <c r="AQ69" s="1">
        <v>9.5</v>
      </c>
      <c r="AR69" s="1">
        <v>0</v>
      </c>
      <c r="AS69" s="1">
        <v>1.5</v>
      </c>
      <c r="AT69" s="1">
        <v>3.5</v>
      </c>
      <c r="AU69" s="1">
        <v>0.5</v>
      </c>
      <c r="AV69" s="1">
        <v>0</v>
      </c>
      <c r="AW69" s="1">
        <v>0</v>
      </c>
      <c r="AX69" s="1">
        <v>3</v>
      </c>
      <c r="AY69" s="1">
        <v>2</v>
      </c>
      <c r="AZ69" s="1">
        <v>0</v>
      </c>
      <c r="BA69" s="1">
        <v>0</v>
      </c>
      <c r="BB69" s="1">
        <v>2</v>
      </c>
      <c r="BC69" s="1">
        <v>17</v>
      </c>
      <c r="BD69" s="1">
        <v>9.5</v>
      </c>
      <c r="BE69" s="1">
        <v>8</v>
      </c>
      <c r="BF69" s="1">
        <v>1.5</v>
      </c>
      <c r="BG69" s="1">
        <v>1</v>
      </c>
      <c r="BH69" s="1">
        <v>3</v>
      </c>
      <c r="BI69" s="1">
        <v>2.44</v>
      </c>
      <c r="BJ69" s="1">
        <v>22.5</v>
      </c>
      <c r="BK69" s="1">
        <v>15</v>
      </c>
      <c r="BL69" s="1">
        <v>67</v>
      </c>
      <c r="BM69" s="1">
        <v>11</v>
      </c>
      <c r="BN69" s="1">
        <v>6.5</v>
      </c>
      <c r="BO69" s="1">
        <v>59</v>
      </c>
      <c r="BP69" s="1">
        <v>6</v>
      </c>
      <c r="BQ69" s="1">
        <v>4.5</v>
      </c>
      <c r="BR69" s="1">
        <v>75</v>
      </c>
      <c r="BS69" s="1">
        <v>0.5</v>
      </c>
      <c r="BT69" s="1">
        <v>0.5</v>
      </c>
      <c r="BU69" s="1">
        <v>2</v>
      </c>
      <c r="BV69" s="1">
        <v>0</v>
      </c>
      <c r="BW69" s="1">
        <v>0</v>
      </c>
      <c r="BX69" s="1">
        <v>0.5</v>
      </c>
      <c r="BY69" s="1">
        <v>44</v>
      </c>
      <c r="BZ69" s="1">
        <v>0</v>
      </c>
      <c r="CA69" s="1">
        <v>2.5</v>
      </c>
      <c r="CB69" s="1">
        <v>1.5</v>
      </c>
      <c r="CC69" s="1">
        <v>0.5</v>
      </c>
      <c r="CD69" s="1">
        <v>0</v>
      </c>
      <c r="CE69" s="1">
        <v>0</v>
      </c>
      <c r="CF69" s="1">
        <v>0</v>
      </c>
      <c r="CG69" s="1">
        <v>0</v>
      </c>
      <c r="CH69" s="1">
        <v>0</v>
      </c>
      <c r="CI69" s="1">
        <v>0</v>
      </c>
      <c r="CJ69" s="1">
        <v>0</v>
      </c>
      <c r="CK69" s="1">
        <f t="shared" si="1"/>
        <v>4.2926581400000012</v>
      </c>
      <c r="CL69" s="1">
        <v>1</v>
      </c>
    </row>
    <row r="70" spans="1:90" x14ac:dyDescent="0.25">
      <c r="A70" s="1" t="s">
        <v>130</v>
      </c>
      <c r="B70" s="1">
        <v>4.0999999999999996</v>
      </c>
      <c r="C70" s="1">
        <v>1</v>
      </c>
      <c r="D70" s="1">
        <v>90</v>
      </c>
      <c r="E70" s="1">
        <v>0.02</v>
      </c>
      <c r="F70" s="1">
        <v>0</v>
      </c>
      <c r="G70" s="1">
        <v>0</v>
      </c>
      <c r="H70" s="1">
        <v>0</v>
      </c>
      <c r="I70" s="1">
        <v>1</v>
      </c>
      <c r="J70" s="1">
        <v>0</v>
      </c>
      <c r="K70" s="1">
        <v>1</v>
      </c>
      <c r="L70" s="1">
        <v>0</v>
      </c>
      <c r="M70" s="1">
        <v>0</v>
      </c>
      <c r="N70" s="1">
        <v>1</v>
      </c>
      <c r="O70" s="1">
        <v>0.01</v>
      </c>
      <c r="P70" s="1">
        <v>0.01</v>
      </c>
      <c r="Q70" s="1">
        <v>0</v>
      </c>
      <c r="R70" s="1">
        <v>0</v>
      </c>
      <c r="S70" s="1">
        <v>0</v>
      </c>
      <c r="T70" s="1">
        <v>0</v>
      </c>
      <c r="U70" s="1">
        <v>8</v>
      </c>
      <c r="V70" s="1">
        <v>3</v>
      </c>
      <c r="W70" s="1">
        <v>38</v>
      </c>
      <c r="X70" s="1">
        <v>0</v>
      </c>
      <c r="Y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0.01</v>
      </c>
      <c r="AF70" s="1">
        <v>0</v>
      </c>
      <c r="AG70" s="1">
        <v>0</v>
      </c>
      <c r="AH70" s="1">
        <v>1</v>
      </c>
      <c r="AI70" s="1">
        <v>0</v>
      </c>
      <c r="AJ70" s="1">
        <v>1</v>
      </c>
      <c r="AK70" s="1">
        <v>6</v>
      </c>
      <c r="AL70" s="1">
        <v>1.1000000000000001</v>
      </c>
      <c r="AM70" s="1">
        <v>19.2</v>
      </c>
      <c r="AN70" s="1">
        <v>0.1</v>
      </c>
      <c r="AO70" s="1">
        <v>2</v>
      </c>
      <c r="AP70" s="1">
        <v>11</v>
      </c>
      <c r="AQ70" s="1">
        <v>23</v>
      </c>
      <c r="AR70" s="1">
        <v>0</v>
      </c>
      <c r="AS70" s="1">
        <v>5</v>
      </c>
      <c r="AT70" s="1">
        <v>0</v>
      </c>
      <c r="AU70" s="1">
        <v>0</v>
      </c>
      <c r="AV70" s="1">
        <v>0</v>
      </c>
      <c r="AX70" s="1">
        <v>6</v>
      </c>
      <c r="AY70" s="1">
        <v>3</v>
      </c>
      <c r="AZ70" s="1">
        <v>2</v>
      </c>
      <c r="BA70" s="1">
        <v>1</v>
      </c>
      <c r="BB70" s="1">
        <v>6</v>
      </c>
      <c r="BC70" s="1">
        <v>15</v>
      </c>
      <c r="BD70" s="1">
        <v>5</v>
      </c>
      <c r="BE70" s="1">
        <v>3</v>
      </c>
      <c r="BF70" s="1">
        <v>2</v>
      </c>
      <c r="BG70" s="1">
        <v>2</v>
      </c>
      <c r="BH70" s="1">
        <v>2</v>
      </c>
      <c r="BI70" s="1">
        <v>1.25</v>
      </c>
      <c r="BJ70" s="1">
        <v>60</v>
      </c>
      <c r="BK70" s="1">
        <v>49</v>
      </c>
      <c r="BL70" s="1">
        <v>82</v>
      </c>
      <c r="BM70" s="1">
        <v>27</v>
      </c>
      <c r="BN70" s="1">
        <v>19</v>
      </c>
      <c r="BO70" s="1">
        <v>70</v>
      </c>
      <c r="BP70" s="1">
        <v>8</v>
      </c>
      <c r="BQ70" s="1">
        <v>3</v>
      </c>
      <c r="BR70" s="1">
        <v>38</v>
      </c>
      <c r="BS70" s="1">
        <v>0</v>
      </c>
      <c r="BT70" s="1">
        <v>0</v>
      </c>
      <c r="BU70" s="1">
        <v>1</v>
      </c>
      <c r="BV70" s="1">
        <v>0</v>
      </c>
      <c r="BW70" s="1">
        <v>0</v>
      </c>
      <c r="BX70" s="1">
        <v>0</v>
      </c>
      <c r="BY70" s="1">
        <v>70</v>
      </c>
      <c r="BZ70" s="1">
        <v>2</v>
      </c>
      <c r="CA70" s="1">
        <v>7</v>
      </c>
      <c r="CB70" s="1">
        <v>1</v>
      </c>
      <c r="CC70" s="1">
        <v>0</v>
      </c>
      <c r="CD70" s="1">
        <v>0</v>
      </c>
      <c r="CE70" s="1">
        <v>0</v>
      </c>
      <c r="CF70" s="1">
        <v>0</v>
      </c>
      <c r="CG70" s="1">
        <v>0</v>
      </c>
      <c r="CH70" s="1">
        <v>0</v>
      </c>
      <c r="CI70" s="1">
        <v>0</v>
      </c>
      <c r="CJ70" s="1">
        <v>0</v>
      </c>
      <c r="CK70" s="1">
        <f t="shared" si="1"/>
        <v>3.9310823799999999</v>
      </c>
      <c r="CL70" s="1">
        <v>0</v>
      </c>
    </row>
    <row r="71" spans="1:90" x14ac:dyDescent="0.25">
      <c r="A71" s="1" t="s">
        <v>165</v>
      </c>
      <c r="B71" s="1">
        <v>7.1</v>
      </c>
      <c r="C71" s="1">
        <v>2</v>
      </c>
      <c r="D71" s="1">
        <v>77</v>
      </c>
      <c r="E71" s="1">
        <v>0.01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0.01</v>
      </c>
      <c r="P71" s="1">
        <v>0.01</v>
      </c>
      <c r="Q71" s="1">
        <v>0</v>
      </c>
      <c r="R71" s="1">
        <v>0</v>
      </c>
      <c r="S71" s="1">
        <v>0</v>
      </c>
      <c r="T71" s="1">
        <v>0</v>
      </c>
      <c r="U71" s="1">
        <v>23</v>
      </c>
      <c r="V71" s="1">
        <v>18.5</v>
      </c>
      <c r="W71" s="1">
        <v>80</v>
      </c>
      <c r="X71" s="1">
        <v>3.5</v>
      </c>
      <c r="Y71" s="1">
        <v>0</v>
      </c>
      <c r="Z71" s="1">
        <v>0</v>
      </c>
      <c r="AA71" s="1">
        <v>2.5</v>
      </c>
      <c r="AB71" s="1">
        <v>0</v>
      </c>
      <c r="AC71" s="1">
        <v>0.5</v>
      </c>
      <c r="AD71" s="1">
        <v>0</v>
      </c>
      <c r="AE71" s="1">
        <v>0.02</v>
      </c>
      <c r="AF71" s="1">
        <v>0</v>
      </c>
      <c r="AG71" s="1">
        <v>0</v>
      </c>
      <c r="AH71" s="1">
        <v>0</v>
      </c>
      <c r="AI71" s="1">
        <v>0</v>
      </c>
      <c r="AJ71" s="1">
        <v>1</v>
      </c>
      <c r="AK71" s="1">
        <v>4</v>
      </c>
      <c r="AL71" s="1">
        <v>13.25</v>
      </c>
      <c r="AM71" s="1">
        <v>16</v>
      </c>
      <c r="AN71" s="1">
        <v>0.1</v>
      </c>
      <c r="AO71" s="1">
        <v>3.9</v>
      </c>
      <c r="AP71" s="1">
        <v>13.5</v>
      </c>
      <c r="AQ71" s="1">
        <v>25.5</v>
      </c>
      <c r="AR71" s="1">
        <v>0</v>
      </c>
      <c r="AS71" s="1">
        <v>6</v>
      </c>
      <c r="AT71" s="1">
        <v>0</v>
      </c>
      <c r="AU71" s="1">
        <v>2</v>
      </c>
      <c r="AV71" s="1">
        <v>1</v>
      </c>
      <c r="AW71" s="1">
        <v>50</v>
      </c>
      <c r="AX71" s="1">
        <v>3</v>
      </c>
      <c r="AY71" s="1">
        <v>3</v>
      </c>
      <c r="AZ71" s="1">
        <v>0.5</v>
      </c>
      <c r="BA71" s="1">
        <v>0</v>
      </c>
      <c r="BB71" s="1">
        <v>3.5</v>
      </c>
      <c r="BC71" s="1">
        <v>9</v>
      </c>
      <c r="BD71" s="1">
        <v>7.5</v>
      </c>
      <c r="BE71" s="1">
        <v>3</v>
      </c>
      <c r="BF71" s="1">
        <v>0.5</v>
      </c>
      <c r="BG71" s="1">
        <v>1.5</v>
      </c>
      <c r="BH71" s="1">
        <v>1</v>
      </c>
      <c r="BI71" s="1">
        <v>0.9</v>
      </c>
      <c r="BJ71" s="1">
        <v>72.5</v>
      </c>
      <c r="BK71" s="1">
        <v>61.5</v>
      </c>
      <c r="BL71" s="1">
        <v>85</v>
      </c>
      <c r="BM71" s="1">
        <v>52.5</v>
      </c>
      <c r="BN71" s="1">
        <v>42</v>
      </c>
      <c r="BO71" s="1">
        <v>80</v>
      </c>
      <c r="BP71" s="1">
        <v>23</v>
      </c>
      <c r="BQ71" s="1">
        <v>18.5</v>
      </c>
      <c r="BR71" s="1">
        <v>80</v>
      </c>
      <c r="BS71" s="1">
        <v>0.5</v>
      </c>
      <c r="BT71" s="1">
        <v>0</v>
      </c>
      <c r="BU71" s="1">
        <v>2</v>
      </c>
      <c r="BV71" s="1">
        <v>0</v>
      </c>
      <c r="BW71" s="1">
        <v>1</v>
      </c>
      <c r="BX71" s="1">
        <v>0.5</v>
      </c>
      <c r="BY71" s="1">
        <v>90.5</v>
      </c>
      <c r="BZ71" s="1">
        <v>1.5</v>
      </c>
      <c r="CA71" s="1">
        <v>10</v>
      </c>
      <c r="CB71" s="1">
        <v>5</v>
      </c>
      <c r="CC71" s="1">
        <v>0</v>
      </c>
      <c r="CD71" s="1">
        <v>0</v>
      </c>
      <c r="CE71" s="1">
        <v>2</v>
      </c>
      <c r="CF71" s="1">
        <v>0</v>
      </c>
      <c r="CG71" s="1">
        <v>0</v>
      </c>
      <c r="CH71" s="1">
        <v>0</v>
      </c>
      <c r="CI71" s="1">
        <v>0</v>
      </c>
      <c r="CJ71" s="1">
        <v>0</v>
      </c>
      <c r="CK71" s="1">
        <f t="shared" si="1"/>
        <v>5.0342661699999987</v>
      </c>
      <c r="CL71" s="1">
        <v>0</v>
      </c>
    </row>
    <row r="72" spans="1:90" x14ac:dyDescent="0.25">
      <c r="A72" s="1" t="s">
        <v>179</v>
      </c>
      <c r="B72" s="1">
        <v>5.4</v>
      </c>
      <c r="C72" s="1">
        <v>2</v>
      </c>
      <c r="D72" s="1">
        <v>89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5.5</v>
      </c>
      <c r="V72" s="1">
        <v>1.5</v>
      </c>
      <c r="W72" s="1">
        <v>27</v>
      </c>
      <c r="X72" s="1">
        <v>0</v>
      </c>
      <c r="Y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0.2</v>
      </c>
      <c r="AM72" s="1">
        <v>22</v>
      </c>
      <c r="AN72" s="1">
        <v>0</v>
      </c>
      <c r="AO72" s="1">
        <v>2.8</v>
      </c>
      <c r="AP72" s="1">
        <v>13</v>
      </c>
      <c r="AQ72" s="1">
        <v>13</v>
      </c>
      <c r="AR72" s="1">
        <v>0</v>
      </c>
      <c r="AS72" s="1">
        <v>1.5</v>
      </c>
      <c r="AT72" s="1">
        <v>1.5</v>
      </c>
      <c r="AU72" s="1">
        <v>0.5</v>
      </c>
      <c r="AV72" s="1">
        <v>0</v>
      </c>
      <c r="AW72" s="1">
        <v>0</v>
      </c>
      <c r="AX72" s="1">
        <v>7</v>
      </c>
      <c r="AY72" s="1">
        <v>5</v>
      </c>
      <c r="AZ72" s="1">
        <v>1.5</v>
      </c>
      <c r="BA72" s="1">
        <v>1</v>
      </c>
      <c r="BB72" s="1">
        <v>7.5</v>
      </c>
      <c r="BC72" s="1">
        <v>16.5</v>
      </c>
      <c r="BD72" s="1">
        <v>8</v>
      </c>
      <c r="BE72" s="1">
        <v>5.5</v>
      </c>
      <c r="BF72" s="1">
        <v>0.5</v>
      </c>
      <c r="BG72" s="1">
        <v>4</v>
      </c>
      <c r="BH72" s="1">
        <v>1</v>
      </c>
      <c r="BI72" s="1">
        <v>1.32</v>
      </c>
      <c r="BJ72" s="1">
        <v>52.5</v>
      </c>
      <c r="BK72" s="1">
        <v>41.5</v>
      </c>
      <c r="BL72" s="1">
        <v>79</v>
      </c>
      <c r="BM72" s="1">
        <v>17</v>
      </c>
      <c r="BN72" s="1">
        <v>9.5</v>
      </c>
      <c r="BO72" s="1">
        <v>56</v>
      </c>
      <c r="BP72" s="1">
        <v>5.5</v>
      </c>
      <c r="BQ72" s="1">
        <v>1.5</v>
      </c>
      <c r="BR72" s="1">
        <v>27</v>
      </c>
      <c r="BS72" s="1">
        <v>0</v>
      </c>
      <c r="BT72" s="1">
        <v>0</v>
      </c>
      <c r="BU72" s="1">
        <v>2</v>
      </c>
      <c r="BV72" s="1">
        <v>0</v>
      </c>
      <c r="BW72" s="1">
        <v>1</v>
      </c>
      <c r="BX72" s="1">
        <v>0</v>
      </c>
      <c r="BY72" s="1">
        <v>63.5</v>
      </c>
      <c r="BZ72" s="1">
        <v>0.5</v>
      </c>
      <c r="CA72" s="1">
        <v>5.5</v>
      </c>
      <c r="CB72" s="1">
        <v>0.5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0</v>
      </c>
      <c r="CJ72" s="1">
        <v>0</v>
      </c>
      <c r="CK72" s="1">
        <f t="shared" si="1"/>
        <v>3.0849345000000001</v>
      </c>
      <c r="CL72" s="1">
        <v>0</v>
      </c>
    </row>
    <row r="73" spans="1:90" x14ac:dyDescent="0.25">
      <c r="A73" s="1" t="s">
        <v>153</v>
      </c>
      <c r="B73" s="1">
        <v>3.8</v>
      </c>
      <c r="C73" s="1">
        <v>2</v>
      </c>
      <c r="D73" s="1">
        <v>90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3.5</v>
      </c>
      <c r="V73" s="1">
        <v>2</v>
      </c>
      <c r="W73" s="1">
        <v>57</v>
      </c>
      <c r="X73" s="1">
        <v>0</v>
      </c>
      <c r="Y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0.9</v>
      </c>
      <c r="AM73" s="1">
        <v>11.3</v>
      </c>
      <c r="AN73" s="1">
        <v>0</v>
      </c>
      <c r="AO73" s="1">
        <v>2.8</v>
      </c>
      <c r="AP73" s="1">
        <v>11.5</v>
      </c>
      <c r="AQ73" s="1">
        <v>11.5</v>
      </c>
      <c r="AR73" s="1">
        <v>0</v>
      </c>
      <c r="AS73" s="1">
        <v>1.5</v>
      </c>
      <c r="AT73" s="1">
        <v>1.5</v>
      </c>
      <c r="AU73" s="1">
        <v>1</v>
      </c>
      <c r="AV73" s="1">
        <v>0</v>
      </c>
      <c r="AW73" s="1">
        <v>0</v>
      </c>
      <c r="AX73" s="1">
        <v>5.5</v>
      </c>
      <c r="AY73" s="1">
        <v>2.5</v>
      </c>
      <c r="AZ73" s="1">
        <v>0</v>
      </c>
      <c r="BA73" s="1">
        <v>0</v>
      </c>
      <c r="BB73" s="1">
        <v>2.5</v>
      </c>
      <c r="BC73" s="1">
        <v>16.5</v>
      </c>
      <c r="BD73" s="1">
        <v>8</v>
      </c>
      <c r="BE73" s="1">
        <v>5.5</v>
      </c>
      <c r="BF73" s="1">
        <v>0.5</v>
      </c>
      <c r="BG73" s="1">
        <v>4</v>
      </c>
      <c r="BH73" s="1">
        <v>1</v>
      </c>
      <c r="BI73" s="1">
        <v>1.32</v>
      </c>
      <c r="BJ73" s="1">
        <v>50.5</v>
      </c>
      <c r="BK73" s="1">
        <v>43.5</v>
      </c>
      <c r="BL73" s="1">
        <v>86</v>
      </c>
      <c r="BM73" s="1">
        <v>17.5</v>
      </c>
      <c r="BN73" s="1">
        <v>14.5</v>
      </c>
      <c r="BO73" s="1">
        <v>83</v>
      </c>
      <c r="BP73" s="1">
        <v>3.5</v>
      </c>
      <c r="BQ73" s="1">
        <v>2</v>
      </c>
      <c r="BR73" s="1">
        <v>57</v>
      </c>
      <c r="BS73" s="1">
        <v>0</v>
      </c>
      <c r="BT73" s="1">
        <v>0</v>
      </c>
      <c r="BU73" s="1">
        <v>2</v>
      </c>
      <c r="BV73" s="1">
        <v>0</v>
      </c>
      <c r="BW73" s="1">
        <v>0</v>
      </c>
      <c r="BX73" s="1">
        <v>0</v>
      </c>
      <c r="BY73" s="1">
        <v>60.5</v>
      </c>
      <c r="BZ73" s="1">
        <v>0</v>
      </c>
      <c r="CA73" s="1">
        <v>3</v>
      </c>
      <c r="CB73" s="1">
        <v>0</v>
      </c>
      <c r="CC73" s="1">
        <v>0</v>
      </c>
      <c r="CD73" s="1">
        <v>0</v>
      </c>
      <c r="CE73" s="1">
        <v>0</v>
      </c>
      <c r="CF73" s="1">
        <v>0</v>
      </c>
      <c r="CG73" s="1">
        <v>0</v>
      </c>
      <c r="CH73" s="1">
        <v>0</v>
      </c>
      <c r="CI73" s="1">
        <v>0</v>
      </c>
      <c r="CJ73" s="1">
        <v>0</v>
      </c>
      <c r="CK73" s="1">
        <f t="shared" si="1"/>
        <v>3.3684460999999999</v>
      </c>
      <c r="CL73" s="1">
        <v>0</v>
      </c>
    </row>
    <row r="74" spans="1:90" x14ac:dyDescent="0.25">
      <c r="A74" s="1" t="s">
        <v>90</v>
      </c>
      <c r="B74" s="1">
        <v>4.8</v>
      </c>
      <c r="C74" s="1">
        <v>2</v>
      </c>
      <c r="D74" s="1">
        <v>90</v>
      </c>
      <c r="E74" s="1">
        <v>0.02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0.01</v>
      </c>
      <c r="P74" s="1">
        <v>0.01</v>
      </c>
      <c r="Q74" s="1">
        <v>0</v>
      </c>
      <c r="R74" s="1">
        <v>0</v>
      </c>
      <c r="S74" s="1">
        <v>0</v>
      </c>
      <c r="T74" s="1">
        <v>0</v>
      </c>
      <c r="U74" s="1">
        <v>11</v>
      </c>
      <c r="V74" s="1">
        <v>6</v>
      </c>
      <c r="W74" s="1">
        <v>55</v>
      </c>
      <c r="X74" s="1">
        <v>0</v>
      </c>
      <c r="Y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0.01</v>
      </c>
      <c r="AF74" s="1">
        <v>0</v>
      </c>
      <c r="AG74" s="1">
        <v>0</v>
      </c>
      <c r="AH74" s="1">
        <v>0.5</v>
      </c>
      <c r="AI74" s="1">
        <v>0</v>
      </c>
      <c r="AJ74" s="1">
        <v>0</v>
      </c>
      <c r="AK74" s="1">
        <v>4</v>
      </c>
      <c r="AL74" s="1">
        <v>2.5</v>
      </c>
      <c r="AM74" s="1">
        <v>20.6</v>
      </c>
      <c r="AN74" s="1">
        <v>0.1</v>
      </c>
      <c r="AO74" s="1">
        <v>3.1</v>
      </c>
      <c r="AP74" s="1">
        <v>14</v>
      </c>
      <c r="AQ74" s="1">
        <v>14</v>
      </c>
      <c r="AR74" s="1">
        <v>0</v>
      </c>
      <c r="AS74" s="1">
        <v>1</v>
      </c>
      <c r="AT74" s="1">
        <v>1.5</v>
      </c>
      <c r="AU74" s="1">
        <v>2.5</v>
      </c>
      <c r="AV74" s="1">
        <v>1.5</v>
      </c>
      <c r="AW74" s="1">
        <v>60</v>
      </c>
      <c r="AX74" s="1">
        <v>7.5</v>
      </c>
      <c r="AY74" s="1">
        <v>2.5</v>
      </c>
      <c r="AZ74" s="1">
        <v>0.5</v>
      </c>
      <c r="BA74" s="1">
        <v>3.5</v>
      </c>
      <c r="BB74" s="1">
        <v>6.5</v>
      </c>
      <c r="BC74" s="1">
        <v>10</v>
      </c>
      <c r="BD74" s="1">
        <v>6.5</v>
      </c>
      <c r="BE74" s="1">
        <v>2.5</v>
      </c>
      <c r="BF74" s="1">
        <v>0</v>
      </c>
      <c r="BG74" s="1">
        <v>2</v>
      </c>
      <c r="BH74" s="1">
        <v>1.5</v>
      </c>
      <c r="BI74" s="1">
        <v>0.99</v>
      </c>
      <c r="BJ74" s="1">
        <v>66.5</v>
      </c>
      <c r="BK74" s="1">
        <v>56.5</v>
      </c>
      <c r="BL74" s="1">
        <v>85</v>
      </c>
      <c r="BM74" s="1">
        <v>24</v>
      </c>
      <c r="BN74" s="1">
        <v>17</v>
      </c>
      <c r="BO74" s="1">
        <v>71</v>
      </c>
      <c r="BP74" s="1">
        <v>11</v>
      </c>
      <c r="BQ74" s="1">
        <v>6</v>
      </c>
      <c r="BR74" s="1">
        <v>55</v>
      </c>
      <c r="BS74" s="1">
        <v>0.5</v>
      </c>
      <c r="BT74" s="1">
        <v>0.5</v>
      </c>
      <c r="BU74" s="1">
        <v>2</v>
      </c>
      <c r="BV74" s="1">
        <v>0</v>
      </c>
      <c r="BW74" s="1">
        <v>0</v>
      </c>
      <c r="BX74" s="1">
        <v>0.5</v>
      </c>
      <c r="BY74" s="1">
        <v>81.5</v>
      </c>
      <c r="BZ74" s="1">
        <v>2</v>
      </c>
      <c r="CA74" s="1">
        <v>9.5</v>
      </c>
      <c r="CB74" s="1">
        <v>2.5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>
        <v>0</v>
      </c>
      <c r="CJ74" s="1">
        <v>0</v>
      </c>
      <c r="CK74" s="1">
        <f t="shared" si="1"/>
        <v>4.3043341799999997</v>
      </c>
      <c r="CL74" s="1">
        <v>0</v>
      </c>
    </row>
    <row r="75" spans="1:90" x14ac:dyDescent="0.25">
      <c r="A75" s="1" t="s">
        <v>91</v>
      </c>
      <c r="B75" s="1">
        <v>4.9000000000000004</v>
      </c>
      <c r="C75" s="1">
        <v>2</v>
      </c>
      <c r="D75" s="1">
        <v>90</v>
      </c>
      <c r="E75" s="1">
        <v>0.09</v>
      </c>
      <c r="F75" s="1">
        <v>0</v>
      </c>
      <c r="G75" s="1">
        <v>0.1</v>
      </c>
      <c r="H75" s="1">
        <v>0</v>
      </c>
      <c r="I75" s="1">
        <v>0.5</v>
      </c>
      <c r="J75" s="1">
        <v>0</v>
      </c>
      <c r="K75" s="1">
        <v>0</v>
      </c>
      <c r="L75" s="1">
        <v>0.5</v>
      </c>
      <c r="M75" s="1">
        <v>0</v>
      </c>
      <c r="N75" s="1">
        <v>0</v>
      </c>
      <c r="O75" s="1">
        <v>0.01</v>
      </c>
      <c r="P75" s="1">
        <v>0.01</v>
      </c>
      <c r="Q75" s="1">
        <v>0</v>
      </c>
      <c r="R75" s="1">
        <v>0</v>
      </c>
      <c r="S75" s="1">
        <v>0</v>
      </c>
      <c r="T75" s="1">
        <v>0</v>
      </c>
      <c r="U75" s="1">
        <v>9.5</v>
      </c>
      <c r="V75" s="1">
        <v>7</v>
      </c>
      <c r="W75" s="1">
        <v>74</v>
      </c>
      <c r="X75" s="1">
        <v>8.5</v>
      </c>
      <c r="Y75" s="1">
        <v>2</v>
      </c>
      <c r="Z75" s="1">
        <v>24</v>
      </c>
      <c r="AA75" s="1">
        <v>4.5</v>
      </c>
      <c r="AB75" s="1">
        <v>0.5</v>
      </c>
      <c r="AC75" s="1">
        <v>1</v>
      </c>
      <c r="AD75" s="1">
        <v>0</v>
      </c>
      <c r="AE75" s="1">
        <v>0.04</v>
      </c>
      <c r="AF75" s="1">
        <v>0</v>
      </c>
      <c r="AG75" s="1">
        <v>0</v>
      </c>
      <c r="AH75" s="1">
        <v>0.5</v>
      </c>
      <c r="AI75" s="1">
        <v>0</v>
      </c>
      <c r="AJ75" s="1">
        <v>0</v>
      </c>
      <c r="AK75" s="1">
        <v>5</v>
      </c>
      <c r="AL75" s="1">
        <v>19.3</v>
      </c>
      <c r="AM75" s="1">
        <v>16.600000000000001</v>
      </c>
      <c r="AN75" s="1">
        <v>0.2</v>
      </c>
      <c r="AO75" s="1">
        <v>1.8</v>
      </c>
      <c r="AP75" s="1">
        <v>9.5</v>
      </c>
      <c r="AQ75" s="1">
        <v>9.5</v>
      </c>
      <c r="AR75" s="1">
        <v>0</v>
      </c>
      <c r="AS75" s="1">
        <v>1</v>
      </c>
      <c r="AT75" s="1">
        <v>2</v>
      </c>
      <c r="AU75" s="1">
        <v>3.5</v>
      </c>
      <c r="AV75" s="1">
        <v>2</v>
      </c>
      <c r="AW75" s="1">
        <v>57</v>
      </c>
      <c r="AX75" s="1">
        <v>3</v>
      </c>
      <c r="AY75" s="1">
        <v>2</v>
      </c>
      <c r="AZ75" s="1">
        <v>0.5</v>
      </c>
      <c r="BA75" s="1">
        <v>0.5</v>
      </c>
      <c r="BB75" s="1">
        <v>3</v>
      </c>
      <c r="BC75" s="1">
        <v>14.5</v>
      </c>
      <c r="BD75" s="1">
        <v>10</v>
      </c>
      <c r="BE75" s="1">
        <v>3.5</v>
      </c>
      <c r="BF75" s="1">
        <v>0</v>
      </c>
      <c r="BG75" s="1">
        <v>2.5</v>
      </c>
      <c r="BH75" s="1">
        <v>3.5</v>
      </c>
      <c r="BI75" s="1">
        <v>1.88</v>
      </c>
      <c r="BJ75" s="1">
        <v>30.5</v>
      </c>
      <c r="BK75" s="1">
        <v>21</v>
      </c>
      <c r="BL75" s="1">
        <v>69</v>
      </c>
      <c r="BM75" s="1">
        <v>26.5</v>
      </c>
      <c r="BN75" s="1">
        <v>14</v>
      </c>
      <c r="BO75" s="1">
        <v>53</v>
      </c>
      <c r="BP75" s="1">
        <v>9.5</v>
      </c>
      <c r="BQ75" s="1">
        <v>7</v>
      </c>
      <c r="BR75" s="1">
        <v>74</v>
      </c>
      <c r="BS75" s="1">
        <v>0</v>
      </c>
      <c r="BT75" s="1">
        <v>0</v>
      </c>
      <c r="BU75" s="1">
        <v>2</v>
      </c>
      <c r="BV75" s="1">
        <v>0</v>
      </c>
      <c r="BW75" s="1">
        <v>0</v>
      </c>
      <c r="BX75" s="1">
        <v>0.5</v>
      </c>
      <c r="BY75" s="1">
        <v>58</v>
      </c>
      <c r="BZ75" s="1">
        <v>0.5</v>
      </c>
      <c r="CA75" s="1">
        <v>6.5</v>
      </c>
      <c r="CB75" s="1">
        <v>9.5</v>
      </c>
      <c r="CC75" s="1">
        <v>0</v>
      </c>
      <c r="CD75" s="1">
        <v>0</v>
      </c>
      <c r="CE75" s="1">
        <v>4.5</v>
      </c>
      <c r="CF75" s="1">
        <v>0.5</v>
      </c>
      <c r="CG75" s="1">
        <v>0</v>
      </c>
      <c r="CH75" s="1">
        <v>0</v>
      </c>
      <c r="CI75" s="1">
        <v>0</v>
      </c>
      <c r="CJ75" s="1">
        <v>0</v>
      </c>
      <c r="CK75" s="1">
        <f t="shared" si="1"/>
        <v>3.8783059499999997</v>
      </c>
      <c r="CL75" s="1">
        <v>0</v>
      </c>
    </row>
    <row r="76" spans="1:90" x14ac:dyDescent="0.25">
      <c r="A76" s="1" t="s">
        <v>108</v>
      </c>
      <c r="B76" s="1">
        <v>4.4000000000000004</v>
      </c>
      <c r="C76" s="1">
        <v>2</v>
      </c>
      <c r="D76" s="1">
        <v>90</v>
      </c>
      <c r="E76" s="1">
        <v>0.1</v>
      </c>
      <c r="F76" s="1">
        <v>0</v>
      </c>
      <c r="G76" s="1">
        <v>0.1</v>
      </c>
      <c r="H76" s="1">
        <v>0</v>
      </c>
      <c r="I76" s="1">
        <v>1</v>
      </c>
      <c r="J76" s="1">
        <v>0</v>
      </c>
      <c r="K76" s="1">
        <v>1</v>
      </c>
      <c r="L76" s="1">
        <v>0</v>
      </c>
      <c r="M76" s="1">
        <v>0</v>
      </c>
      <c r="N76" s="1">
        <v>1</v>
      </c>
      <c r="O76" s="1">
        <v>0.02</v>
      </c>
      <c r="P76" s="1">
        <v>0.02</v>
      </c>
      <c r="Q76" s="1">
        <v>0</v>
      </c>
      <c r="R76" s="1">
        <v>0</v>
      </c>
      <c r="S76" s="1">
        <v>0</v>
      </c>
      <c r="T76" s="1">
        <v>0</v>
      </c>
      <c r="U76" s="1">
        <v>4.5</v>
      </c>
      <c r="V76" s="1">
        <v>3</v>
      </c>
      <c r="W76" s="1">
        <v>67</v>
      </c>
      <c r="X76" s="1">
        <v>0</v>
      </c>
      <c r="Y76" s="1">
        <v>0</v>
      </c>
      <c r="AA76" s="1">
        <v>0</v>
      </c>
      <c r="AB76" s="1">
        <v>0</v>
      </c>
      <c r="AC76" s="1">
        <v>1</v>
      </c>
      <c r="AD76" s="1">
        <v>0</v>
      </c>
      <c r="AE76" s="1">
        <v>0.05</v>
      </c>
      <c r="AF76" s="1">
        <v>0</v>
      </c>
      <c r="AG76" s="1">
        <v>0</v>
      </c>
      <c r="AH76" s="1">
        <v>0.5</v>
      </c>
      <c r="AI76" s="1">
        <v>0</v>
      </c>
      <c r="AJ76" s="1">
        <v>0</v>
      </c>
      <c r="AK76" s="1">
        <v>7</v>
      </c>
      <c r="AL76" s="1">
        <v>10.55</v>
      </c>
      <c r="AM76" s="1">
        <v>23</v>
      </c>
      <c r="AN76" s="1">
        <v>0.2</v>
      </c>
      <c r="AO76" s="1">
        <v>1.9</v>
      </c>
      <c r="AP76" s="1">
        <v>13</v>
      </c>
      <c r="AQ76" s="1">
        <v>13</v>
      </c>
      <c r="AR76" s="1">
        <v>0</v>
      </c>
      <c r="AS76" s="1">
        <v>1</v>
      </c>
      <c r="AT76" s="1">
        <v>2</v>
      </c>
      <c r="AU76" s="1">
        <v>0.5</v>
      </c>
      <c r="AV76" s="1">
        <v>0.5</v>
      </c>
      <c r="AW76" s="1">
        <v>100</v>
      </c>
      <c r="AX76" s="1">
        <v>5</v>
      </c>
      <c r="AY76" s="1">
        <v>9</v>
      </c>
      <c r="AZ76" s="1">
        <v>1</v>
      </c>
      <c r="BA76" s="1">
        <v>1</v>
      </c>
      <c r="BB76" s="1">
        <v>11</v>
      </c>
      <c r="BC76" s="1">
        <v>14.5</v>
      </c>
      <c r="BD76" s="1">
        <v>10</v>
      </c>
      <c r="BE76" s="1">
        <v>3.5</v>
      </c>
      <c r="BF76" s="1">
        <v>0</v>
      </c>
      <c r="BG76" s="1">
        <v>2.5</v>
      </c>
      <c r="BH76" s="1">
        <v>3.5</v>
      </c>
      <c r="BI76" s="1">
        <v>1.88</v>
      </c>
      <c r="BJ76" s="1">
        <v>28</v>
      </c>
      <c r="BK76" s="1">
        <v>21</v>
      </c>
      <c r="BL76" s="1">
        <v>75</v>
      </c>
      <c r="BM76" s="1">
        <v>9</v>
      </c>
      <c r="BN76" s="1">
        <v>5</v>
      </c>
      <c r="BO76" s="1">
        <v>56</v>
      </c>
      <c r="BP76" s="1">
        <v>4.5</v>
      </c>
      <c r="BQ76" s="1">
        <v>3</v>
      </c>
      <c r="BR76" s="1">
        <v>67</v>
      </c>
      <c r="BS76" s="1">
        <v>0</v>
      </c>
      <c r="BT76" s="1">
        <v>0</v>
      </c>
      <c r="BU76" s="1">
        <v>2</v>
      </c>
      <c r="BV76" s="1">
        <v>0</v>
      </c>
      <c r="BW76" s="1">
        <v>0</v>
      </c>
      <c r="BX76" s="1">
        <v>0.5</v>
      </c>
      <c r="BY76" s="1">
        <v>43</v>
      </c>
      <c r="BZ76" s="1">
        <v>2.5</v>
      </c>
      <c r="CA76" s="1">
        <v>2</v>
      </c>
      <c r="CB76" s="1">
        <v>0.5</v>
      </c>
      <c r="CC76" s="1">
        <v>0</v>
      </c>
      <c r="CD76" s="1">
        <v>0</v>
      </c>
      <c r="CE76" s="1">
        <v>0</v>
      </c>
      <c r="CF76" s="1">
        <v>0</v>
      </c>
      <c r="CG76" s="1">
        <v>0</v>
      </c>
      <c r="CH76" s="1">
        <v>0</v>
      </c>
      <c r="CI76" s="1">
        <v>0</v>
      </c>
      <c r="CJ76" s="1">
        <v>0</v>
      </c>
      <c r="CK76" s="1">
        <f t="shared" si="1"/>
        <v>3.2652399199999995</v>
      </c>
      <c r="CL76" s="1">
        <v>0</v>
      </c>
    </row>
    <row r="77" spans="1:90" x14ac:dyDescent="0.25">
      <c r="A77" s="1" t="s">
        <v>195</v>
      </c>
      <c r="B77" s="1">
        <v>4.5</v>
      </c>
      <c r="C77" s="1">
        <v>2</v>
      </c>
      <c r="D77" s="1">
        <v>32</v>
      </c>
      <c r="E77" s="1">
        <v>0.03</v>
      </c>
      <c r="F77" s="1">
        <v>0</v>
      </c>
      <c r="G77" s="1">
        <v>0</v>
      </c>
      <c r="H77" s="1">
        <v>0</v>
      </c>
      <c r="I77" s="1">
        <v>0.5</v>
      </c>
      <c r="J77" s="1">
        <v>0</v>
      </c>
      <c r="K77" s="1">
        <v>0.5</v>
      </c>
      <c r="L77" s="1">
        <v>0</v>
      </c>
      <c r="M77" s="1">
        <v>0</v>
      </c>
      <c r="N77" s="1">
        <v>0</v>
      </c>
      <c r="O77" s="1">
        <v>0.01</v>
      </c>
      <c r="P77" s="1">
        <v>0.01</v>
      </c>
      <c r="Q77" s="1">
        <v>0</v>
      </c>
      <c r="R77" s="1">
        <v>0</v>
      </c>
      <c r="S77" s="1">
        <v>0</v>
      </c>
      <c r="T77" s="1">
        <v>0</v>
      </c>
      <c r="U77" s="1">
        <v>6</v>
      </c>
      <c r="V77" s="1">
        <v>5.5</v>
      </c>
      <c r="W77" s="1">
        <v>92</v>
      </c>
      <c r="X77" s="1">
        <v>2.5</v>
      </c>
      <c r="Y77" s="1">
        <v>0.5</v>
      </c>
      <c r="Z77" s="1">
        <v>20</v>
      </c>
      <c r="AA77" s="1">
        <v>0</v>
      </c>
      <c r="AB77" s="1">
        <v>0</v>
      </c>
      <c r="AC77" s="1">
        <v>0.5</v>
      </c>
      <c r="AD77" s="1">
        <v>0</v>
      </c>
      <c r="AE77" s="1">
        <v>0.02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5</v>
      </c>
      <c r="AL77" s="1">
        <v>8.65</v>
      </c>
      <c r="AM77" s="1">
        <v>3</v>
      </c>
      <c r="AN77" s="1">
        <v>0.1</v>
      </c>
      <c r="AO77" s="1">
        <v>0.9</v>
      </c>
      <c r="AP77" s="1">
        <v>3</v>
      </c>
      <c r="AQ77" s="1">
        <v>3</v>
      </c>
      <c r="AR77" s="1">
        <v>0</v>
      </c>
      <c r="AS77" s="1">
        <v>1</v>
      </c>
      <c r="AT77" s="1">
        <v>0.5</v>
      </c>
      <c r="AU77" s="1">
        <v>0</v>
      </c>
      <c r="AV77" s="1">
        <v>0</v>
      </c>
      <c r="AX77" s="1">
        <v>2.5</v>
      </c>
      <c r="AY77" s="1">
        <v>0</v>
      </c>
      <c r="AZ77" s="1">
        <v>0</v>
      </c>
      <c r="BA77" s="1">
        <v>1.5</v>
      </c>
      <c r="BB77" s="1">
        <v>1.5</v>
      </c>
      <c r="BC77" s="1">
        <v>19</v>
      </c>
      <c r="BD77" s="1">
        <v>11.5</v>
      </c>
      <c r="BE77" s="1">
        <v>8.5</v>
      </c>
      <c r="BF77" s="1">
        <v>1</v>
      </c>
      <c r="BG77" s="1">
        <v>1.5</v>
      </c>
      <c r="BH77" s="1">
        <v>3</v>
      </c>
      <c r="BI77" s="1">
        <v>2.48</v>
      </c>
      <c r="BJ77" s="1">
        <v>15</v>
      </c>
      <c r="BK77" s="1">
        <v>13.5</v>
      </c>
      <c r="BL77" s="1">
        <v>90</v>
      </c>
      <c r="BM77" s="1">
        <v>12.5</v>
      </c>
      <c r="BN77" s="1">
        <v>9.5</v>
      </c>
      <c r="BO77" s="1">
        <v>76</v>
      </c>
      <c r="BP77" s="1">
        <v>6</v>
      </c>
      <c r="BQ77" s="1">
        <v>5.5</v>
      </c>
      <c r="BR77" s="1">
        <v>92</v>
      </c>
      <c r="BS77" s="1">
        <v>0</v>
      </c>
      <c r="BT77" s="1">
        <v>0</v>
      </c>
      <c r="BU77" s="1">
        <v>0</v>
      </c>
      <c r="BV77" s="1">
        <v>2</v>
      </c>
      <c r="BW77" s="1">
        <v>0</v>
      </c>
      <c r="BX77" s="1">
        <v>1</v>
      </c>
      <c r="BY77" s="1">
        <v>28.5</v>
      </c>
      <c r="BZ77" s="1">
        <v>2</v>
      </c>
      <c r="CA77" s="1">
        <v>2.5</v>
      </c>
      <c r="CB77" s="1">
        <v>2</v>
      </c>
      <c r="CC77" s="1">
        <v>0</v>
      </c>
      <c r="CD77" s="1">
        <v>0</v>
      </c>
      <c r="CE77" s="1">
        <v>0</v>
      </c>
      <c r="CF77" s="1">
        <v>0</v>
      </c>
      <c r="CG77" s="1">
        <v>0</v>
      </c>
      <c r="CH77" s="1">
        <v>0</v>
      </c>
      <c r="CI77" s="1">
        <v>0</v>
      </c>
      <c r="CJ77" s="1">
        <v>0</v>
      </c>
      <c r="CK77" s="1">
        <f t="shared" si="1"/>
        <v>3.8601602900000009</v>
      </c>
      <c r="CL77" s="1">
        <v>0</v>
      </c>
    </row>
    <row r="78" spans="1:90" x14ac:dyDescent="0.25">
      <c r="A78" s="1" t="s">
        <v>147</v>
      </c>
      <c r="B78" s="1">
        <v>5.0999999999999996</v>
      </c>
      <c r="C78" s="1">
        <v>2</v>
      </c>
      <c r="D78" s="1">
        <v>84.5</v>
      </c>
      <c r="E78" s="1">
        <v>0.26</v>
      </c>
      <c r="F78" s="1">
        <v>0</v>
      </c>
      <c r="G78" s="1">
        <v>0.4</v>
      </c>
      <c r="H78" s="1">
        <v>0</v>
      </c>
      <c r="I78" s="1">
        <v>1.5</v>
      </c>
      <c r="J78" s="1">
        <v>0.5</v>
      </c>
      <c r="K78" s="1">
        <v>1.5</v>
      </c>
      <c r="L78" s="1">
        <v>0</v>
      </c>
      <c r="M78" s="1">
        <v>0</v>
      </c>
      <c r="N78" s="1">
        <v>0</v>
      </c>
      <c r="O78" s="1">
        <v>0.1</v>
      </c>
      <c r="P78" s="1">
        <v>0.1</v>
      </c>
      <c r="Q78" s="1">
        <v>0</v>
      </c>
      <c r="R78" s="1">
        <v>0</v>
      </c>
      <c r="S78" s="1">
        <v>0</v>
      </c>
      <c r="T78" s="1">
        <v>0</v>
      </c>
      <c r="U78" s="1">
        <v>11</v>
      </c>
      <c r="V78" s="1">
        <v>6.5</v>
      </c>
      <c r="W78" s="1">
        <v>59</v>
      </c>
      <c r="X78" s="1">
        <v>3.5</v>
      </c>
      <c r="Y78" s="1">
        <v>0.5</v>
      </c>
      <c r="Z78" s="1">
        <v>14</v>
      </c>
      <c r="AA78" s="1">
        <v>0</v>
      </c>
      <c r="AB78" s="1">
        <v>0</v>
      </c>
      <c r="AC78" s="1">
        <v>1.5</v>
      </c>
      <c r="AD78" s="1">
        <v>0.5</v>
      </c>
      <c r="AE78" s="1">
        <v>0.27</v>
      </c>
      <c r="AF78" s="1">
        <v>0</v>
      </c>
      <c r="AG78" s="1">
        <v>0</v>
      </c>
      <c r="AH78" s="1">
        <v>0</v>
      </c>
      <c r="AI78" s="1">
        <v>0</v>
      </c>
      <c r="AJ78" s="1">
        <v>0.5</v>
      </c>
      <c r="AK78" s="1">
        <v>15.5</v>
      </c>
      <c r="AL78" s="1">
        <v>18.75</v>
      </c>
      <c r="AM78" s="1">
        <v>8.1</v>
      </c>
      <c r="AN78" s="1">
        <v>1.4</v>
      </c>
      <c r="AO78" s="1">
        <v>3</v>
      </c>
      <c r="AP78" s="1">
        <v>9.5</v>
      </c>
      <c r="AQ78" s="1">
        <v>15.5</v>
      </c>
      <c r="AR78" s="1">
        <v>0</v>
      </c>
      <c r="AS78" s="1">
        <v>3.5</v>
      </c>
      <c r="AT78" s="1">
        <v>1.5</v>
      </c>
      <c r="AU78" s="1">
        <v>1</v>
      </c>
      <c r="AV78" s="1">
        <v>0.5</v>
      </c>
      <c r="AW78" s="1">
        <v>50</v>
      </c>
      <c r="AX78" s="1">
        <v>2</v>
      </c>
      <c r="AY78" s="1">
        <v>1.5</v>
      </c>
      <c r="AZ78" s="1">
        <v>0</v>
      </c>
      <c r="BA78" s="1">
        <v>0</v>
      </c>
      <c r="BB78" s="1">
        <v>1.5</v>
      </c>
      <c r="BC78" s="1">
        <v>15.5</v>
      </c>
      <c r="BD78" s="1">
        <v>10</v>
      </c>
      <c r="BE78" s="1">
        <v>6.5</v>
      </c>
      <c r="BF78" s="1">
        <v>1</v>
      </c>
      <c r="BG78" s="1">
        <v>1.5</v>
      </c>
      <c r="BH78" s="1">
        <v>4</v>
      </c>
      <c r="BI78" s="1">
        <v>2.56</v>
      </c>
      <c r="BJ78" s="1">
        <v>27</v>
      </c>
      <c r="BK78" s="1">
        <v>19</v>
      </c>
      <c r="BL78" s="1">
        <v>70</v>
      </c>
      <c r="BM78" s="1">
        <v>20.5</v>
      </c>
      <c r="BN78" s="1">
        <v>11</v>
      </c>
      <c r="BO78" s="1">
        <v>54</v>
      </c>
      <c r="BP78" s="1">
        <v>11</v>
      </c>
      <c r="BQ78" s="1">
        <v>6.5</v>
      </c>
      <c r="BR78" s="1">
        <v>59</v>
      </c>
      <c r="BS78" s="1">
        <v>0</v>
      </c>
      <c r="BT78" s="1">
        <v>0</v>
      </c>
      <c r="BU78" s="1">
        <v>2</v>
      </c>
      <c r="BV78" s="1">
        <v>0</v>
      </c>
      <c r="BW78" s="1">
        <v>1</v>
      </c>
      <c r="BX78" s="1">
        <v>0.5</v>
      </c>
      <c r="BY78" s="1">
        <v>50.5</v>
      </c>
      <c r="BZ78" s="1">
        <v>3</v>
      </c>
      <c r="CA78" s="1">
        <v>7.5</v>
      </c>
      <c r="CB78" s="1">
        <v>5</v>
      </c>
      <c r="CC78" s="1">
        <v>0</v>
      </c>
      <c r="CD78" s="1">
        <v>0</v>
      </c>
      <c r="CE78" s="1">
        <v>0</v>
      </c>
      <c r="CF78" s="1">
        <v>0</v>
      </c>
      <c r="CG78" s="1">
        <v>0</v>
      </c>
      <c r="CH78" s="1">
        <v>0</v>
      </c>
      <c r="CI78" s="1">
        <v>0</v>
      </c>
      <c r="CJ78" s="1">
        <v>0</v>
      </c>
      <c r="CK78" s="1">
        <f t="shared" si="1"/>
        <v>4.5851152600000011</v>
      </c>
      <c r="CL78" s="1">
        <v>0</v>
      </c>
    </row>
    <row r="79" spans="1:90" x14ac:dyDescent="0.25">
      <c r="A79" s="1" t="s">
        <v>77</v>
      </c>
      <c r="B79" s="1">
        <v>4.7</v>
      </c>
      <c r="C79" s="1">
        <v>2</v>
      </c>
      <c r="D79" s="1">
        <v>90</v>
      </c>
      <c r="E79" s="1">
        <v>0.19</v>
      </c>
      <c r="F79" s="1">
        <v>0</v>
      </c>
      <c r="G79" s="1">
        <v>0.3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13</v>
      </c>
      <c r="V79" s="1">
        <v>8.5</v>
      </c>
      <c r="W79" s="1">
        <v>65</v>
      </c>
      <c r="X79" s="1">
        <v>3.5</v>
      </c>
      <c r="Y79" s="1">
        <v>0.5</v>
      </c>
      <c r="Z79" s="1">
        <v>14</v>
      </c>
      <c r="AA79" s="1">
        <v>0.5</v>
      </c>
      <c r="AB79" s="1">
        <v>0</v>
      </c>
      <c r="AC79" s="1">
        <v>2</v>
      </c>
      <c r="AD79" s="1">
        <v>0.5</v>
      </c>
      <c r="AE79" s="1">
        <v>0.26</v>
      </c>
      <c r="AF79" s="1">
        <v>0</v>
      </c>
      <c r="AG79" s="1">
        <v>0</v>
      </c>
      <c r="AH79" s="1">
        <v>0.5</v>
      </c>
      <c r="AI79" s="1">
        <v>0</v>
      </c>
      <c r="AJ79" s="1">
        <v>0</v>
      </c>
      <c r="AK79" s="1">
        <v>3</v>
      </c>
      <c r="AL79" s="1">
        <v>24</v>
      </c>
      <c r="AM79" s="1">
        <v>10.8</v>
      </c>
      <c r="AN79" s="1">
        <v>0.8</v>
      </c>
      <c r="AO79" s="1">
        <v>1.9</v>
      </c>
      <c r="AP79" s="1">
        <v>12.5</v>
      </c>
      <c r="AQ79" s="1">
        <v>12.5</v>
      </c>
      <c r="AR79" s="1">
        <v>0</v>
      </c>
      <c r="AS79" s="1">
        <v>0.5</v>
      </c>
      <c r="AT79" s="1">
        <v>3</v>
      </c>
      <c r="AU79" s="1">
        <v>1</v>
      </c>
      <c r="AV79" s="1">
        <v>0</v>
      </c>
      <c r="AW79" s="1">
        <v>0</v>
      </c>
      <c r="AX79" s="1">
        <v>5</v>
      </c>
      <c r="AY79" s="1">
        <v>1.5</v>
      </c>
      <c r="AZ79" s="1">
        <v>0.5</v>
      </c>
      <c r="BA79" s="1">
        <v>2</v>
      </c>
      <c r="BB79" s="1">
        <v>4</v>
      </c>
      <c r="BC79" s="1">
        <v>15.5</v>
      </c>
      <c r="BD79" s="1">
        <v>10</v>
      </c>
      <c r="BE79" s="1">
        <v>6.5</v>
      </c>
      <c r="BF79" s="1">
        <v>1</v>
      </c>
      <c r="BG79" s="1">
        <v>1.5</v>
      </c>
      <c r="BH79" s="1">
        <v>4</v>
      </c>
      <c r="BI79" s="1">
        <v>2.56</v>
      </c>
      <c r="BJ79" s="1">
        <v>41</v>
      </c>
      <c r="BK79" s="1">
        <v>34.5</v>
      </c>
      <c r="BL79" s="1">
        <v>84</v>
      </c>
      <c r="BM79" s="1">
        <v>23.5</v>
      </c>
      <c r="BN79" s="1">
        <v>16</v>
      </c>
      <c r="BO79" s="1">
        <v>68</v>
      </c>
      <c r="BP79" s="1">
        <v>13</v>
      </c>
      <c r="BQ79" s="1">
        <v>8.5</v>
      </c>
      <c r="BR79" s="1">
        <v>65</v>
      </c>
      <c r="BS79" s="1">
        <v>0</v>
      </c>
      <c r="BT79" s="1">
        <v>0</v>
      </c>
      <c r="BU79" s="1">
        <v>2</v>
      </c>
      <c r="BV79" s="1">
        <v>0</v>
      </c>
      <c r="BW79" s="1">
        <v>0</v>
      </c>
      <c r="BX79" s="1">
        <v>0</v>
      </c>
      <c r="BY79" s="1">
        <v>57.5</v>
      </c>
      <c r="BZ79" s="1">
        <v>1.5</v>
      </c>
      <c r="CA79" s="1">
        <v>5.5</v>
      </c>
      <c r="CB79" s="1">
        <v>6.5</v>
      </c>
      <c r="CC79" s="1">
        <v>0</v>
      </c>
      <c r="CD79" s="1">
        <v>0</v>
      </c>
      <c r="CE79" s="1">
        <v>0.5</v>
      </c>
      <c r="CF79" s="1">
        <v>0</v>
      </c>
      <c r="CG79" s="1">
        <v>0</v>
      </c>
      <c r="CH79" s="1">
        <v>0</v>
      </c>
      <c r="CI79" s="1">
        <v>0</v>
      </c>
      <c r="CJ79" s="1">
        <v>0</v>
      </c>
      <c r="CK79" s="1">
        <f t="shared" si="1"/>
        <v>4.2694222899999996</v>
      </c>
      <c r="CL79" s="1">
        <v>0</v>
      </c>
    </row>
    <row r="80" spans="1:90" x14ac:dyDescent="0.25">
      <c r="A80" s="1" t="s">
        <v>98</v>
      </c>
      <c r="B80" s="1">
        <v>5</v>
      </c>
      <c r="C80" s="1">
        <v>2</v>
      </c>
      <c r="D80" s="1">
        <v>90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6</v>
      </c>
      <c r="V80" s="1">
        <v>1</v>
      </c>
      <c r="W80" s="1">
        <v>17</v>
      </c>
      <c r="X80" s="1">
        <v>0</v>
      </c>
      <c r="Y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1</v>
      </c>
      <c r="AI80" s="1">
        <v>0</v>
      </c>
      <c r="AJ80" s="1">
        <v>0</v>
      </c>
      <c r="AK80" s="1">
        <v>1</v>
      </c>
      <c r="AL80" s="1">
        <v>0.05</v>
      </c>
      <c r="AM80" s="1">
        <v>17.3</v>
      </c>
      <c r="AN80" s="1">
        <v>0</v>
      </c>
      <c r="AO80" s="1">
        <v>0.6</v>
      </c>
      <c r="AP80" s="1">
        <v>11</v>
      </c>
      <c r="AQ80" s="1">
        <v>11</v>
      </c>
      <c r="AR80" s="1">
        <v>0</v>
      </c>
      <c r="AS80" s="1">
        <v>0</v>
      </c>
      <c r="AT80" s="1">
        <v>3</v>
      </c>
      <c r="AU80" s="1">
        <v>1</v>
      </c>
      <c r="AV80" s="1">
        <v>0.5</v>
      </c>
      <c r="AW80" s="1">
        <v>50</v>
      </c>
      <c r="AX80" s="1">
        <v>7</v>
      </c>
      <c r="AY80" s="1">
        <v>6.5</v>
      </c>
      <c r="AZ80" s="1">
        <v>0.5</v>
      </c>
      <c r="BA80" s="1">
        <v>1</v>
      </c>
      <c r="BB80" s="1">
        <v>8</v>
      </c>
      <c r="BC80" s="1">
        <v>15.5</v>
      </c>
      <c r="BD80" s="1">
        <v>10</v>
      </c>
      <c r="BE80" s="1">
        <v>6.5</v>
      </c>
      <c r="BF80" s="1">
        <v>1</v>
      </c>
      <c r="BG80" s="1">
        <v>1.5</v>
      </c>
      <c r="BH80" s="1">
        <v>4</v>
      </c>
      <c r="BI80" s="1">
        <v>2.56</v>
      </c>
      <c r="BJ80" s="1">
        <v>55</v>
      </c>
      <c r="BK80" s="1">
        <v>43.5</v>
      </c>
      <c r="BL80" s="1">
        <v>79</v>
      </c>
      <c r="BM80" s="1">
        <v>14</v>
      </c>
      <c r="BN80" s="1">
        <v>6</v>
      </c>
      <c r="BO80" s="1">
        <v>43</v>
      </c>
      <c r="BP80" s="1">
        <v>6</v>
      </c>
      <c r="BQ80" s="1">
        <v>1</v>
      </c>
      <c r="BR80" s="1">
        <v>17</v>
      </c>
      <c r="BS80" s="1">
        <v>0</v>
      </c>
      <c r="BT80" s="1">
        <v>0</v>
      </c>
      <c r="BU80" s="1">
        <v>2</v>
      </c>
      <c r="BV80" s="1">
        <v>0</v>
      </c>
      <c r="BW80" s="1">
        <v>0</v>
      </c>
      <c r="BX80" s="1">
        <v>0</v>
      </c>
      <c r="BY80" s="1">
        <v>68.5</v>
      </c>
      <c r="BZ80" s="1">
        <v>0.5</v>
      </c>
      <c r="CA80" s="1">
        <v>6</v>
      </c>
      <c r="CB80" s="1">
        <v>1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  <c r="CI80" s="1">
        <v>0</v>
      </c>
      <c r="CJ80" s="1">
        <v>0</v>
      </c>
      <c r="CK80" s="1">
        <f t="shared" si="1"/>
        <v>4.0289570999999995</v>
      </c>
      <c r="CL80" s="1">
        <v>0</v>
      </c>
    </row>
    <row r="81" spans="1:90" x14ac:dyDescent="0.25">
      <c r="A81" s="1" t="s">
        <v>140</v>
      </c>
      <c r="B81" s="1">
        <v>4.9000000000000004</v>
      </c>
      <c r="C81" s="1">
        <v>2</v>
      </c>
      <c r="D81" s="1">
        <v>90</v>
      </c>
      <c r="E81" s="1">
        <v>0.06</v>
      </c>
      <c r="F81" s="1">
        <v>0</v>
      </c>
      <c r="G81" s="1">
        <v>0.1</v>
      </c>
      <c r="H81" s="1">
        <v>0</v>
      </c>
      <c r="I81" s="1">
        <v>0.5</v>
      </c>
      <c r="J81" s="1">
        <v>0</v>
      </c>
      <c r="K81" s="1">
        <v>0.5</v>
      </c>
      <c r="L81" s="1">
        <v>0</v>
      </c>
      <c r="M81" s="1">
        <v>0</v>
      </c>
      <c r="N81" s="1">
        <v>0</v>
      </c>
      <c r="O81" s="1">
        <v>0.02</v>
      </c>
      <c r="P81" s="1">
        <v>0.02</v>
      </c>
      <c r="Q81" s="1">
        <v>0</v>
      </c>
      <c r="R81" s="1">
        <v>0</v>
      </c>
      <c r="S81" s="1">
        <v>0</v>
      </c>
      <c r="T81" s="1">
        <v>0</v>
      </c>
      <c r="U81" s="1">
        <v>16.5</v>
      </c>
      <c r="V81" s="1">
        <v>12</v>
      </c>
      <c r="W81" s="1">
        <v>73</v>
      </c>
      <c r="X81" s="1">
        <v>2.5</v>
      </c>
      <c r="Y81" s="1">
        <v>0.5</v>
      </c>
      <c r="Z81" s="1">
        <v>20</v>
      </c>
      <c r="AA81" s="1">
        <v>0</v>
      </c>
      <c r="AB81" s="1">
        <v>0</v>
      </c>
      <c r="AC81" s="1">
        <v>1</v>
      </c>
      <c r="AD81" s="1">
        <v>0</v>
      </c>
      <c r="AE81" s="1">
        <v>0.05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8</v>
      </c>
      <c r="AL81" s="1">
        <v>14.4</v>
      </c>
      <c r="AM81" s="1">
        <v>14.6</v>
      </c>
      <c r="AN81" s="1">
        <v>0.3</v>
      </c>
      <c r="AO81" s="1">
        <v>1.9</v>
      </c>
      <c r="AP81" s="1">
        <v>11.5</v>
      </c>
      <c r="AQ81" s="1">
        <v>11.5</v>
      </c>
      <c r="AR81" s="1">
        <v>0</v>
      </c>
      <c r="AS81" s="1">
        <v>1</v>
      </c>
      <c r="AT81" s="1">
        <v>3</v>
      </c>
      <c r="AU81" s="1">
        <v>0.5</v>
      </c>
      <c r="AV81" s="1">
        <v>0.5</v>
      </c>
      <c r="AW81" s="1">
        <v>100</v>
      </c>
      <c r="AX81" s="1">
        <v>3.5</v>
      </c>
      <c r="AY81" s="1">
        <v>3</v>
      </c>
      <c r="AZ81" s="1">
        <v>0.5</v>
      </c>
      <c r="BA81" s="1">
        <v>0.5</v>
      </c>
      <c r="BB81" s="1">
        <v>4</v>
      </c>
      <c r="BC81" s="1">
        <v>18</v>
      </c>
      <c r="BD81" s="1">
        <v>11</v>
      </c>
      <c r="BE81" s="1">
        <v>6</v>
      </c>
      <c r="BF81" s="1">
        <v>0.5</v>
      </c>
      <c r="BG81" s="1">
        <v>2</v>
      </c>
      <c r="BH81" s="1">
        <v>4</v>
      </c>
      <c r="BI81" s="1">
        <v>2.42</v>
      </c>
      <c r="BJ81" s="1">
        <v>35</v>
      </c>
      <c r="BK81" s="1">
        <v>28</v>
      </c>
      <c r="BL81" s="1">
        <v>80</v>
      </c>
      <c r="BM81" s="1">
        <v>25</v>
      </c>
      <c r="BN81" s="1">
        <v>17.5</v>
      </c>
      <c r="BO81" s="1">
        <v>70</v>
      </c>
      <c r="BP81" s="1">
        <v>16.5</v>
      </c>
      <c r="BQ81" s="1">
        <v>12</v>
      </c>
      <c r="BR81" s="1">
        <v>73</v>
      </c>
      <c r="BS81" s="1">
        <v>0</v>
      </c>
      <c r="BT81" s="1">
        <v>0</v>
      </c>
      <c r="BU81" s="1">
        <v>2</v>
      </c>
      <c r="BV81" s="1">
        <v>0</v>
      </c>
      <c r="BW81" s="1">
        <v>0</v>
      </c>
      <c r="BX81" s="1">
        <v>0.5</v>
      </c>
      <c r="BY81" s="1">
        <v>56</v>
      </c>
      <c r="BZ81" s="1">
        <v>3.5</v>
      </c>
      <c r="CA81" s="1">
        <v>8</v>
      </c>
      <c r="CB81" s="1">
        <v>4.5</v>
      </c>
      <c r="CC81" s="1">
        <v>0</v>
      </c>
      <c r="CD81" s="1">
        <v>0</v>
      </c>
      <c r="CE81" s="1">
        <v>0</v>
      </c>
      <c r="CF81" s="1">
        <v>0</v>
      </c>
      <c r="CG81" s="1">
        <v>0</v>
      </c>
      <c r="CH81" s="1">
        <v>0</v>
      </c>
      <c r="CI81" s="1">
        <v>0</v>
      </c>
      <c r="CJ81" s="1">
        <v>0</v>
      </c>
      <c r="CK81" s="1">
        <f t="shared" si="1"/>
        <v>3.8784898799999983</v>
      </c>
      <c r="CL81" s="1">
        <v>0</v>
      </c>
    </row>
    <row r="82" spans="1:90" x14ac:dyDescent="0.25">
      <c r="A82" s="1" t="s">
        <v>109</v>
      </c>
      <c r="B82" s="1">
        <v>5.7</v>
      </c>
      <c r="C82" s="1">
        <v>2</v>
      </c>
      <c r="D82" s="1">
        <v>81</v>
      </c>
      <c r="E82" s="1">
        <v>0</v>
      </c>
      <c r="F82" s="1">
        <v>0</v>
      </c>
      <c r="G82" s="1">
        <v>0</v>
      </c>
      <c r="H82" s="1">
        <v>0</v>
      </c>
      <c r="I82" s="1">
        <v>0.5</v>
      </c>
      <c r="J82" s="1">
        <v>0</v>
      </c>
      <c r="K82" s="1">
        <v>0.5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14.5</v>
      </c>
      <c r="V82" s="1">
        <v>12</v>
      </c>
      <c r="W82" s="1">
        <v>83</v>
      </c>
      <c r="X82" s="1">
        <v>0.5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0.5</v>
      </c>
      <c r="AI82" s="1">
        <v>0</v>
      </c>
      <c r="AJ82" s="1">
        <v>0.5</v>
      </c>
      <c r="AK82" s="1">
        <v>2</v>
      </c>
      <c r="AL82" s="1">
        <v>1.8</v>
      </c>
      <c r="AM82" s="1">
        <v>15.2</v>
      </c>
      <c r="AN82" s="1">
        <v>0</v>
      </c>
      <c r="AO82" s="1">
        <v>2.5</v>
      </c>
      <c r="AP82" s="1">
        <v>12</v>
      </c>
      <c r="AQ82" s="1">
        <v>18</v>
      </c>
      <c r="AR82" s="1">
        <v>0</v>
      </c>
      <c r="AS82" s="1">
        <v>3.5</v>
      </c>
      <c r="AT82" s="1">
        <v>0.5</v>
      </c>
      <c r="AU82" s="1">
        <v>1.5</v>
      </c>
      <c r="AV82" s="1">
        <v>0.5</v>
      </c>
      <c r="AW82" s="1">
        <v>33</v>
      </c>
      <c r="AX82" s="1">
        <v>4.5</v>
      </c>
      <c r="AY82" s="1">
        <v>1.5</v>
      </c>
      <c r="AZ82" s="1">
        <v>0.5</v>
      </c>
      <c r="BA82" s="1">
        <v>0</v>
      </c>
      <c r="BB82" s="1">
        <v>2</v>
      </c>
      <c r="BC82" s="1">
        <v>8.5</v>
      </c>
      <c r="BD82" s="1">
        <v>6.5</v>
      </c>
      <c r="BE82" s="1">
        <v>3.5</v>
      </c>
      <c r="BF82" s="1">
        <v>0.5</v>
      </c>
      <c r="BG82" s="1">
        <v>0.5</v>
      </c>
      <c r="BH82" s="1">
        <v>1.5</v>
      </c>
      <c r="BI82" s="1">
        <v>1.22</v>
      </c>
      <c r="BJ82" s="1">
        <v>66</v>
      </c>
      <c r="BK82" s="1">
        <v>60</v>
      </c>
      <c r="BL82" s="1">
        <v>91</v>
      </c>
      <c r="BM82" s="1">
        <v>26.5</v>
      </c>
      <c r="BN82" s="1">
        <v>22.5</v>
      </c>
      <c r="BO82" s="1">
        <v>85</v>
      </c>
      <c r="BP82" s="1">
        <v>14.5</v>
      </c>
      <c r="BQ82" s="1">
        <v>12</v>
      </c>
      <c r="BR82" s="1">
        <v>83</v>
      </c>
      <c r="BS82" s="1">
        <v>0</v>
      </c>
      <c r="BT82" s="1">
        <v>0</v>
      </c>
      <c r="BU82" s="1">
        <v>2</v>
      </c>
      <c r="BV82" s="1">
        <v>0</v>
      </c>
      <c r="BW82" s="1">
        <v>1</v>
      </c>
      <c r="BX82" s="1">
        <v>1</v>
      </c>
      <c r="BY82" s="1">
        <v>73</v>
      </c>
      <c r="BZ82" s="1">
        <v>0.5</v>
      </c>
      <c r="CA82" s="1">
        <v>12.5</v>
      </c>
      <c r="CB82" s="1">
        <v>0.5</v>
      </c>
      <c r="CC82" s="1">
        <v>0</v>
      </c>
      <c r="CD82" s="1">
        <v>0</v>
      </c>
      <c r="CE82" s="1">
        <v>0</v>
      </c>
      <c r="CF82" s="1">
        <v>0</v>
      </c>
      <c r="CG82" s="1">
        <v>0</v>
      </c>
      <c r="CH82" s="1">
        <v>0</v>
      </c>
      <c r="CI82" s="1">
        <v>0</v>
      </c>
      <c r="CJ82" s="1">
        <v>0</v>
      </c>
      <c r="CK82" s="1">
        <f t="shared" si="1"/>
        <v>3.9801338999999993</v>
      </c>
      <c r="CL82" s="1">
        <v>-3</v>
      </c>
    </row>
    <row r="83" spans="1:90" x14ac:dyDescent="0.25">
      <c r="A83" s="1" t="s">
        <v>112</v>
      </c>
      <c r="B83" s="1">
        <v>4.9000000000000004</v>
      </c>
      <c r="C83" s="1">
        <v>2</v>
      </c>
      <c r="D83" s="1">
        <v>90</v>
      </c>
      <c r="E83" s="1">
        <v>0.08</v>
      </c>
      <c r="F83" s="1">
        <v>0</v>
      </c>
      <c r="G83" s="1">
        <v>0.1</v>
      </c>
      <c r="H83" s="1">
        <v>0</v>
      </c>
      <c r="I83" s="1">
        <v>0.5</v>
      </c>
      <c r="J83" s="1">
        <v>0.5</v>
      </c>
      <c r="K83" s="1">
        <v>0.5</v>
      </c>
      <c r="L83" s="1">
        <v>0</v>
      </c>
      <c r="M83" s="1">
        <v>0</v>
      </c>
      <c r="N83" s="1">
        <v>0.5</v>
      </c>
      <c r="O83" s="1">
        <v>0.08</v>
      </c>
      <c r="P83" s="1">
        <v>0.08</v>
      </c>
      <c r="Q83" s="1">
        <v>0</v>
      </c>
      <c r="R83" s="1">
        <v>0</v>
      </c>
      <c r="S83" s="1">
        <v>0</v>
      </c>
      <c r="T83" s="1">
        <v>0</v>
      </c>
      <c r="U83" s="1">
        <v>6.5</v>
      </c>
      <c r="V83" s="1">
        <v>3</v>
      </c>
      <c r="W83" s="1">
        <v>46</v>
      </c>
      <c r="X83" s="1">
        <v>0</v>
      </c>
      <c r="Y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0.02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11.5</v>
      </c>
      <c r="AL83" s="1">
        <v>0.7</v>
      </c>
      <c r="AM83" s="1">
        <v>17.8</v>
      </c>
      <c r="AN83" s="1">
        <v>0.6</v>
      </c>
      <c r="AO83" s="1">
        <v>2.2000000000000002</v>
      </c>
      <c r="AP83" s="1">
        <v>12</v>
      </c>
      <c r="AQ83" s="1">
        <v>12</v>
      </c>
      <c r="AR83" s="1">
        <v>0</v>
      </c>
      <c r="AS83" s="1">
        <v>1</v>
      </c>
      <c r="AT83" s="1">
        <v>3</v>
      </c>
      <c r="AU83" s="1">
        <v>1.5</v>
      </c>
      <c r="AV83" s="1">
        <v>1</v>
      </c>
      <c r="AW83" s="1">
        <v>67</v>
      </c>
      <c r="AX83" s="1">
        <v>7.5</v>
      </c>
      <c r="AY83" s="1">
        <v>1.5</v>
      </c>
      <c r="AZ83" s="1">
        <v>1</v>
      </c>
      <c r="BA83" s="1">
        <v>1.5</v>
      </c>
      <c r="BB83" s="1">
        <v>4</v>
      </c>
      <c r="BC83" s="1">
        <v>15.5</v>
      </c>
      <c r="BD83" s="1">
        <v>10</v>
      </c>
      <c r="BE83" s="1">
        <v>6.5</v>
      </c>
      <c r="BF83" s="1">
        <v>1</v>
      </c>
      <c r="BG83" s="1">
        <v>1.5</v>
      </c>
      <c r="BH83" s="1">
        <v>4</v>
      </c>
      <c r="BI83" s="1">
        <v>2.56</v>
      </c>
      <c r="BJ83" s="1">
        <v>40</v>
      </c>
      <c r="BK83" s="1">
        <v>32</v>
      </c>
      <c r="BL83" s="1">
        <v>80</v>
      </c>
      <c r="BM83" s="1">
        <v>15</v>
      </c>
      <c r="BN83" s="1">
        <v>8.5</v>
      </c>
      <c r="BO83" s="1">
        <v>57</v>
      </c>
      <c r="BP83" s="1">
        <v>6.5</v>
      </c>
      <c r="BQ83" s="1">
        <v>3</v>
      </c>
      <c r="BR83" s="1">
        <v>46</v>
      </c>
      <c r="BS83" s="1">
        <v>0</v>
      </c>
      <c r="BT83" s="1">
        <v>0</v>
      </c>
      <c r="BU83" s="1">
        <v>2</v>
      </c>
      <c r="BV83" s="1">
        <v>0</v>
      </c>
      <c r="BW83" s="1">
        <v>0</v>
      </c>
      <c r="BX83" s="1">
        <v>0</v>
      </c>
      <c r="BY83" s="1">
        <v>52.5</v>
      </c>
      <c r="BZ83" s="1">
        <v>2</v>
      </c>
      <c r="CA83" s="1">
        <v>4</v>
      </c>
      <c r="CB83" s="1">
        <v>1</v>
      </c>
      <c r="CC83" s="1">
        <v>0</v>
      </c>
      <c r="CD83" s="1">
        <v>0</v>
      </c>
      <c r="CE83" s="1">
        <v>0</v>
      </c>
      <c r="CF83" s="1">
        <v>0</v>
      </c>
      <c r="CG83" s="1">
        <v>0</v>
      </c>
      <c r="CH83" s="1">
        <v>0</v>
      </c>
      <c r="CI83" s="1">
        <v>0</v>
      </c>
      <c r="CJ83" s="1">
        <v>0</v>
      </c>
      <c r="CK83" s="1">
        <f t="shared" si="1"/>
        <v>3.4443620600000009</v>
      </c>
      <c r="CL83" s="1">
        <v>-4</v>
      </c>
    </row>
  </sheetData>
  <sortState xmlns:xlrd2="http://schemas.microsoft.com/office/spreadsheetml/2017/richdata2" ref="A2:CL83">
    <sortCondition descending="1" ref="CL8:CL83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CD04E-D7CB-4547-BE9F-8196874B565E}">
  <dimension ref="A1:CL88"/>
  <sheetViews>
    <sheetView zoomScale="80" zoomScaleNormal="80" workbookViewId="0">
      <pane xSplit="1" ySplit="1" topLeftCell="BT2" activePane="bottomRight" state="frozen"/>
      <selection pane="topRight" activeCell="B1" sqref="B1"/>
      <selection pane="bottomLeft" activeCell="A2" sqref="A2"/>
      <selection pane="bottomRight" activeCell="CK1" activeCellId="1" sqref="A1:B1048576 CK1:CL1048576"/>
    </sheetView>
  </sheetViews>
  <sheetFormatPr defaultRowHeight="15.75" x14ac:dyDescent="0.25"/>
  <cols>
    <col min="1" max="89" width="9.140625" style="1"/>
    <col min="90" max="90" width="12" style="1" bestFit="1" customWidth="1"/>
    <col min="91" max="16384" width="9.140625" style="1"/>
  </cols>
  <sheetData>
    <row r="1" spans="1:9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10</v>
      </c>
      <c r="S1" s="1" t="s">
        <v>11</v>
      </c>
      <c r="T1" s="1" t="s">
        <v>13</v>
      </c>
      <c r="U1" s="1" t="s">
        <v>17</v>
      </c>
      <c r="V1" s="1" t="s">
        <v>18</v>
      </c>
      <c r="W1" s="1" t="s">
        <v>19</v>
      </c>
      <c r="X1" s="1" t="s">
        <v>17</v>
      </c>
      <c r="Y1" s="1" t="s">
        <v>18</v>
      </c>
      <c r="Z1" s="1" t="s">
        <v>19</v>
      </c>
      <c r="AA1" s="1" t="s">
        <v>20</v>
      </c>
      <c r="AB1" s="1" t="s">
        <v>21</v>
      </c>
      <c r="AC1" s="1" t="s">
        <v>22</v>
      </c>
      <c r="AD1" s="1" t="s">
        <v>23</v>
      </c>
      <c r="AE1" s="1" t="s">
        <v>24</v>
      </c>
      <c r="AF1" s="1" t="s">
        <v>25</v>
      </c>
      <c r="AG1" s="1" t="s">
        <v>26</v>
      </c>
      <c r="AH1" s="1" t="s">
        <v>27</v>
      </c>
      <c r="AI1" s="1" t="s">
        <v>28</v>
      </c>
      <c r="AJ1" s="1" t="s">
        <v>29</v>
      </c>
      <c r="AK1" s="1" t="s">
        <v>30</v>
      </c>
      <c r="AL1" s="1" t="s">
        <v>31</v>
      </c>
      <c r="AM1" s="1" t="s">
        <v>32</v>
      </c>
      <c r="AN1" s="1" t="s">
        <v>33</v>
      </c>
      <c r="AO1" s="1" t="s">
        <v>34</v>
      </c>
      <c r="AP1" s="1" t="s">
        <v>35</v>
      </c>
      <c r="AQ1" s="1" t="s">
        <v>36</v>
      </c>
      <c r="AR1" s="1" t="s">
        <v>37</v>
      </c>
      <c r="AS1" s="1" t="s">
        <v>38</v>
      </c>
      <c r="AT1" s="1" t="s">
        <v>39</v>
      </c>
      <c r="AU1" s="1" t="s">
        <v>17</v>
      </c>
      <c r="AV1" s="1" t="s">
        <v>40</v>
      </c>
      <c r="AW1" s="1" t="s">
        <v>19</v>
      </c>
      <c r="AX1" s="1" t="s">
        <v>41</v>
      </c>
      <c r="AY1" s="1" t="s">
        <v>42</v>
      </c>
      <c r="AZ1" s="1" t="s">
        <v>43</v>
      </c>
      <c r="BA1" s="1" t="s">
        <v>44</v>
      </c>
      <c r="BB1" s="1" t="s">
        <v>45</v>
      </c>
      <c r="BC1" s="1" t="s">
        <v>8</v>
      </c>
      <c r="BD1" s="1" t="s">
        <v>10</v>
      </c>
      <c r="BE1" s="1" t="s">
        <v>9</v>
      </c>
      <c r="BF1" s="1" t="s">
        <v>46</v>
      </c>
      <c r="BG1" s="1" t="s">
        <v>13</v>
      </c>
      <c r="BH1" s="1" t="s">
        <v>12</v>
      </c>
      <c r="BI1" s="1" t="s">
        <v>47</v>
      </c>
      <c r="BJ1" s="1" t="s">
        <v>17</v>
      </c>
      <c r="BK1" s="1" t="s">
        <v>48</v>
      </c>
      <c r="BL1" s="1" t="s">
        <v>19</v>
      </c>
      <c r="BM1" s="1" t="s">
        <v>17</v>
      </c>
      <c r="BN1" s="1" t="s">
        <v>49</v>
      </c>
      <c r="BO1" s="1" t="s">
        <v>19</v>
      </c>
      <c r="BP1" s="1" t="s">
        <v>17</v>
      </c>
      <c r="BQ1" s="1" t="s">
        <v>18</v>
      </c>
      <c r="BR1" s="1" t="s">
        <v>19</v>
      </c>
      <c r="BS1" s="1" t="s">
        <v>17</v>
      </c>
      <c r="BT1" s="1" t="s">
        <v>49</v>
      </c>
      <c r="BU1" s="1" t="s">
        <v>50</v>
      </c>
      <c r="BV1" s="1" t="s">
        <v>51</v>
      </c>
      <c r="BW1" s="1" t="s">
        <v>52</v>
      </c>
      <c r="BX1" s="1" t="s">
        <v>53</v>
      </c>
      <c r="BY1" s="1" t="s">
        <v>54</v>
      </c>
      <c r="BZ1" s="1" t="s">
        <v>55</v>
      </c>
      <c r="CA1" s="1" t="s">
        <v>56</v>
      </c>
      <c r="CB1" s="1" t="s">
        <v>55</v>
      </c>
      <c r="CC1" s="1" t="s">
        <v>56</v>
      </c>
      <c r="CD1" s="1" t="s">
        <v>55</v>
      </c>
      <c r="CE1" s="1" t="s">
        <v>57</v>
      </c>
      <c r="CF1" s="1" t="s">
        <v>49</v>
      </c>
      <c r="CG1" s="1" t="s">
        <v>17</v>
      </c>
      <c r="CH1" s="1" t="s">
        <v>58</v>
      </c>
      <c r="CI1" s="1" t="s">
        <v>17</v>
      </c>
      <c r="CJ1" s="1" t="s">
        <v>58</v>
      </c>
      <c r="CK1" s="1" t="s">
        <v>209</v>
      </c>
      <c r="CL1" s="1" t="s">
        <v>208</v>
      </c>
    </row>
    <row r="2" spans="1:90" x14ac:dyDescent="0.25">
      <c r="A2" s="1" t="s">
        <v>111</v>
      </c>
      <c r="B2" s="1">
        <v>4.5</v>
      </c>
      <c r="C2" s="1">
        <v>1</v>
      </c>
      <c r="D2" s="1">
        <v>85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100</v>
      </c>
      <c r="X2" s="1">
        <v>0</v>
      </c>
      <c r="Y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1</v>
      </c>
      <c r="AK2" s="1">
        <v>0</v>
      </c>
      <c r="AL2" s="1">
        <v>0.3</v>
      </c>
      <c r="AM2" s="1">
        <v>12.6</v>
      </c>
      <c r="AN2" s="1">
        <v>0</v>
      </c>
      <c r="AO2" s="1">
        <v>3.6</v>
      </c>
      <c r="AP2" s="1">
        <v>11</v>
      </c>
      <c r="AQ2" s="1">
        <v>23</v>
      </c>
      <c r="AR2" s="1">
        <v>0</v>
      </c>
      <c r="AS2" s="1">
        <v>6</v>
      </c>
      <c r="AT2" s="1">
        <v>0</v>
      </c>
      <c r="AU2" s="1">
        <v>2</v>
      </c>
      <c r="AV2" s="1">
        <v>2</v>
      </c>
      <c r="AW2" s="1">
        <v>100</v>
      </c>
      <c r="AX2" s="1">
        <v>3</v>
      </c>
      <c r="AY2" s="1">
        <v>1</v>
      </c>
      <c r="AZ2" s="1">
        <v>1</v>
      </c>
      <c r="BA2" s="1">
        <v>3</v>
      </c>
      <c r="BB2" s="1">
        <v>5</v>
      </c>
      <c r="BC2" s="1">
        <v>14</v>
      </c>
      <c r="BD2" s="1">
        <v>10</v>
      </c>
      <c r="BE2" s="1">
        <v>3</v>
      </c>
      <c r="BF2" s="1">
        <v>1</v>
      </c>
      <c r="BG2" s="1">
        <v>2</v>
      </c>
      <c r="BH2" s="1">
        <v>0</v>
      </c>
      <c r="BI2" s="1">
        <v>0.86</v>
      </c>
      <c r="BJ2" s="1">
        <v>20</v>
      </c>
      <c r="BK2" s="1">
        <v>16</v>
      </c>
      <c r="BL2" s="1">
        <v>80</v>
      </c>
      <c r="BM2" s="1">
        <v>6</v>
      </c>
      <c r="BN2" s="1">
        <v>3</v>
      </c>
      <c r="BO2" s="1">
        <v>50</v>
      </c>
      <c r="BP2" s="1">
        <v>1</v>
      </c>
      <c r="BQ2" s="1">
        <v>1</v>
      </c>
      <c r="BR2" s="1">
        <v>100</v>
      </c>
      <c r="BS2" s="1">
        <v>0</v>
      </c>
      <c r="BT2" s="1">
        <v>0</v>
      </c>
      <c r="BU2" s="1">
        <v>1</v>
      </c>
      <c r="BV2" s="1">
        <v>0</v>
      </c>
      <c r="BW2" s="1">
        <v>1</v>
      </c>
      <c r="BX2" s="1">
        <v>0</v>
      </c>
      <c r="BY2" s="1">
        <v>33</v>
      </c>
      <c r="BZ2" s="1">
        <v>0</v>
      </c>
      <c r="CA2" s="1">
        <v>1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f>4.183594+(-0.009034*D2)+(-1.802019*E2)+(1.02112*F2)+(1.762121*G2)+(-3.031996*J2)+(-6.456009*M2)+(24.043236*O2)+(-1.033312*T2)+(0.066494*AA2)+(-0.22258*AB2)+(-0.191123*AC2)+(-1.297444*AI2)+(-0.050047*AK2)+(-0.042478*AM2)+(0.045861*AQ2)+(-0.114879*AS2)+(-0.11276*AT2)+(0.156991*AU2)+(-0.222984*AV2)+(0.03936*AY2)+(0.032499*BE2)+(0.1917*BF2)+(-0.123623*BG2)+(0.065461*BH2)+(0.015142*BK2)+(-0.018628*BL2)+(-0.023796*BN2)+(0.006707*BR2)+(0.619998*BS2)+(0.019132*BY2)+(0.096691*BZ2)+(-0.020132*CA2)+(0.100053*CB2)+(-1.303454*CD2)+(-0.545811*CF2)+(-1.093949*CG2)+(4.460507*CH2)+(7.9751*CJ2)</f>
        <v>3.1579032000000002</v>
      </c>
      <c r="CL2" s="1">
        <v>8</v>
      </c>
    </row>
    <row r="3" spans="1:90" x14ac:dyDescent="0.25">
      <c r="A3" s="1" t="s">
        <v>132</v>
      </c>
      <c r="B3" s="1">
        <v>5.0999999999999996</v>
      </c>
      <c r="C3" s="1">
        <v>1</v>
      </c>
      <c r="D3" s="1">
        <v>90</v>
      </c>
      <c r="E3" s="1">
        <v>0.24</v>
      </c>
      <c r="F3" s="1">
        <v>0</v>
      </c>
      <c r="G3" s="1">
        <v>0.4</v>
      </c>
      <c r="H3" s="1">
        <v>0</v>
      </c>
      <c r="I3" s="1">
        <v>3</v>
      </c>
      <c r="J3" s="1">
        <v>1</v>
      </c>
      <c r="K3" s="1">
        <v>3</v>
      </c>
      <c r="L3" s="1">
        <v>0</v>
      </c>
      <c r="M3" s="1">
        <v>0</v>
      </c>
      <c r="N3" s="1">
        <v>1</v>
      </c>
      <c r="O3" s="1">
        <v>0.19</v>
      </c>
      <c r="P3" s="1">
        <v>0.19</v>
      </c>
      <c r="Q3" s="1">
        <v>0</v>
      </c>
      <c r="R3" s="1">
        <v>0</v>
      </c>
      <c r="S3" s="1">
        <v>0</v>
      </c>
      <c r="T3" s="1">
        <v>0</v>
      </c>
      <c r="U3" s="1">
        <v>14</v>
      </c>
      <c r="V3" s="1">
        <v>6</v>
      </c>
      <c r="W3" s="1">
        <v>43</v>
      </c>
      <c r="X3" s="1">
        <v>6</v>
      </c>
      <c r="Y3" s="1">
        <v>2</v>
      </c>
      <c r="Z3" s="1">
        <v>33</v>
      </c>
      <c r="AA3" s="1">
        <v>0</v>
      </c>
      <c r="AB3" s="1">
        <v>3</v>
      </c>
      <c r="AC3" s="1">
        <v>3</v>
      </c>
      <c r="AD3" s="1">
        <v>0</v>
      </c>
      <c r="AE3" s="1">
        <v>0.17</v>
      </c>
      <c r="AF3" s="1">
        <v>0</v>
      </c>
      <c r="AG3" s="1">
        <v>0</v>
      </c>
      <c r="AH3" s="1">
        <v>1</v>
      </c>
      <c r="AI3" s="1">
        <v>0</v>
      </c>
      <c r="AJ3" s="1">
        <v>0</v>
      </c>
      <c r="AK3" s="1">
        <v>29</v>
      </c>
      <c r="AL3" s="1">
        <v>40.299999999999997</v>
      </c>
      <c r="AM3" s="1">
        <v>22.2</v>
      </c>
      <c r="AN3" s="1">
        <v>1.6</v>
      </c>
      <c r="AO3" s="1">
        <v>1.8</v>
      </c>
      <c r="AP3" s="1">
        <v>7</v>
      </c>
      <c r="AQ3" s="1">
        <v>7</v>
      </c>
      <c r="AR3" s="1">
        <v>0</v>
      </c>
      <c r="AS3" s="1">
        <v>-1</v>
      </c>
      <c r="AT3" s="1">
        <v>5</v>
      </c>
      <c r="AU3" s="1">
        <v>7</v>
      </c>
      <c r="AV3" s="1">
        <v>4</v>
      </c>
      <c r="AW3" s="1">
        <v>57</v>
      </c>
      <c r="AX3" s="1">
        <v>7</v>
      </c>
      <c r="AY3" s="1">
        <v>1</v>
      </c>
      <c r="AZ3" s="1">
        <v>0</v>
      </c>
      <c r="BA3" s="1">
        <v>1</v>
      </c>
      <c r="BB3" s="1">
        <v>2</v>
      </c>
      <c r="BC3" s="1">
        <v>20</v>
      </c>
      <c r="BD3" s="1">
        <v>10</v>
      </c>
      <c r="BE3" s="1">
        <v>8</v>
      </c>
      <c r="BF3" s="1">
        <v>1</v>
      </c>
      <c r="BG3" s="1">
        <v>2</v>
      </c>
      <c r="BH3" s="1">
        <v>6</v>
      </c>
      <c r="BI3" s="1">
        <v>3.21</v>
      </c>
      <c r="BJ3" s="1">
        <v>43</v>
      </c>
      <c r="BK3" s="1">
        <v>30</v>
      </c>
      <c r="BL3" s="1">
        <v>70</v>
      </c>
      <c r="BM3" s="1">
        <v>32</v>
      </c>
      <c r="BN3" s="1">
        <v>18</v>
      </c>
      <c r="BO3" s="1">
        <v>56</v>
      </c>
      <c r="BP3" s="1">
        <v>14</v>
      </c>
      <c r="BQ3" s="1">
        <v>6</v>
      </c>
      <c r="BR3" s="1">
        <v>43</v>
      </c>
      <c r="BS3" s="1">
        <v>0</v>
      </c>
      <c r="BT3" s="1">
        <v>0</v>
      </c>
      <c r="BU3" s="1">
        <v>1</v>
      </c>
      <c r="BV3" s="1">
        <v>0</v>
      </c>
      <c r="BW3" s="1">
        <v>0</v>
      </c>
      <c r="BX3" s="1">
        <v>0</v>
      </c>
      <c r="BY3" s="1">
        <v>83</v>
      </c>
      <c r="BZ3" s="1">
        <v>5</v>
      </c>
      <c r="CA3" s="1">
        <v>5</v>
      </c>
      <c r="CB3" s="1">
        <v>7</v>
      </c>
      <c r="CC3" s="1">
        <v>0</v>
      </c>
      <c r="CD3" s="1">
        <v>0</v>
      </c>
      <c r="CE3" s="1">
        <v>0</v>
      </c>
      <c r="CF3" s="1">
        <v>2</v>
      </c>
      <c r="CG3" s="1">
        <v>0</v>
      </c>
      <c r="CH3" s="1">
        <v>0</v>
      </c>
      <c r="CI3" s="1">
        <v>0</v>
      </c>
      <c r="CJ3" s="1">
        <v>0</v>
      </c>
      <c r="CK3" s="1">
        <f t="shared" ref="CK3:CK66" si="0">4.183594+(-0.009034*D3)+(-1.802019*E3)+(1.02112*F3)+(1.762121*G3)+(-3.031996*J3)+(-6.456009*M3)+(24.043236*O3)+(-1.033312*T3)+(0.066494*AA3)+(-0.22258*AB3)+(-0.191123*AC3)+(-1.297444*AI3)+(-0.050047*AK3)+(-0.042478*AM3)+(0.045861*AQ3)+(-0.114879*AS3)+(-0.11276*AT3)+(0.156991*AU3)+(-0.222984*AV3)+(0.03936*AY3)+(0.032499*BE3)+(0.1917*BF3)+(-0.123623*BG3)+(0.065461*BH3)+(0.015142*BK3)+(-0.018628*BL3)+(-0.023796*BN3)+(0.006707*BR3)+(0.619998*BS3)+(0.019132*BY3)+(0.096691*BZ3)+(-0.020132*CA3)+(0.100053*CB3)+(-1.303454*CD3)+(-0.545811*CF3)+(-1.093949*CG3)+(4.460507*CH3)+(7.9751*CJ3)</f>
        <v>2.8491850800000007</v>
      </c>
      <c r="CL3" s="1">
        <v>7</v>
      </c>
    </row>
    <row r="4" spans="1:90" x14ac:dyDescent="0.25">
      <c r="A4" s="1" t="s">
        <v>66</v>
      </c>
      <c r="B4" s="1">
        <v>4.8</v>
      </c>
      <c r="C4" s="1">
        <v>1</v>
      </c>
      <c r="D4" s="1">
        <v>90</v>
      </c>
      <c r="E4" s="1">
        <v>0.46</v>
      </c>
      <c r="F4" s="1">
        <v>0</v>
      </c>
      <c r="G4" s="1">
        <v>0.5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0.02</v>
      </c>
      <c r="P4" s="1">
        <v>0.02</v>
      </c>
      <c r="Q4" s="1">
        <v>0</v>
      </c>
      <c r="R4" s="1">
        <v>0</v>
      </c>
      <c r="S4" s="1">
        <v>0</v>
      </c>
      <c r="T4" s="1">
        <v>0</v>
      </c>
      <c r="U4" s="1">
        <v>20</v>
      </c>
      <c r="V4" s="1">
        <v>20</v>
      </c>
      <c r="W4" s="1">
        <v>100</v>
      </c>
      <c r="X4" s="1">
        <v>4</v>
      </c>
      <c r="Y4" s="1">
        <v>1</v>
      </c>
      <c r="Z4" s="1">
        <v>25</v>
      </c>
      <c r="AA4" s="1">
        <v>0</v>
      </c>
      <c r="AB4" s="1">
        <v>0</v>
      </c>
      <c r="AC4" s="1">
        <v>2</v>
      </c>
      <c r="AD4" s="1">
        <v>1</v>
      </c>
      <c r="AE4" s="1">
        <v>0.46</v>
      </c>
      <c r="AF4" s="1">
        <v>0</v>
      </c>
      <c r="AG4" s="1">
        <v>0</v>
      </c>
      <c r="AH4" s="1">
        <v>0</v>
      </c>
      <c r="AI4" s="1">
        <v>0</v>
      </c>
      <c r="AJ4" s="1">
        <v>1</v>
      </c>
      <c r="AK4" s="1">
        <v>10</v>
      </c>
      <c r="AL4" s="1">
        <v>28.7</v>
      </c>
      <c r="AM4" s="1">
        <v>23</v>
      </c>
      <c r="AN4" s="1">
        <v>1.5</v>
      </c>
      <c r="AO4" s="1">
        <v>5.0999999999999996</v>
      </c>
      <c r="AP4" s="1">
        <v>22</v>
      </c>
      <c r="AQ4" s="1">
        <v>34</v>
      </c>
      <c r="AR4" s="1">
        <v>3</v>
      </c>
      <c r="AS4" s="1">
        <v>9</v>
      </c>
      <c r="AT4" s="1">
        <v>0</v>
      </c>
      <c r="AU4" s="1">
        <v>0</v>
      </c>
      <c r="AV4" s="1">
        <v>0</v>
      </c>
      <c r="AX4" s="1">
        <v>9</v>
      </c>
      <c r="AY4" s="1">
        <v>4</v>
      </c>
      <c r="AZ4" s="1">
        <v>1</v>
      </c>
      <c r="BA4" s="1">
        <v>0</v>
      </c>
      <c r="BB4" s="1">
        <v>5</v>
      </c>
      <c r="BC4" s="1">
        <v>10</v>
      </c>
      <c r="BD4" s="1">
        <v>5</v>
      </c>
      <c r="BE4" s="1">
        <v>4</v>
      </c>
      <c r="BF4" s="1">
        <v>0</v>
      </c>
      <c r="BG4" s="1">
        <v>2</v>
      </c>
      <c r="BH4" s="1">
        <v>1</v>
      </c>
      <c r="BI4" s="1">
        <v>0.93</v>
      </c>
      <c r="BJ4" s="1">
        <v>40</v>
      </c>
      <c r="BK4" s="1">
        <v>36</v>
      </c>
      <c r="BL4" s="1">
        <v>90</v>
      </c>
      <c r="BM4" s="1">
        <v>30</v>
      </c>
      <c r="BN4" s="1">
        <v>25</v>
      </c>
      <c r="BO4" s="1">
        <v>83</v>
      </c>
      <c r="BP4" s="1">
        <v>20</v>
      </c>
      <c r="BQ4" s="1">
        <v>20</v>
      </c>
      <c r="BR4" s="1">
        <v>100</v>
      </c>
      <c r="BS4" s="1">
        <v>0</v>
      </c>
      <c r="BT4" s="1">
        <v>0</v>
      </c>
      <c r="BU4" s="1">
        <v>1</v>
      </c>
      <c r="BV4" s="1">
        <v>0</v>
      </c>
      <c r="BW4" s="1">
        <v>0</v>
      </c>
      <c r="BX4" s="1">
        <v>2</v>
      </c>
      <c r="BY4" s="1">
        <v>69</v>
      </c>
      <c r="BZ4" s="1">
        <v>5</v>
      </c>
      <c r="CA4" s="1">
        <v>7</v>
      </c>
      <c r="CB4" s="1">
        <v>5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f t="shared" si="0"/>
        <v>3.7821304800000002</v>
      </c>
      <c r="CL4" s="1">
        <v>6</v>
      </c>
    </row>
    <row r="5" spans="1:90" x14ac:dyDescent="0.25">
      <c r="A5" s="1" t="s">
        <v>194</v>
      </c>
      <c r="B5" s="1">
        <v>5.2</v>
      </c>
      <c r="C5" s="1">
        <v>1</v>
      </c>
      <c r="D5" s="1">
        <v>31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4</v>
      </c>
      <c r="V5" s="1">
        <v>3</v>
      </c>
      <c r="W5" s="1">
        <v>75</v>
      </c>
      <c r="X5" s="1">
        <v>0</v>
      </c>
      <c r="Y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0.7</v>
      </c>
      <c r="AM5" s="1">
        <v>7.8</v>
      </c>
      <c r="AN5" s="1">
        <v>0</v>
      </c>
      <c r="AO5" s="1">
        <v>2.6</v>
      </c>
      <c r="AP5" s="1">
        <v>7</v>
      </c>
      <c r="AQ5" s="1">
        <v>7</v>
      </c>
      <c r="AR5" s="1">
        <v>0</v>
      </c>
      <c r="AS5" s="1">
        <v>1</v>
      </c>
      <c r="AT5" s="1">
        <v>1</v>
      </c>
      <c r="AU5" s="1">
        <v>1</v>
      </c>
      <c r="AV5" s="1">
        <v>1</v>
      </c>
      <c r="AW5" s="1">
        <v>100</v>
      </c>
      <c r="AX5" s="1">
        <v>3</v>
      </c>
      <c r="AY5" s="1">
        <v>1</v>
      </c>
      <c r="AZ5" s="1">
        <v>0</v>
      </c>
      <c r="BA5" s="1">
        <v>1</v>
      </c>
      <c r="BB5" s="1">
        <v>2</v>
      </c>
      <c r="BC5" s="1">
        <v>8</v>
      </c>
      <c r="BD5" s="1">
        <v>6</v>
      </c>
      <c r="BE5" s="1">
        <v>3</v>
      </c>
      <c r="BF5" s="1">
        <v>1</v>
      </c>
      <c r="BG5" s="1">
        <v>2</v>
      </c>
      <c r="BH5" s="1">
        <v>1</v>
      </c>
      <c r="BI5" s="1">
        <v>0.82</v>
      </c>
      <c r="BJ5" s="1">
        <v>27</v>
      </c>
      <c r="BK5" s="1">
        <v>22</v>
      </c>
      <c r="BL5" s="1">
        <v>81</v>
      </c>
      <c r="BM5" s="1">
        <v>13</v>
      </c>
      <c r="BN5" s="1">
        <v>10</v>
      </c>
      <c r="BO5" s="1">
        <v>77</v>
      </c>
      <c r="BP5" s="1">
        <v>4</v>
      </c>
      <c r="BQ5" s="1">
        <v>3</v>
      </c>
      <c r="BR5" s="1">
        <v>75</v>
      </c>
      <c r="BS5" s="1">
        <v>0</v>
      </c>
      <c r="BT5" s="1">
        <v>0</v>
      </c>
      <c r="BU5" s="1">
        <v>0</v>
      </c>
      <c r="BV5" s="1">
        <v>1</v>
      </c>
      <c r="BW5" s="1">
        <v>0</v>
      </c>
      <c r="BX5" s="1">
        <v>0</v>
      </c>
      <c r="BY5" s="1">
        <v>32</v>
      </c>
      <c r="BZ5" s="1">
        <v>0</v>
      </c>
      <c r="CA5" s="1">
        <v>4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f t="shared" si="0"/>
        <v>3.3673956000000005</v>
      </c>
      <c r="CL5" s="1">
        <v>6</v>
      </c>
    </row>
    <row r="6" spans="1:90" x14ac:dyDescent="0.25">
      <c r="A6" s="1" t="s">
        <v>181</v>
      </c>
      <c r="B6" s="1">
        <v>4.5</v>
      </c>
      <c r="C6" s="1">
        <v>1</v>
      </c>
      <c r="D6" s="1">
        <v>90</v>
      </c>
      <c r="E6" s="1">
        <v>0.42</v>
      </c>
      <c r="F6" s="1">
        <v>0</v>
      </c>
      <c r="G6" s="1">
        <v>0.3</v>
      </c>
      <c r="H6" s="1">
        <v>0</v>
      </c>
      <c r="I6" s="1">
        <v>1</v>
      </c>
      <c r="J6" s="1">
        <v>0</v>
      </c>
      <c r="K6" s="1">
        <v>1</v>
      </c>
      <c r="L6" s="1">
        <v>0</v>
      </c>
      <c r="M6" s="1">
        <v>1</v>
      </c>
      <c r="N6" s="1">
        <v>1</v>
      </c>
      <c r="O6" s="1">
        <v>0.3</v>
      </c>
      <c r="P6" s="1">
        <v>0.3</v>
      </c>
      <c r="Q6" s="1">
        <v>0</v>
      </c>
      <c r="R6" s="1">
        <v>0</v>
      </c>
      <c r="S6" s="1">
        <v>0</v>
      </c>
      <c r="T6" s="1">
        <v>0</v>
      </c>
      <c r="U6" s="1">
        <v>18</v>
      </c>
      <c r="V6" s="1">
        <v>9</v>
      </c>
      <c r="W6" s="1">
        <v>50</v>
      </c>
      <c r="X6" s="1">
        <v>3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0.02</v>
      </c>
      <c r="AF6" s="1">
        <v>0</v>
      </c>
      <c r="AG6" s="1">
        <v>0</v>
      </c>
      <c r="AH6" s="1">
        <v>1</v>
      </c>
      <c r="AI6" s="1">
        <v>0</v>
      </c>
      <c r="AJ6" s="1">
        <v>0</v>
      </c>
      <c r="AK6" s="1">
        <v>9</v>
      </c>
      <c r="AL6" s="1">
        <v>3.1</v>
      </c>
      <c r="AM6" s="1">
        <v>0</v>
      </c>
      <c r="AN6" s="1">
        <v>1.9</v>
      </c>
      <c r="AO6" s="1">
        <v>3.4</v>
      </c>
      <c r="AP6" s="1">
        <v>0</v>
      </c>
      <c r="AQ6" s="1">
        <v>0</v>
      </c>
      <c r="AR6" s="1">
        <v>0</v>
      </c>
      <c r="AS6" s="1">
        <v>0</v>
      </c>
      <c r="AT6" s="1">
        <v>3</v>
      </c>
      <c r="AU6" s="1">
        <v>1</v>
      </c>
      <c r="AV6" s="1">
        <v>1</v>
      </c>
      <c r="AW6" s="1">
        <v>100</v>
      </c>
      <c r="AX6" s="1">
        <v>3</v>
      </c>
      <c r="AY6" s="1">
        <v>0</v>
      </c>
      <c r="AZ6" s="1">
        <v>0</v>
      </c>
      <c r="BA6" s="1">
        <v>1</v>
      </c>
      <c r="BB6" s="1">
        <v>1</v>
      </c>
      <c r="BC6" s="1">
        <v>10</v>
      </c>
      <c r="BD6" s="1">
        <v>8</v>
      </c>
      <c r="BE6" s="1">
        <v>4</v>
      </c>
      <c r="BF6" s="1">
        <v>0</v>
      </c>
      <c r="BG6" s="1">
        <v>2</v>
      </c>
      <c r="BH6" s="1">
        <v>2</v>
      </c>
      <c r="BI6" s="1">
        <v>1.38</v>
      </c>
      <c r="BJ6" s="1">
        <v>46</v>
      </c>
      <c r="BK6" s="1">
        <v>33</v>
      </c>
      <c r="BL6" s="1">
        <v>72</v>
      </c>
      <c r="BM6" s="1">
        <v>30</v>
      </c>
      <c r="BN6" s="1">
        <v>17</v>
      </c>
      <c r="BO6" s="1">
        <v>57</v>
      </c>
      <c r="BP6" s="1">
        <v>18</v>
      </c>
      <c r="BQ6" s="1">
        <v>9</v>
      </c>
      <c r="BR6" s="1">
        <v>50</v>
      </c>
      <c r="BS6" s="1">
        <v>0</v>
      </c>
      <c r="BT6" s="1">
        <v>0</v>
      </c>
      <c r="BU6" s="1">
        <v>1</v>
      </c>
      <c r="BV6" s="1">
        <v>0</v>
      </c>
      <c r="BW6" s="1">
        <v>0</v>
      </c>
      <c r="BX6" s="1">
        <v>0</v>
      </c>
      <c r="BY6" s="1">
        <v>58</v>
      </c>
      <c r="BZ6" s="1">
        <v>2</v>
      </c>
      <c r="CA6" s="1">
        <v>6</v>
      </c>
      <c r="CB6" s="1">
        <v>2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f t="shared" si="0"/>
        <v>3.5299001199999998</v>
      </c>
      <c r="CL6" s="1">
        <v>6</v>
      </c>
    </row>
    <row r="7" spans="1:90" x14ac:dyDescent="0.25">
      <c r="A7" s="1" t="s">
        <v>92</v>
      </c>
      <c r="B7" s="1">
        <v>5.4</v>
      </c>
      <c r="C7" s="1">
        <v>1</v>
      </c>
      <c r="D7" s="1">
        <v>84</v>
      </c>
      <c r="E7" s="1">
        <v>7.0000000000000007E-2</v>
      </c>
      <c r="F7" s="1">
        <v>0</v>
      </c>
      <c r="G7" s="1">
        <v>0.1</v>
      </c>
      <c r="H7" s="1">
        <v>0</v>
      </c>
      <c r="I7" s="1">
        <v>1</v>
      </c>
      <c r="J7" s="1">
        <v>0</v>
      </c>
      <c r="K7" s="1">
        <v>0</v>
      </c>
      <c r="L7" s="1">
        <v>1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7</v>
      </c>
      <c r="V7" s="1">
        <v>4</v>
      </c>
      <c r="W7" s="1">
        <v>57</v>
      </c>
      <c r="X7" s="1">
        <v>8</v>
      </c>
      <c r="Y7" s="1">
        <v>3</v>
      </c>
      <c r="Z7" s="1">
        <v>38</v>
      </c>
      <c r="AA7" s="1">
        <v>0</v>
      </c>
      <c r="AB7" s="1">
        <v>0</v>
      </c>
      <c r="AC7" s="1">
        <v>2</v>
      </c>
      <c r="AD7" s="1">
        <v>0</v>
      </c>
      <c r="AE7" s="1">
        <v>7.0000000000000007E-2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1</v>
      </c>
      <c r="AL7" s="1">
        <v>34.799999999999997</v>
      </c>
      <c r="AM7" s="1">
        <v>20.399999999999999</v>
      </c>
      <c r="AN7" s="1">
        <v>0.2</v>
      </c>
      <c r="AO7" s="1">
        <v>2.8</v>
      </c>
      <c r="AP7" s="1">
        <v>12</v>
      </c>
      <c r="AQ7" s="1">
        <v>12</v>
      </c>
      <c r="AR7" s="1">
        <v>0</v>
      </c>
      <c r="AS7" s="1">
        <v>2</v>
      </c>
      <c r="AT7" s="1">
        <v>1</v>
      </c>
      <c r="AU7" s="1">
        <v>1</v>
      </c>
      <c r="AV7" s="1">
        <v>1</v>
      </c>
      <c r="AW7" s="1">
        <v>100</v>
      </c>
      <c r="AX7" s="1">
        <v>4</v>
      </c>
      <c r="AY7" s="1">
        <v>2</v>
      </c>
      <c r="AZ7" s="1">
        <v>1</v>
      </c>
      <c r="BA7" s="1">
        <v>1</v>
      </c>
      <c r="BB7" s="1">
        <v>4</v>
      </c>
      <c r="BC7" s="1">
        <v>13</v>
      </c>
      <c r="BD7" s="1">
        <v>10</v>
      </c>
      <c r="BE7" s="1">
        <v>4</v>
      </c>
      <c r="BF7" s="1">
        <v>0</v>
      </c>
      <c r="BG7" s="1">
        <v>1</v>
      </c>
      <c r="BH7" s="1">
        <v>2</v>
      </c>
      <c r="BI7" s="1">
        <v>1.44</v>
      </c>
      <c r="BJ7" s="1">
        <v>30</v>
      </c>
      <c r="BK7" s="1">
        <v>23</v>
      </c>
      <c r="BL7" s="1">
        <v>77</v>
      </c>
      <c r="BM7" s="1">
        <v>26</v>
      </c>
      <c r="BN7" s="1">
        <v>17</v>
      </c>
      <c r="BO7" s="1">
        <v>65</v>
      </c>
      <c r="BP7" s="1">
        <v>7</v>
      </c>
      <c r="BQ7" s="1">
        <v>4</v>
      </c>
      <c r="BR7" s="1">
        <v>57</v>
      </c>
      <c r="BS7" s="1">
        <v>0</v>
      </c>
      <c r="BT7" s="1">
        <v>0</v>
      </c>
      <c r="BU7" s="1">
        <v>1</v>
      </c>
      <c r="BV7" s="1">
        <v>0</v>
      </c>
      <c r="BW7" s="1">
        <v>1</v>
      </c>
      <c r="BX7" s="1">
        <v>1</v>
      </c>
      <c r="BY7" s="1">
        <v>60</v>
      </c>
      <c r="BZ7" s="1">
        <v>0</v>
      </c>
      <c r="CA7" s="1">
        <v>3</v>
      </c>
      <c r="CB7" s="1">
        <v>9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f t="shared" si="0"/>
        <v>3.413478570000001</v>
      </c>
      <c r="CL7" s="1">
        <v>5</v>
      </c>
    </row>
    <row r="8" spans="1:90" x14ac:dyDescent="0.25">
      <c r="A8" s="1" t="s">
        <v>160</v>
      </c>
      <c r="B8" s="1">
        <v>3.9</v>
      </c>
      <c r="C8" s="1">
        <v>1</v>
      </c>
      <c r="D8" s="1">
        <v>45</v>
      </c>
      <c r="E8" s="1">
        <v>0.09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7</v>
      </c>
      <c r="V8" s="1">
        <v>6</v>
      </c>
      <c r="W8" s="1">
        <v>86</v>
      </c>
      <c r="X8" s="1">
        <v>0</v>
      </c>
      <c r="Y8" s="1">
        <v>0</v>
      </c>
      <c r="AA8" s="1">
        <v>0</v>
      </c>
      <c r="AB8" s="1">
        <v>0</v>
      </c>
      <c r="AC8" s="1">
        <v>1</v>
      </c>
      <c r="AD8" s="1">
        <v>0</v>
      </c>
      <c r="AE8" s="1">
        <v>0.04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2</v>
      </c>
      <c r="AL8" s="1">
        <v>11.6</v>
      </c>
      <c r="AM8" s="1">
        <v>6.2</v>
      </c>
      <c r="AN8" s="1">
        <v>0.1</v>
      </c>
      <c r="AO8" s="1">
        <v>-0.2</v>
      </c>
      <c r="AP8" s="1">
        <v>5</v>
      </c>
      <c r="AQ8" s="1">
        <v>5</v>
      </c>
      <c r="AR8" s="1">
        <v>0</v>
      </c>
      <c r="AS8" s="1">
        <v>-1</v>
      </c>
      <c r="AT8" s="1">
        <v>4</v>
      </c>
      <c r="AU8" s="1">
        <v>1</v>
      </c>
      <c r="AV8" s="1">
        <v>1</v>
      </c>
      <c r="AW8" s="1">
        <v>100</v>
      </c>
      <c r="AX8" s="1">
        <v>4</v>
      </c>
      <c r="AY8" s="1">
        <v>1</v>
      </c>
      <c r="AZ8" s="1">
        <v>0</v>
      </c>
      <c r="BA8" s="1">
        <v>1</v>
      </c>
      <c r="BB8" s="1">
        <v>2</v>
      </c>
      <c r="BC8" s="1">
        <v>23</v>
      </c>
      <c r="BD8" s="1">
        <v>11</v>
      </c>
      <c r="BE8" s="1">
        <v>13</v>
      </c>
      <c r="BF8" s="1">
        <v>2</v>
      </c>
      <c r="BG8" s="1">
        <v>0</v>
      </c>
      <c r="BH8" s="1">
        <v>5</v>
      </c>
      <c r="BI8" s="1">
        <v>3.87</v>
      </c>
      <c r="BJ8" s="1">
        <v>14</v>
      </c>
      <c r="BK8" s="1">
        <v>12</v>
      </c>
      <c r="BL8" s="1">
        <v>86</v>
      </c>
      <c r="BM8" s="1">
        <v>7</v>
      </c>
      <c r="BN8" s="1">
        <v>6</v>
      </c>
      <c r="BO8" s="1">
        <v>86</v>
      </c>
      <c r="BP8" s="1">
        <v>7</v>
      </c>
      <c r="BQ8" s="1">
        <v>6</v>
      </c>
      <c r="BR8" s="1">
        <v>86</v>
      </c>
      <c r="BS8" s="1">
        <v>0</v>
      </c>
      <c r="BT8" s="1">
        <v>0</v>
      </c>
      <c r="BU8" s="1">
        <v>0</v>
      </c>
      <c r="BV8" s="1">
        <v>1</v>
      </c>
      <c r="BW8" s="1">
        <v>0</v>
      </c>
      <c r="BX8" s="1">
        <v>0</v>
      </c>
      <c r="BY8" s="1">
        <v>23</v>
      </c>
      <c r="BZ8" s="1">
        <v>1</v>
      </c>
      <c r="CA8" s="1">
        <v>2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f t="shared" si="0"/>
        <v>3.5701896900000007</v>
      </c>
      <c r="CL8" s="1">
        <v>2</v>
      </c>
    </row>
    <row r="9" spans="1:90" x14ac:dyDescent="0.25">
      <c r="A9" s="1" t="s">
        <v>95</v>
      </c>
      <c r="B9" s="1">
        <v>5.2</v>
      </c>
      <c r="C9" s="1">
        <v>1</v>
      </c>
      <c r="D9" s="1">
        <v>90</v>
      </c>
      <c r="E9" s="1">
        <v>0.03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8</v>
      </c>
      <c r="V9" s="1">
        <v>8</v>
      </c>
      <c r="W9" s="1">
        <v>100</v>
      </c>
      <c r="X9" s="1">
        <v>1</v>
      </c>
      <c r="Y9" s="1">
        <v>1</v>
      </c>
      <c r="Z9" s="1">
        <v>100</v>
      </c>
      <c r="AA9" s="1">
        <v>0</v>
      </c>
      <c r="AB9" s="1">
        <v>0</v>
      </c>
      <c r="AC9" s="1">
        <v>1</v>
      </c>
      <c r="AD9" s="1">
        <v>0</v>
      </c>
      <c r="AE9" s="1">
        <v>0.04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2</v>
      </c>
      <c r="AL9" s="1">
        <v>12.8</v>
      </c>
      <c r="AM9" s="1">
        <v>24</v>
      </c>
      <c r="AN9" s="1">
        <v>0.1</v>
      </c>
      <c r="AO9" s="1">
        <v>3</v>
      </c>
      <c r="AP9" s="1">
        <v>16</v>
      </c>
      <c r="AQ9" s="1">
        <v>16</v>
      </c>
      <c r="AR9" s="1">
        <v>0</v>
      </c>
      <c r="AS9" s="1">
        <v>2</v>
      </c>
      <c r="AT9" s="1">
        <v>1</v>
      </c>
      <c r="AU9" s="1">
        <v>4</v>
      </c>
      <c r="AV9" s="1">
        <v>1</v>
      </c>
      <c r="AW9" s="1">
        <v>25</v>
      </c>
      <c r="AX9" s="1">
        <v>10</v>
      </c>
      <c r="AY9" s="1">
        <v>4</v>
      </c>
      <c r="AZ9" s="1">
        <v>0</v>
      </c>
      <c r="BA9" s="1">
        <v>1</v>
      </c>
      <c r="BB9" s="1">
        <v>5</v>
      </c>
      <c r="BC9" s="1">
        <v>15</v>
      </c>
      <c r="BD9" s="1">
        <v>10</v>
      </c>
      <c r="BE9" s="1">
        <v>5</v>
      </c>
      <c r="BF9" s="1">
        <v>1</v>
      </c>
      <c r="BG9" s="1">
        <v>6</v>
      </c>
      <c r="BH9" s="1">
        <v>1</v>
      </c>
      <c r="BI9" s="1">
        <v>1.32</v>
      </c>
      <c r="BJ9" s="1">
        <v>42</v>
      </c>
      <c r="BK9" s="1">
        <v>33</v>
      </c>
      <c r="BL9" s="1">
        <v>79</v>
      </c>
      <c r="BM9" s="1">
        <v>24</v>
      </c>
      <c r="BN9" s="1">
        <v>18</v>
      </c>
      <c r="BO9" s="1">
        <v>75</v>
      </c>
      <c r="BP9" s="1">
        <v>8</v>
      </c>
      <c r="BQ9" s="1">
        <v>8</v>
      </c>
      <c r="BR9" s="1">
        <v>100</v>
      </c>
      <c r="BS9" s="1">
        <v>0</v>
      </c>
      <c r="BT9" s="1">
        <v>0</v>
      </c>
      <c r="BU9" s="1">
        <v>1</v>
      </c>
      <c r="BV9" s="1">
        <v>0</v>
      </c>
      <c r="BW9" s="1">
        <v>0</v>
      </c>
      <c r="BX9" s="1">
        <v>2</v>
      </c>
      <c r="BY9" s="1">
        <v>73</v>
      </c>
      <c r="BZ9" s="1">
        <v>1</v>
      </c>
      <c r="CA9" s="1">
        <v>5</v>
      </c>
      <c r="CB9" s="1">
        <v>1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f t="shared" si="0"/>
        <v>3.4005464299999995</v>
      </c>
      <c r="CL9" s="1">
        <v>2</v>
      </c>
    </row>
    <row r="10" spans="1:90" x14ac:dyDescent="0.25">
      <c r="A10" s="1" t="s">
        <v>196</v>
      </c>
      <c r="B10" s="1">
        <v>4.4000000000000004</v>
      </c>
      <c r="C10" s="1">
        <v>1</v>
      </c>
      <c r="D10" s="1">
        <v>14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X10" s="1">
        <v>0</v>
      </c>
      <c r="Y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1.5</v>
      </c>
      <c r="AP10" s="1">
        <v>3</v>
      </c>
      <c r="AQ10" s="1">
        <v>3</v>
      </c>
      <c r="AR10" s="1">
        <v>0</v>
      </c>
      <c r="AS10" s="1">
        <v>1</v>
      </c>
      <c r="AT10" s="1">
        <v>0</v>
      </c>
      <c r="AU10" s="1">
        <v>0</v>
      </c>
      <c r="AV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15</v>
      </c>
      <c r="BD10" s="1">
        <v>11</v>
      </c>
      <c r="BE10" s="1">
        <v>4</v>
      </c>
      <c r="BF10" s="1">
        <v>2</v>
      </c>
      <c r="BG10" s="1">
        <v>5</v>
      </c>
      <c r="BH10" s="1">
        <v>2</v>
      </c>
      <c r="BI10" s="1">
        <v>1.48</v>
      </c>
      <c r="BJ10" s="1">
        <v>2</v>
      </c>
      <c r="BK10" s="1">
        <v>1</v>
      </c>
      <c r="BL10" s="1">
        <v>50</v>
      </c>
      <c r="BM10" s="1">
        <v>1</v>
      </c>
      <c r="BN10" s="1">
        <v>0</v>
      </c>
      <c r="BO10" s="1">
        <v>0</v>
      </c>
      <c r="BP10" s="1">
        <v>0</v>
      </c>
      <c r="BQ10" s="1">
        <v>0</v>
      </c>
      <c r="BS10" s="1">
        <v>0</v>
      </c>
      <c r="BT10" s="1">
        <v>0</v>
      </c>
      <c r="BU10" s="1">
        <v>0</v>
      </c>
      <c r="BV10" s="1">
        <v>1</v>
      </c>
      <c r="BW10" s="1">
        <v>0</v>
      </c>
      <c r="BX10" s="1">
        <v>0</v>
      </c>
      <c r="BY10" s="1">
        <v>4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f t="shared" si="0"/>
        <v>3.2662950000000008</v>
      </c>
      <c r="CL10" s="1">
        <v>2</v>
      </c>
    </row>
    <row r="11" spans="1:90" x14ac:dyDescent="0.25">
      <c r="A11" s="1" t="s">
        <v>100</v>
      </c>
      <c r="B11" s="1">
        <v>4.8</v>
      </c>
      <c r="C11" s="1">
        <v>1</v>
      </c>
      <c r="D11" s="1">
        <v>90</v>
      </c>
      <c r="E11" s="1">
        <v>0.01</v>
      </c>
      <c r="F11" s="1">
        <v>0</v>
      </c>
      <c r="G11" s="1">
        <v>0</v>
      </c>
      <c r="H11" s="1">
        <v>0</v>
      </c>
      <c r="I11" s="1">
        <v>1</v>
      </c>
      <c r="J11" s="1">
        <v>0</v>
      </c>
      <c r="K11" s="1">
        <v>1</v>
      </c>
      <c r="L11" s="1">
        <v>0</v>
      </c>
      <c r="M11" s="1">
        <v>0</v>
      </c>
      <c r="N11" s="1">
        <v>1</v>
      </c>
      <c r="O11" s="1">
        <v>0.01</v>
      </c>
      <c r="P11" s="1">
        <v>0.01</v>
      </c>
      <c r="Q11" s="1">
        <v>0</v>
      </c>
      <c r="R11" s="1">
        <v>0</v>
      </c>
      <c r="S11" s="1">
        <v>0</v>
      </c>
      <c r="T11" s="1">
        <v>0</v>
      </c>
      <c r="U11" s="1">
        <v>8</v>
      </c>
      <c r="V11" s="1">
        <v>4</v>
      </c>
      <c r="W11" s="1">
        <v>50</v>
      </c>
      <c r="X11" s="1">
        <v>0</v>
      </c>
      <c r="Y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0.01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6</v>
      </c>
      <c r="AL11" s="1">
        <v>0.3</v>
      </c>
      <c r="AM11" s="1">
        <v>17.600000000000001</v>
      </c>
      <c r="AN11" s="1">
        <v>0.1</v>
      </c>
      <c r="AO11" s="1">
        <v>3</v>
      </c>
      <c r="AP11" s="1">
        <v>9</v>
      </c>
      <c r="AQ11" s="1">
        <v>9</v>
      </c>
      <c r="AR11" s="1">
        <v>0</v>
      </c>
      <c r="AS11" s="1">
        <v>2</v>
      </c>
      <c r="AT11" s="1">
        <v>1</v>
      </c>
      <c r="AU11" s="1">
        <v>0</v>
      </c>
      <c r="AV11" s="1">
        <v>0</v>
      </c>
      <c r="AX11" s="1">
        <v>7</v>
      </c>
      <c r="AY11" s="1">
        <v>5</v>
      </c>
      <c r="AZ11" s="1">
        <v>1</v>
      </c>
      <c r="BA11" s="1">
        <v>1</v>
      </c>
      <c r="BB11" s="1">
        <v>7</v>
      </c>
      <c r="BC11" s="1">
        <v>12</v>
      </c>
      <c r="BD11" s="1">
        <v>6</v>
      </c>
      <c r="BE11" s="1">
        <v>5</v>
      </c>
      <c r="BF11" s="1">
        <v>1</v>
      </c>
      <c r="BG11" s="1">
        <v>0</v>
      </c>
      <c r="BH11" s="1">
        <v>1</v>
      </c>
      <c r="BI11" s="1">
        <v>1.23</v>
      </c>
      <c r="BJ11" s="1">
        <v>48</v>
      </c>
      <c r="BK11" s="1">
        <v>33</v>
      </c>
      <c r="BL11" s="1">
        <v>69</v>
      </c>
      <c r="BM11" s="1">
        <v>20</v>
      </c>
      <c r="BN11" s="1">
        <v>9</v>
      </c>
      <c r="BO11" s="1">
        <v>45</v>
      </c>
      <c r="BP11" s="1">
        <v>8</v>
      </c>
      <c r="BQ11" s="1">
        <v>4</v>
      </c>
      <c r="BR11" s="1">
        <v>50</v>
      </c>
      <c r="BS11" s="1">
        <v>0</v>
      </c>
      <c r="BT11" s="1">
        <v>0</v>
      </c>
      <c r="BU11" s="1">
        <v>1</v>
      </c>
      <c r="BV11" s="1">
        <v>0</v>
      </c>
      <c r="BW11" s="1">
        <v>0</v>
      </c>
      <c r="BX11" s="1">
        <v>0</v>
      </c>
      <c r="BY11" s="1">
        <v>58</v>
      </c>
      <c r="BZ11" s="1">
        <v>2</v>
      </c>
      <c r="CA11" s="1">
        <v>8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f t="shared" si="0"/>
        <v>3.70926037</v>
      </c>
      <c r="CL11" s="1">
        <v>2</v>
      </c>
    </row>
    <row r="12" spans="1:90" x14ac:dyDescent="0.25">
      <c r="A12" s="1" t="s">
        <v>125</v>
      </c>
      <c r="B12" s="1">
        <v>4.4000000000000004</v>
      </c>
      <c r="C12" s="1">
        <v>1</v>
      </c>
      <c r="D12" s="1">
        <v>65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5</v>
      </c>
      <c r="V12" s="1">
        <v>2</v>
      </c>
      <c r="W12" s="1">
        <v>40</v>
      </c>
      <c r="X12" s="1">
        <v>0</v>
      </c>
      <c r="Y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1</v>
      </c>
      <c r="AJ12" s="1">
        <v>0</v>
      </c>
      <c r="AK12" s="1">
        <v>0</v>
      </c>
      <c r="AL12" s="1">
        <v>0.3</v>
      </c>
      <c r="AM12" s="1">
        <v>7</v>
      </c>
      <c r="AN12" s="1">
        <v>0</v>
      </c>
      <c r="AO12" s="1">
        <v>0.8</v>
      </c>
      <c r="AP12" s="1">
        <v>11</v>
      </c>
      <c r="AQ12" s="1">
        <v>2</v>
      </c>
      <c r="AR12" s="1">
        <v>0</v>
      </c>
      <c r="AS12" s="1">
        <v>-4</v>
      </c>
      <c r="AT12" s="1">
        <v>7</v>
      </c>
      <c r="AU12" s="1">
        <v>2</v>
      </c>
      <c r="AV12" s="1">
        <v>1</v>
      </c>
      <c r="AW12" s="1">
        <v>50</v>
      </c>
      <c r="AX12" s="1">
        <v>5</v>
      </c>
      <c r="AY12" s="1">
        <v>2</v>
      </c>
      <c r="AZ12" s="1">
        <v>0</v>
      </c>
      <c r="BA12" s="1">
        <v>2</v>
      </c>
      <c r="BB12" s="1">
        <v>4</v>
      </c>
      <c r="BC12" s="1">
        <v>23</v>
      </c>
      <c r="BD12" s="1">
        <v>11</v>
      </c>
      <c r="BE12" s="1">
        <v>13</v>
      </c>
      <c r="BF12" s="1">
        <v>2</v>
      </c>
      <c r="BG12" s="1">
        <v>0</v>
      </c>
      <c r="BH12" s="1">
        <v>5</v>
      </c>
      <c r="BI12" s="1">
        <v>3.87</v>
      </c>
      <c r="BJ12" s="1">
        <v>43</v>
      </c>
      <c r="BK12" s="1">
        <v>35</v>
      </c>
      <c r="BL12" s="1">
        <v>81</v>
      </c>
      <c r="BM12" s="1">
        <v>13</v>
      </c>
      <c r="BN12" s="1">
        <v>8</v>
      </c>
      <c r="BO12" s="1">
        <v>62</v>
      </c>
      <c r="BP12" s="1">
        <v>5</v>
      </c>
      <c r="BQ12" s="1">
        <v>2</v>
      </c>
      <c r="BR12" s="1">
        <v>40</v>
      </c>
      <c r="BS12" s="1">
        <v>0</v>
      </c>
      <c r="BT12" s="1">
        <v>0</v>
      </c>
      <c r="BU12" s="1">
        <v>1</v>
      </c>
      <c r="BV12" s="1">
        <v>0</v>
      </c>
      <c r="BW12" s="1">
        <v>0</v>
      </c>
      <c r="BX12" s="1">
        <v>0</v>
      </c>
      <c r="BY12" s="1">
        <v>52</v>
      </c>
      <c r="BZ12" s="1">
        <v>0</v>
      </c>
      <c r="CA12" s="1">
        <v>5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f t="shared" si="0"/>
        <v>3.0596399999999995</v>
      </c>
      <c r="CL12" s="1">
        <v>2</v>
      </c>
    </row>
    <row r="13" spans="1:90" x14ac:dyDescent="0.25">
      <c r="A13" s="1" t="s">
        <v>130</v>
      </c>
      <c r="B13" s="1">
        <v>4.0999999999999996</v>
      </c>
      <c r="C13" s="1">
        <v>1</v>
      </c>
      <c r="D13" s="1">
        <v>90</v>
      </c>
      <c r="E13" s="1">
        <v>0.01</v>
      </c>
      <c r="F13" s="1">
        <v>0</v>
      </c>
      <c r="G13" s="1">
        <v>0</v>
      </c>
      <c r="H13" s="1">
        <v>0</v>
      </c>
      <c r="I13" s="1">
        <v>1</v>
      </c>
      <c r="J13" s="1">
        <v>0</v>
      </c>
      <c r="K13" s="1">
        <v>1</v>
      </c>
      <c r="L13" s="1">
        <v>0</v>
      </c>
      <c r="M13" s="1">
        <v>0</v>
      </c>
      <c r="N13" s="1">
        <v>0</v>
      </c>
      <c r="O13" s="1">
        <v>0.01</v>
      </c>
      <c r="P13" s="1">
        <v>0.01</v>
      </c>
      <c r="Q13" s="1">
        <v>0</v>
      </c>
      <c r="R13" s="1">
        <v>0</v>
      </c>
      <c r="S13" s="1">
        <v>0</v>
      </c>
      <c r="T13" s="1">
        <v>0</v>
      </c>
      <c r="U13" s="1">
        <v>5</v>
      </c>
      <c r="V13" s="1">
        <v>3</v>
      </c>
      <c r="W13" s="1">
        <v>60</v>
      </c>
      <c r="X13" s="1">
        <v>0</v>
      </c>
      <c r="Y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0.01</v>
      </c>
      <c r="AF13" s="1">
        <v>0</v>
      </c>
      <c r="AG13" s="1">
        <v>0</v>
      </c>
      <c r="AH13" s="1">
        <v>1</v>
      </c>
      <c r="AI13" s="1">
        <v>0</v>
      </c>
      <c r="AJ13" s="1">
        <v>0</v>
      </c>
      <c r="AK13" s="1">
        <v>4</v>
      </c>
      <c r="AL13" s="1">
        <v>0.4</v>
      </c>
      <c r="AM13" s="1">
        <v>22.4</v>
      </c>
      <c r="AN13" s="1">
        <v>0.1</v>
      </c>
      <c r="AO13" s="1">
        <v>1.9</v>
      </c>
      <c r="AP13" s="1">
        <v>12</v>
      </c>
      <c r="AQ13" s="1">
        <v>12</v>
      </c>
      <c r="AR13" s="1">
        <v>0</v>
      </c>
      <c r="AS13" s="1">
        <v>0</v>
      </c>
      <c r="AT13" s="1">
        <v>2</v>
      </c>
      <c r="AU13" s="1">
        <v>1</v>
      </c>
      <c r="AV13" s="1">
        <v>1</v>
      </c>
      <c r="AW13" s="1">
        <v>100</v>
      </c>
      <c r="AX13" s="1">
        <v>4</v>
      </c>
      <c r="AY13" s="1">
        <v>5</v>
      </c>
      <c r="AZ13" s="1">
        <v>2</v>
      </c>
      <c r="BA13" s="1">
        <v>1</v>
      </c>
      <c r="BB13" s="1">
        <v>8</v>
      </c>
      <c r="BC13" s="1">
        <v>14</v>
      </c>
      <c r="BD13" s="1">
        <v>6</v>
      </c>
      <c r="BE13" s="1">
        <v>3</v>
      </c>
      <c r="BF13" s="1">
        <v>2</v>
      </c>
      <c r="BG13" s="1">
        <v>1</v>
      </c>
      <c r="BH13" s="1">
        <v>2</v>
      </c>
      <c r="BI13" s="1">
        <v>1.32</v>
      </c>
      <c r="BJ13" s="1">
        <v>49</v>
      </c>
      <c r="BK13" s="1">
        <v>43</v>
      </c>
      <c r="BL13" s="1">
        <v>88</v>
      </c>
      <c r="BM13" s="1">
        <v>12</v>
      </c>
      <c r="BN13" s="1">
        <v>8</v>
      </c>
      <c r="BO13" s="1">
        <v>67</v>
      </c>
      <c r="BP13" s="1">
        <v>5</v>
      </c>
      <c r="BQ13" s="1">
        <v>3</v>
      </c>
      <c r="BR13" s="1">
        <v>60</v>
      </c>
      <c r="BS13" s="1">
        <v>0</v>
      </c>
      <c r="BT13" s="1">
        <v>0</v>
      </c>
      <c r="BU13" s="1">
        <v>1</v>
      </c>
      <c r="BV13" s="1">
        <v>0</v>
      </c>
      <c r="BW13" s="1">
        <v>0</v>
      </c>
      <c r="BX13" s="1">
        <v>0</v>
      </c>
      <c r="BY13" s="1">
        <v>62</v>
      </c>
      <c r="BZ13" s="1">
        <v>1</v>
      </c>
      <c r="CA13" s="1">
        <v>5</v>
      </c>
      <c r="CB13" s="1">
        <v>1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f t="shared" si="0"/>
        <v>3.8912279700000014</v>
      </c>
      <c r="CL13" s="1">
        <v>2</v>
      </c>
    </row>
    <row r="14" spans="1:90" x14ac:dyDescent="0.25">
      <c r="A14" s="1" t="s">
        <v>143</v>
      </c>
      <c r="B14" s="1">
        <v>4.5999999999999996</v>
      </c>
      <c r="C14" s="1">
        <v>1</v>
      </c>
      <c r="D14" s="1">
        <v>90</v>
      </c>
      <c r="E14" s="1">
        <v>0.01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32</v>
      </c>
      <c r="V14" s="1">
        <v>26</v>
      </c>
      <c r="W14" s="1">
        <v>81</v>
      </c>
      <c r="X14" s="1">
        <v>0</v>
      </c>
      <c r="Y14" s="1">
        <v>0</v>
      </c>
      <c r="AA14" s="1">
        <v>0</v>
      </c>
      <c r="AB14" s="1">
        <v>0</v>
      </c>
      <c r="AC14" s="1">
        <v>1</v>
      </c>
      <c r="AD14" s="1">
        <v>0</v>
      </c>
      <c r="AE14" s="1">
        <v>0.03</v>
      </c>
      <c r="AF14" s="1">
        <v>0</v>
      </c>
      <c r="AG14" s="1">
        <v>0</v>
      </c>
      <c r="AH14" s="1">
        <v>0</v>
      </c>
      <c r="AI14" s="1">
        <v>0</v>
      </c>
      <c r="AJ14" s="1">
        <v>1</v>
      </c>
      <c r="AK14" s="1">
        <v>0</v>
      </c>
      <c r="AL14" s="1">
        <v>18.399999999999999</v>
      </c>
      <c r="AM14" s="1">
        <v>17</v>
      </c>
      <c r="AN14" s="1">
        <v>0.1</v>
      </c>
      <c r="AO14" s="1">
        <v>5.3</v>
      </c>
      <c r="AP14" s="1">
        <v>13</v>
      </c>
      <c r="AQ14" s="1">
        <v>25</v>
      </c>
      <c r="AR14" s="1">
        <v>0</v>
      </c>
      <c r="AS14" s="1">
        <v>6</v>
      </c>
      <c r="AT14" s="1">
        <v>0</v>
      </c>
      <c r="AU14" s="1">
        <v>1</v>
      </c>
      <c r="AV14" s="1">
        <v>0</v>
      </c>
      <c r="AW14" s="1">
        <v>0</v>
      </c>
      <c r="AX14" s="1">
        <v>6</v>
      </c>
      <c r="AY14" s="1">
        <v>1</v>
      </c>
      <c r="AZ14" s="1">
        <v>0</v>
      </c>
      <c r="BA14" s="1">
        <v>0</v>
      </c>
      <c r="BB14" s="1">
        <v>1</v>
      </c>
      <c r="BC14" s="1">
        <v>6</v>
      </c>
      <c r="BD14" s="1">
        <v>4</v>
      </c>
      <c r="BE14" s="1">
        <v>1</v>
      </c>
      <c r="BF14" s="1">
        <v>3</v>
      </c>
      <c r="BG14" s="1">
        <v>2</v>
      </c>
      <c r="BH14" s="1">
        <v>0</v>
      </c>
      <c r="BI14" s="1">
        <v>0.27</v>
      </c>
      <c r="BJ14" s="1">
        <v>122</v>
      </c>
      <c r="BK14" s="1">
        <v>108</v>
      </c>
      <c r="BL14" s="1">
        <v>89</v>
      </c>
      <c r="BM14" s="1">
        <v>79</v>
      </c>
      <c r="BN14" s="1">
        <v>72</v>
      </c>
      <c r="BO14" s="1">
        <v>91</v>
      </c>
      <c r="BP14" s="1">
        <v>32</v>
      </c>
      <c r="BQ14" s="1">
        <v>26</v>
      </c>
      <c r="BR14" s="1">
        <v>81</v>
      </c>
      <c r="BS14" s="1">
        <v>0</v>
      </c>
      <c r="BT14" s="1">
        <v>0</v>
      </c>
      <c r="BU14" s="1">
        <v>1</v>
      </c>
      <c r="BV14" s="1">
        <v>0</v>
      </c>
      <c r="BW14" s="1">
        <v>0</v>
      </c>
      <c r="BX14" s="1">
        <v>0</v>
      </c>
      <c r="BY14" s="1">
        <v>129</v>
      </c>
      <c r="BZ14" s="1">
        <v>0</v>
      </c>
      <c r="CA14" s="1">
        <v>15</v>
      </c>
      <c r="CB14" s="1">
        <v>2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f t="shared" si="0"/>
        <v>4.6267728099999994</v>
      </c>
      <c r="CL14" s="1">
        <v>2</v>
      </c>
    </row>
    <row r="15" spans="1:90" x14ac:dyDescent="0.25">
      <c r="A15" s="1" t="s">
        <v>69</v>
      </c>
      <c r="B15" s="1">
        <v>4.4000000000000004</v>
      </c>
      <c r="C15" s="1">
        <v>1</v>
      </c>
      <c r="D15" s="1">
        <v>45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1</v>
      </c>
      <c r="V15" s="1">
        <v>0</v>
      </c>
      <c r="W15" s="1">
        <v>0</v>
      </c>
      <c r="X15" s="1">
        <v>0</v>
      </c>
      <c r="Y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11</v>
      </c>
      <c r="AN15" s="1">
        <v>0</v>
      </c>
      <c r="AO15" s="1">
        <v>0.1</v>
      </c>
      <c r="AP15" s="1">
        <v>7</v>
      </c>
      <c r="AQ15" s="1">
        <v>7</v>
      </c>
      <c r="AR15" s="1">
        <v>0</v>
      </c>
      <c r="AS15" s="1">
        <v>0</v>
      </c>
      <c r="AT15" s="1">
        <v>2</v>
      </c>
      <c r="AU15" s="1">
        <v>1</v>
      </c>
      <c r="AV15" s="1">
        <v>1</v>
      </c>
      <c r="AW15" s="1">
        <v>100</v>
      </c>
      <c r="AX15" s="1">
        <v>0</v>
      </c>
      <c r="AY15" s="1">
        <v>2</v>
      </c>
      <c r="AZ15" s="1">
        <v>1</v>
      </c>
      <c r="BA15" s="1">
        <v>1</v>
      </c>
      <c r="BB15" s="1">
        <v>4</v>
      </c>
      <c r="BC15" s="1">
        <v>22</v>
      </c>
      <c r="BD15" s="1">
        <v>14</v>
      </c>
      <c r="BE15" s="1">
        <v>9</v>
      </c>
      <c r="BF15" s="1">
        <v>2</v>
      </c>
      <c r="BG15" s="1">
        <v>1</v>
      </c>
      <c r="BH15" s="1">
        <v>4</v>
      </c>
      <c r="BI15" s="1">
        <v>3.14</v>
      </c>
      <c r="BJ15" s="1">
        <v>18</v>
      </c>
      <c r="BK15" s="1">
        <v>15</v>
      </c>
      <c r="BL15" s="1">
        <v>83</v>
      </c>
      <c r="BM15" s="1">
        <v>4</v>
      </c>
      <c r="BN15" s="1">
        <v>1</v>
      </c>
      <c r="BO15" s="1">
        <v>25</v>
      </c>
      <c r="BP15" s="1">
        <v>1</v>
      </c>
      <c r="BQ15" s="1">
        <v>0</v>
      </c>
      <c r="BR15" s="1">
        <v>0</v>
      </c>
      <c r="BS15" s="1">
        <v>0</v>
      </c>
      <c r="BT15" s="1">
        <v>0</v>
      </c>
      <c r="BU15" s="1">
        <v>1</v>
      </c>
      <c r="BV15" s="1">
        <v>0</v>
      </c>
      <c r="BW15" s="1">
        <v>1</v>
      </c>
      <c r="BX15" s="1">
        <v>0</v>
      </c>
      <c r="BY15" s="1">
        <v>25</v>
      </c>
      <c r="BZ15" s="1">
        <v>0</v>
      </c>
      <c r="CA15" s="1">
        <v>1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f t="shared" si="0"/>
        <v>3.3475300000000012</v>
      </c>
      <c r="CL15" s="1">
        <v>1</v>
      </c>
    </row>
    <row r="16" spans="1:90" x14ac:dyDescent="0.25">
      <c r="A16" s="1" t="s">
        <v>197</v>
      </c>
      <c r="B16" s="1">
        <v>4.4000000000000004</v>
      </c>
      <c r="C16" s="1">
        <v>1</v>
      </c>
      <c r="D16" s="1">
        <v>1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X16" s="1">
        <v>0</v>
      </c>
      <c r="Y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2.2000000000000002</v>
      </c>
      <c r="AN16" s="1">
        <v>0</v>
      </c>
      <c r="AO16" s="1">
        <v>2.2999999999999998</v>
      </c>
      <c r="AP16" s="1">
        <v>3</v>
      </c>
      <c r="AQ16" s="1">
        <v>3</v>
      </c>
      <c r="AR16" s="1">
        <v>0</v>
      </c>
      <c r="AS16" s="1">
        <v>1</v>
      </c>
      <c r="AT16" s="1">
        <v>0</v>
      </c>
      <c r="AU16" s="1">
        <v>0</v>
      </c>
      <c r="AV16" s="1">
        <v>0</v>
      </c>
      <c r="AX16" s="1">
        <v>0</v>
      </c>
      <c r="AY16" s="1">
        <v>1</v>
      </c>
      <c r="AZ16" s="1">
        <v>0</v>
      </c>
      <c r="BA16" s="1">
        <v>0</v>
      </c>
      <c r="BB16" s="1">
        <v>1</v>
      </c>
      <c r="BC16" s="1">
        <v>10</v>
      </c>
      <c r="BD16" s="1">
        <v>5</v>
      </c>
      <c r="BE16" s="1">
        <v>4</v>
      </c>
      <c r="BF16" s="1">
        <v>0</v>
      </c>
      <c r="BG16" s="1">
        <v>2</v>
      </c>
      <c r="BH16" s="1">
        <v>1</v>
      </c>
      <c r="BI16" s="1">
        <v>0.93</v>
      </c>
      <c r="BJ16" s="1">
        <v>2</v>
      </c>
      <c r="BK16" s="1">
        <v>1</v>
      </c>
      <c r="BL16" s="1">
        <v>50</v>
      </c>
      <c r="BM16" s="1">
        <v>2</v>
      </c>
      <c r="BN16" s="1">
        <v>1</v>
      </c>
      <c r="BO16" s="1">
        <v>50</v>
      </c>
      <c r="BP16" s="1">
        <v>0</v>
      </c>
      <c r="BQ16" s="1">
        <v>0</v>
      </c>
      <c r="BS16" s="1">
        <v>0</v>
      </c>
      <c r="BT16" s="1">
        <v>0</v>
      </c>
      <c r="BU16" s="1">
        <v>0</v>
      </c>
      <c r="BV16" s="1">
        <v>1</v>
      </c>
      <c r="BW16" s="1">
        <v>0</v>
      </c>
      <c r="BX16" s="1">
        <v>0</v>
      </c>
      <c r="BY16" s="1">
        <v>3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f t="shared" si="0"/>
        <v>3.2087254000000014</v>
      </c>
      <c r="CL16" s="1">
        <v>1</v>
      </c>
    </row>
    <row r="17" spans="1:90" x14ac:dyDescent="0.25">
      <c r="A17" s="1" t="s">
        <v>126</v>
      </c>
      <c r="B17" s="1">
        <v>4.4000000000000004</v>
      </c>
      <c r="C17" s="1">
        <v>1</v>
      </c>
      <c r="D17" s="1">
        <v>45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1</v>
      </c>
      <c r="V17" s="1">
        <v>0</v>
      </c>
      <c r="W17" s="1">
        <v>0</v>
      </c>
      <c r="X17" s="1">
        <v>1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0.1</v>
      </c>
      <c r="AM17" s="1">
        <v>0</v>
      </c>
      <c r="AN17" s="1">
        <v>0</v>
      </c>
      <c r="AO17" s="1">
        <v>-0.3</v>
      </c>
      <c r="AP17" s="1">
        <v>3</v>
      </c>
      <c r="AQ17" s="1">
        <v>3</v>
      </c>
      <c r="AR17" s="1">
        <v>0</v>
      </c>
      <c r="AS17" s="1">
        <v>0</v>
      </c>
      <c r="AT17" s="1">
        <v>3</v>
      </c>
      <c r="AU17" s="1">
        <v>0</v>
      </c>
      <c r="AV17" s="1">
        <v>0</v>
      </c>
      <c r="AX17" s="1">
        <v>6</v>
      </c>
      <c r="AY17" s="1">
        <v>0</v>
      </c>
      <c r="AZ17" s="1">
        <v>0</v>
      </c>
      <c r="BA17" s="1">
        <v>1</v>
      </c>
      <c r="BB17" s="1">
        <v>1</v>
      </c>
      <c r="BC17" s="1">
        <v>23</v>
      </c>
      <c r="BD17" s="1">
        <v>11</v>
      </c>
      <c r="BE17" s="1">
        <v>13</v>
      </c>
      <c r="BF17" s="1">
        <v>2</v>
      </c>
      <c r="BG17" s="1">
        <v>0</v>
      </c>
      <c r="BH17" s="1">
        <v>5</v>
      </c>
      <c r="BI17" s="1">
        <v>3.87</v>
      </c>
      <c r="BJ17" s="1">
        <v>15</v>
      </c>
      <c r="BK17" s="1">
        <v>11</v>
      </c>
      <c r="BL17" s="1">
        <v>73</v>
      </c>
      <c r="BM17" s="1">
        <v>5</v>
      </c>
      <c r="BN17" s="1">
        <v>2</v>
      </c>
      <c r="BO17" s="1">
        <v>40</v>
      </c>
      <c r="BP17" s="1">
        <v>1</v>
      </c>
      <c r="BQ17" s="1">
        <v>0</v>
      </c>
      <c r="BR17" s="1">
        <v>0</v>
      </c>
      <c r="BS17" s="1">
        <v>0</v>
      </c>
      <c r="BT17" s="1">
        <v>0</v>
      </c>
      <c r="BU17" s="1">
        <v>1</v>
      </c>
      <c r="BV17" s="1">
        <v>0</v>
      </c>
      <c r="BW17" s="1">
        <v>1</v>
      </c>
      <c r="BX17" s="1">
        <v>0</v>
      </c>
      <c r="BY17" s="1">
        <v>26</v>
      </c>
      <c r="BZ17" s="1">
        <v>0</v>
      </c>
      <c r="CA17" s="1">
        <v>0</v>
      </c>
      <c r="CB17" s="1">
        <v>1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f t="shared" si="0"/>
        <v>4.0661700000000005</v>
      </c>
      <c r="CL17" s="1">
        <v>1</v>
      </c>
    </row>
    <row r="18" spans="1:90" x14ac:dyDescent="0.25">
      <c r="A18" s="1" t="s">
        <v>135</v>
      </c>
      <c r="B18" s="1">
        <v>4.9000000000000004</v>
      </c>
      <c r="C18" s="1">
        <v>1</v>
      </c>
      <c r="D18" s="1">
        <v>1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X18" s="1">
        <v>0</v>
      </c>
      <c r="Y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0.2</v>
      </c>
      <c r="AM18" s="1">
        <v>0.2</v>
      </c>
      <c r="AN18" s="1">
        <v>0</v>
      </c>
      <c r="AO18" s="1">
        <v>2.2999999999999998</v>
      </c>
      <c r="AP18" s="1">
        <v>3</v>
      </c>
      <c r="AQ18" s="1">
        <v>3</v>
      </c>
      <c r="AR18" s="1">
        <v>0</v>
      </c>
      <c r="AS18" s="1">
        <v>1</v>
      </c>
      <c r="AT18" s="1">
        <v>0</v>
      </c>
      <c r="AU18" s="1">
        <v>0</v>
      </c>
      <c r="AV18" s="1">
        <v>0</v>
      </c>
      <c r="AX18" s="1">
        <v>2</v>
      </c>
      <c r="AY18" s="1">
        <v>0</v>
      </c>
      <c r="AZ18" s="1">
        <v>0</v>
      </c>
      <c r="BA18" s="1">
        <v>0</v>
      </c>
      <c r="BB18" s="1">
        <v>0</v>
      </c>
      <c r="BC18" s="1">
        <v>7</v>
      </c>
      <c r="BD18" s="1">
        <v>4</v>
      </c>
      <c r="BE18" s="1">
        <v>4</v>
      </c>
      <c r="BF18" s="1">
        <v>1</v>
      </c>
      <c r="BG18" s="1">
        <v>2</v>
      </c>
      <c r="BH18" s="1">
        <v>1</v>
      </c>
      <c r="BI18" s="1">
        <v>0.98</v>
      </c>
      <c r="BJ18" s="1">
        <v>3</v>
      </c>
      <c r="BK18" s="1">
        <v>3</v>
      </c>
      <c r="BL18" s="1">
        <v>100</v>
      </c>
      <c r="BM18" s="1">
        <v>1</v>
      </c>
      <c r="BN18" s="1">
        <v>1</v>
      </c>
      <c r="BO18" s="1">
        <v>100</v>
      </c>
      <c r="BP18" s="1">
        <v>0</v>
      </c>
      <c r="BQ18" s="1">
        <v>0</v>
      </c>
      <c r="BS18" s="1">
        <v>0</v>
      </c>
      <c r="BT18" s="1">
        <v>0</v>
      </c>
      <c r="BU18" s="1">
        <v>0</v>
      </c>
      <c r="BV18" s="1">
        <v>1</v>
      </c>
      <c r="BW18" s="1">
        <v>0</v>
      </c>
      <c r="BX18" s="1">
        <v>0</v>
      </c>
      <c r="BY18" s="1">
        <v>3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f t="shared" si="0"/>
        <v>2.5449054000000011</v>
      </c>
      <c r="CL18" s="1">
        <v>1</v>
      </c>
    </row>
    <row r="19" spans="1:90" x14ac:dyDescent="0.25">
      <c r="A19" s="1" t="s">
        <v>138</v>
      </c>
      <c r="B19" s="1">
        <v>4.7</v>
      </c>
      <c r="C19" s="1">
        <v>1</v>
      </c>
      <c r="D19" s="1">
        <v>1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1</v>
      </c>
      <c r="V19" s="1">
        <v>1</v>
      </c>
      <c r="W19" s="1">
        <v>100</v>
      </c>
      <c r="X19" s="1">
        <v>0</v>
      </c>
      <c r="Y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0.6</v>
      </c>
      <c r="AM19" s="1">
        <v>0</v>
      </c>
      <c r="AN19" s="1">
        <v>0</v>
      </c>
      <c r="AO19" s="1">
        <v>2.5</v>
      </c>
      <c r="AP19" s="1">
        <v>3</v>
      </c>
      <c r="AQ19" s="1">
        <v>3</v>
      </c>
      <c r="AR19" s="1">
        <v>0</v>
      </c>
      <c r="AS19" s="1">
        <v>1</v>
      </c>
      <c r="AT19" s="1">
        <v>0</v>
      </c>
      <c r="AU19" s="1">
        <v>0</v>
      </c>
      <c r="AV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9</v>
      </c>
      <c r="BD19" s="1">
        <v>6</v>
      </c>
      <c r="BE19" s="1">
        <v>3</v>
      </c>
      <c r="BF19" s="1">
        <v>2</v>
      </c>
      <c r="BG19" s="1">
        <v>4</v>
      </c>
      <c r="BH19" s="1">
        <v>1</v>
      </c>
      <c r="BI19" s="1">
        <v>0.87</v>
      </c>
      <c r="BJ19" s="1">
        <v>3</v>
      </c>
      <c r="BK19" s="1">
        <v>3</v>
      </c>
      <c r="BL19" s="1">
        <v>100</v>
      </c>
      <c r="BM19" s="1">
        <v>2</v>
      </c>
      <c r="BN19" s="1">
        <v>2</v>
      </c>
      <c r="BO19" s="1">
        <v>100</v>
      </c>
      <c r="BP19" s="1">
        <v>1</v>
      </c>
      <c r="BQ19" s="1">
        <v>1</v>
      </c>
      <c r="BR19" s="1">
        <v>100</v>
      </c>
      <c r="BS19" s="1">
        <v>0</v>
      </c>
      <c r="BT19" s="1">
        <v>0</v>
      </c>
      <c r="BU19" s="1">
        <v>0</v>
      </c>
      <c r="BV19" s="1">
        <v>1</v>
      </c>
      <c r="BW19" s="1">
        <v>0</v>
      </c>
      <c r="BX19" s="1">
        <v>0</v>
      </c>
      <c r="BY19" s="1">
        <v>4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f t="shared" si="0"/>
        <v>3.1313920000000004</v>
      </c>
      <c r="CL19" s="1">
        <v>1</v>
      </c>
    </row>
    <row r="20" spans="1:90" x14ac:dyDescent="0.25">
      <c r="A20" s="1" t="s">
        <v>119</v>
      </c>
      <c r="B20" s="1">
        <v>4.2</v>
      </c>
      <c r="C20" s="1">
        <v>1</v>
      </c>
      <c r="D20" s="1">
        <v>90</v>
      </c>
      <c r="E20" s="1">
        <v>0.19</v>
      </c>
      <c r="F20" s="1">
        <v>0</v>
      </c>
      <c r="G20" s="1">
        <v>0.3</v>
      </c>
      <c r="H20" s="1">
        <v>0</v>
      </c>
      <c r="I20" s="1">
        <v>1</v>
      </c>
      <c r="J20" s="1">
        <v>0</v>
      </c>
      <c r="K20" s="1">
        <v>1</v>
      </c>
      <c r="L20" s="1">
        <v>0</v>
      </c>
      <c r="M20" s="1">
        <v>1</v>
      </c>
      <c r="N20" s="1">
        <v>0</v>
      </c>
      <c r="O20" s="1">
        <v>0.28999999999999998</v>
      </c>
      <c r="P20" s="1">
        <v>0.28999999999999998</v>
      </c>
      <c r="Q20" s="1">
        <v>0</v>
      </c>
      <c r="R20" s="1">
        <v>0</v>
      </c>
      <c r="S20" s="1">
        <v>0</v>
      </c>
      <c r="T20" s="1">
        <v>0</v>
      </c>
      <c r="U20" s="1">
        <v>4</v>
      </c>
      <c r="V20" s="1">
        <v>3</v>
      </c>
      <c r="W20" s="1">
        <v>75</v>
      </c>
      <c r="X20" s="1">
        <v>0</v>
      </c>
      <c r="Y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0.01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4</v>
      </c>
      <c r="AL20" s="1">
        <v>0.4</v>
      </c>
      <c r="AM20" s="1">
        <v>15.4</v>
      </c>
      <c r="AN20" s="1">
        <v>1.8</v>
      </c>
      <c r="AO20" s="1">
        <v>3.8</v>
      </c>
      <c r="AP20" s="1">
        <v>9</v>
      </c>
      <c r="AQ20" s="1">
        <v>9</v>
      </c>
      <c r="AR20" s="1">
        <v>0</v>
      </c>
      <c r="AS20" s="1">
        <v>1</v>
      </c>
      <c r="AT20" s="1">
        <v>2</v>
      </c>
      <c r="AU20" s="1">
        <v>2</v>
      </c>
      <c r="AV20" s="1">
        <v>2</v>
      </c>
      <c r="AW20" s="1">
        <v>100</v>
      </c>
      <c r="AX20" s="1">
        <v>7</v>
      </c>
      <c r="AY20" s="1">
        <v>3</v>
      </c>
      <c r="AZ20" s="1">
        <v>2</v>
      </c>
      <c r="BA20" s="1">
        <v>0</v>
      </c>
      <c r="BB20" s="1">
        <v>5</v>
      </c>
      <c r="BC20" s="1">
        <v>10</v>
      </c>
      <c r="BD20" s="1">
        <v>8</v>
      </c>
      <c r="BE20" s="1">
        <v>4</v>
      </c>
      <c r="BF20" s="1">
        <v>0</v>
      </c>
      <c r="BG20" s="1">
        <v>2</v>
      </c>
      <c r="BH20" s="1">
        <v>4</v>
      </c>
      <c r="BI20" s="1">
        <v>1.94</v>
      </c>
      <c r="BJ20" s="1">
        <v>42</v>
      </c>
      <c r="BK20" s="1">
        <v>31</v>
      </c>
      <c r="BL20" s="1">
        <v>74</v>
      </c>
      <c r="BM20" s="1">
        <v>16</v>
      </c>
      <c r="BN20" s="1">
        <v>10</v>
      </c>
      <c r="BO20" s="1">
        <v>63</v>
      </c>
      <c r="BP20" s="1">
        <v>4</v>
      </c>
      <c r="BQ20" s="1">
        <v>3</v>
      </c>
      <c r="BR20" s="1">
        <v>75</v>
      </c>
      <c r="BS20" s="1">
        <v>0</v>
      </c>
      <c r="BT20" s="1">
        <v>0</v>
      </c>
      <c r="BU20" s="1">
        <v>1</v>
      </c>
      <c r="BV20" s="1">
        <v>0</v>
      </c>
      <c r="BW20" s="1">
        <v>0</v>
      </c>
      <c r="BX20" s="1">
        <v>0</v>
      </c>
      <c r="BY20" s="1">
        <v>55</v>
      </c>
      <c r="BZ20" s="1">
        <v>1</v>
      </c>
      <c r="CA20" s="1">
        <v>3</v>
      </c>
      <c r="CB20" s="1">
        <v>3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f t="shared" si="0"/>
        <v>4.1667139299999985</v>
      </c>
      <c r="CL20" s="1">
        <v>-2</v>
      </c>
    </row>
    <row r="21" spans="1:90" x14ac:dyDescent="0.25">
      <c r="A21" s="1" t="s">
        <v>148</v>
      </c>
      <c r="B21" s="1">
        <v>7.1</v>
      </c>
      <c r="C21" s="1">
        <v>2</v>
      </c>
      <c r="D21" s="1">
        <v>84</v>
      </c>
      <c r="E21" s="1">
        <v>0.19</v>
      </c>
      <c r="F21" s="1">
        <v>0</v>
      </c>
      <c r="G21" s="1">
        <v>0.4</v>
      </c>
      <c r="H21" s="1">
        <v>0</v>
      </c>
      <c r="I21" s="1">
        <v>4.5</v>
      </c>
      <c r="J21" s="1">
        <v>2</v>
      </c>
      <c r="K21" s="1">
        <v>0.5</v>
      </c>
      <c r="L21" s="1">
        <v>4</v>
      </c>
      <c r="M21" s="1">
        <v>0</v>
      </c>
      <c r="N21" s="1">
        <v>0</v>
      </c>
      <c r="O21" s="1">
        <v>0.34</v>
      </c>
      <c r="P21" s="1">
        <v>0.34</v>
      </c>
      <c r="Q21" s="1">
        <v>0</v>
      </c>
      <c r="R21" s="1">
        <v>0</v>
      </c>
      <c r="S21" s="1">
        <v>0</v>
      </c>
      <c r="T21" s="1">
        <v>0</v>
      </c>
      <c r="U21" s="1">
        <v>22</v>
      </c>
      <c r="V21" s="1">
        <v>19</v>
      </c>
      <c r="W21" s="1">
        <v>86</v>
      </c>
      <c r="X21" s="1">
        <v>3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0.09</v>
      </c>
      <c r="AF21" s="1">
        <v>0</v>
      </c>
      <c r="AG21" s="1">
        <v>0</v>
      </c>
      <c r="AH21" s="1">
        <v>0.5</v>
      </c>
      <c r="AI21" s="1">
        <v>0</v>
      </c>
      <c r="AJ21" s="1">
        <v>0</v>
      </c>
      <c r="AK21" s="1">
        <v>40.5</v>
      </c>
      <c r="AL21" s="1">
        <v>6</v>
      </c>
      <c r="AM21" s="1">
        <v>14</v>
      </c>
      <c r="AN21" s="1">
        <v>2.2999999999999998</v>
      </c>
      <c r="AO21" s="1">
        <v>4.9000000000000004</v>
      </c>
      <c r="AP21" s="1">
        <v>7.5</v>
      </c>
      <c r="AQ21" s="1">
        <v>7.5</v>
      </c>
      <c r="AR21" s="1">
        <v>0</v>
      </c>
      <c r="AS21" s="1">
        <v>1.5</v>
      </c>
      <c r="AT21" s="1">
        <v>1</v>
      </c>
      <c r="AU21" s="1">
        <v>1</v>
      </c>
      <c r="AV21" s="1">
        <v>0.5</v>
      </c>
      <c r="AW21" s="1">
        <v>50</v>
      </c>
      <c r="AX21" s="1">
        <v>5</v>
      </c>
      <c r="AY21" s="1">
        <v>0</v>
      </c>
      <c r="AZ21" s="1">
        <v>0</v>
      </c>
      <c r="BA21" s="1">
        <v>3</v>
      </c>
      <c r="BB21" s="1">
        <v>3</v>
      </c>
      <c r="BC21" s="1">
        <v>9</v>
      </c>
      <c r="BD21" s="1">
        <v>6.5</v>
      </c>
      <c r="BE21" s="1">
        <v>4</v>
      </c>
      <c r="BF21" s="1">
        <v>0.5</v>
      </c>
      <c r="BG21" s="1">
        <v>1.5</v>
      </c>
      <c r="BH21" s="1">
        <v>1</v>
      </c>
      <c r="BI21" s="1">
        <v>1.1399999999999999</v>
      </c>
      <c r="BJ21" s="1">
        <v>67.5</v>
      </c>
      <c r="BK21" s="1">
        <v>59</v>
      </c>
      <c r="BL21" s="1">
        <v>87</v>
      </c>
      <c r="BM21" s="1">
        <v>43.5</v>
      </c>
      <c r="BN21" s="1">
        <v>36.5</v>
      </c>
      <c r="BO21" s="1">
        <v>84</v>
      </c>
      <c r="BP21" s="1">
        <v>22</v>
      </c>
      <c r="BQ21" s="1">
        <v>19</v>
      </c>
      <c r="BR21" s="1">
        <v>86</v>
      </c>
      <c r="BS21" s="1">
        <v>0</v>
      </c>
      <c r="BT21" s="1">
        <v>0</v>
      </c>
      <c r="BU21" s="1">
        <v>2</v>
      </c>
      <c r="BV21" s="1">
        <v>0</v>
      </c>
      <c r="BW21" s="1">
        <v>1</v>
      </c>
      <c r="BX21" s="1">
        <v>0</v>
      </c>
      <c r="BY21" s="1">
        <v>94</v>
      </c>
      <c r="BZ21" s="1">
        <v>1.5</v>
      </c>
      <c r="CA21" s="1">
        <v>8</v>
      </c>
      <c r="CB21" s="1">
        <v>3.5</v>
      </c>
      <c r="CC21" s="1">
        <v>0</v>
      </c>
      <c r="CD21" s="1">
        <v>0</v>
      </c>
      <c r="CE21" s="1">
        <v>0</v>
      </c>
      <c r="CF21" s="1">
        <v>0</v>
      </c>
      <c r="CG21" s="1">
        <v>0.5</v>
      </c>
      <c r="CH21" s="1">
        <v>0</v>
      </c>
      <c r="CI21" s="1">
        <v>0</v>
      </c>
      <c r="CJ21" s="1">
        <v>0</v>
      </c>
      <c r="CK21" s="1">
        <f t="shared" si="0"/>
        <v>4.0531555300000006</v>
      </c>
      <c r="CL21" s="1">
        <v>14</v>
      </c>
    </row>
    <row r="22" spans="1:90" x14ac:dyDescent="0.25">
      <c r="A22" s="1" t="s">
        <v>155</v>
      </c>
      <c r="B22" s="1">
        <v>8.5</v>
      </c>
      <c r="C22" s="1">
        <v>2</v>
      </c>
      <c r="D22" s="1">
        <v>90</v>
      </c>
      <c r="E22" s="1">
        <v>0.15</v>
      </c>
      <c r="F22" s="1">
        <v>0.14000000000000001</v>
      </c>
      <c r="G22" s="1">
        <v>0.4</v>
      </c>
      <c r="H22" s="1">
        <v>1</v>
      </c>
      <c r="I22" s="1">
        <v>1</v>
      </c>
      <c r="J22" s="1">
        <v>0.5</v>
      </c>
      <c r="K22" s="1">
        <v>0</v>
      </c>
      <c r="L22" s="1">
        <v>1</v>
      </c>
      <c r="M22" s="1">
        <v>0</v>
      </c>
      <c r="N22" s="1">
        <v>0</v>
      </c>
      <c r="O22" s="1">
        <v>0.08</v>
      </c>
      <c r="P22" s="1">
        <v>0.08</v>
      </c>
      <c r="Q22" s="1">
        <v>0</v>
      </c>
      <c r="R22" s="1">
        <v>0</v>
      </c>
      <c r="S22" s="1">
        <v>0</v>
      </c>
      <c r="T22" s="1">
        <v>0</v>
      </c>
      <c r="U22" s="1">
        <v>21.5</v>
      </c>
      <c r="V22" s="1">
        <v>15</v>
      </c>
      <c r="W22" s="1">
        <v>70</v>
      </c>
      <c r="X22" s="1">
        <v>5</v>
      </c>
      <c r="Y22" s="1">
        <v>1.5</v>
      </c>
      <c r="Z22" s="1">
        <v>30</v>
      </c>
      <c r="AA22" s="1">
        <v>2</v>
      </c>
      <c r="AB22" s="1">
        <v>0.5</v>
      </c>
      <c r="AC22" s="1">
        <v>2</v>
      </c>
      <c r="AD22" s="1">
        <v>0.5</v>
      </c>
      <c r="AE22" s="1">
        <v>0.27</v>
      </c>
      <c r="AF22" s="1">
        <v>0.5</v>
      </c>
      <c r="AG22" s="1">
        <v>0</v>
      </c>
      <c r="AH22" s="1">
        <v>0</v>
      </c>
      <c r="AI22" s="1">
        <v>0</v>
      </c>
      <c r="AJ22" s="1">
        <v>0.5</v>
      </c>
      <c r="AK22" s="1">
        <v>8</v>
      </c>
      <c r="AL22" s="1">
        <v>29.5</v>
      </c>
      <c r="AM22" s="1">
        <v>27.8</v>
      </c>
      <c r="AN22" s="1">
        <v>1.3</v>
      </c>
      <c r="AO22" s="1">
        <v>4</v>
      </c>
      <c r="AP22" s="1">
        <v>20</v>
      </c>
      <c r="AQ22" s="1">
        <v>30.5</v>
      </c>
      <c r="AR22" s="1">
        <v>0.5</v>
      </c>
      <c r="AS22" s="1">
        <v>5.5</v>
      </c>
      <c r="AT22" s="1">
        <v>1</v>
      </c>
      <c r="AU22" s="1">
        <v>1</v>
      </c>
      <c r="AV22" s="1">
        <v>1</v>
      </c>
      <c r="AW22" s="1">
        <v>100</v>
      </c>
      <c r="AX22" s="1">
        <v>6.5</v>
      </c>
      <c r="AY22" s="1">
        <v>1.5</v>
      </c>
      <c r="AZ22" s="1">
        <v>0</v>
      </c>
      <c r="BA22" s="1">
        <v>2</v>
      </c>
      <c r="BB22" s="1">
        <v>3.5</v>
      </c>
      <c r="BC22" s="1">
        <v>10.5</v>
      </c>
      <c r="BD22" s="1">
        <v>8</v>
      </c>
      <c r="BE22" s="1">
        <v>5</v>
      </c>
      <c r="BF22" s="1">
        <v>0.5</v>
      </c>
      <c r="BG22" s="1">
        <v>1.5</v>
      </c>
      <c r="BH22" s="1">
        <v>2</v>
      </c>
      <c r="BI22" s="1">
        <v>1.5</v>
      </c>
      <c r="BJ22" s="1">
        <v>91</v>
      </c>
      <c r="BK22" s="1">
        <v>76</v>
      </c>
      <c r="BL22" s="1">
        <v>84</v>
      </c>
      <c r="BM22" s="1">
        <v>60</v>
      </c>
      <c r="BN22" s="1">
        <v>44.5</v>
      </c>
      <c r="BO22" s="1">
        <v>74</v>
      </c>
      <c r="BP22" s="1">
        <v>21.5</v>
      </c>
      <c r="BQ22" s="1">
        <v>15</v>
      </c>
      <c r="BR22" s="1">
        <v>70</v>
      </c>
      <c r="BS22" s="1">
        <v>0</v>
      </c>
      <c r="BT22" s="1">
        <v>0</v>
      </c>
      <c r="BU22" s="1">
        <v>2</v>
      </c>
      <c r="BV22" s="1">
        <v>0</v>
      </c>
      <c r="BW22" s="1">
        <v>0</v>
      </c>
      <c r="BX22" s="1">
        <v>0.5</v>
      </c>
      <c r="BY22" s="1">
        <v>112</v>
      </c>
      <c r="BZ22" s="1">
        <v>2</v>
      </c>
      <c r="CA22" s="1">
        <v>10.5</v>
      </c>
      <c r="CB22" s="1">
        <v>6.5</v>
      </c>
      <c r="CC22" s="1">
        <v>0</v>
      </c>
      <c r="CD22" s="1">
        <v>0</v>
      </c>
      <c r="CE22" s="1">
        <v>2</v>
      </c>
      <c r="CF22" s="1">
        <v>0.5</v>
      </c>
      <c r="CG22" s="1">
        <v>0</v>
      </c>
      <c r="CH22" s="1">
        <v>0</v>
      </c>
      <c r="CI22" s="1">
        <v>0</v>
      </c>
      <c r="CJ22" s="1">
        <v>0</v>
      </c>
      <c r="CK22" s="1">
        <f t="shared" si="0"/>
        <v>4.7635573299999994</v>
      </c>
      <c r="CL22" s="1">
        <v>12</v>
      </c>
    </row>
    <row r="23" spans="1:90" x14ac:dyDescent="0.25">
      <c r="A23" s="1" t="s">
        <v>122</v>
      </c>
      <c r="B23" s="1">
        <v>4.5</v>
      </c>
      <c r="C23" s="1">
        <v>2</v>
      </c>
      <c r="D23" s="1">
        <v>90</v>
      </c>
      <c r="E23" s="1">
        <v>0.01</v>
      </c>
      <c r="F23" s="1">
        <v>0</v>
      </c>
      <c r="G23" s="1">
        <v>0</v>
      </c>
      <c r="H23" s="1">
        <v>0</v>
      </c>
      <c r="I23" s="1">
        <v>0.5</v>
      </c>
      <c r="J23" s="1">
        <v>0</v>
      </c>
      <c r="K23" s="1">
        <v>0</v>
      </c>
      <c r="L23" s="1">
        <v>0.5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8</v>
      </c>
      <c r="V23" s="1">
        <v>5</v>
      </c>
      <c r="W23" s="1">
        <v>63</v>
      </c>
      <c r="X23" s="1">
        <v>3.5</v>
      </c>
      <c r="Y23" s="1">
        <v>0.5</v>
      </c>
      <c r="Z23" s="1">
        <v>14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3.5</v>
      </c>
      <c r="AL23" s="1">
        <v>3.95</v>
      </c>
      <c r="AM23" s="1">
        <v>5.0999999999999996</v>
      </c>
      <c r="AN23" s="1">
        <v>0.1</v>
      </c>
      <c r="AO23" s="1">
        <v>2.2000000000000002</v>
      </c>
      <c r="AP23" s="1">
        <v>7.5</v>
      </c>
      <c r="AQ23" s="1">
        <v>7.5</v>
      </c>
      <c r="AR23" s="1">
        <v>0</v>
      </c>
      <c r="AS23" s="1">
        <v>1</v>
      </c>
      <c r="AT23" s="1">
        <v>2.5</v>
      </c>
      <c r="AU23" s="1">
        <v>0</v>
      </c>
      <c r="AV23" s="1">
        <v>0</v>
      </c>
      <c r="AX23" s="1">
        <v>9</v>
      </c>
      <c r="AY23" s="1">
        <v>1.5</v>
      </c>
      <c r="AZ23" s="1">
        <v>0</v>
      </c>
      <c r="BA23" s="1">
        <v>1</v>
      </c>
      <c r="BB23" s="1">
        <v>2.5</v>
      </c>
      <c r="BC23" s="1">
        <v>12.5</v>
      </c>
      <c r="BD23" s="1">
        <v>6.5</v>
      </c>
      <c r="BE23" s="1">
        <v>6</v>
      </c>
      <c r="BF23" s="1">
        <v>1</v>
      </c>
      <c r="BG23" s="1">
        <v>3</v>
      </c>
      <c r="BH23" s="1">
        <v>3</v>
      </c>
      <c r="BI23" s="1">
        <v>1.88</v>
      </c>
      <c r="BJ23" s="1">
        <v>40</v>
      </c>
      <c r="BK23" s="1">
        <v>27.5</v>
      </c>
      <c r="BL23" s="1">
        <v>69</v>
      </c>
      <c r="BM23" s="1">
        <v>24</v>
      </c>
      <c r="BN23" s="1">
        <v>12.5</v>
      </c>
      <c r="BO23" s="1">
        <v>52</v>
      </c>
      <c r="BP23" s="1">
        <v>8</v>
      </c>
      <c r="BQ23" s="1">
        <v>5</v>
      </c>
      <c r="BR23" s="1">
        <v>63</v>
      </c>
      <c r="BS23" s="1">
        <v>0</v>
      </c>
      <c r="BT23" s="1">
        <v>0</v>
      </c>
      <c r="BU23" s="1">
        <v>2</v>
      </c>
      <c r="BV23" s="1">
        <v>0</v>
      </c>
      <c r="BW23" s="1">
        <v>0</v>
      </c>
      <c r="BX23" s="1">
        <v>0.5</v>
      </c>
      <c r="BY23" s="1">
        <v>54.5</v>
      </c>
      <c r="BZ23" s="1">
        <v>1.5</v>
      </c>
      <c r="CA23" s="1">
        <v>2.5</v>
      </c>
      <c r="CB23" s="1">
        <v>2.5</v>
      </c>
      <c r="CC23" s="1">
        <v>0.5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f t="shared" si="0"/>
        <v>3.8228350099999995</v>
      </c>
      <c r="CL23" s="1">
        <v>10</v>
      </c>
    </row>
    <row r="24" spans="1:90" x14ac:dyDescent="0.25">
      <c r="A24" s="1" t="s">
        <v>62</v>
      </c>
      <c r="B24" s="1">
        <v>4.5</v>
      </c>
      <c r="C24" s="1">
        <v>2</v>
      </c>
      <c r="D24" s="1">
        <v>90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3.5</v>
      </c>
      <c r="V24" s="1">
        <v>2.5</v>
      </c>
      <c r="W24" s="1">
        <v>71</v>
      </c>
      <c r="X24" s="1">
        <v>0</v>
      </c>
      <c r="Y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0.5</v>
      </c>
      <c r="AK24" s="1">
        <v>0</v>
      </c>
      <c r="AL24" s="1">
        <v>0.35</v>
      </c>
      <c r="AM24" s="1">
        <v>14.9</v>
      </c>
      <c r="AN24" s="1">
        <v>0</v>
      </c>
      <c r="AO24" s="1">
        <v>2.1</v>
      </c>
      <c r="AP24" s="1">
        <v>11</v>
      </c>
      <c r="AQ24" s="1">
        <v>17</v>
      </c>
      <c r="AR24" s="1">
        <v>0</v>
      </c>
      <c r="AS24" s="1">
        <v>4</v>
      </c>
      <c r="AT24" s="1">
        <v>0.5</v>
      </c>
      <c r="AU24" s="1">
        <v>1</v>
      </c>
      <c r="AV24" s="1">
        <v>0</v>
      </c>
      <c r="AW24" s="1">
        <v>0</v>
      </c>
      <c r="AX24" s="1">
        <v>4.5</v>
      </c>
      <c r="AY24" s="1">
        <v>3.5</v>
      </c>
      <c r="AZ24" s="1">
        <v>1</v>
      </c>
      <c r="BA24" s="1">
        <v>0.5</v>
      </c>
      <c r="BB24" s="1">
        <v>5</v>
      </c>
      <c r="BC24" s="1">
        <v>13</v>
      </c>
      <c r="BD24" s="1">
        <v>6.5</v>
      </c>
      <c r="BE24" s="1">
        <v>6</v>
      </c>
      <c r="BF24" s="1">
        <v>1</v>
      </c>
      <c r="BG24" s="1">
        <v>1</v>
      </c>
      <c r="BH24" s="1">
        <v>3</v>
      </c>
      <c r="BI24" s="1">
        <v>1.96</v>
      </c>
      <c r="BJ24" s="1">
        <v>29</v>
      </c>
      <c r="BK24" s="1">
        <v>26.5</v>
      </c>
      <c r="BL24" s="1">
        <v>91</v>
      </c>
      <c r="BM24" s="1">
        <v>6.5</v>
      </c>
      <c r="BN24" s="1">
        <v>5</v>
      </c>
      <c r="BO24" s="1">
        <v>77</v>
      </c>
      <c r="BP24" s="1">
        <v>3.5</v>
      </c>
      <c r="BQ24" s="1">
        <v>2.5</v>
      </c>
      <c r="BR24" s="1">
        <v>71</v>
      </c>
      <c r="BS24" s="1">
        <v>0</v>
      </c>
      <c r="BT24" s="1">
        <v>0</v>
      </c>
      <c r="BU24" s="1">
        <v>2</v>
      </c>
      <c r="BV24" s="1">
        <v>0</v>
      </c>
      <c r="BW24" s="1">
        <v>0</v>
      </c>
      <c r="BX24" s="1">
        <v>0</v>
      </c>
      <c r="BY24" s="1">
        <v>40.5</v>
      </c>
      <c r="BZ24" s="1">
        <v>0</v>
      </c>
      <c r="CA24" s="1">
        <v>2.5</v>
      </c>
      <c r="CB24" s="1">
        <v>0.5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f t="shared" si="0"/>
        <v>3.5934323000000012</v>
      </c>
      <c r="CL24" s="1">
        <v>8</v>
      </c>
    </row>
    <row r="25" spans="1:90" x14ac:dyDescent="0.25">
      <c r="A25" s="1" t="s">
        <v>67</v>
      </c>
      <c r="B25" s="1">
        <v>5.4</v>
      </c>
      <c r="C25" s="1">
        <v>2</v>
      </c>
      <c r="D25" s="1">
        <v>90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17.5</v>
      </c>
      <c r="V25" s="1">
        <v>12.5</v>
      </c>
      <c r="W25" s="1">
        <v>71</v>
      </c>
      <c r="X25" s="1">
        <v>1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0.5</v>
      </c>
      <c r="AI25" s="1">
        <v>0</v>
      </c>
      <c r="AJ25" s="1">
        <v>0</v>
      </c>
      <c r="AK25" s="1">
        <v>3</v>
      </c>
      <c r="AL25" s="1">
        <v>4</v>
      </c>
      <c r="AM25" s="1">
        <v>8.6999999999999993</v>
      </c>
      <c r="AN25" s="1">
        <v>0.1</v>
      </c>
      <c r="AO25" s="1">
        <v>2.7</v>
      </c>
      <c r="AP25" s="1">
        <v>11</v>
      </c>
      <c r="AQ25" s="1">
        <v>11</v>
      </c>
      <c r="AR25" s="1">
        <v>0</v>
      </c>
      <c r="AS25" s="1">
        <v>1</v>
      </c>
      <c r="AT25" s="1">
        <v>1.5</v>
      </c>
      <c r="AU25" s="1">
        <v>0</v>
      </c>
      <c r="AV25" s="1">
        <v>0</v>
      </c>
      <c r="AX25" s="1">
        <v>6</v>
      </c>
      <c r="AY25" s="1">
        <v>0.5</v>
      </c>
      <c r="AZ25" s="1">
        <v>0.5</v>
      </c>
      <c r="BA25" s="1">
        <v>0.5</v>
      </c>
      <c r="BB25" s="1">
        <v>1.5</v>
      </c>
      <c r="BC25" s="1">
        <v>9</v>
      </c>
      <c r="BD25" s="1">
        <v>6.5</v>
      </c>
      <c r="BE25" s="1">
        <v>4</v>
      </c>
      <c r="BF25" s="1">
        <v>0.5</v>
      </c>
      <c r="BG25" s="1">
        <v>1.5</v>
      </c>
      <c r="BH25" s="1">
        <v>1</v>
      </c>
      <c r="BI25" s="1">
        <v>1.1399999999999999</v>
      </c>
      <c r="BJ25" s="1">
        <v>69</v>
      </c>
      <c r="BK25" s="1">
        <v>58</v>
      </c>
      <c r="BL25" s="1">
        <v>84</v>
      </c>
      <c r="BM25" s="1">
        <v>40.5</v>
      </c>
      <c r="BN25" s="1">
        <v>32.5</v>
      </c>
      <c r="BO25" s="1">
        <v>80</v>
      </c>
      <c r="BP25" s="1">
        <v>17.5</v>
      </c>
      <c r="BQ25" s="1">
        <v>12.5</v>
      </c>
      <c r="BR25" s="1">
        <v>71</v>
      </c>
      <c r="BS25" s="1">
        <v>0</v>
      </c>
      <c r="BT25" s="1">
        <v>0</v>
      </c>
      <c r="BU25" s="1">
        <v>2</v>
      </c>
      <c r="BV25" s="1">
        <v>0</v>
      </c>
      <c r="BW25" s="1">
        <v>0</v>
      </c>
      <c r="BX25" s="1">
        <v>0.5</v>
      </c>
      <c r="BY25" s="1">
        <v>84.5</v>
      </c>
      <c r="BZ25" s="1">
        <v>1.5</v>
      </c>
      <c r="CA25" s="1">
        <v>8.5</v>
      </c>
      <c r="CB25" s="1">
        <v>1.5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f t="shared" si="0"/>
        <v>3.9537979000000005</v>
      </c>
      <c r="CL25" s="1">
        <v>8</v>
      </c>
    </row>
    <row r="26" spans="1:90" x14ac:dyDescent="0.25">
      <c r="A26" s="1" t="s">
        <v>90</v>
      </c>
      <c r="B26" s="1">
        <v>4.8</v>
      </c>
      <c r="C26" s="1">
        <v>2</v>
      </c>
      <c r="D26" s="1">
        <v>90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8</v>
      </c>
      <c r="V26" s="1">
        <v>5</v>
      </c>
      <c r="W26" s="1">
        <v>63</v>
      </c>
      <c r="X26" s="1">
        <v>0</v>
      </c>
      <c r="Y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1</v>
      </c>
      <c r="AI26" s="1">
        <v>0</v>
      </c>
      <c r="AJ26" s="1">
        <v>0</v>
      </c>
      <c r="AK26" s="1">
        <v>1</v>
      </c>
      <c r="AL26" s="1">
        <v>1.05</v>
      </c>
      <c r="AM26" s="1">
        <v>17.5</v>
      </c>
      <c r="AN26" s="1">
        <v>0</v>
      </c>
      <c r="AO26" s="1">
        <v>1.7</v>
      </c>
      <c r="AP26" s="1">
        <v>12.5</v>
      </c>
      <c r="AQ26" s="1">
        <v>12.5</v>
      </c>
      <c r="AR26" s="1">
        <v>0</v>
      </c>
      <c r="AS26" s="1">
        <v>0.5</v>
      </c>
      <c r="AT26" s="1">
        <v>2</v>
      </c>
      <c r="AU26" s="1">
        <v>2</v>
      </c>
      <c r="AV26" s="1">
        <v>1</v>
      </c>
      <c r="AW26" s="1">
        <v>50</v>
      </c>
      <c r="AX26" s="1">
        <v>10</v>
      </c>
      <c r="AY26" s="1">
        <v>1.5</v>
      </c>
      <c r="AZ26" s="1">
        <v>0.5</v>
      </c>
      <c r="BA26" s="1">
        <v>3.5</v>
      </c>
      <c r="BB26" s="1">
        <v>5.5</v>
      </c>
      <c r="BC26" s="1">
        <v>11.5</v>
      </c>
      <c r="BD26" s="1">
        <v>9</v>
      </c>
      <c r="BE26" s="1">
        <v>4</v>
      </c>
      <c r="BF26" s="1">
        <v>0</v>
      </c>
      <c r="BG26" s="1">
        <v>1.5</v>
      </c>
      <c r="BH26" s="1">
        <v>2</v>
      </c>
      <c r="BI26" s="1">
        <v>1.41</v>
      </c>
      <c r="BJ26" s="1">
        <v>63.5</v>
      </c>
      <c r="BK26" s="1">
        <v>55</v>
      </c>
      <c r="BL26" s="1">
        <v>87</v>
      </c>
      <c r="BM26" s="1">
        <v>27.5</v>
      </c>
      <c r="BN26" s="1">
        <v>21.5</v>
      </c>
      <c r="BO26" s="1">
        <v>78</v>
      </c>
      <c r="BP26" s="1">
        <v>8</v>
      </c>
      <c r="BQ26" s="1">
        <v>5</v>
      </c>
      <c r="BR26" s="1">
        <v>63</v>
      </c>
      <c r="BS26" s="1">
        <v>0</v>
      </c>
      <c r="BT26" s="1">
        <v>0</v>
      </c>
      <c r="BU26" s="1">
        <v>2</v>
      </c>
      <c r="BV26" s="1">
        <v>0</v>
      </c>
      <c r="BW26" s="1">
        <v>0</v>
      </c>
      <c r="BX26" s="1">
        <v>1</v>
      </c>
      <c r="BY26" s="1">
        <v>77.5</v>
      </c>
      <c r="BZ26" s="1">
        <v>0.5</v>
      </c>
      <c r="CA26" s="1">
        <v>6.5</v>
      </c>
      <c r="CB26" s="1">
        <v>2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f t="shared" si="0"/>
        <v>3.8163710000000002</v>
      </c>
      <c r="CL26" s="1">
        <v>8</v>
      </c>
    </row>
    <row r="27" spans="1:90" x14ac:dyDescent="0.25">
      <c r="A27" s="1" t="s">
        <v>133</v>
      </c>
      <c r="B27" s="1">
        <v>4.5999999999999996</v>
      </c>
      <c r="C27" s="1">
        <v>2</v>
      </c>
      <c r="D27" s="1">
        <v>90</v>
      </c>
      <c r="E27" s="1">
        <v>0.01</v>
      </c>
      <c r="F27" s="1">
        <v>0</v>
      </c>
      <c r="G27" s="1">
        <v>0</v>
      </c>
      <c r="H27" s="1">
        <v>0</v>
      </c>
      <c r="I27" s="1">
        <v>0.5</v>
      </c>
      <c r="J27" s="1">
        <v>0</v>
      </c>
      <c r="K27" s="1">
        <v>0.5</v>
      </c>
      <c r="L27" s="1">
        <v>0</v>
      </c>
      <c r="M27" s="1">
        <v>0</v>
      </c>
      <c r="N27" s="1">
        <v>0.5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6.5</v>
      </c>
      <c r="V27" s="1">
        <v>2.5</v>
      </c>
      <c r="W27" s="1">
        <v>38</v>
      </c>
      <c r="X27" s="1">
        <v>0</v>
      </c>
      <c r="Y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3</v>
      </c>
      <c r="AL27" s="1">
        <v>0.9</v>
      </c>
      <c r="AM27" s="1">
        <v>21.9</v>
      </c>
      <c r="AN27" s="1">
        <v>0.1</v>
      </c>
      <c r="AO27" s="1">
        <v>2.7</v>
      </c>
      <c r="AP27" s="1">
        <v>14</v>
      </c>
      <c r="AQ27" s="1">
        <v>14</v>
      </c>
      <c r="AR27" s="1">
        <v>0</v>
      </c>
      <c r="AS27" s="1">
        <v>1.5</v>
      </c>
      <c r="AT27" s="1">
        <v>2</v>
      </c>
      <c r="AU27" s="1">
        <v>0.5</v>
      </c>
      <c r="AV27" s="1">
        <v>0.5</v>
      </c>
      <c r="AW27" s="1">
        <v>100</v>
      </c>
      <c r="AX27" s="1">
        <v>2.5</v>
      </c>
      <c r="AY27" s="1">
        <v>2</v>
      </c>
      <c r="AZ27" s="1">
        <v>1.5</v>
      </c>
      <c r="BA27" s="1">
        <v>2</v>
      </c>
      <c r="BB27" s="1">
        <v>5.5</v>
      </c>
      <c r="BC27" s="1">
        <v>11.5</v>
      </c>
      <c r="BD27" s="1">
        <v>9</v>
      </c>
      <c r="BE27" s="1">
        <v>4</v>
      </c>
      <c r="BF27" s="1">
        <v>0</v>
      </c>
      <c r="BG27" s="1">
        <v>1.5</v>
      </c>
      <c r="BH27" s="1">
        <v>2</v>
      </c>
      <c r="BI27" s="1">
        <v>1.41</v>
      </c>
      <c r="BJ27" s="1">
        <v>79</v>
      </c>
      <c r="BK27" s="1">
        <v>72</v>
      </c>
      <c r="BL27" s="1">
        <v>91</v>
      </c>
      <c r="BM27" s="1">
        <v>20.5</v>
      </c>
      <c r="BN27" s="1">
        <v>15.5</v>
      </c>
      <c r="BO27" s="1">
        <v>76</v>
      </c>
      <c r="BP27" s="1">
        <v>6.5</v>
      </c>
      <c r="BQ27" s="1">
        <v>2.5</v>
      </c>
      <c r="BR27" s="1">
        <v>38</v>
      </c>
      <c r="BS27" s="1">
        <v>0</v>
      </c>
      <c r="BT27" s="1">
        <v>0</v>
      </c>
      <c r="BU27" s="1">
        <v>2</v>
      </c>
      <c r="BV27" s="1">
        <v>0</v>
      </c>
      <c r="BW27" s="1">
        <v>0</v>
      </c>
      <c r="BX27" s="1">
        <v>0</v>
      </c>
      <c r="BY27" s="1">
        <v>87.5</v>
      </c>
      <c r="BZ27" s="1">
        <v>1</v>
      </c>
      <c r="CA27" s="1">
        <v>5.5</v>
      </c>
      <c r="CB27" s="1">
        <v>1.5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f t="shared" si="0"/>
        <v>3.7287256099999997</v>
      </c>
      <c r="CL27" s="1">
        <v>8</v>
      </c>
    </row>
    <row r="28" spans="1:90" x14ac:dyDescent="0.25">
      <c r="A28" s="1" t="s">
        <v>149</v>
      </c>
      <c r="B28" s="1">
        <v>4.4000000000000004</v>
      </c>
      <c r="C28" s="1">
        <v>2</v>
      </c>
      <c r="D28" s="1">
        <v>90</v>
      </c>
      <c r="E28" s="1">
        <v>0.03</v>
      </c>
      <c r="F28" s="1">
        <v>0</v>
      </c>
      <c r="G28" s="1">
        <v>0</v>
      </c>
      <c r="H28" s="1">
        <v>0</v>
      </c>
      <c r="I28" s="1">
        <v>0.5</v>
      </c>
      <c r="J28" s="1">
        <v>0</v>
      </c>
      <c r="K28" s="1">
        <v>0.5</v>
      </c>
      <c r="L28" s="1">
        <v>0</v>
      </c>
      <c r="M28" s="1">
        <v>0</v>
      </c>
      <c r="N28" s="1">
        <v>0.5</v>
      </c>
      <c r="O28" s="1">
        <v>0.02</v>
      </c>
      <c r="P28" s="1">
        <v>0.02</v>
      </c>
      <c r="Q28" s="1">
        <v>0</v>
      </c>
      <c r="R28" s="1">
        <v>0</v>
      </c>
      <c r="S28" s="1">
        <v>0</v>
      </c>
      <c r="T28" s="1">
        <v>0</v>
      </c>
      <c r="U28" s="1">
        <v>4</v>
      </c>
      <c r="V28" s="1">
        <v>3</v>
      </c>
      <c r="W28" s="1">
        <v>75</v>
      </c>
      <c r="X28" s="1">
        <v>0</v>
      </c>
      <c r="Y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0.02</v>
      </c>
      <c r="AF28" s="1">
        <v>0</v>
      </c>
      <c r="AG28" s="1">
        <v>0</v>
      </c>
      <c r="AH28" s="1">
        <v>0</v>
      </c>
      <c r="AI28" s="1">
        <v>0</v>
      </c>
      <c r="AJ28" s="1">
        <v>0.5</v>
      </c>
      <c r="AK28" s="1">
        <v>9</v>
      </c>
      <c r="AL28" s="1">
        <v>0.65</v>
      </c>
      <c r="AM28" s="1">
        <v>22.3</v>
      </c>
      <c r="AN28" s="1">
        <v>0.2</v>
      </c>
      <c r="AO28" s="1">
        <v>3.6</v>
      </c>
      <c r="AP28" s="1">
        <v>17.5</v>
      </c>
      <c r="AQ28" s="1">
        <v>23.5</v>
      </c>
      <c r="AR28" s="1">
        <v>1</v>
      </c>
      <c r="AS28" s="1">
        <v>4.5</v>
      </c>
      <c r="AT28" s="1">
        <v>1</v>
      </c>
      <c r="AU28" s="1">
        <v>1</v>
      </c>
      <c r="AV28" s="1">
        <v>1</v>
      </c>
      <c r="AW28" s="1">
        <v>100</v>
      </c>
      <c r="AX28" s="1">
        <v>9</v>
      </c>
      <c r="AY28" s="1">
        <v>6</v>
      </c>
      <c r="AZ28" s="1">
        <v>0.5</v>
      </c>
      <c r="BA28" s="1">
        <v>2.5</v>
      </c>
      <c r="BB28" s="1">
        <v>9</v>
      </c>
      <c r="BC28" s="1">
        <v>9.5</v>
      </c>
      <c r="BD28" s="1">
        <v>4.5</v>
      </c>
      <c r="BE28" s="1">
        <v>4.5</v>
      </c>
      <c r="BF28" s="1">
        <v>0.5</v>
      </c>
      <c r="BG28" s="1">
        <v>2</v>
      </c>
      <c r="BH28" s="1">
        <v>1</v>
      </c>
      <c r="BI28" s="1">
        <v>1.02</v>
      </c>
      <c r="BJ28" s="1">
        <v>67</v>
      </c>
      <c r="BK28" s="1">
        <v>55.5</v>
      </c>
      <c r="BL28" s="1">
        <v>83</v>
      </c>
      <c r="BM28" s="1">
        <v>16</v>
      </c>
      <c r="BN28" s="1">
        <v>11.5</v>
      </c>
      <c r="BO28" s="1">
        <v>72</v>
      </c>
      <c r="BP28" s="1">
        <v>4</v>
      </c>
      <c r="BQ28" s="1">
        <v>3</v>
      </c>
      <c r="BR28" s="1">
        <v>75</v>
      </c>
      <c r="BS28" s="1">
        <v>0</v>
      </c>
      <c r="BT28" s="1">
        <v>0</v>
      </c>
      <c r="BU28" s="1">
        <v>2</v>
      </c>
      <c r="BV28" s="1">
        <v>0</v>
      </c>
      <c r="BW28" s="1">
        <v>0</v>
      </c>
      <c r="BX28" s="1">
        <v>0</v>
      </c>
      <c r="BY28" s="1">
        <v>80.5</v>
      </c>
      <c r="BZ28" s="1">
        <v>0.5</v>
      </c>
      <c r="CA28" s="1">
        <v>3.5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f t="shared" si="0"/>
        <v>4.1197887499999997</v>
      </c>
      <c r="CL28" s="1">
        <v>8</v>
      </c>
    </row>
    <row r="29" spans="1:90" x14ac:dyDescent="0.25">
      <c r="A29" s="1" t="s">
        <v>184</v>
      </c>
      <c r="B29" s="1">
        <v>5.4</v>
      </c>
      <c r="C29" s="1">
        <v>2</v>
      </c>
      <c r="D29" s="1">
        <v>90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7</v>
      </c>
      <c r="V29" s="1">
        <v>1.5</v>
      </c>
      <c r="W29" s="1">
        <v>21</v>
      </c>
      <c r="X29" s="1">
        <v>0</v>
      </c>
      <c r="Y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0.5</v>
      </c>
      <c r="AK29" s="1">
        <v>1</v>
      </c>
      <c r="AL29" s="1">
        <v>0.5</v>
      </c>
      <c r="AM29" s="1">
        <v>14.5</v>
      </c>
      <c r="AN29" s="1">
        <v>0</v>
      </c>
      <c r="AO29" s="1">
        <v>3.5</v>
      </c>
      <c r="AP29" s="1">
        <v>13.5</v>
      </c>
      <c r="AQ29" s="1">
        <v>19.5</v>
      </c>
      <c r="AR29" s="1">
        <v>0</v>
      </c>
      <c r="AS29" s="1">
        <v>4</v>
      </c>
      <c r="AT29" s="1">
        <v>0.5</v>
      </c>
      <c r="AU29" s="1">
        <v>0.5</v>
      </c>
      <c r="AV29" s="1">
        <v>0</v>
      </c>
      <c r="AW29" s="1">
        <v>0</v>
      </c>
      <c r="AX29" s="1">
        <v>4.5</v>
      </c>
      <c r="AY29" s="1">
        <v>4</v>
      </c>
      <c r="AZ29" s="1">
        <v>0.5</v>
      </c>
      <c r="BA29" s="1">
        <v>0.5</v>
      </c>
      <c r="BB29" s="1">
        <v>5</v>
      </c>
      <c r="BC29" s="1">
        <v>8</v>
      </c>
      <c r="BD29" s="1">
        <v>5</v>
      </c>
      <c r="BE29" s="1">
        <v>3.5</v>
      </c>
      <c r="BF29" s="1">
        <v>1.5</v>
      </c>
      <c r="BG29" s="1">
        <v>3</v>
      </c>
      <c r="BH29" s="1">
        <v>1</v>
      </c>
      <c r="BI29" s="1">
        <v>0.92</v>
      </c>
      <c r="BJ29" s="1">
        <v>46.5</v>
      </c>
      <c r="BK29" s="1">
        <v>38</v>
      </c>
      <c r="BL29" s="1">
        <v>82</v>
      </c>
      <c r="BM29" s="1">
        <v>14</v>
      </c>
      <c r="BN29" s="1">
        <v>7.5</v>
      </c>
      <c r="BO29" s="1">
        <v>54</v>
      </c>
      <c r="BP29" s="1">
        <v>7</v>
      </c>
      <c r="BQ29" s="1">
        <v>1.5</v>
      </c>
      <c r="BR29" s="1">
        <v>21</v>
      </c>
      <c r="BS29" s="1">
        <v>0</v>
      </c>
      <c r="BT29" s="1">
        <v>0</v>
      </c>
      <c r="BU29" s="1">
        <v>2</v>
      </c>
      <c r="BV29" s="1">
        <v>0</v>
      </c>
      <c r="BW29" s="1">
        <v>0</v>
      </c>
      <c r="BX29" s="1">
        <v>0</v>
      </c>
      <c r="BY29" s="1">
        <v>55</v>
      </c>
      <c r="BZ29" s="1">
        <v>0.5</v>
      </c>
      <c r="CA29" s="1">
        <v>7</v>
      </c>
      <c r="CB29" s="1">
        <v>1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f t="shared" si="0"/>
        <v>3.484785</v>
      </c>
      <c r="CL29" s="1">
        <v>7</v>
      </c>
    </row>
    <row r="30" spans="1:90" x14ac:dyDescent="0.25">
      <c r="A30" s="1" t="s">
        <v>118</v>
      </c>
      <c r="B30" s="1">
        <v>6.2</v>
      </c>
      <c r="C30" s="1">
        <v>2</v>
      </c>
      <c r="D30" s="1">
        <v>90</v>
      </c>
      <c r="E30" s="1">
        <v>0.26</v>
      </c>
      <c r="F30" s="1">
        <v>0.3</v>
      </c>
      <c r="G30" s="1">
        <v>0.8</v>
      </c>
      <c r="H30" s="1">
        <v>3</v>
      </c>
      <c r="I30" s="1">
        <v>2.5</v>
      </c>
      <c r="J30" s="1">
        <v>2</v>
      </c>
      <c r="K30" s="1">
        <v>2</v>
      </c>
      <c r="L30" s="1">
        <v>0.5</v>
      </c>
      <c r="M30" s="1">
        <v>0.5</v>
      </c>
      <c r="N30" s="1">
        <v>0</v>
      </c>
      <c r="O30" s="1">
        <v>0.47</v>
      </c>
      <c r="P30" s="1">
        <v>0.47</v>
      </c>
      <c r="Q30" s="1">
        <v>1.5</v>
      </c>
      <c r="R30" s="1">
        <v>1.5</v>
      </c>
      <c r="S30" s="1">
        <v>0</v>
      </c>
      <c r="T30" s="1">
        <v>0</v>
      </c>
      <c r="U30" s="1">
        <v>28</v>
      </c>
      <c r="V30" s="1">
        <v>24.5</v>
      </c>
      <c r="W30" s="1">
        <v>88</v>
      </c>
      <c r="X30" s="1">
        <v>3.5</v>
      </c>
      <c r="Y30" s="1">
        <v>0.5</v>
      </c>
      <c r="Z30" s="1">
        <v>14</v>
      </c>
      <c r="AA30" s="1">
        <v>0</v>
      </c>
      <c r="AB30" s="1">
        <v>0</v>
      </c>
      <c r="AC30" s="1">
        <v>2.5</v>
      </c>
      <c r="AD30" s="1">
        <v>0.5</v>
      </c>
      <c r="AE30" s="1">
        <v>0.35</v>
      </c>
      <c r="AF30" s="1">
        <v>0</v>
      </c>
      <c r="AG30" s="1">
        <v>0</v>
      </c>
      <c r="AH30" s="1">
        <v>0</v>
      </c>
      <c r="AI30" s="1">
        <v>0</v>
      </c>
      <c r="AJ30" s="1">
        <v>1</v>
      </c>
      <c r="AK30" s="1">
        <v>37</v>
      </c>
      <c r="AL30" s="1">
        <v>35.15</v>
      </c>
      <c r="AM30" s="1">
        <v>64.3</v>
      </c>
      <c r="AN30" s="1">
        <v>3.9</v>
      </c>
      <c r="AO30" s="1">
        <v>9</v>
      </c>
      <c r="AP30" s="1">
        <v>22</v>
      </c>
      <c r="AQ30" s="1">
        <v>52</v>
      </c>
      <c r="AR30" s="1">
        <v>2</v>
      </c>
      <c r="AS30" s="1">
        <v>17</v>
      </c>
      <c r="AT30" s="1">
        <v>0</v>
      </c>
      <c r="AU30" s="1">
        <v>1.5</v>
      </c>
      <c r="AV30" s="1">
        <v>1.5</v>
      </c>
      <c r="AW30" s="1">
        <v>100</v>
      </c>
      <c r="AX30" s="1">
        <v>4.5</v>
      </c>
      <c r="AY30" s="1">
        <v>1</v>
      </c>
      <c r="AZ30" s="1">
        <v>0</v>
      </c>
      <c r="BA30" s="1">
        <v>0</v>
      </c>
      <c r="BB30" s="1">
        <v>1</v>
      </c>
      <c r="BC30" s="1">
        <v>4.5</v>
      </c>
      <c r="BD30" s="1">
        <v>2.5</v>
      </c>
      <c r="BE30" s="1">
        <v>1</v>
      </c>
      <c r="BF30" s="1">
        <v>1.5</v>
      </c>
      <c r="BG30" s="1">
        <v>1</v>
      </c>
      <c r="BH30" s="1">
        <v>0.5</v>
      </c>
      <c r="BI30" s="1">
        <v>0.37</v>
      </c>
      <c r="BJ30" s="1">
        <v>60</v>
      </c>
      <c r="BK30" s="1">
        <v>55.5</v>
      </c>
      <c r="BL30" s="1">
        <v>93</v>
      </c>
      <c r="BM30" s="1">
        <v>45</v>
      </c>
      <c r="BN30" s="1">
        <v>38</v>
      </c>
      <c r="BO30" s="1">
        <v>84</v>
      </c>
      <c r="BP30" s="1">
        <v>28</v>
      </c>
      <c r="BQ30" s="1">
        <v>24.5</v>
      </c>
      <c r="BR30" s="1">
        <v>88</v>
      </c>
      <c r="BS30" s="1">
        <v>0</v>
      </c>
      <c r="BT30" s="1">
        <v>0</v>
      </c>
      <c r="BU30" s="1">
        <v>2</v>
      </c>
      <c r="BV30" s="1">
        <v>0</v>
      </c>
      <c r="BW30" s="1">
        <v>0</v>
      </c>
      <c r="BX30" s="1">
        <v>1.5</v>
      </c>
      <c r="BY30" s="1">
        <v>83</v>
      </c>
      <c r="BZ30" s="1">
        <v>5</v>
      </c>
      <c r="CA30" s="1">
        <v>3</v>
      </c>
      <c r="CB30" s="1">
        <v>5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f t="shared" si="0"/>
        <v>3.4720653799999992</v>
      </c>
      <c r="CL30" s="1">
        <v>7</v>
      </c>
    </row>
    <row r="31" spans="1:90" x14ac:dyDescent="0.25">
      <c r="A31" s="1" t="s">
        <v>124</v>
      </c>
      <c r="B31" s="1">
        <v>4.5</v>
      </c>
      <c r="C31" s="1">
        <v>2</v>
      </c>
      <c r="D31" s="1">
        <v>90</v>
      </c>
      <c r="E31" s="1">
        <v>7.0000000000000007E-2</v>
      </c>
      <c r="F31" s="1">
        <v>0</v>
      </c>
      <c r="G31" s="1">
        <v>0.1</v>
      </c>
      <c r="H31" s="1">
        <v>0</v>
      </c>
      <c r="I31" s="1">
        <v>1</v>
      </c>
      <c r="J31" s="1">
        <v>0.5</v>
      </c>
      <c r="K31" s="1">
        <v>1</v>
      </c>
      <c r="L31" s="1">
        <v>0</v>
      </c>
      <c r="M31" s="1">
        <v>0</v>
      </c>
      <c r="N31" s="1">
        <v>0.5</v>
      </c>
      <c r="O31" s="1">
        <v>0.08</v>
      </c>
      <c r="P31" s="1">
        <v>0.08</v>
      </c>
      <c r="Q31" s="1">
        <v>0</v>
      </c>
      <c r="R31" s="1">
        <v>0</v>
      </c>
      <c r="S31" s="1">
        <v>0</v>
      </c>
      <c r="T31" s="1">
        <v>0</v>
      </c>
      <c r="U31" s="1">
        <v>11.5</v>
      </c>
      <c r="V31" s="1">
        <v>8</v>
      </c>
      <c r="W31" s="1">
        <v>70</v>
      </c>
      <c r="X31" s="1">
        <v>0</v>
      </c>
      <c r="Y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0.02</v>
      </c>
      <c r="AF31" s="1">
        <v>0</v>
      </c>
      <c r="AG31" s="1">
        <v>0</v>
      </c>
      <c r="AH31" s="1">
        <v>0</v>
      </c>
      <c r="AI31" s="1">
        <v>0</v>
      </c>
      <c r="AJ31" s="1">
        <v>0.5</v>
      </c>
      <c r="AK31" s="1">
        <v>10.5</v>
      </c>
      <c r="AL31" s="1">
        <v>2.4</v>
      </c>
      <c r="AM31" s="1">
        <v>20.8</v>
      </c>
      <c r="AN31" s="1">
        <v>0.6</v>
      </c>
      <c r="AO31" s="1">
        <v>4.4000000000000004</v>
      </c>
      <c r="AP31" s="1">
        <v>13</v>
      </c>
      <c r="AQ31" s="1">
        <v>19</v>
      </c>
      <c r="AR31" s="1">
        <v>0</v>
      </c>
      <c r="AS31" s="1">
        <v>4</v>
      </c>
      <c r="AT31" s="1">
        <v>0.5</v>
      </c>
      <c r="AU31" s="1">
        <v>1</v>
      </c>
      <c r="AV31" s="1">
        <v>0.5</v>
      </c>
      <c r="AW31" s="1">
        <v>50</v>
      </c>
      <c r="AX31" s="1">
        <v>3</v>
      </c>
      <c r="AY31" s="1">
        <v>4</v>
      </c>
      <c r="AZ31" s="1">
        <v>1</v>
      </c>
      <c r="BA31" s="1">
        <v>1.5</v>
      </c>
      <c r="BB31" s="1">
        <v>6.5</v>
      </c>
      <c r="BC31" s="1">
        <v>10</v>
      </c>
      <c r="BD31" s="1">
        <v>7.5</v>
      </c>
      <c r="BE31" s="1">
        <v>2.5</v>
      </c>
      <c r="BF31" s="1">
        <v>2</v>
      </c>
      <c r="BG31" s="1">
        <v>2</v>
      </c>
      <c r="BH31" s="1">
        <v>0.5</v>
      </c>
      <c r="BI31" s="1">
        <v>0.79</v>
      </c>
      <c r="BJ31" s="1">
        <v>68.5</v>
      </c>
      <c r="BK31" s="1">
        <v>61.5</v>
      </c>
      <c r="BL31" s="1">
        <v>90</v>
      </c>
      <c r="BM31" s="1">
        <v>29</v>
      </c>
      <c r="BN31" s="1">
        <v>25.5</v>
      </c>
      <c r="BO31" s="1">
        <v>88</v>
      </c>
      <c r="BP31" s="1">
        <v>11.5</v>
      </c>
      <c r="BQ31" s="1">
        <v>8</v>
      </c>
      <c r="BR31" s="1">
        <v>70</v>
      </c>
      <c r="BS31" s="1">
        <v>0</v>
      </c>
      <c r="BT31" s="1">
        <v>0</v>
      </c>
      <c r="BU31" s="1">
        <v>2</v>
      </c>
      <c r="BV31" s="1">
        <v>0</v>
      </c>
      <c r="BW31" s="1">
        <v>0</v>
      </c>
      <c r="BX31" s="1">
        <v>0</v>
      </c>
      <c r="BY31" s="1">
        <v>83</v>
      </c>
      <c r="BZ31" s="1">
        <v>1</v>
      </c>
      <c r="CA31" s="1">
        <v>9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  <c r="CJ31" s="1">
        <v>0</v>
      </c>
      <c r="CK31" s="1">
        <f t="shared" si="0"/>
        <v>3.8484277499999995</v>
      </c>
      <c r="CL31" s="1">
        <v>7</v>
      </c>
    </row>
    <row r="32" spans="1:90" x14ac:dyDescent="0.25">
      <c r="A32" s="1" t="s">
        <v>64</v>
      </c>
      <c r="B32" s="1">
        <v>4.5</v>
      </c>
      <c r="C32" s="1">
        <v>2</v>
      </c>
      <c r="D32" s="1">
        <v>90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13.5</v>
      </c>
      <c r="V32" s="1">
        <v>10.5</v>
      </c>
      <c r="W32" s="1">
        <v>78</v>
      </c>
      <c r="X32" s="1">
        <v>0.5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0.5</v>
      </c>
      <c r="AI32" s="1">
        <v>0</v>
      </c>
      <c r="AJ32" s="1">
        <v>0.5</v>
      </c>
      <c r="AK32" s="1">
        <v>0</v>
      </c>
      <c r="AL32" s="1">
        <v>3.4</v>
      </c>
      <c r="AM32" s="1">
        <v>24</v>
      </c>
      <c r="AN32" s="1">
        <v>0</v>
      </c>
      <c r="AO32" s="1">
        <v>3.3</v>
      </c>
      <c r="AP32" s="1">
        <v>13.5</v>
      </c>
      <c r="AQ32" s="1">
        <v>19.5</v>
      </c>
      <c r="AR32" s="1">
        <v>1</v>
      </c>
      <c r="AS32" s="1">
        <v>4.5</v>
      </c>
      <c r="AT32" s="1">
        <v>0.5</v>
      </c>
      <c r="AU32" s="1">
        <v>1.5</v>
      </c>
      <c r="AV32" s="1">
        <v>0.5</v>
      </c>
      <c r="AW32" s="1">
        <v>33</v>
      </c>
      <c r="AX32" s="1">
        <v>6.5</v>
      </c>
      <c r="AY32" s="1">
        <v>6</v>
      </c>
      <c r="AZ32" s="1">
        <v>0.5</v>
      </c>
      <c r="BA32" s="1">
        <v>0.5</v>
      </c>
      <c r="BB32" s="1">
        <v>7</v>
      </c>
      <c r="BC32" s="1">
        <v>10</v>
      </c>
      <c r="BD32" s="1">
        <v>7.5</v>
      </c>
      <c r="BE32" s="1">
        <v>2.5</v>
      </c>
      <c r="BF32" s="1">
        <v>2</v>
      </c>
      <c r="BG32" s="1">
        <v>2</v>
      </c>
      <c r="BH32" s="1">
        <v>0.5</v>
      </c>
      <c r="BI32" s="1">
        <v>0.79</v>
      </c>
      <c r="BJ32" s="1">
        <v>68</v>
      </c>
      <c r="BK32" s="1">
        <v>60</v>
      </c>
      <c r="BL32" s="1">
        <v>88</v>
      </c>
      <c r="BM32" s="1">
        <v>32.5</v>
      </c>
      <c r="BN32" s="1">
        <v>28.5</v>
      </c>
      <c r="BO32" s="1">
        <v>88</v>
      </c>
      <c r="BP32" s="1">
        <v>13.5</v>
      </c>
      <c r="BQ32" s="1">
        <v>10.5</v>
      </c>
      <c r="BR32" s="1">
        <v>78</v>
      </c>
      <c r="BS32" s="1">
        <v>0</v>
      </c>
      <c r="BT32" s="1">
        <v>0</v>
      </c>
      <c r="BU32" s="1">
        <v>2</v>
      </c>
      <c r="BV32" s="1">
        <v>0</v>
      </c>
      <c r="BW32" s="1">
        <v>0</v>
      </c>
      <c r="BX32" s="1">
        <v>1.5</v>
      </c>
      <c r="BY32" s="1">
        <v>92.5</v>
      </c>
      <c r="BZ32" s="1">
        <v>0</v>
      </c>
      <c r="CA32" s="1">
        <v>6.5</v>
      </c>
      <c r="CB32" s="1">
        <v>2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0</v>
      </c>
      <c r="CK32" s="1">
        <f t="shared" si="0"/>
        <v>4.235476499999999</v>
      </c>
      <c r="CL32" s="1">
        <v>6</v>
      </c>
    </row>
    <row r="33" spans="1:90" x14ac:dyDescent="0.25">
      <c r="A33" s="1" t="s">
        <v>75</v>
      </c>
      <c r="B33" s="1">
        <v>4.3</v>
      </c>
      <c r="C33" s="1">
        <v>2</v>
      </c>
      <c r="D33" s="1">
        <v>90</v>
      </c>
      <c r="E33" s="1">
        <v>0.18</v>
      </c>
      <c r="F33" s="1">
        <v>0</v>
      </c>
      <c r="G33" s="1">
        <v>0.4</v>
      </c>
      <c r="H33" s="1">
        <v>0</v>
      </c>
      <c r="I33" s="1">
        <v>2</v>
      </c>
      <c r="J33" s="1">
        <v>0.5</v>
      </c>
      <c r="K33" s="1">
        <v>1.5</v>
      </c>
      <c r="L33" s="1">
        <v>0.5</v>
      </c>
      <c r="M33" s="1">
        <v>0</v>
      </c>
      <c r="N33" s="1">
        <v>0</v>
      </c>
      <c r="O33" s="1">
        <v>0.12</v>
      </c>
      <c r="P33" s="1">
        <v>0.12</v>
      </c>
      <c r="Q33" s="1">
        <v>0</v>
      </c>
      <c r="R33" s="1">
        <v>0</v>
      </c>
      <c r="S33" s="1">
        <v>0</v>
      </c>
      <c r="T33" s="1">
        <v>0</v>
      </c>
      <c r="U33" s="1">
        <v>11.5</v>
      </c>
      <c r="V33" s="1">
        <v>9.5</v>
      </c>
      <c r="W33" s="1">
        <v>83</v>
      </c>
      <c r="X33" s="1">
        <v>2.5</v>
      </c>
      <c r="Y33" s="1">
        <v>1</v>
      </c>
      <c r="Z33" s="1">
        <v>40</v>
      </c>
      <c r="AA33" s="1">
        <v>0</v>
      </c>
      <c r="AB33" s="1">
        <v>0</v>
      </c>
      <c r="AC33" s="1">
        <v>0.5</v>
      </c>
      <c r="AD33" s="1">
        <v>0.5</v>
      </c>
      <c r="AE33" s="1">
        <v>0.27</v>
      </c>
      <c r="AF33" s="1">
        <v>0</v>
      </c>
      <c r="AG33" s="1">
        <v>0</v>
      </c>
      <c r="AH33" s="1">
        <v>0</v>
      </c>
      <c r="AI33" s="1">
        <v>0</v>
      </c>
      <c r="AJ33" s="1">
        <v>0.5</v>
      </c>
      <c r="AK33" s="1">
        <v>29.5</v>
      </c>
      <c r="AL33" s="1">
        <v>11.35</v>
      </c>
      <c r="AM33" s="1">
        <v>12</v>
      </c>
      <c r="AN33" s="1">
        <v>1.5</v>
      </c>
      <c r="AO33" s="1">
        <v>3.7</v>
      </c>
      <c r="AP33" s="1">
        <v>9.5</v>
      </c>
      <c r="AQ33" s="1">
        <v>15.5</v>
      </c>
      <c r="AR33" s="1">
        <v>0</v>
      </c>
      <c r="AS33" s="1">
        <v>4</v>
      </c>
      <c r="AT33" s="1">
        <v>0.5</v>
      </c>
      <c r="AU33" s="1">
        <v>1</v>
      </c>
      <c r="AV33" s="1">
        <v>1</v>
      </c>
      <c r="AW33" s="1">
        <v>100</v>
      </c>
      <c r="AX33" s="1">
        <v>4</v>
      </c>
      <c r="AY33" s="1">
        <v>3</v>
      </c>
      <c r="AZ33" s="1">
        <v>0</v>
      </c>
      <c r="BA33" s="1">
        <v>1</v>
      </c>
      <c r="BB33" s="1">
        <v>4</v>
      </c>
      <c r="BC33" s="1">
        <v>13</v>
      </c>
      <c r="BD33" s="1">
        <v>6.5</v>
      </c>
      <c r="BE33" s="1">
        <v>6</v>
      </c>
      <c r="BF33" s="1">
        <v>1</v>
      </c>
      <c r="BG33" s="1">
        <v>1</v>
      </c>
      <c r="BH33" s="1">
        <v>3</v>
      </c>
      <c r="BI33" s="1">
        <v>1.96</v>
      </c>
      <c r="BJ33" s="1">
        <v>34.5</v>
      </c>
      <c r="BK33" s="1">
        <v>29.5</v>
      </c>
      <c r="BL33" s="1">
        <v>86</v>
      </c>
      <c r="BM33" s="1">
        <v>20.5</v>
      </c>
      <c r="BN33" s="1">
        <v>16</v>
      </c>
      <c r="BO33" s="1">
        <v>78</v>
      </c>
      <c r="BP33" s="1">
        <v>11.5</v>
      </c>
      <c r="BQ33" s="1">
        <v>9.5</v>
      </c>
      <c r="BR33" s="1">
        <v>83</v>
      </c>
      <c r="BS33" s="1">
        <v>0</v>
      </c>
      <c r="BT33" s="1">
        <v>0</v>
      </c>
      <c r="BU33" s="1">
        <v>2</v>
      </c>
      <c r="BV33" s="1">
        <v>0</v>
      </c>
      <c r="BW33" s="1">
        <v>0</v>
      </c>
      <c r="BX33" s="1">
        <v>1</v>
      </c>
      <c r="BY33" s="1">
        <v>59.5</v>
      </c>
      <c r="BZ33" s="1">
        <v>4.5</v>
      </c>
      <c r="CA33" s="1">
        <v>7</v>
      </c>
      <c r="CB33" s="1">
        <v>3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f t="shared" si="0"/>
        <v>4.4983402999999997</v>
      </c>
      <c r="CL33" s="1">
        <v>6</v>
      </c>
    </row>
    <row r="34" spans="1:90" x14ac:dyDescent="0.25">
      <c r="A34" s="1" t="s">
        <v>97</v>
      </c>
      <c r="B34" s="1">
        <v>4.5</v>
      </c>
      <c r="C34" s="1">
        <v>2</v>
      </c>
      <c r="D34" s="1">
        <v>90</v>
      </c>
      <c r="E34" s="1">
        <v>0.14000000000000001</v>
      </c>
      <c r="F34" s="1">
        <v>0.33</v>
      </c>
      <c r="G34" s="1">
        <v>0.2</v>
      </c>
      <c r="H34" s="1">
        <v>1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11</v>
      </c>
      <c r="V34" s="1">
        <v>7</v>
      </c>
      <c r="W34" s="1">
        <v>64</v>
      </c>
      <c r="X34" s="1">
        <v>2</v>
      </c>
      <c r="Y34" s="1">
        <v>0.5</v>
      </c>
      <c r="Z34" s="1">
        <v>25</v>
      </c>
      <c r="AA34" s="1">
        <v>0</v>
      </c>
      <c r="AB34" s="1">
        <v>0</v>
      </c>
      <c r="AC34" s="1">
        <v>0.5</v>
      </c>
      <c r="AD34" s="1">
        <v>0.5</v>
      </c>
      <c r="AE34" s="1">
        <v>0.21</v>
      </c>
      <c r="AF34" s="1">
        <v>0.5</v>
      </c>
      <c r="AG34" s="1">
        <v>0</v>
      </c>
      <c r="AH34" s="1">
        <v>0</v>
      </c>
      <c r="AI34" s="1">
        <v>0</v>
      </c>
      <c r="AJ34" s="1">
        <v>0.5</v>
      </c>
      <c r="AK34" s="1">
        <v>3</v>
      </c>
      <c r="AL34" s="1">
        <v>9.25</v>
      </c>
      <c r="AM34" s="1">
        <v>21.7</v>
      </c>
      <c r="AN34" s="1">
        <v>0.7</v>
      </c>
      <c r="AO34" s="1">
        <v>4.4000000000000004</v>
      </c>
      <c r="AP34" s="1">
        <v>12</v>
      </c>
      <c r="AQ34" s="1">
        <v>22.5</v>
      </c>
      <c r="AR34" s="1">
        <v>1</v>
      </c>
      <c r="AS34" s="1">
        <v>6.5</v>
      </c>
      <c r="AT34" s="1">
        <v>0.5</v>
      </c>
      <c r="AU34" s="1">
        <v>2</v>
      </c>
      <c r="AV34" s="1">
        <v>1</v>
      </c>
      <c r="AW34" s="1">
        <v>50</v>
      </c>
      <c r="AX34" s="1">
        <v>5.5</v>
      </c>
      <c r="AY34" s="1">
        <v>2</v>
      </c>
      <c r="AZ34" s="1">
        <v>0.5</v>
      </c>
      <c r="BA34" s="1">
        <v>2</v>
      </c>
      <c r="BB34" s="1">
        <v>4.5</v>
      </c>
      <c r="BC34" s="1">
        <v>10</v>
      </c>
      <c r="BD34" s="1">
        <v>7.5</v>
      </c>
      <c r="BE34" s="1">
        <v>2.5</v>
      </c>
      <c r="BF34" s="1">
        <v>2</v>
      </c>
      <c r="BG34" s="1">
        <v>2</v>
      </c>
      <c r="BH34" s="1">
        <v>0.5</v>
      </c>
      <c r="BI34" s="1">
        <v>0.79</v>
      </c>
      <c r="BJ34" s="1">
        <v>37.5</v>
      </c>
      <c r="BK34" s="1">
        <v>27</v>
      </c>
      <c r="BL34" s="1">
        <v>72</v>
      </c>
      <c r="BM34" s="1">
        <v>21.5</v>
      </c>
      <c r="BN34" s="1">
        <v>14.5</v>
      </c>
      <c r="BO34" s="1">
        <v>67</v>
      </c>
      <c r="BP34" s="1">
        <v>11</v>
      </c>
      <c r="BQ34" s="1">
        <v>7</v>
      </c>
      <c r="BR34" s="1">
        <v>64</v>
      </c>
      <c r="BS34" s="1">
        <v>0</v>
      </c>
      <c r="BT34" s="1">
        <v>0</v>
      </c>
      <c r="BU34" s="1">
        <v>2</v>
      </c>
      <c r="BV34" s="1">
        <v>0</v>
      </c>
      <c r="BW34" s="1">
        <v>0</v>
      </c>
      <c r="BX34" s="1">
        <v>0</v>
      </c>
      <c r="BY34" s="1">
        <v>58.5</v>
      </c>
      <c r="BZ34" s="1">
        <v>1.5</v>
      </c>
      <c r="CA34" s="1">
        <v>4.5</v>
      </c>
      <c r="CB34" s="1">
        <v>3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f t="shared" si="0"/>
        <v>3.9144465400000006</v>
      </c>
      <c r="CL34" s="1">
        <v>6</v>
      </c>
    </row>
    <row r="35" spans="1:90" x14ac:dyDescent="0.25">
      <c r="A35" s="1" t="s">
        <v>106</v>
      </c>
      <c r="B35" s="1">
        <v>4.3</v>
      </c>
      <c r="C35" s="1">
        <v>2</v>
      </c>
      <c r="D35" s="1">
        <v>90</v>
      </c>
      <c r="E35" s="1">
        <v>0.27</v>
      </c>
      <c r="F35" s="1">
        <v>0.33</v>
      </c>
      <c r="G35" s="1">
        <v>0.4</v>
      </c>
      <c r="H35" s="1">
        <v>1</v>
      </c>
      <c r="I35" s="1">
        <v>1.5</v>
      </c>
      <c r="J35" s="1">
        <v>0.5</v>
      </c>
      <c r="K35" s="1">
        <v>1.5</v>
      </c>
      <c r="L35" s="1">
        <v>0</v>
      </c>
      <c r="M35" s="1">
        <v>0.5</v>
      </c>
      <c r="N35" s="1">
        <v>0.5</v>
      </c>
      <c r="O35" s="1">
        <v>0.26</v>
      </c>
      <c r="P35" s="1">
        <v>0.26</v>
      </c>
      <c r="Q35" s="1">
        <v>0.5</v>
      </c>
      <c r="R35" s="1">
        <v>0.5</v>
      </c>
      <c r="S35" s="1">
        <v>0</v>
      </c>
      <c r="T35" s="1">
        <v>0.5</v>
      </c>
      <c r="U35" s="1">
        <v>15.5</v>
      </c>
      <c r="V35" s="1">
        <v>10.5</v>
      </c>
      <c r="W35" s="1">
        <v>68</v>
      </c>
      <c r="X35" s="1">
        <v>4.5</v>
      </c>
      <c r="Y35" s="1">
        <v>1</v>
      </c>
      <c r="Z35" s="1">
        <v>22</v>
      </c>
      <c r="AA35" s="1">
        <v>0</v>
      </c>
      <c r="AB35" s="1">
        <v>0</v>
      </c>
      <c r="AC35" s="1">
        <v>1.5</v>
      </c>
      <c r="AD35" s="1">
        <v>0</v>
      </c>
      <c r="AE35" s="1">
        <v>0.12</v>
      </c>
      <c r="AF35" s="1">
        <v>0</v>
      </c>
      <c r="AG35" s="1">
        <v>0</v>
      </c>
      <c r="AH35" s="1">
        <v>0</v>
      </c>
      <c r="AI35" s="1">
        <v>0</v>
      </c>
      <c r="AJ35" s="1">
        <v>0.5</v>
      </c>
      <c r="AK35" s="1">
        <v>30.5</v>
      </c>
      <c r="AL35" s="1">
        <v>22.4</v>
      </c>
      <c r="AM35" s="1">
        <v>32.9</v>
      </c>
      <c r="AN35" s="1">
        <v>2</v>
      </c>
      <c r="AO35" s="1">
        <v>5.3</v>
      </c>
      <c r="AP35" s="1">
        <v>15.5</v>
      </c>
      <c r="AQ35" s="1">
        <v>27.5</v>
      </c>
      <c r="AR35" s="1">
        <v>1</v>
      </c>
      <c r="AS35" s="1">
        <v>7.5</v>
      </c>
      <c r="AT35" s="1">
        <v>1</v>
      </c>
      <c r="AU35" s="1">
        <v>2.5</v>
      </c>
      <c r="AV35" s="1">
        <v>2</v>
      </c>
      <c r="AW35" s="1">
        <v>80</v>
      </c>
      <c r="AX35" s="1">
        <v>6.5</v>
      </c>
      <c r="AY35" s="1">
        <v>2</v>
      </c>
      <c r="AZ35" s="1">
        <v>0</v>
      </c>
      <c r="BA35" s="1">
        <v>2</v>
      </c>
      <c r="BB35" s="1">
        <v>4</v>
      </c>
      <c r="BC35" s="1">
        <v>9.5</v>
      </c>
      <c r="BD35" s="1">
        <v>4.5</v>
      </c>
      <c r="BE35" s="1">
        <v>4.5</v>
      </c>
      <c r="BF35" s="1">
        <v>0.5</v>
      </c>
      <c r="BG35" s="1">
        <v>2</v>
      </c>
      <c r="BH35" s="1">
        <v>1</v>
      </c>
      <c r="BI35" s="1">
        <v>1.02</v>
      </c>
      <c r="BJ35" s="1">
        <v>42</v>
      </c>
      <c r="BK35" s="1">
        <v>33.5</v>
      </c>
      <c r="BL35" s="1">
        <v>80</v>
      </c>
      <c r="BM35" s="1">
        <v>28.5</v>
      </c>
      <c r="BN35" s="1">
        <v>19.5</v>
      </c>
      <c r="BO35" s="1">
        <v>68</v>
      </c>
      <c r="BP35" s="1">
        <v>15.5</v>
      </c>
      <c r="BQ35" s="1">
        <v>10.5</v>
      </c>
      <c r="BR35" s="1">
        <v>68</v>
      </c>
      <c r="BS35" s="1">
        <v>0</v>
      </c>
      <c r="BT35" s="1">
        <v>0</v>
      </c>
      <c r="BU35" s="1">
        <v>2</v>
      </c>
      <c r="BV35" s="1">
        <v>0</v>
      </c>
      <c r="BW35" s="1">
        <v>0</v>
      </c>
      <c r="BX35" s="1">
        <v>2</v>
      </c>
      <c r="BY35" s="1">
        <v>81</v>
      </c>
      <c r="BZ35" s="1">
        <v>3</v>
      </c>
      <c r="CA35" s="1">
        <v>7</v>
      </c>
      <c r="CB35" s="1">
        <v>4.5</v>
      </c>
      <c r="CC35" s="1">
        <v>1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>
        <v>0</v>
      </c>
      <c r="CJ35" s="1">
        <v>0</v>
      </c>
      <c r="CK35" s="1">
        <f t="shared" si="0"/>
        <v>3.2362610299999996</v>
      </c>
      <c r="CL35" s="1">
        <v>6</v>
      </c>
    </row>
    <row r="36" spans="1:90" x14ac:dyDescent="0.25">
      <c r="A36" s="1" t="s">
        <v>115</v>
      </c>
      <c r="B36" s="1">
        <v>4.9000000000000004</v>
      </c>
      <c r="C36" s="1">
        <v>2</v>
      </c>
      <c r="D36" s="1">
        <v>90</v>
      </c>
      <c r="E36" s="1">
        <v>0.21</v>
      </c>
      <c r="F36" s="1">
        <v>0.67</v>
      </c>
      <c r="G36" s="1">
        <v>0.3</v>
      </c>
      <c r="H36" s="1">
        <v>2</v>
      </c>
      <c r="I36" s="1">
        <v>1</v>
      </c>
      <c r="J36" s="1">
        <v>0.5</v>
      </c>
      <c r="K36" s="1">
        <v>1</v>
      </c>
      <c r="L36" s="1">
        <v>0</v>
      </c>
      <c r="M36" s="1">
        <v>0</v>
      </c>
      <c r="N36" s="1">
        <v>1</v>
      </c>
      <c r="O36" s="1">
        <v>0.08</v>
      </c>
      <c r="P36" s="1">
        <v>0.08</v>
      </c>
      <c r="Q36" s="1">
        <v>0</v>
      </c>
      <c r="R36" s="1">
        <v>0</v>
      </c>
      <c r="S36" s="1">
        <v>0</v>
      </c>
      <c r="T36" s="1">
        <v>0</v>
      </c>
      <c r="U36" s="1">
        <v>10</v>
      </c>
      <c r="V36" s="1">
        <v>6</v>
      </c>
      <c r="W36" s="1">
        <v>60</v>
      </c>
      <c r="X36" s="1">
        <v>0</v>
      </c>
      <c r="Y36" s="1">
        <v>0</v>
      </c>
      <c r="AA36" s="1">
        <v>0</v>
      </c>
      <c r="AB36" s="1">
        <v>0</v>
      </c>
      <c r="AC36" s="1">
        <v>1</v>
      </c>
      <c r="AD36" s="1">
        <v>0.5</v>
      </c>
      <c r="AE36" s="1">
        <v>0.24</v>
      </c>
      <c r="AF36" s="1">
        <v>1</v>
      </c>
      <c r="AG36" s="1">
        <v>0</v>
      </c>
      <c r="AH36" s="1">
        <v>0</v>
      </c>
      <c r="AI36" s="1">
        <v>0</v>
      </c>
      <c r="AJ36" s="1">
        <v>0</v>
      </c>
      <c r="AK36" s="1">
        <v>11.5</v>
      </c>
      <c r="AL36" s="1">
        <v>10.65</v>
      </c>
      <c r="AM36" s="1">
        <v>46.2</v>
      </c>
      <c r="AN36" s="1">
        <v>1.3</v>
      </c>
      <c r="AO36" s="1">
        <v>3</v>
      </c>
      <c r="AP36" s="1">
        <v>21</v>
      </c>
      <c r="AQ36" s="1">
        <v>30</v>
      </c>
      <c r="AR36" s="1">
        <v>1.5</v>
      </c>
      <c r="AS36" s="1">
        <v>5</v>
      </c>
      <c r="AT36" s="1">
        <v>3.5</v>
      </c>
      <c r="AU36" s="1">
        <v>4</v>
      </c>
      <c r="AV36" s="1">
        <v>3</v>
      </c>
      <c r="AW36" s="1">
        <v>75</v>
      </c>
      <c r="AX36" s="1">
        <v>5.5</v>
      </c>
      <c r="AY36" s="1">
        <v>5.5</v>
      </c>
      <c r="AZ36" s="1">
        <v>1</v>
      </c>
      <c r="BA36" s="1">
        <v>2</v>
      </c>
      <c r="BB36" s="1">
        <v>8.5</v>
      </c>
      <c r="BC36" s="1">
        <v>15</v>
      </c>
      <c r="BD36" s="1">
        <v>9</v>
      </c>
      <c r="BE36" s="1">
        <v>6</v>
      </c>
      <c r="BF36" s="1">
        <v>0.5</v>
      </c>
      <c r="BG36" s="1">
        <v>2</v>
      </c>
      <c r="BH36" s="1">
        <v>5</v>
      </c>
      <c r="BI36" s="1">
        <v>2.58</v>
      </c>
      <c r="BJ36" s="1">
        <v>54.5</v>
      </c>
      <c r="BK36" s="1">
        <v>44</v>
      </c>
      <c r="BL36" s="1">
        <v>81</v>
      </c>
      <c r="BM36" s="1">
        <v>20</v>
      </c>
      <c r="BN36" s="1">
        <v>14.5</v>
      </c>
      <c r="BO36" s="1">
        <v>73</v>
      </c>
      <c r="BP36" s="1">
        <v>10</v>
      </c>
      <c r="BQ36" s="1">
        <v>6</v>
      </c>
      <c r="BR36" s="1">
        <v>60</v>
      </c>
      <c r="BS36" s="1">
        <v>0</v>
      </c>
      <c r="BT36" s="1">
        <v>0</v>
      </c>
      <c r="BU36" s="1">
        <v>2</v>
      </c>
      <c r="BV36" s="1">
        <v>0</v>
      </c>
      <c r="BW36" s="1">
        <v>0</v>
      </c>
      <c r="BX36" s="1">
        <v>0.5</v>
      </c>
      <c r="BY36" s="1">
        <v>72.5</v>
      </c>
      <c r="BZ36" s="1">
        <v>1.5</v>
      </c>
      <c r="CA36" s="1">
        <v>9.5</v>
      </c>
      <c r="CB36" s="1">
        <v>1.5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>
        <v>0</v>
      </c>
      <c r="CJ36" s="1">
        <v>0</v>
      </c>
      <c r="CK36" s="1">
        <f t="shared" si="0"/>
        <v>3.5420704900000008</v>
      </c>
      <c r="CL36" s="1">
        <v>6</v>
      </c>
    </row>
    <row r="37" spans="1:90" x14ac:dyDescent="0.25">
      <c r="A37" s="1" t="s">
        <v>177</v>
      </c>
      <c r="B37" s="1">
        <v>4.8</v>
      </c>
      <c r="C37" s="1">
        <v>2</v>
      </c>
      <c r="D37" s="1">
        <v>90</v>
      </c>
      <c r="E37" s="1">
        <v>7.0000000000000007E-2</v>
      </c>
      <c r="F37" s="1">
        <v>0</v>
      </c>
      <c r="G37" s="1">
        <v>0.1</v>
      </c>
      <c r="H37" s="1">
        <v>0</v>
      </c>
      <c r="I37" s="1">
        <v>1.5</v>
      </c>
      <c r="J37" s="1">
        <v>0.5</v>
      </c>
      <c r="K37" s="1">
        <v>0</v>
      </c>
      <c r="L37" s="1">
        <v>1.5</v>
      </c>
      <c r="M37" s="1">
        <v>0</v>
      </c>
      <c r="N37" s="1">
        <v>0</v>
      </c>
      <c r="O37" s="1">
        <v>0.08</v>
      </c>
      <c r="P37" s="1">
        <v>0.08</v>
      </c>
      <c r="Q37" s="1">
        <v>0</v>
      </c>
      <c r="R37" s="1">
        <v>0</v>
      </c>
      <c r="S37" s="1">
        <v>0</v>
      </c>
      <c r="T37" s="1">
        <v>0</v>
      </c>
      <c r="U37" s="1">
        <v>9.5</v>
      </c>
      <c r="V37" s="1">
        <v>6</v>
      </c>
      <c r="W37" s="1">
        <v>63</v>
      </c>
      <c r="X37" s="1">
        <v>0.5</v>
      </c>
      <c r="Y37" s="1">
        <v>0</v>
      </c>
      <c r="Z37" s="1">
        <v>0</v>
      </c>
      <c r="AA37" s="1">
        <v>0</v>
      </c>
      <c r="AB37" s="1">
        <v>0</v>
      </c>
      <c r="AC37" s="1">
        <v>0.5</v>
      </c>
      <c r="AD37" s="1">
        <v>0</v>
      </c>
      <c r="AE37" s="1">
        <v>0.04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9</v>
      </c>
      <c r="AL37" s="1">
        <v>6.25</v>
      </c>
      <c r="AM37" s="1">
        <v>19.399999999999999</v>
      </c>
      <c r="AN37" s="1">
        <v>0.6</v>
      </c>
      <c r="AO37" s="1">
        <v>2.2000000000000002</v>
      </c>
      <c r="AP37" s="1">
        <v>11.5</v>
      </c>
      <c r="AQ37" s="1">
        <v>11.5</v>
      </c>
      <c r="AR37" s="1">
        <v>0</v>
      </c>
      <c r="AS37" s="1">
        <v>0.5</v>
      </c>
      <c r="AT37" s="1">
        <v>3.5</v>
      </c>
      <c r="AU37" s="1">
        <v>3.5</v>
      </c>
      <c r="AV37" s="1">
        <v>1.5</v>
      </c>
      <c r="AW37" s="1">
        <v>43</v>
      </c>
      <c r="AX37" s="1">
        <v>7</v>
      </c>
      <c r="AY37" s="1">
        <v>4.5</v>
      </c>
      <c r="AZ37" s="1">
        <v>0.5</v>
      </c>
      <c r="BA37" s="1">
        <v>1.5</v>
      </c>
      <c r="BB37" s="1">
        <v>6.5</v>
      </c>
      <c r="BC37" s="1">
        <v>15</v>
      </c>
      <c r="BD37" s="1">
        <v>9</v>
      </c>
      <c r="BE37" s="1">
        <v>6</v>
      </c>
      <c r="BF37" s="1">
        <v>0.5</v>
      </c>
      <c r="BG37" s="1">
        <v>2</v>
      </c>
      <c r="BH37" s="1">
        <v>5</v>
      </c>
      <c r="BI37" s="1">
        <v>2.58</v>
      </c>
      <c r="BJ37" s="1">
        <v>32.5</v>
      </c>
      <c r="BK37" s="1">
        <v>24.5</v>
      </c>
      <c r="BL37" s="1">
        <v>75</v>
      </c>
      <c r="BM37" s="1">
        <v>15</v>
      </c>
      <c r="BN37" s="1">
        <v>9.5</v>
      </c>
      <c r="BO37" s="1">
        <v>63</v>
      </c>
      <c r="BP37" s="1">
        <v>9.5</v>
      </c>
      <c r="BQ37" s="1">
        <v>6</v>
      </c>
      <c r="BR37" s="1">
        <v>63</v>
      </c>
      <c r="BS37" s="1">
        <v>0</v>
      </c>
      <c r="BT37" s="1">
        <v>0</v>
      </c>
      <c r="BU37" s="1">
        <v>2</v>
      </c>
      <c r="BV37" s="1">
        <v>0</v>
      </c>
      <c r="BW37" s="1">
        <v>0</v>
      </c>
      <c r="BX37" s="1">
        <v>0.5</v>
      </c>
      <c r="BY37" s="1">
        <v>54.5</v>
      </c>
      <c r="BZ37" s="1">
        <v>0.5</v>
      </c>
      <c r="CA37" s="1">
        <v>5.5</v>
      </c>
      <c r="CB37" s="1">
        <v>1.5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>
        <v>0</v>
      </c>
      <c r="CJ37" s="1">
        <v>0</v>
      </c>
      <c r="CK37" s="1">
        <f t="shared" si="0"/>
        <v>3.5970764499999985</v>
      </c>
      <c r="CL37" s="1">
        <v>6</v>
      </c>
    </row>
    <row r="38" spans="1:90" x14ac:dyDescent="0.25">
      <c r="A38" s="1" t="s">
        <v>180</v>
      </c>
      <c r="B38" s="1">
        <v>5</v>
      </c>
      <c r="C38" s="1">
        <v>2</v>
      </c>
      <c r="D38" s="1">
        <v>90</v>
      </c>
      <c r="E38" s="1">
        <v>0.03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17.5</v>
      </c>
      <c r="V38" s="1">
        <v>14.5</v>
      </c>
      <c r="W38" s="1">
        <v>83</v>
      </c>
      <c r="X38" s="1">
        <v>4</v>
      </c>
      <c r="Y38" s="1">
        <v>0</v>
      </c>
      <c r="Z38" s="1">
        <v>0</v>
      </c>
      <c r="AA38" s="1">
        <v>0</v>
      </c>
      <c r="AB38" s="1">
        <v>0</v>
      </c>
      <c r="AC38" s="1">
        <v>0.5</v>
      </c>
      <c r="AD38" s="1">
        <v>0</v>
      </c>
      <c r="AE38" s="1">
        <v>0.02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4</v>
      </c>
      <c r="AL38" s="1">
        <v>10.15</v>
      </c>
      <c r="AM38" s="1">
        <v>15.5</v>
      </c>
      <c r="AN38" s="1">
        <v>0.1</v>
      </c>
      <c r="AO38" s="1">
        <v>2.8</v>
      </c>
      <c r="AP38" s="1">
        <v>17</v>
      </c>
      <c r="AQ38" s="1">
        <v>17</v>
      </c>
      <c r="AR38" s="1">
        <v>0</v>
      </c>
      <c r="AS38" s="1">
        <v>1.5</v>
      </c>
      <c r="AT38" s="1">
        <v>2</v>
      </c>
      <c r="AU38" s="1">
        <v>3.5</v>
      </c>
      <c r="AV38" s="1">
        <v>2</v>
      </c>
      <c r="AW38" s="1">
        <v>57</v>
      </c>
      <c r="AX38" s="1">
        <v>9.5</v>
      </c>
      <c r="AY38" s="1">
        <v>0.5</v>
      </c>
      <c r="AZ38" s="1">
        <v>0</v>
      </c>
      <c r="BA38" s="1">
        <v>2.5</v>
      </c>
      <c r="BB38" s="1">
        <v>3</v>
      </c>
      <c r="BC38" s="1">
        <v>11.5</v>
      </c>
      <c r="BD38" s="1">
        <v>9</v>
      </c>
      <c r="BE38" s="1">
        <v>4</v>
      </c>
      <c r="BF38" s="1">
        <v>0</v>
      </c>
      <c r="BG38" s="1">
        <v>1.5</v>
      </c>
      <c r="BH38" s="1">
        <v>2</v>
      </c>
      <c r="BI38" s="1">
        <v>1.41</v>
      </c>
      <c r="BJ38" s="1">
        <v>60</v>
      </c>
      <c r="BK38" s="1">
        <v>51</v>
      </c>
      <c r="BL38" s="1">
        <v>85</v>
      </c>
      <c r="BM38" s="1">
        <v>34</v>
      </c>
      <c r="BN38" s="1">
        <v>26.5</v>
      </c>
      <c r="BO38" s="1">
        <v>78</v>
      </c>
      <c r="BP38" s="1">
        <v>17.5</v>
      </c>
      <c r="BQ38" s="1">
        <v>14.5</v>
      </c>
      <c r="BR38" s="1">
        <v>83</v>
      </c>
      <c r="BS38" s="1">
        <v>0</v>
      </c>
      <c r="BT38" s="1">
        <v>0</v>
      </c>
      <c r="BU38" s="1">
        <v>2</v>
      </c>
      <c r="BV38" s="1">
        <v>0</v>
      </c>
      <c r="BW38" s="1">
        <v>0</v>
      </c>
      <c r="BX38" s="1">
        <v>3</v>
      </c>
      <c r="BY38" s="1">
        <v>90</v>
      </c>
      <c r="BZ38" s="1">
        <v>2</v>
      </c>
      <c r="CA38" s="1">
        <v>2.5</v>
      </c>
      <c r="CB38" s="1">
        <v>2.5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f t="shared" si="0"/>
        <v>4.1727909299999997</v>
      </c>
      <c r="CL38" s="1">
        <v>6</v>
      </c>
    </row>
    <row r="39" spans="1:90" x14ac:dyDescent="0.25">
      <c r="A39" s="1" t="s">
        <v>134</v>
      </c>
      <c r="B39" s="1">
        <v>6.3</v>
      </c>
      <c r="C39" s="1">
        <v>2</v>
      </c>
      <c r="D39" s="1">
        <v>90</v>
      </c>
      <c r="E39" s="1">
        <v>0</v>
      </c>
      <c r="F39" s="1">
        <v>0</v>
      </c>
      <c r="G39" s="1">
        <v>0</v>
      </c>
      <c r="H39" s="1">
        <v>0</v>
      </c>
      <c r="I39" s="1">
        <v>0.5</v>
      </c>
      <c r="J39" s="1">
        <v>0</v>
      </c>
      <c r="K39" s="1">
        <v>0.5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9.5</v>
      </c>
      <c r="V39" s="1">
        <v>6.5</v>
      </c>
      <c r="W39" s="1">
        <v>68</v>
      </c>
      <c r="X39" s="1">
        <v>0.5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3</v>
      </c>
      <c r="AL39" s="1">
        <v>2.4</v>
      </c>
      <c r="AM39" s="1">
        <v>17</v>
      </c>
      <c r="AN39" s="1">
        <v>0.1</v>
      </c>
      <c r="AO39" s="1">
        <v>3.2</v>
      </c>
      <c r="AP39" s="1">
        <v>11</v>
      </c>
      <c r="AQ39" s="1">
        <v>11</v>
      </c>
      <c r="AR39" s="1">
        <v>0</v>
      </c>
      <c r="AS39" s="1">
        <v>1.5</v>
      </c>
      <c r="AT39" s="1">
        <v>1.5</v>
      </c>
      <c r="AU39" s="1">
        <v>4</v>
      </c>
      <c r="AV39" s="1">
        <v>2</v>
      </c>
      <c r="AW39" s="1">
        <v>50</v>
      </c>
      <c r="AX39" s="1">
        <v>6</v>
      </c>
      <c r="AY39" s="1">
        <v>3</v>
      </c>
      <c r="AZ39" s="1">
        <v>0</v>
      </c>
      <c r="BA39" s="1">
        <v>0.5</v>
      </c>
      <c r="BB39" s="1">
        <v>3.5</v>
      </c>
      <c r="BC39" s="1">
        <v>9</v>
      </c>
      <c r="BD39" s="1">
        <v>6.5</v>
      </c>
      <c r="BE39" s="1">
        <v>4</v>
      </c>
      <c r="BF39" s="1">
        <v>0.5</v>
      </c>
      <c r="BG39" s="1">
        <v>1.5</v>
      </c>
      <c r="BH39" s="1">
        <v>1</v>
      </c>
      <c r="BI39" s="1">
        <v>1.1399999999999999</v>
      </c>
      <c r="BJ39" s="1">
        <v>73</v>
      </c>
      <c r="BK39" s="1">
        <v>65.5</v>
      </c>
      <c r="BL39" s="1">
        <v>90</v>
      </c>
      <c r="BM39" s="1">
        <v>33.5</v>
      </c>
      <c r="BN39" s="1">
        <v>28.5</v>
      </c>
      <c r="BO39" s="1">
        <v>85</v>
      </c>
      <c r="BP39" s="1">
        <v>9.5</v>
      </c>
      <c r="BQ39" s="1">
        <v>6.5</v>
      </c>
      <c r="BR39" s="1">
        <v>68</v>
      </c>
      <c r="BS39" s="1">
        <v>0</v>
      </c>
      <c r="BT39" s="1">
        <v>0</v>
      </c>
      <c r="BU39" s="1">
        <v>2</v>
      </c>
      <c r="BV39" s="1">
        <v>0</v>
      </c>
      <c r="BW39" s="1">
        <v>0</v>
      </c>
      <c r="BX39" s="1">
        <v>0</v>
      </c>
      <c r="BY39" s="1">
        <v>89</v>
      </c>
      <c r="BZ39" s="1">
        <v>1</v>
      </c>
      <c r="CA39" s="1">
        <v>5.5</v>
      </c>
      <c r="CB39" s="1">
        <v>1.5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K39" s="1">
        <f t="shared" si="0"/>
        <v>3.9991914999999993</v>
      </c>
      <c r="CL39" s="1">
        <v>6</v>
      </c>
    </row>
    <row r="40" spans="1:90" x14ac:dyDescent="0.25">
      <c r="A40" s="1" t="s">
        <v>140</v>
      </c>
      <c r="B40" s="1">
        <v>4.9000000000000004</v>
      </c>
      <c r="C40" s="1">
        <v>2</v>
      </c>
      <c r="D40" s="1">
        <v>90</v>
      </c>
      <c r="E40" s="1">
        <v>0.06</v>
      </c>
      <c r="F40" s="1">
        <v>0</v>
      </c>
      <c r="G40" s="1">
        <v>0.1</v>
      </c>
      <c r="H40" s="1">
        <v>0</v>
      </c>
      <c r="I40" s="1">
        <v>0.5</v>
      </c>
      <c r="J40" s="1">
        <v>0</v>
      </c>
      <c r="K40" s="1">
        <v>0.5</v>
      </c>
      <c r="L40" s="1">
        <v>0</v>
      </c>
      <c r="M40" s="1">
        <v>0</v>
      </c>
      <c r="N40" s="1">
        <v>0</v>
      </c>
      <c r="O40" s="1">
        <v>0.03</v>
      </c>
      <c r="P40" s="1">
        <v>0.03</v>
      </c>
      <c r="Q40" s="1">
        <v>0</v>
      </c>
      <c r="R40" s="1">
        <v>0</v>
      </c>
      <c r="S40" s="1">
        <v>0</v>
      </c>
      <c r="T40" s="1">
        <v>0</v>
      </c>
      <c r="U40" s="1">
        <v>16</v>
      </c>
      <c r="V40" s="1">
        <v>11</v>
      </c>
      <c r="W40" s="1">
        <v>69</v>
      </c>
      <c r="X40" s="1">
        <v>2.5</v>
      </c>
      <c r="Y40" s="1">
        <v>0.5</v>
      </c>
      <c r="Z40" s="1">
        <v>20</v>
      </c>
      <c r="AA40" s="1">
        <v>0</v>
      </c>
      <c r="AB40" s="1">
        <v>0</v>
      </c>
      <c r="AC40" s="1">
        <v>1</v>
      </c>
      <c r="AD40" s="1">
        <v>0</v>
      </c>
      <c r="AE40" s="1">
        <v>0.06</v>
      </c>
      <c r="AF40" s="1">
        <v>0</v>
      </c>
      <c r="AG40" s="1">
        <v>0</v>
      </c>
      <c r="AH40" s="1">
        <v>0.5</v>
      </c>
      <c r="AI40" s="1">
        <v>0</v>
      </c>
      <c r="AJ40" s="1">
        <v>0</v>
      </c>
      <c r="AK40" s="1">
        <v>14</v>
      </c>
      <c r="AL40" s="1">
        <v>14.5</v>
      </c>
      <c r="AM40" s="1">
        <v>21.6</v>
      </c>
      <c r="AN40" s="1">
        <v>0.4</v>
      </c>
      <c r="AO40" s="1">
        <v>1.4</v>
      </c>
      <c r="AP40" s="1">
        <v>11</v>
      </c>
      <c r="AQ40" s="1">
        <v>11</v>
      </c>
      <c r="AR40" s="1">
        <v>0</v>
      </c>
      <c r="AS40" s="1">
        <v>0</v>
      </c>
      <c r="AT40" s="1">
        <v>3.5</v>
      </c>
      <c r="AU40" s="1">
        <v>3.5</v>
      </c>
      <c r="AV40" s="1">
        <v>1.5</v>
      </c>
      <c r="AW40" s="1">
        <v>43</v>
      </c>
      <c r="AX40" s="1">
        <v>6.5</v>
      </c>
      <c r="AY40" s="1">
        <v>3</v>
      </c>
      <c r="AZ40" s="1">
        <v>1</v>
      </c>
      <c r="BA40" s="1">
        <v>0.5</v>
      </c>
      <c r="BB40" s="1">
        <v>4.5</v>
      </c>
      <c r="BC40" s="1">
        <v>15</v>
      </c>
      <c r="BD40" s="1">
        <v>9</v>
      </c>
      <c r="BE40" s="1">
        <v>6</v>
      </c>
      <c r="BF40" s="1">
        <v>0.5</v>
      </c>
      <c r="BG40" s="1">
        <v>2</v>
      </c>
      <c r="BH40" s="1">
        <v>5</v>
      </c>
      <c r="BI40" s="1">
        <v>2.58</v>
      </c>
      <c r="BJ40" s="1">
        <v>42.5</v>
      </c>
      <c r="BK40" s="1">
        <v>32.5</v>
      </c>
      <c r="BL40" s="1">
        <v>76</v>
      </c>
      <c r="BM40" s="1">
        <v>29</v>
      </c>
      <c r="BN40" s="1">
        <v>19.5</v>
      </c>
      <c r="BO40" s="1">
        <v>67</v>
      </c>
      <c r="BP40" s="1">
        <v>16</v>
      </c>
      <c r="BQ40" s="1">
        <v>11</v>
      </c>
      <c r="BR40" s="1">
        <v>69</v>
      </c>
      <c r="BS40" s="1">
        <v>0</v>
      </c>
      <c r="BT40" s="1">
        <v>0</v>
      </c>
      <c r="BU40" s="1">
        <v>2</v>
      </c>
      <c r="BV40" s="1">
        <v>0</v>
      </c>
      <c r="BW40" s="1">
        <v>0</v>
      </c>
      <c r="BX40" s="1">
        <v>0</v>
      </c>
      <c r="BY40" s="1">
        <v>67</v>
      </c>
      <c r="BZ40" s="1">
        <v>3</v>
      </c>
      <c r="CA40" s="1">
        <v>9</v>
      </c>
      <c r="CB40" s="1">
        <v>4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f t="shared" si="0"/>
        <v>4.0304917399999995</v>
      </c>
      <c r="CL40" s="1">
        <v>6</v>
      </c>
    </row>
    <row r="41" spans="1:90" x14ac:dyDescent="0.25">
      <c r="A41" s="1" t="s">
        <v>142</v>
      </c>
      <c r="B41" s="1">
        <v>4.4000000000000004</v>
      </c>
      <c r="C41" s="1">
        <v>2</v>
      </c>
      <c r="D41" s="1">
        <v>90</v>
      </c>
      <c r="E41" s="1">
        <v>7.0000000000000007E-2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0.01</v>
      </c>
      <c r="P41" s="1">
        <v>0.01</v>
      </c>
      <c r="Q41" s="1">
        <v>0</v>
      </c>
      <c r="R41" s="1">
        <v>0</v>
      </c>
      <c r="S41" s="1">
        <v>0</v>
      </c>
      <c r="T41" s="1">
        <v>0</v>
      </c>
      <c r="U41" s="1">
        <v>2.5</v>
      </c>
      <c r="V41" s="1">
        <v>0</v>
      </c>
      <c r="W41" s="1">
        <v>0</v>
      </c>
      <c r="X41" s="1">
        <v>0.5</v>
      </c>
      <c r="Y41" s="1">
        <v>0.5</v>
      </c>
      <c r="Z41" s="1">
        <v>100</v>
      </c>
      <c r="AA41" s="1">
        <v>0</v>
      </c>
      <c r="AB41" s="1">
        <v>0</v>
      </c>
      <c r="AC41" s="1">
        <v>0.5</v>
      </c>
      <c r="AD41" s="1">
        <v>0</v>
      </c>
      <c r="AE41" s="1">
        <v>0.02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5</v>
      </c>
      <c r="AL41" s="1">
        <v>7.1</v>
      </c>
      <c r="AM41" s="1">
        <v>21.7</v>
      </c>
      <c r="AN41" s="1">
        <v>0.1</v>
      </c>
      <c r="AO41" s="1">
        <v>1.9</v>
      </c>
      <c r="AP41" s="1">
        <v>13.5</v>
      </c>
      <c r="AQ41" s="1">
        <v>13.5</v>
      </c>
      <c r="AR41" s="1">
        <v>0</v>
      </c>
      <c r="AS41" s="1">
        <v>1.5</v>
      </c>
      <c r="AT41" s="1">
        <v>2</v>
      </c>
      <c r="AU41" s="1">
        <v>1</v>
      </c>
      <c r="AV41" s="1">
        <v>1</v>
      </c>
      <c r="AW41" s="1">
        <v>100</v>
      </c>
      <c r="AX41" s="1">
        <v>3</v>
      </c>
      <c r="AY41" s="1">
        <v>5.5</v>
      </c>
      <c r="AZ41" s="1">
        <v>1</v>
      </c>
      <c r="BA41" s="1">
        <v>2</v>
      </c>
      <c r="BB41" s="1">
        <v>8.5</v>
      </c>
      <c r="BC41" s="1">
        <v>17</v>
      </c>
      <c r="BD41" s="1">
        <v>10</v>
      </c>
      <c r="BE41" s="1">
        <v>4.5</v>
      </c>
      <c r="BF41" s="1">
        <v>0</v>
      </c>
      <c r="BG41" s="1">
        <v>2.5</v>
      </c>
      <c r="BH41" s="1">
        <v>4</v>
      </c>
      <c r="BI41" s="1">
        <v>2.29</v>
      </c>
      <c r="BJ41" s="1">
        <v>14.5</v>
      </c>
      <c r="BK41" s="1">
        <v>7.5</v>
      </c>
      <c r="BL41" s="1">
        <v>52</v>
      </c>
      <c r="BM41" s="1">
        <v>8.5</v>
      </c>
      <c r="BN41" s="1">
        <v>2.5</v>
      </c>
      <c r="BO41" s="1">
        <v>29</v>
      </c>
      <c r="BP41" s="1">
        <v>2.5</v>
      </c>
      <c r="BQ41" s="1">
        <v>0</v>
      </c>
      <c r="BR41" s="1">
        <v>0</v>
      </c>
      <c r="BS41" s="1">
        <v>0</v>
      </c>
      <c r="BT41" s="1">
        <v>0</v>
      </c>
      <c r="BU41" s="1">
        <v>2</v>
      </c>
      <c r="BV41" s="1">
        <v>0</v>
      </c>
      <c r="BW41" s="1">
        <v>0</v>
      </c>
      <c r="BX41" s="1">
        <v>0.5</v>
      </c>
      <c r="BY41" s="1">
        <v>26.5</v>
      </c>
      <c r="BZ41" s="1">
        <v>2.5</v>
      </c>
      <c r="CA41" s="1">
        <v>1.5</v>
      </c>
      <c r="CB41" s="1">
        <v>0.5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1">
        <v>0</v>
      </c>
      <c r="CI41" s="1">
        <v>0</v>
      </c>
      <c r="CJ41" s="1">
        <v>0</v>
      </c>
      <c r="CK41" s="1">
        <f t="shared" si="0"/>
        <v>2.5420329300000004</v>
      </c>
      <c r="CL41" s="1">
        <v>6</v>
      </c>
    </row>
    <row r="42" spans="1:90" x14ac:dyDescent="0.25">
      <c r="A42" s="1" t="s">
        <v>152</v>
      </c>
      <c r="B42" s="1">
        <v>4.5</v>
      </c>
      <c r="C42" s="1">
        <v>2</v>
      </c>
      <c r="D42" s="1">
        <v>90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5</v>
      </c>
      <c r="V42" s="1">
        <v>3</v>
      </c>
      <c r="W42" s="1">
        <v>60</v>
      </c>
      <c r="X42" s="1">
        <v>0</v>
      </c>
      <c r="Y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0.5</v>
      </c>
      <c r="AI42" s="1">
        <v>0</v>
      </c>
      <c r="AJ42" s="1">
        <v>0.5</v>
      </c>
      <c r="AK42" s="1">
        <v>0</v>
      </c>
      <c r="AL42" s="1">
        <v>0.75</v>
      </c>
      <c r="AM42" s="1">
        <v>16.899999999999999</v>
      </c>
      <c r="AN42" s="1">
        <v>0</v>
      </c>
      <c r="AO42" s="1">
        <v>3.2</v>
      </c>
      <c r="AP42" s="1">
        <v>10.5</v>
      </c>
      <c r="AQ42" s="1">
        <v>16.5</v>
      </c>
      <c r="AR42" s="1">
        <v>0</v>
      </c>
      <c r="AS42" s="1">
        <v>3.5</v>
      </c>
      <c r="AT42" s="1">
        <v>0.5</v>
      </c>
      <c r="AU42" s="1">
        <v>1</v>
      </c>
      <c r="AV42" s="1">
        <v>0.5</v>
      </c>
      <c r="AW42" s="1">
        <v>50</v>
      </c>
      <c r="AX42" s="1">
        <v>3</v>
      </c>
      <c r="AY42" s="1">
        <v>5</v>
      </c>
      <c r="AZ42" s="1">
        <v>0</v>
      </c>
      <c r="BA42" s="1">
        <v>0.5</v>
      </c>
      <c r="BB42" s="1">
        <v>5.5</v>
      </c>
      <c r="BC42" s="1">
        <v>10</v>
      </c>
      <c r="BD42" s="1">
        <v>7.5</v>
      </c>
      <c r="BE42" s="1">
        <v>2.5</v>
      </c>
      <c r="BF42" s="1">
        <v>2</v>
      </c>
      <c r="BG42" s="1">
        <v>2</v>
      </c>
      <c r="BH42" s="1">
        <v>0.5</v>
      </c>
      <c r="BI42" s="1">
        <v>0.79</v>
      </c>
      <c r="BJ42" s="1">
        <v>70.5</v>
      </c>
      <c r="BK42" s="1">
        <v>63</v>
      </c>
      <c r="BL42" s="1">
        <v>89</v>
      </c>
      <c r="BM42" s="1">
        <v>21</v>
      </c>
      <c r="BN42" s="1">
        <v>17</v>
      </c>
      <c r="BO42" s="1">
        <v>81</v>
      </c>
      <c r="BP42" s="1">
        <v>5</v>
      </c>
      <c r="BQ42" s="1">
        <v>3</v>
      </c>
      <c r="BR42" s="1">
        <v>60</v>
      </c>
      <c r="BS42" s="1">
        <v>0</v>
      </c>
      <c r="BT42" s="1">
        <v>0</v>
      </c>
      <c r="BU42" s="1">
        <v>2</v>
      </c>
      <c r="BV42" s="1">
        <v>0</v>
      </c>
      <c r="BW42" s="1">
        <v>0</v>
      </c>
      <c r="BX42" s="1">
        <v>0</v>
      </c>
      <c r="BY42" s="1">
        <v>79</v>
      </c>
      <c r="BZ42" s="1">
        <v>0</v>
      </c>
      <c r="CA42" s="1">
        <v>5</v>
      </c>
      <c r="CB42" s="1">
        <v>0.5</v>
      </c>
      <c r="CC42" s="1">
        <v>0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  <c r="CI42" s="1">
        <v>0</v>
      </c>
      <c r="CJ42" s="1">
        <v>0</v>
      </c>
      <c r="CK42" s="1">
        <f t="shared" si="0"/>
        <v>4.1980733000000008</v>
      </c>
      <c r="CL42" s="1">
        <v>6</v>
      </c>
    </row>
    <row r="43" spans="1:90" x14ac:dyDescent="0.25">
      <c r="A43" s="1" t="s">
        <v>171</v>
      </c>
      <c r="B43" s="1">
        <v>4.7</v>
      </c>
      <c r="C43" s="1">
        <v>2</v>
      </c>
      <c r="D43" s="1">
        <v>90</v>
      </c>
      <c r="E43" s="1">
        <v>0</v>
      </c>
      <c r="F43" s="1">
        <v>0</v>
      </c>
      <c r="G43" s="1">
        <v>0</v>
      </c>
      <c r="H43" s="1">
        <v>0</v>
      </c>
      <c r="I43" s="1">
        <v>0.5</v>
      </c>
      <c r="J43" s="1">
        <v>0</v>
      </c>
      <c r="K43" s="1">
        <v>0</v>
      </c>
      <c r="L43" s="1">
        <v>0.5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12</v>
      </c>
      <c r="V43" s="1">
        <v>9.5</v>
      </c>
      <c r="W43" s="1">
        <v>79</v>
      </c>
      <c r="X43" s="1">
        <v>0.5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0.5</v>
      </c>
      <c r="AK43" s="1">
        <v>1.5</v>
      </c>
      <c r="AL43" s="1">
        <v>2.35</v>
      </c>
      <c r="AM43" s="1">
        <v>16.8</v>
      </c>
      <c r="AN43" s="1">
        <v>0</v>
      </c>
      <c r="AO43" s="1">
        <v>2.2000000000000002</v>
      </c>
      <c r="AP43" s="1">
        <v>12.5</v>
      </c>
      <c r="AQ43" s="1">
        <v>18.5</v>
      </c>
      <c r="AR43" s="1">
        <v>0</v>
      </c>
      <c r="AS43" s="1">
        <v>4</v>
      </c>
      <c r="AT43" s="1">
        <v>0.5</v>
      </c>
      <c r="AU43" s="1">
        <v>1.5</v>
      </c>
      <c r="AV43" s="1">
        <v>1</v>
      </c>
      <c r="AW43" s="1">
        <v>67</v>
      </c>
      <c r="AX43" s="1">
        <v>6</v>
      </c>
      <c r="AY43" s="1">
        <v>5</v>
      </c>
      <c r="AZ43" s="1">
        <v>0.5</v>
      </c>
      <c r="BA43" s="1">
        <v>1.5</v>
      </c>
      <c r="BB43" s="1">
        <v>7</v>
      </c>
      <c r="BC43" s="1">
        <v>13</v>
      </c>
      <c r="BD43" s="1">
        <v>6.5</v>
      </c>
      <c r="BE43" s="1">
        <v>6</v>
      </c>
      <c r="BF43" s="1">
        <v>1</v>
      </c>
      <c r="BG43" s="1">
        <v>1</v>
      </c>
      <c r="BH43" s="1">
        <v>3</v>
      </c>
      <c r="BI43" s="1">
        <v>1.96</v>
      </c>
      <c r="BJ43" s="1">
        <v>39.5</v>
      </c>
      <c r="BK43" s="1">
        <v>31</v>
      </c>
      <c r="BL43" s="1">
        <v>78</v>
      </c>
      <c r="BM43" s="1">
        <v>23.5</v>
      </c>
      <c r="BN43" s="1">
        <v>17</v>
      </c>
      <c r="BO43" s="1">
        <v>72</v>
      </c>
      <c r="BP43" s="1">
        <v>12</v>
      </c>
      <c r="BQ43" s="1">
        <v>9.5</v>
      </c>
      <c r="BR43" s="1">
        <v>79</v>
      </c>
      <c r="BS43" s="1">
        <v>0</v>
      </c>
      <c r="BT43" s="1">
        <v>0</v>
      </c>
      <c r="BU43" s="1">
        <v>2</v>
      </c>
      <c r="BV43" s="1">
        <v>0</v>
      </c>
      <c r="BW43" s="1">
        <v>0</v>
      </c>
      <c r="BX43" s="1">
        <v>0.5</v>
      </c>
      <c r="BY43" s="1">
        <v>62.5</v>
      </c>
      <c r="BZ43" s="1">
        <v>0.5</v>
      </c>
      <c r="CA43" s="1">
        <v>6</v>
      </c>
      <c r="CB43" s="1">
        <v>0.5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f t="shared" si="0"/>
        <v>3.8981911000000014</v>
      </c>
      <c r="CL43" s="1">
        <v>5</v>
      </c>
    </row>
    <row r="44" spans="1:90" x14ac:dyDescent="0.25">
      <c r="A44" s="1" t="s">
        <v>88</v>
      </c>
      <c r="B44" s="1">
        <v>4.5</v>
      </c>
      <c r="C44" s="1">
        <v>2</v>
      </c>
      <c r="D44" s="1">
        <v>90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9</v>
      </c>
      <c r="V44" s="1">
        <v>6</v>
      </c>
      <c r="W44" s="1">
        <v>67</v>
      </c>
      <c r="X44" s="1">
        <v>0.5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0.5</v>
      </c>
      <c r="AI44" s="1">
        <v>0</v>
      </c>
      <c r="AJ44" s="1">
        <v>0.5</v>
      </c>
      <c r="AK44" s="1">
        <v>0</v>
      </c>
      <c r="AL44" s="1">
        <v>1.25</v>
      </c>
      <c r="AM44" s="1">
        <v>21.2</v>
      </c>
      <c r="AN44" s="1">
        <v>0</v>
      </c>
      <c r="AO44" s="1">
        <v>2.8</v>
      </c>
      <c r="AP44" s="1">
        <v>14.5</v>
      </c>
      <c r="AQ44" s="1">
        <v>20.5</v>
      </c>
      <c r="AR44" s="1">
        <v>0</v>
      </c>
      <c r="AS44" s="1">
        <v>3</v>
      </c>
      <c r="AT44" s="1">
        <v>1</v>
      </c>
      <c r="AU44" s="1">
        <v>2.5</v>
      </c>
      <c r="AV44" s="1">
        <v>2</v>
      </c>
      <c r="AW44" s="1">
        <v>80</v>
      </c>
      <c r="AX44" s="1">
        <v>8.5</v>
      </c>
      <c r="AY44" s="1">
        <v>5.5</v>
      </c>
      <c r="AZ44" s="1">
        <v>0</v>
      </c>
      <c r="BA44" s="1">
        <v>4.5</v>
      </c>
      <c r="BB44" s="1">
        <v>10</v>
      </c>
      <c r="BC44" s="1">
        <v>9.5</v>
      </c>
      <c r="BD44" s="1">
        <v>4.5</v>
      </c>
      <c r="BE44" s="1">
        <v>4.5</v>
      </c>
      <c r="BF44" s="1">
        <v>0.5</v>
      </c>
      <c r="BG44" s="1">
        <v>2</v>
      </c>
      <c r="BH44" s="1">
        <v>1</v>
      </c>
      <c r="BI44" s="1">
        <v>1.02</v>
      </c>
      <c r="BJ44" s="1">
        <v>74</v>
      </c>
      <c r="BK44" s="1">
        <v>56</v>
      </c>
      <c r="BL44" s="1">
        <v>76</v>
      </c>
      <c r="BM44" s="1">
        <v>28.5</v>
      </c>
      <c r="BN44" s="1">
        <v>18</v>
      </c>
      <c r="BO44" s="1">
        <v>63</v>
      </c>
      <c r="BP44" s="1">
        <v>9</v>
      </c>
      <c r="BQ44" s="1">
        <v>6</v>
      </c>
      <c r="BR44" s="1">
        <v>67</v>
      </c>
      <c r="BS44" s="1">
        <v>0</v>
      </c>
      <c r="BT44" s="1">
        <v>0</v>
      </c>
      <c r="BU44" s="1">
        <v>2</v>
      </c>
      <c r="BV44" s="1">
        <v>0</v>
      </c>
      <c r="BW44" s="1">
        <v>0</v>
      </c>
      <c r="BX44" s="1">
        <v>0.5</v>
      </c>
      <c r="BY44" s="1">
        <v>91</v>
      </c>
      <c r="BZ44" s="1">
        <v>0</v>
      </c>
      <c r="CA44" s="1">
        <v>8</v>
      </c>
      <c r="CB44" s="1">
        <v>3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f t="shared" si="0"/>
        <v>4.5094338999999994</v>
      </c>
      <c r="CL44" s="1">
        <v>5</v>
      </c>
    </row>
    <row r="45" spans="1:90" x14ac:dyDescent="0.25">
      <c r="A45" s="1" t="s">
        <v>178</v>
      </c>
      <c r="B45" s="1">
        <v>5.3</v>
      </c>
      <c r="C45" s="1">
        <v>2</v>
      </c>
      <c r="D45" s="1">
        <v>90</v>
      </c>
      <c r="E45" s="1">
        <v>7.0000000000000007E-2</v>
      </c>
      <c r="F45" s="1">
        <v>0.2</v>
      </c>
      <c r="G45" s="1">
        <v>0.2</v>
      </c>
      <c r="H45" s="1">
        <v>1</v>
      </c>
      <c r="I45" s="1">
        <v>0.5</v>
      </c>
      <c r="J45" s="1">
        <v>0.5</v>
      </c>
      <c r="K45" s="1">
        <v>0.5</v>
      </c>
      <c r="L45" s="1">
        <v>0</v>
      </c>
      <c r="M45" s="1">
        <v>0</v>
      </c>
      <c r="N45" s="1">
        <v>0.5</v>
      </c>
      <c r="O45" s="1">
        <v>0.1</v>
      </c>
      <c r="P45" s="1">
        <v>0.1</v>
      </c>
      <c r="Q45" s="1">
        <v>0.5</v>
      </c>
      <c r="R45" s="1">
        <v>0.5</v>
      </c>
      <c r="S45" s="1">
        <v>0</v>
      </c>
      <c r="T45" s="1">
        <v>0.5</v>
      </c>
      <c r="U45" s="1">
        <v>1.5</v>
      </c>
      <c r="V45" s="1">
        <v>0.5</v>
      </c>
      <c r="W45" s="1">
        <v>33</v>
      </c>
      <c r="X45" s="1">
        <v>0</v>
      </c>
      <c r="Y45" s="1">
        <v>0</v>
      </c>
      <c r="AA45" s="1">
        <v>0</v>
      </c>
      <c r="AB45" s="1">
        <v>0</v>
      </c>
      <c r="AC45" s="1">
        <v>0.5</v>
      </c>
      <c r="AD45" s="1">
        <v>0</v>
      </c>
      <c r="AE45" s="1">
        <v>0.06</v>
      </c>
      <c r="AF45" s="1">
        <v>0</v>
      </c>
      <c r="AG45" s="1">
        <v>0</v>
      </c>
      <c r="AH45" s="1">
        <v>0</v>
      </c>
      <c r="AI45" s="1">
        <v>0</v>
      </c>
      <c r="AJ45" s="1">
        <v>0.5</v>
      </c>
      <c r="AK45" s="1">
        <v>17.5</v>
      </c>
      <c r="AL45" s="1">
        <v>5.0999999999999996</v>
      </c>
      <c r="AM45" s="1">
        <v>35.1</v>
      </c>
      <c r="AN45" s="1">
        <v>0.8</v>
      </c>
      <c r="AO45" s="1">
        <v>2.9</v>
      </c>
      <c r="AP45" s="1">
        <v>15</v>
      </c>
      <c r="AQ45" s="1">
        <v>27</v>
      </c>
      <c r="AR45" s="1">
        <v>1.5</v>
      </c>
      <c r="AS45" s="1">
        <v>8.5</v>
      </c>
      <c r="AT45" s="1">
        <v>0.5</v>
      </c>
      <c r="AU45" s="1">
        <v>1</v>
      </c>
      <c r="AV45" s="1">
        <v>0</v>
      </c>
      <c r="AW45" s="1">
        <v>0</v>
      </c>
      <c r="AX45" s="1">
        <v>3</v>
      </c>
      <c r="AY45" s="1">
        <v>4.5</v>
      </c>
      <c r="AZ45" s="1">
        <v>1</v>
      </c>
      <c r="BA45" s="1">
        <v>1</v>
      </c>
      <c r="BB45" s="1">
        <v>6.5</v>
      </c>
      <c r="BC45" s="1">
        <v>13</v>
      </c>
      <c r="BD45" s="1">
        <v>6.5</v>
      </c>
      <c r="BE45" s="1">
        <v>6</v>
      </c>
      <c r="BF45" s="1">
        <v>1</v>
      </c>
      <c r="BG45" s="1">
        <v>1</v>
      </c>
      <c r="BH45" s="1">
        <v>3</v>
      </c>
      <c r="BI45" s="1">
        <v>1.96</v>
      </c>
      <c r="BJ45" s="1">
        <v>37</v>
      </c>
      <c r="BK45" s="1">
        <v>31.5</v>
      </c>
      <c r="BL45" s="1">
        <v>85</v>
      </c>
      <c r="BM45" s="1">
        <v>6.5</v>
      </c>
      <c r="BN45" s="1">
        <v>3.5</v>
      </c>
      <c r="BO45" s="1">
        <v>54</v>
      </c>
      <c r="BP45" s="1">
        <v>1.5</v>
      </c>
      <c r="BQ45" s="1">
        <v>0.5</v>
      </c>
      <c r="BR45" s="1">
        <v>33</v>
      </c>
      <c r="BS45" s="1">
        <v>0</v>
      </c>
      <c r="BT45" s="1">
        <v>0</v>
      </c>
      <c r="BU45" s="1">
        <v>2</v>
      </c>
      <c r="BV45" s="1">
        <v>0</v>
      </c>
      <c r="BW45" s="1">
        <v>0</v>
      </c>
      <c r="BX45" s="1">
        <v>0</v>
      </c>
      <c r="BY45" s="1">
        <v>49</v>
      </c>
      <c r="BZ45" s="1">
        <v>1</v>
      </c>
      <c r="CA45" s="1">
        <v>1.5</v>
      </c>
      <c r="CB45" s="1">
        <v>0</v>
      </c>
      <c r="CC45" s="1">
        <v>0</v>
      </c>
      <c r="CD45" s="1">
        <v>0</v>
      </c>
      <c r="CE45" s="1">
        <v>0</v>
      </c>
      <c r="CF45" s="1">
        <v>0</v>
      </c>
      <c r="CG45" s="1">
        <v>0</v>
      </c>
      <c r="CH45" s="1">
        <v>0</v>
      </c>
      <c r="CI45" s="1">
        <v>0</v>
      </c>
      <c r="CJ45" s="1">
        <v>0</v>
      </c>
      <c r="CK45" s="1">
        <f t="shared" si="0"/>
        <v>2.7449081700000018</v>
      </c>
      <c r="CL45" s="1">
        <v>5</v>
      </c>
    </row>
    <row r="46" spans="1:90" x14ac:dyDescent="0.25">
      <c r="A46" s="1" t="s">
        <v>161</v>
      </c>
      <c r="B46" s="1">
        <v>4.2</v>
      </c>
      <c r="C46" s="1">
        <v>2</v>
      </c>
      <c r="D46" s="1">
        <v>90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3</v>
      </c>
      <c r="V46" s="1">
        <v>1</v>
      </c>
      <c r="W46" s="1">
        <v>33</v>
      </c>
      <c r="X46" s="1">
        <v>0</v>
      </c>
      <c r="Y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1</v>
      </c>
      <c r="AL46" s="1">
        <v>0.65</v>
      </c>
      <c r="AM46" s="1">
        <v>17</v>
      </c>
      <c r="AN46" s="1">
        <v>0</v>
      </c>
      <c r="AO46" s="1">
        <v>1.9</v>
      </c>
      <c r="AP46" s="1">
        <v>14</v>
      </c>
      <c r="AQ46" s="1">
        <v>14</v>
      </c>
      <c r="AR46" s="1">
        <v>0</v>
      </c>
      <c r="AS46" s="1">
        <v>0.5</v>
      </c>
      <c r="AT46" s="1">
        <v>3</v>
      </c>
      <c r="AU46" s="1">
        <v>2.5</v>
      </c>
      <c r="AV46" s="1">
        <v>2.5</v>
      </c>
      <c r="AW46" s="1">
        <v>100</v>
      </c>
      <c r="AX46" s="1">
        <v>3.5</v>
      </c>
      <c r="AY46" s="1">
        <v>3</v>
      </c>
      <c r="AZ46" s="1">
        <v>1</v>
      </c>
      <c r="BA46" s="1">
        <v>2</v>
      </c>
      <c r="BB46" s="1">
        <v>6</v>
      </c>
      <c r="BC46" s="1">
        <v>18.5</v>
      </c>
      <c r="BD46" s="1">
        <v>12</v>
      </c>
      <c r="BE46" s="1">
        <v>8.5</v>
      </c>
      <c r="BF46" s="1">
        <v>1</v>
      </c>
      <c r="BG46" s="1">
        <v>1</v>
      </c>
      <c r="BH46" s="1">
        <v>3</v>
      </c>
      <c r="BI46" s="1">
        <v>2.52</v>
      </c>
      <c r="BJ46" s="1">
        <v>39.5</v>
      </c>
      <c r="BK46" s="1">
        <v>29.5</v>
      </c>
      <c r="BL46" s="1">
        <v>75</v>
      </c>
      <c r="BM46" s="1">
        <v>14.5</v>
      </c>
      <c r="BN46" s="1">
        <v>8</v>
      </c>
      <c r="BO46" s="1">
        <v>55</v>
      </c>
      <c r="BP46" s="1">
        <v>3</v>
      </c>
      <c r="BQ46" s="1">
        <v>1</v>
      </c>
      <c r="BR46" s="1">
        <v>33</v>
      </c>
      <c r="BS46" s="1">
        <v>0</v>
      </c>
      <c r="BT46" s="1">
        <v>0</v>
      </c>
      <c r="BU46" s="1">
        <v>2</v>
      </c>
      <c r="BV46" s="1">
        <v>0</v>
      </c>
      <c r="BW46" s="1">
        <v>0</v>
      </c>
      <c r="BX46" s="1">
        <v>0.5</v>
      </c>
      <c r="BY46" s="1">
        <v>56.5</v>
      </c>
      <c r="BZ46" s="1">
        <v>0.5</v>
      </c>
      <c r="CA46" s="1">
        <v>1.5</v>
      </c>
      <c r="CB46" s="1">
        <v>1</v>
      </c>
      <c r="CC46" s="1">
        <v>0</v>
      </c>
      <c r="CD46" s="1">
        <v>0</v>
      </c>
      <c r="CE46" s="1">
        <v>0</v>
      </c>
      <c r="CF46" s="1">
        <v>0</v>
      </c>
      <c r="CG46" s="1">
        <v>0</v>
      </c>
      <c r="CH46" s="1">
        <v>0</v>
      </c>
      <c r="CI46" s="1">
        <v>0</v>
      </c>
      <c r="CJ46" s="1">
        <v>0</v>
      </c>
      <c r="CK46" s="1">
        <f t="shared" si="0"/>
        <v>3.6182050000000001</v>
      </c>
      <c r="CL46" s="1">
        <v>2</v>
      </c>
    </row>
    <row r="47" spans="1:90" x14ac:dyDescent="0.25">
      <c r="A47" s="1" t="s">
        <v>163</v>
      </c>
      <c r="B47" s="1">
        <v>5.6</v>
      </c>
      <c r="C47" s="1">
        <v>2</v>
      </c>
      <c r="D47" s="1">
        <v>90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16</v>
      </c>
      <c r="V47" s="1">
        <v>14</v>
      </c>
      <c r="W47" s="1">
        <v>88</v>
      </c>
      <c r="X47" s="1">
        <v>0</v>
      </c>
      <c r="Y47" s="1">
        <v>0</v>
      </c>
      <c r="AA47" s="1">
        <v>0</v>
      </c>
      <c r="AB47" s="1">
        <v>0</v>
      </c>
      <c r="AC47" s="1">
        <v>0.5</v>
      </c>
      <c r="AD47" s="1">
        <v>0</v>
      </c>
      <c r="AE47" s="1">
        <v>0.02</v>
      </c>
      <c r="AF47" s="1">
        <v>0</v>
      </c>
      <c r="AG47" s="1">
        <v>0</v>
      </c>
      <c r="AH47" s="1">
        <v>0</v>
      </c>
      <c r="AI47" s="1">
        <v>0</v>
      </c>
      <c r="AJ47" s="1">
        <v>1</v>
      </c>
      <c r="AK47" s="1">
        <v>0</v>
      </c>
      <c r="AL47" s="1">
        <v>8.5500000000000007</v>
      </c>
      <c r="AM47" s="1">
        <v>24.1</v>
      </c>
      <c r="AN47" s="1">
        <v>0.1</v>
      </c>
      <c r="AO47" s="1">
        <v>5</v>
      </c>
      <c r="AP47" s="1">
        <v>17</v>
      </c>
      <c r="AQ47" s="1">
        <v>29</v>
      </c>
      <c r="AR47" s="1">
        <v>0</v>
      </c>
      <c r="AS47" s="1">
        <v>6</v>
      </c>
      <c r="AT47" s="1">
        <v>0</v>
      </c>
      <c r="AU47" s="1">
        <v>0.5</v>
      </c>
      <c r="AV47" s="1">
        <v>0.5</v>
      </c>
      <c r="AW47" s="1">
        <v>100</v>
      </c>
      <c r="AX47" s="1">
        <v>6</v>
      </c>
      <c r="AY47" s="1">
        <v>1.5</v>
      </c>
      <c r="AZ47" s="1">
        <v>1</v>
      </c>
      <c r="BA47" s="1">
        <v>2</v>
      </c>
      <c r="BB47" s="1">
        <v>4.5</v>
      </c>
      <c r="BC47" s="1">
        <v>4.5</v>
      </c>
      <c r="BD47" s="1">
        <v>2.5</v>
      </c>
      <c r="BE47" s="1">
        <v>1</v>
      </c>
      <c r="BF47" s="1">
        <v>1.5</v>
      </c>
      <c r="BG47" s="1">
        <v>1</v>
      </c>
      <c r="BH47" s="1">
        <v>0.5</v>
      </c>
      <c r="BI47" s="1">
        <v>0.37</v>
      </c>
      <c r="BJ47" s="1">
        <v>94</v>
      </c>
      <c r="BK47" s="1">
        <v>88</v>
      </c>
      <c r="BL47" s="1">
        <v>94</v>
      </c>
      <c r="BM47" s="1">
        <v>44</v>
      </c>
      <c r="BN47" s="1">
        <v>42</v>
      </c>
      <c r="BO47" s="1">
        <v>95</v>
      </c>
      <c r="BP47" s="1">
        <v>16</v>
      </c>
      <c r="BQ47" s="1">
        <v>14</v>
      </c>
      <c r="BR47" s="1">
        <v>88</v>
      </c>
      <c r="BS47" s="1">
        <v>0</v>
      </c>
      <c r="BT47" s="1">
        <v>0</v>
      </c>
      <c r="BU47" s="1">
        <v>2</v>
      </c>
      <c r="BV47" s="1">
        <v>0</v>
      </c>
      <c r="BW47" s="1">
        <v>0</v>
      </c>
      <c r="BX47" s="1">
        <v>0</v>
      </c>
      <c r="BY47" s="1">
        <v>100</v>
      </c>
      <c r="BZ47" s="1">
        <v>0</v>
      </c>
      <c r="CA47" s="1">
        <v>11.5</v>
      </c>
      <c r="CB47" s="1">
        <v>1.5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0</v>
      </c>
      <c r="CK47" s="1">
        <f t="shared" si="0"/>
        <v>4.1511572000000001</v>
      </c>
      <c r="CL47" s="1">
        <v>2</v>
      </c>
    </row>
    <row r="48" spans="1:90" x14ac:dyDescent="0.25">
      <c r="A48" s="1" t="s">
        <v>74</v>
      </c>
      <c r="B48" s="1">
        <v>4.4000000000000004</v>
      </c>
      <c r="C48" s="1">
        <v>2</v>
      </c>
      <c r="D48" s="1">
        <v>90</v>
      </c>
      <c r="E48" s="1">
        <v>0.11</v>
      </c>
      <c r="F48" s="1">
        <v>0.2</v>
      </c>
      <c r="G48" s="1">
        <v>0.2</v>
      </c>
      <c r="H48" s="1">
        <v>1</v>
      </c>
      <c r="I48" s="1">
        <v>0.5</v>
      </c>
      <c r="J48" s="1">
        <v>0</v>
      </c>
      <c r="K48" s="1">
        <v>0</v>
      </c>
      <c r="L48" s="1">
        <v>0.5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9</v>
      </c>
      <c r="V48" s="1">
        <v>4.5</v>
      </c>
      <c r="W48" s="1">
        <v>50</v>
      </c>
      <c r="X48" s="1">
        <v>3</v>
      </c>
      <c r="Y48" s="1">
        <v>1</v>
      </c>
      <c r="Z48" s="1">
        <v>33</v>
      </c>
      <c r="AA48" s="1">
        <v>0</v>
      </c>
      <c r="AB48" s="1">
        <v>0</v>
      </c>
      <c r="AC48" s="1">
        <v>0.5</v>
      </c>
      <c r="AD48" s="1">
        <v>0.5</v>
      </c>
      <c r="AE48" s="1">
        <v>0.2</v>
      </c>
      <c r="AF48" s="1">
        <v>0.5</v>
      </c>
      <c r="AG48" s="1">
        <v>0</v>
      </c>
      <c r="AH48" s="1">
        <v>0</v>
      </c>
      <c r="AI48" s="1">
        <v>0</v>
      </c>
      <c r="AJ48" s="1">
        <v>0</v>
      </c>
      <c r="AK48" s="1">
        <v>0.5</v>
      </c>
      <c r="AL48" s="1">
        <v>10.45</v>
      </c>
      <c r="AM48" s="1">
        <v>24.5</v>
      </c>
      <c r="AN48" s="1">
        <v>0.6</v>
      </c>
      <c r="AO48" s="1">
        <v>3.2</v>
      </c>
      <c r="AP48" s="1">
        <v>15</v>
      </c>
      <c r="AQ48" s="1">
        <v>19.5</v>
      </c>
      <c r="AR48" s="1">
        <v>0.5</v>
      </c>
      <c r="AS48" s="1">
        <v>3.5</v>
      </c>
      <c r="AT48" s="1">
        <v>1.5</v>
      </c>
      <c r="AU48" s="1">
        <v>0.5</v>
      </c>
      <c r="AV48" s="1">
        <v>0.5</v>
      </c>
      <c r="AW48" s="1">
        <v>100</v>
      </c>
      <c r="AX48" s="1">
        <v>6.5</v>
      </c>
      <c r="AY48" s="1">
        <v>3</v>
      </c>
      <c r="AZ48" s="1">
        <v>0.5</v>
      </c>
      <c r="BA48" s="1">
        <v>4.5</v>
      </c>
      <c r="BB48" s="1">
        <v>8</v>
      </c>
      <c r="BC48" s="1">
        <v>14</v>
      </c>
      <c r="BD48" s="1">
        <v>9</v>
      </c>
      <c r="BE48" s="1">
        <v>4.5</v>
      </c>
      <c r="BF48" s="1">
        <v>0.5</v>
      </c>
      <c r="BG48" s="1">
        <v>1.5</v>
      </c>
      <c r="BH48" s="1">
        <v>2</v>
      </c>
      <c r="BI48" s="1">
        <v>1.5</v>
      </c>
      <c r="BJ48" s="1">
        <v>30.5</v>
      </c>
      <c r="BK48" s="1">
        <v>20</v>
      </c>
      <c r="BL48" s="1">
        <v>66</v>
      </c>
      <c r="BM48" s="1">
        <v>21.5</v>
      </c>
      <c r="BN48" s="1">
        <v>12.5</v>
      </c>
      <c r="BO48" s="1">
        <v>58</v>
      </c>
      <c r="BP48" s="1">
        <v>9</v>
      </c>
      <c r="BQ48" s="1">
        <v>4.5</v>
      </c>
      <c r="BR48" s="1">
        <v>50</v>
      </c>
      <c r="BS48" s="1">
        <v>0</v>
      </c>
      <c r="BT48" s="1">
        <v>0</v>
      </c>
      <c r="BU48" s="1">
        <v>2</v>
      </c>
      <c r="BV48" s="1">
        <v>0</v>
      </c>
      <c r="BW48" s="1">
        <v>0</v>
      </c>
      <c r="BX48" s="1">
        <v>1</v>
      </c>
      <c r="BY48" s="1">
        <v>64</v>
      </c>
      <c r="BZ48" s="1">
        <v>0</v>
      </c>
      <c r="CA48" s="1">
        <v>5.5</v>
      </c>
      <c r="CB48" s="1">
        <v>3.5</v>
      </c>
      <c r="CC48" s="1">
        <v>0.5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  <c r="CJ48" s="1">
        <v>0</v>
      </c>
      <c r="CK48" s="1">
        <f t="shared" si="0"/>
        <v>3.7386031099999997</v>
      </c>
      <c r="CL48" s="1">
        <v>2</v>
      </c>
    </row>
    <row r="49" spans="1:90" x14ac:dyDescent="0.25">
      <c r="A49" s="1" t="s">
        <v>77</v>
      </c>
      <c r="B49" s="1">
        <v>4.7</v>
      </c>
      <c r="C49" s="1">
        <v>2</v>
      </c>
      <c r="D49" s="1">
        <v>90</v>
      </c>
      <c r="E49" s="1">
        <v>0.25</v>
      </c>
      <c r="F49" s="1">
        <v>0</v>
      </c>
      <c r="G49" s="1">
        <v>0.3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16</v>
      </c>
      <c r="V49" s="1">
        <v>10.5</v>
      </c>
      <c r="W49" s="1">
        <v>66</v>
      </c>
      <c r="X49" s="1">
        <v>2.5</v>
      </c>
      <c r="Y49" s="1">
        <v>1.5</v>
      </c>
      <c r="Z49" s="1">
        <v>60</v>
      </c>
      <c r="AA49" s="1">
        <v>1</v>
      </c>
      <c r="AB49" s="1">
        <v>0</v>
      </c>
      <c r="AC49" s="1">
        <v>2.5</v>
      </c>
      <c r="AD49" s="1">
        <v>0.5</v>
      </c>
      <c r="AE49" s="1">
        <v>0.28000000000000003</v>
      </c>
      <c r="AF49" s="1">
        <v>0</v>
      </c>
      <c r="AG49" s="1">
        <v>0</v>
      </c>
      <c r="AH49" s="1">
        <v>0.5</v>
      </c>
      <c r="AI49" s="1">
        <v>0</v>
      </c>
      <c r="AJ49" s="1">
        <v>0</v>
      </c>
      <c r="AK49" s="1">
        <v>1</v>
      </c>
      <c r="AL49" s="1">
        <v>33.6</v>
      </c>
      <c r="AM49" s="1">
        <v>16.8</v>
      </c>
      <c r="AN49" s="1">
        <v>0.8</v>
      </c>
      <c r="AO49" s="1">
        <v>1.7</v>
      </c>
      <c r="AP49" s="1">
        <v>12.5</v>
      </c>
      <c r="AQ49" s="1">
        <v>12.5</v>
      </c>
      <c r="AR49" s="1">
        <v>0</v>
      </c>
      <c r="AS49" s="1">
        <v>0</v>
      </c>
      <c r="AT49" s="1">
        <v>3.5</v>
      </c>
      <c r="AU49" s="1">
        <v>1</v>
      </c>
      <c r="AV49" s="1">
        <v>0</v>
      </c>
      <c r="AW49" s="1">
        <v>0</v>
      </c>
      <c r="AX49" s="1">
        <v>6.5</v>
      </c>
      <c r="AY49" s="1">
        <v>2.5</v>
      </c>
      <c r="AZ49" s="1">
        <v>1</v>
      </c>
      <c r="BA49" s="1">
        <v>1.5</v>
      </c>
      <c r="BB49" s="1">
        <v>5</v>
      </c>
      <c r="BC49" s="1">
        <v>21.5</v>
      </c>
      <c r="BD49" s="1">
        <v>13.5</v>
      </c>
      <c r="BE49" s="1">
        <v>8.5</v>
      </c>
      <c r="BF49" s="1">
        <v>1.5</v>
      </c>
      <c r="BG49" s="1">
        <v>2</v>
      </c>
      <c r="BH49" s="1">
        <v>3.5</v>
      </c>
      <c r="BI49" s="1">
        <v>2.82</v>
      </c>
      <c r="BJ49" s="1">
        <v>44</v>
      </c>
      <c r="BK49" s="1">
        <v>31.5</v>
      </c>
      <c r="BL49" s="1">
        <v>72</v>
      </c>
      <c r="BM49" s="1">
        <v>29.5</v>
      </c>
      <c r="BN49" s="1">
        <v>19</v>
      </c>
      <c r="BO49" s="1">
        <v>64</v>
      </c>
      <c r="BP49" s="1">
        <v>16</v>
      </c>
      <c r="BQ49" s="1">
        <v>10.5</v>
      </c>
      <c r="BR49" s="1">
        <v>66</v>
      </c>
      <c r="BS49" s="1">
        <v>0</v>
      </c>
      <c r="BT49" s="1">
        <v>0</v>
      </c>
      <c r="BU49" s="1">
        <v>2</v>
      </c>
      <c r="BV49" s="1">
        <v>0</v>
      </c>
      <c r="BW49" s="1">
        <v>0</v>
      </c>
      <c r="BX49" s="1">
        <v>0</v>
      </c>
      <c r="BY49" s="1">
        <v>65</v>
      </c>
      <c r="BZ49" s="1">
        <v>0.5</v>
      </c>
      <c r="CA49" s="1">
        <v>9.5</v>
      </c>
      <c r="CB49" s="1">
        <v>5</v>
      </c>
      <c r="CC49" s="1">
        <v>0</v>
      </c>
      <c r="CD49" s="1">
        <v>0</v>
      </c>
      <c r="CE49" s="1">
        <v>1</v>
      </c>
      <c r="CF49" s="1">
        <v>0</v>
      </c>
      <c r="CG49" s="1">
        <v>0</v>
      </c>
      <c r="CH49" s="1">
        <v>0</v>
      </c>
      <c r="CI49" s="1">
        <v>0</v>
      </c>
      <c r="CJ49" s="1">
        <v>0</v>
      </c>
      <c r="CK49" s="1">
        <f t="shared" si="0"/>
        <v>3.9805586499999999</v>
      </c>
      <c r="CL49" s="1">
        <v>2</v>
      </c>
    </row>
    <row r="50" spans="1:90" x14ac:dyDescent="0.25">
      <c r="A50" s="1" t="s">
        <v>80</v>
      </c>
      <c r="B50" s="1">
        <v>4.9000000000000004</v>
      </c>
      <c r="C50" s="1">
        <v>2</v>
      </c>
      <c r="D50" s="1">
        <v>79</v>
      </c>
      <c r="E50" s="1">
        <v>0.01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7</v>
      </c>
      <c r="V50" s="1">
        <v>5.5</v>
      </c>
      <c r="W50" s="1">
        <v>79</v>
      </c>
      <c r="X50" s="1">
        <v>0</v>
      </c>
      <c r="Y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0.5</v>
      </c>
      <c r="AI50" s="1">
        <v>0</v>
      </c>
      <c r="AJ50" s="1">
        <v>0</v>
      </c>
      <c r="AK50" s="1">
        <v>3</v>
      </c>
      <c r="AL50" s="1">
        <v>1.65</v>
      </c>
      <c r="AM50" s="1">
        <v>17.2</v>
      </c>
      <c r="AN50" s="1">
        <v>0.1</v>
      </c>
      <c r="AO50" s="1">
        <v>2.4</v>
      </c>
      <c r="AP50" s="1">
        <v>15.5</v>
      </c>
      <c r="AQ50" s="1">
        <v>15.5</v>
      </c>
      <c r="AR50" s="1">
        <v>0</v>
      </c>
      <c r="AS50" s="1">
        <v>1</v>
      </c>
      <c r="AT50" s="1">
        <v>1.5</v>
      </c>
      <c r="AU50" s="1">
        <v>2.5</v>
      </c>
      <c r="AV50" s="1">
        <v>2</v>
      </c>
      <c r="AW50" s="1">
        <v>80</v>
      </c>
      <c r="AX50" s="1">
        <v>7</v>
      </c>
      <c r="AY50" s="1">
        <v>4</v>
      </c>
      <c r="AZ50" s="1">
        <v>0.5</v>
      </c>
      <c r="BA50" s="1">
        <v>1.5</v>
      </c>
      <c r="BB50" s="1">
        <v>6</v>
      </c>
      <c r="BC50" s="1">
        <v>12</v>
      </c>
      <c r="BD50" s="1">
        <v>8.5</v>
      </c>
      <c r="BE50" s="1">
        <v>5</v>
      </c>
      <c r="BF50" s="1">
        <v>0.5</v>
      </c>
      <c r="BG50" s="1">
        <v>3.5</v>
      </c>
      <c r="BH50" s="1">
        <v>1</v>
      </c>
      <c r="BI50" s="1">
        <v>1.33</v>
      </c>
      <c r="BJ50" s="1">
        <v>62</v>
      </c>
      <c r="BK50" s="1">
        <v>55</v>
      </c>
      <c r="BL50" s="1">
        <v>89</v>
      </c>
      <c r="BM50" s="1">
        <v>20.5</v>
      </c>
      <c r="BN50" s="1">
        <v>17</v>
      </c>
      <c r="BO50" s="1">
        <v>83</v>
      </c>
      <c r="BP50" s="1">
        <v>7</v>
      </c>
      <c r="BQ50" s="1">
        <v>5.5</v>
      </c>
      <c r="BR50" s="1">
        <v>79</v>
      </c>
      <c r="BS50" s="1">
        <v>0</v>
      </c>
      <c r="BT50" s="1">
        <v>0</v>
      </c>
      <c r="BU50" s="1">
        <v>2</v>
      </c>
      <c r="BV50" s="1">
        <v>0</v>
      </c>
      <c r="BW50" s="1">
        <v>1</v>
      </c>
      <c r="BX50" s="1">
        <v>0.5</v>
      </c>
      <c r="BY50" s="1">
        <v>73.5</v>
      </c>
      <c r="BZ50" s="1">
        <v>1.5</v>
      </c>
      <c r="CA50" s="1">
        <v>4</v>
      </c>
      <c r="CB50" s="1">
        <v>0</v>
      </c>
      <c r="CC50" s="1">
        <v>0</v>
      </c>
      <c r="CD50" s="1">
        <v>0</v>
      </c>
      <c r="CE50" s="1">
        <v>0</v>
      </c>
      <c r="CF50" s="1">
        <v>0</v>
      </c>
      <c r="CG50" s="1">
        <v>0</v>
      </c>
      <c r="CH50" s="1">
        <v>0</v>
      </c>
      <c r="CI50" s="1">
        <v>0</v>
      </c>
      <c r="CJ50" s="1">
        <v>0</v>
      </c>
      <c r="CK50" s="1">
        <f t="shared" si="0"/>
        <v>3.7639762099999992</v>
      </c>
      <c r="CL50" s="1">
        <v>2</v>
      </c>
    </row>
    <row r="51" spans="1:90" x14ac:dyDescent="0.25">
      <c r="A51" s="1" t="s">
        <v>82</v>
      </c>
      <c r="B51" s="1">
        <v>4.3</v>
      </c>
      <c r="C51" s="1">
        <v>2</v>
      </c>
      <c r="D51" s="1">
        <v>90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9</v>
      </c>
      <c r="V51" s="1">
        <v>7</v>
      </c>
      <c r="W51" s="1">
        <v>78</v>
      </c>
      <c r="X51" s="1">
        <v>0</v>
      </c>
      <c r="Y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1</v>
      </c>
      <c r="AL51" s="1">
        <v>1.8</v>
      </c>
      <c r="AM51" s="1">
        <v>18.399999999999999</v>
      </c>
      <c r="AN51" s="1">
        <v>0</v>
      </c>
      <c r="AO51" s="1">
        <v>3.7</v>
      </c>
      <c r="AP51" s="1">
        <v>11</v>
      </c>
      <c r="AQ51" s="1">
        <v>11</v>
      </c>
      <c r="AR51" s="1">
        <v>0</v>
      </c>
      <c r="AS51" s="1">
        <v>2</v>
      </c>
      <c r="AT51" s="1">
        <v>1</v>
      </c>
      <c r="AU51" s="1">
        <v>5</v>
      </c>
      <c r="AV51" s="1">
        <v>2.5</v>
      </c>
      <c r="AW51" s="1">
        <v>50</v>
      </c>
      <c r="AX51" s="1">
        <v>5</v>
      </c>
      <c r="AY51" s="1">
        <v>0.5</v>
      </c>
      <c r="AZ51" s="1">
        <v>0.5</v>
      </c>
      <c r="BA51" s="1">
        <v>1.5</v>
      </c>
      <c r="BB51" s="1">
        <v>2.5</v>
      </c>
      <c r="BC51" s="1">
        <v>11</v>
      </c>
      <c r="BD51" s="1">
        <v>5</v>
      </c>
      <c r="BE51" s="1">
        <v>3.5</v>
      </c>
      <c r="BF51" s="1">
        <v>1.5</v>
      </c>
      <c r="BG51" s="1">
        <v>2</v>
      </c>
      <c r="BH51" s="1">
        <v>0.5</v>
      </c>
      <c r="BI51" s="1">
        <v>0.82</v>
      </c>
      <c r="BJ51" s="1">
        <v>39</v>
      </c>
      <c r="BK51" s="1">
        <v>32.5</v>
      </c>
      <c r="BL51" s="1">
        <v>83</v>
      </c>
      <c r="BM51" s="1">
        <v>20</v>
      </c>
      <c r="BN51" s="1">
        <v>16</v>
      </c>
      <c r="BO51" s="1">
        <v>80</v>
      </c>
      <c r="BP51" s="1">
        <v>9</v>
      </c>
      <c r="BQ51" s="1">
        <v>7</v>
      </c>
      <c r="BR51" s="1">
        <v>78</v>
      </c>
      <c r="BS51" s="1">
        <v>0</v>
      </c>
      <c r="BT51" s="1">
        <v>0</v>
      </c>
      <c r="BU51" s="1">
        <v>2</v>
      </c>
      <c r="BV51" s="1">
        <v>0</v>
      </c>
      <c r="BW51" s="1">
        <v>0</v>
      </c>
      <c r="BX51" s="1">
        <v>0</v>
      </c>
      <c r="BY51" s="1">
        <v>52.5</v>
      </c>
      <c r="BZ51" s="1">
        <v>0.5</v>
      </c>
      <c r="CA51" s="1">
        <v>5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0</v>
      </c>
      <c r="CH51" s="1">
        <v>0</v>
      </c>
      <c r="CI51" s="1">
        <v>0</v>
      </c>
      <c r="CJ51" s="1">
        <v>0</v>
      </c>
      <c r="CK51" s="1">
        <f t="shared" si="0"/>
        <v>3.1753173000000001</v>
      </c>
      <c r="CL51" s="1">
        <v>2</v>
      </c>
    </row>
    <row r="52" spans="1:90" x14ac:dyDescent="0.25">
      <c r="A52" s="1" t="s">
        <v>85</v>
      </c>
      <c r="B52" s="1">
        <v>4.8</v>
      </c>
      <c r="C52" s="1">
        <v>2</v>
      </c>
      <c r="D52" s="1">
        <v>90</v>
      </c>
      <c r="E52" s="1">
        <v>0.16</v>
      </c>
      <c r="F52" s="1">
        <v>0</v>
      </c>
      <c r="G52" s="1">
        <v>0.2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7.5</v>
      </c>
      <c r="V52" s="1">
        <v>6</v>
      </c>
      <c r="W52" s="1">
        <v>80</v>
      </c>
      <c r="X52" s="1">
        <v>0.5</v>
      </c>
      <c r="Y52" s="1">
        <v>0</v>
      </c>
      <c r="Z52" s="1">
        <v>0</v>
      </c>
      <c r="AA52" s="1">
        <v>0</v>
      </c>
      <c r="AB52" s="1">
        <v>0</v>
      </c>
      <c r="AC52" s="1">
        <v>1</v>
      </c>
      <c r="AD52" s="1">
        <v>0.5</v>
      </c>
      <c r="AE52" s="1">
        <v>0.22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2</v>
      </c>
      <c r="AL52" s="1">
        <v>12.05</v>
      </c>
      <c r="AM52" s="1">
        <v>12.3</v>
      </c>
      <c r="AN52" s="1">
        <v>0.7</v>
      </c>
      <c r="AO52" s="1">
        <v>2.9</v>
      </c>
      <c r="AP52" s="1">
        <v>10</v>
      </c>
      <c r="AQ52" s="1">
        <v>10</v>
      </c>
      <c r="AR52" s="1">
        <v>0</v>
      </c>
      <c r="AS52" s="1">
        <v>2</v>
      </c>
      <c r="AT52" s="1">
        <v>1</v>
      </c>
      <c r="AU52" s="1">
        <v>3</v>
      </c>
      <c r="AV52" s="1">
        <v>1.5</v>
      </c>
      <c r="AW52" s="1">
        <v>50</v>
      </c>
      <c r="AX52" s="1">
        <v>8.5</v>
      </c>
      <c r="AY52" s="1">
        <v>2</v>
      </c>
      <c r="AZ52" s="1">
        <v>0</v>
      </c>
      <c r="BA52" s="1">
        <v>0.5</v>
      </c>
      <c r="BB52" s="1">
        <v>2.5</v>
      </c>
      <c r="BC52" s="1">
        <v>16</v>
      </c>
      <c r="BD52" s="1">
        <v>11.5</v>
      </c>
      <c r="BE52" s="1">
        <v>4.5</v>
      </c>
      <c r="BF52" s="1">
        <v>2</v>
      </c>
      <c r="BG52" s="1">
        <v>4</v>
      </c>
      <c r="BH52" s="1">
        <v>2</v>
      </c>
      <c r="BI52" s="1">
        <v>1.72</v>
      </c>
      <c r="BJ52" s="1">
        <v>29</v>
      </c>
      <c r="BK52" s="1">
        <v>22</v>
      </c>
      <c r="BL52" s="1">
        <v>76</v>
      </c>
      <c r="BM52" s="1">
        <v>17.5</v>
      </c>
      <c r="BN52" s="1">
        <v>14.5</v>
      </c>
      <c r="BO52" s="1">
        <v>83</v>
      </c>
      <c r="BP52" s="1">
        <v>7.5</v>
      </c>
      <c r="BQ52" s="1">
        <v>6</v>
      </c>
      <c r="BR52" s="1">
        <v>80</v>
      </c>
      <c r="BS52" s="1">
        <v>0</v>
      </c>
      <c r="BT52" s="1">
        <v>0</v>
      </c>
      <c r="BU52" s="1">
        <v>2</v>
      </c>
      <c r="BV52" s="1">
        <v>0</v>
      </c>
      <c r="BW52" s="1">
        <v>0</v>
      </c>
      <c r="BX52" s="1">
        <v>2</v>
      </c>
      <c r="BY52" s="1">
        <v>56.5</v>
      </c>
      <c r="BZ52" s="1">
        <v>1</v>
      </c>
      <c r="CA52" s="1">
        <v>4.5</v>
      </c>
      <c r="CB52" s="1">
        <v>1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  <c r="CJ52" s="1">
        <v>0</v>
      </c>
      <c r="CK52" s="1">
        <f t="shared" si="0"/>
        <v>3.4143452600000006</v>
      </c>
      <c r="CL52" s="1">
        <v>2</v>
      </c>
    </row>
    <row r="53" spans="1:90" x14ac:dyDescent="0.25">
      <c r="A53" s="1" t="s">
        <v>89</v>
      </c>
      <c r="B53" s="1">
        <v>6.2</v>
      </c>
      <c r="C53" s="1">
        <v>2</v>
      </c>
      <c r="D53" s="1">
        <v>90</v>
      </c>
      <c r="E53" s="1">
        <v>7.0000000000000007E-2</v>
      </c>
      <c r="F53" s="1">
        <v>0.1</v>
      </c>
      <c r="G53" s="1">
        <v>0.2</v>
      </c>
      <c r="H53" s="1">
        <v>1</v>
      </c>
      <c r="I53" s="1">
        <v>3</v>
      </c>
      <c r="J53" s="1">
        <v>0.5</v>
      </c>
      <c r="K53" s="1">
        <v>1.5</v>
      </c>
      <c r="L53" s="1">
        <v>1.5</v>
      </c>
      <c r="M53" s="1">
        <v>0</v>
      </c>
      <c r="N53" s="1">
        <v>0.5</v>
      </c>
      <c r="O53" s="1">
        <v>0.12</v>
      </c>
      <c r="P53" s="1">
        <v>0.12</v>
      </c>
      <c r="Q53" s="1">
        <v>0</v>
      </c>
      <c r="R53" s="1">
        <v>0</v>
      </c>
      <c r="S53" s="1">
        <v>0</v>
      </c>
      <c r="T53" s="1">
        <v>0</v>
      </c>
      <c r="U53" s="1">
        <v>31.5</v>
      </c>
      <c r="V53" s="1">
        <v>26</v>
      </c>
      <c r="W53" s="1">
        <v>83</v>
      </c>
      <c r="X53" s="1">
        <v>1</v>
      </c>
      <c r="Y53" s="1">
        <v>0</v>
      </c>
      <c r="Z53" s="1">
        <v>0</v>
      </c>
      <c r="AA53" s="1">
        <v>0</v>
      </c>
      <c r="AB53" s="1">
        <v>0</v>
      </c>
      <c r="AC53" s="1">
        <v>0.5</v>
      </c>
      <c r="AD53" s="1">
        <v>0</v>
      </c>
      <c r="AE53" s="1">
        <v>0.08</v>
      </c>
      <c r="AF53" s="1">
        <v>0.5</v>
      </c>
      <c r="AG53" s="1">
        <v>0</v>
      </c>
      <c r="AH53" s="1">
        <v>0</v>
      </c>
      <c r="AI53" s="1">
        <v>0</v>
      </c>
      <c r="AJ53" s="1">
        <v>1</v>
      </c>
      <c r="AK53" s="1">
        <v>31</v>
      </c>
      <c r="AL53" s="1">
        <v>12.05</v>
      </c>
      <c r="AM53" s="1">
        <v>10.199999999999999</v>
      </c>
      <c r="AN53" s="1">
        <v>1</v>
      </c>
      <c r="AO53" s="1">
        <v>6</v>
      </c>
      <c r="AP53" s="1">
        <v>12.5</v>
      </c>
      <c r="AQ53" s="1">
        <v>29</v>
      </c>
      <c r="AR53" s="1">
        <v>0</v>
      </c>
      <c r="AS53" s="1">
        <v>7.5</v>
      </c>
      <c r="AT53" s="1">
        <v>0</v>
      </c>
      <c r="AU53" s="1">
        <v>1</v>
      </c>
      <c r="AV53" s="1">
        <v>1</v>
      </c>
      <c r="AW53" s="1">
        <v>100</v>
      </c>
      <c r="AX53" s="1">
        <v>4</v>
      </c>
      <c r="AY53" s="1">
        <v>0</v>
      </c>
      <c r="AZ53" s="1">
        <v>0</v>
      </c>
      <c r="BA53" s="1">
        <v>0.5</v>
      </c>
      <c r="BB53" s="1">
        <v>0.5</v>
      </c>
      <c r="BC53" s="1">
        <v>4.5</v>
      </c>
      <c r="BD53" s="1">
        <v>2.5</v>
      </c>
      <c r="BE53" s="1">
        <v>1</v>
      </c>
      <c r="BF53" s="1">
        <v>1.5</v>
      </c>
      <c r="BG53" s="1">
        <v>1</v>
      </c>
      <c r="BH53" s="1">
        <v>0.5</v>
      </c>
      <c r="BI53" s="1">
        <v>0.37</v>
      </c>
      <c r="BJ53" s="1">
        <v>94.5</v>
      </c>
      <c r="BK53" s="1">
        <v>87</v>
      </c>
      <c r="BL53" s="1">
        <v>92</v>
      </c>
      <c r="BM53" s="1">
        <v>60.5</v>
      </c>
      <c r="BN53" s="1">
        <v>53</v>
      </c>
      <c r="BO53" s="1">
        <v>88</v>
      </c>
      <c r="BP53" s="1">
        <v>31.5</v>
      </c>
      <c r="BQ53" s="1">
        <v>26</v>
      </c>
      <c r="BR53" s="1">
        <v>83</v>
      </c>
      <c r="BS53" s="1">
        <v>0</v>
      </c>
      <c r="BT53" s="1">
        <v>0</v>
      </c>
      <c r="BU53" s="1">
        <v>2</v>
      </c>
      <c r="BV53" s="1">
        <v>0</v>
      </c>
      <c r="BW53" s="1">
        <v>0</v>
      </c>
      <c r="BX53" s="1">
        <v>0.5</v>
      </c>
      <c r="BY53" s="1">
        <v>103.5</v>
      </c>
      <c r="BZ53" s="1">
        <v>3</v>
      </c>
      <c r="CA53" s="1">
        <v>18.5</v>
      </c>
      <c r="CB53" s="1">
        <v>5.5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  <c r="CI53" s="1">
        <v>0</v>
      </c>
      <c r="CJ53" s="1">
        <v>0</v>
      </c>
      <c r="CK53" s="1">
        <f t="shared" si="0"/>
        <v>4.9665205900000009</v>
      </c>
      <c r="CL53" s="1">
        <v>2</v>
      </c>
    </row>
    <row r="54" spans="1:90" x14ac:dyDescent="0.25">
      <c r="A54" s="1" t="s">
        <v>91</v>
      </c>
      <c r="B54" s="1">
        <v>4.9000000000000004</v>
      </c>
      <c r="C54" s="1">
        <v>2</v>
      </c>
      <c r="D54" s="1">
        <v>90</v>
      </c>
      <c r="E54" s="1">
        <v>0.1</v>
      </c>
      <c r="F54" s="1">
        <v>0</v>
      </c>
      <c r="G54" s="1">
        <v>0.1</v>
      </c>
      <c r="H54" s="1">
        <v>0</v>
      </c>
      <c r="I54" s="1">
        <v>0.5</v>
      </c>
      <c r="J54" s="1">
        <v>0</v>
      </c>
      <c r="K54" s="1">
        <v>0</v>
      </c>
      <c r="L54" s="1">
        <v>0.5</v>
      </c>
      <c r="M54" s="1">
        <v>0</v>
      </c>
      <c r="N54" s="1">
        <v>0</v>
      </c>
      <c r="O54" s="1">
        <v>0.01</v>
      </c>
      <c r="P54" s="1">
        <v>0.01</v>
      </c>
      <c r="Q54" s="1">
        <v>0</v>
      </c>
      <c r="R54" s="1">
        <v>0</v>
      </c>
      <c r="S54" s="1">
        <v>0</v>
      </c>
      <c r="T54" s="1">
        <v>0</v>
      </c>
      <c r="U54" s="1">
        <v>6</v>
      </c>
      <c r="V54" s="1">
        <v>3</v>
      </c>
      <c r="W54" s="1">
        <v>50</v>
      </c>
      <c r="X54" s="1">
        <v>7</v>
      </c>
      <c r="Y54" s="1">
        <v>2.5</v>
      </c>
      <c r="Z54" s="1">
        <v>36</v>
      </c>
      <c r="AA54" s="1">
        <v>3.5</v>
      </c>
      <c r="AB54" s="1">
        <v>1.5</v>
      </c>
      <c r="AC54" s="1">
        <v>1</v>
      </c>
      <c r="AD54" s="1">
        <v>0</v>
      </c>
      <c r="AE54" s="1">
        <v>0.04</v>
      </c>
      <c r="AF54" s="1">
        <v>0</v>
      </c>
      <c r="AG54" s="1">
        <v>0</v>
      </c>
      <c r="AH54" s="1">
        <v>1</v>
      </c>
      <c r="AI54" s="1">
        <v>0</v>
      </c>
      <c r="AJ54" s="1">
        <v>0</v>
      </c>
      <c r="AK54" s="1">
        <v>4</v>
      </c>
      <c r="AL54" s="1">
        <v>20.45</v>
      </c>
      <c r="AM54" s="1">
        <v>14</v>
      </c>
      <c r="AN54" s="1">
        <v>0.2</v>
      </c>
      <c r="AO54" s="1">
        <v>0.9</v>
      </c>
      <c r="AP54" s="1">
        <v>9</v>
      </c>
      <c r="AQ54" s="1">
        <v>9</v>
      </c>
      <c r="AR54" s="1">
        <v>0</v>
      </c>
      <c r="AS54" s="1">
        <v>0.5</v>
      </c>
      <c r="AT54" s="1">
        <v>2</v>
      </c>
      <c r="AU54" s="1">
        <v>2</v>
      </c>
      <c r="AV54" s="1">
        <v>1.5</v>
      </c>
      <c r="AW54" s="1">
        <v>75</v>
      </c>
      <c r="AX54" s="1">
        <v>3</v>
      </c>
      <c r="AY54" s="1">
        <v>3</v>
      </c>
      <c r="AZ54" s="1">
        <v>0.5</v>
      </c>
      <c r="BA54" s="1">
        <v>0</v>
      </c>
      <c r="BB54" s="1">
        <v>3.5</v>
      </c>
      <c r="BC54" s="1">
        <v>17</v>
      </c>
      <c r="BD54" s="1">
        <v>10</v>
      </c>
      <c r="BE54" s="1">
        <v>4.5</v>
      </c>
      <c r="BF54" s="1">
        <v>0</v>
      </c>
      <c r="BG54" s="1">
        <v>2.5</v>
      </c>
      <c r="BH54" s="1">
        <v>4</v>
      </c>
      <c r="BI54" s="1">
        <v>2.29</v>
      </c>
      <c r="BJ54" s="1">
        <v>16.5</v>
      </c>
      <c r="BK54" s="1">
        <v>9.5</v>
      </c>
      <c r="BL54" s="1">
        <v>58</v>
      </c>
      <c r="BM54" s="1">
        <v>16</v>
      </c>
      <c r="BN54" s="1">
        <v>7.5</v>
      </c>
      <c r="BO54" s="1">
        <v>47</v>
      </c>
      <c r="BP54" s="1">
        <v>6</v>
      </c>
      <c r="BQ54" s="1">
        <v>3</v>
      </c>
      <c r="BR54" s="1">
        <v>50</v>
      </c>
      <c r="BS54" s="1">
        <v>0</v>
      </c>
      <c r="BT54" s="1">
        <v>0</v>
      </c>
      <c r="BU54" s="1">
        <v>2</v>
      </c>
      <c r="BV54" s="1">
        <v>0</v>
      </c>
      <c r="BW54" s="1">
        <v>0</v>
      </c>
      <c r="BX54" s="1">
        <v>1</v>
      </c>
      <c r="BY54" s="1">
        <v>36</v>
      </c>
      <c r="BZ54" s="1">
        <v>0</v>
      </c>
      <c r="CA54" s="1">
        <v>5.5</v>
      </c>
      <c r="CB54" s="1">
        <v>7</v>
      </c>
      <c r="CC54" s="1">
        <v>0</v>
      </c>
      <c r="CD54" s="1">
        <v>0</v>
      </c>
      <c r="CE54" s="1">
        <v>3.5</v>
      </c>
      <c r="CF54" s="1">
        <v>1.5</v>
      </c>
      <c r="CG54" s="1">
        <v>0</v>
      </c>
      <c r="CH54" s="1">
        <v>0</v>
      </c>
      <c r="CI54" s="1">
        <v>0</v>
      </c>
      <c r="CJ54" s="1">
        <v>0</v>
      </c>
      <c r="CK54" s="1">
        <f t="shared" si="0"/>
        <v>2.5262255599999985</v>
      </c>
      <c r="CL54" s="1">
        <v>2</v>
      </c>
    </row>
    <row r="55" spans="1:90" x14ac:dyDescent="0.25">
      <c r="A55" s="1" t="s">
        <v>98</v>
      </c>
      <c r="B55" s="1">
        <v>5</v>
      </c>
      <c r="C55" s="1">
        <v>2</v>
      </c>
      <c r="D55" s="1">
        <v>64</v>
      </c>
      <c r="E55" s="1">
        <v>0.01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5</v>
      </c>
      <c r="V55" s="1">
        <v>2</v>
      </c>
      <c r="W55" s="1">
        <v>40</v>
      </c>
      <c r="X55" s="1">
        <v>0</v>
      </c>
      <c r="Y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0.5</v>
      </c>
      <c r="AI55" s="1">
        <v>0</v>
      </c>
      <c r="AJ55" s="1">
        <v>0</v>
      </c>
      <c r="AK55" s="1">
        <v>2</v>
      </c>
      <c r="AL55" s="1">
        <v>0.4</v>
      </c>
      <c r="AM55" s="1">
        <v>7</v>
      </c>
      <c r="AN55" s="1">
        <v>0</v>
      </c>
      <c r="AO55" s="1">
        <v>0.3</v>
      </c>
      <c r="AP55" s="1">
        <v>5.5</v>
      </c>
      <c r="AQ55" s="1">
        <v>5.5</v>
      </c>
      <c r="AR55" s="1">
        <v>0</v>
      </c>
      <c r="AS55" s="1">
        <v>0</v>
      </c>
      <c r="AT55" s="1">
        <v>2.5</v>
      </c>
      <c r="AU55" s="1">
        <v>0.5</v>
      </c>
      <c r="AV55" s="1">
        <v>0</v>
      </c>
      <c r="AW55" s="1">
        <v>0</v>
      </c>
      <c r="AX55" s="1">
        <v>7</v>
      </c>
      <c r="AY55" s="1">
        <v>3.5</v>
      </c>
      <c r="AZ55" s="1">
        <v>0</v>
      </c>
      <c r="BA55" s="1">
        <v>0.5</v>
      </c>
      <c r="BB55" s="1">
        <v>4</v>
      </c>
      <c r="BC55" s="1">
        <v>21.5</v>
      </c>
      <c r="BD55" s="1">
        <v>13.5</v>
      </c>
      <c r="BE55" s="1">
        <v>8.5</v>
      </c>
      <c r="BF55" s="1">
        <v>1.5</v>
      </c>
      <c r="BG55" s="1">
        <v>2</v>
      </c>
      <c r="BH55" s="1">
        <v>3.5</v>
      </c>
      <c r="BI55" s="1">
        <v>2.82</v>
      </c>
      <c r="BJ55" s="1">
        <v>32.5</v>
      </c>
      <c r="BK55" s="1">
        <v>25</v>
      </c>
      <c r="BL55" s="1">
        <v>77</v>
      </c>
      <c r="BM55" s="1">
        <v>10.5</v>
      </c>
      <c r="BN55" s="1">
        <v>6</v>
      </c>
      <c r="BO55" s="1">
        <v>57</v>
      </c>
      <c r="BP55" s="1">
        <v>5</v>
      </c>
      <c r="BQ55" s="1">
        <v>2</v>
      </c>
      <c r="BR55" s="1">
        <v>40</v>
      </c>
      <c r="BS55" s="1">
        <v>0</v>
      </c>
      <c r="BT55" s="1">
        <v>0</v>
      </c>
      <c r="BU55" s="1">
        <v>1</v>
      </c>
      <c r="BV55" s="1">
        <v>1</v>
      </c>
      <c r="BW55" s="1">
        <v>0</v>
      </c>
      <c r="BX55" s="1">
        <v>0</v>
      </c>
      <c r="BY55" s="1">
        <v>40.5</v>
      </c>
      <c r="BZ55" s="1">
        <v>1</v>
      </c>
      <c r="CA55" s="1">
        <v>3.5</v>
      </c>
      <c r="CB55" s="1">
        <v>1.5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  <c r="CI55" s="1">
        <v>0</v>
      </c>
      <c r="CJ55" s="1">
        <v>0</v>
      </c>
      <c r="CK55" s="1">
        <f t="shared" si="0"/>
        <v>3.9430603099999999</v>
      </c>
      <c r="CL55" s="1">
        <v>2</v>
      </c>
    </row>
    <row r="56" spans="1:90" x14ac:dyDescent="0.25">
      <c r="A56" s="1" t="s">
        <v>105</v>
      </c>
      <c r="B56" s="1">
        <v>4.4000000000000004</v>
      </c>
      <c r="C56" s="1">
        <v>2</v>
      </c>
      <c r="D56" s="1">
        <v>90</v>
      </c>
      <c r="E56" s="1">
        <v>0.28000000000000003</v>
      </c>
      <c r="F56" s="1">
        <v>0.6</v>
      </c>
      <c r="G56" s="1">
        <v>0.5</v>
      </c>
      <c r="H56" s="1">
        <v>3</v>
      </c>
      <c r="I56" s="1">
        <v>1</v>
      </c>
      <c r="J56" s="1">
        <v>0.5</v>
      </c>
      <c r="K56" s="1">
        <v>0.5</v>
      </c>
      <c r="L56" s="1">
        <v>0.5</v>
      </c>
      <c r="M56" s="1">
        <v>0.5</v>
      </c>
      <c r="N56" s="1">
        <v>0.5</v>
      </c>
      <c r="O56" s="1">
        <v>0.24</v>
      </c>
      <c r="P56" s="1">
        <v>0.24</v>
      </c>
      <c r="Q56" s="1">
        <v>0.5</v>
      </c>
      <c r="R56" s="1">
        <v>0.5</v>
      </c>
      <c r="S56" s="1">
        <v>0</v>
      </c>
      <c r="T56" s="1">
        <v>0.5</v>
      </c>
      <c r="U56" s="1">
        <v>14</v>
      </c>
      <c r="V56" s="1">
        <v>8</v>
      </c>
      <c r="W56" s="1">
        <v>57</v>
      </c>
      <c r="X56" s="1">
        <v>3.5</v>
      </c>
      <c r="Y56" s="1">
        <v>1</v>
      </c>
      <c r="Z56" s="1">
        <v>29</v>
      </c>
      <c r="AA56" s="1">
        <v>0</v>
      </c>
      <c r="AB56" s="1">
        <v>0</v>
      </c>
      <c r="AC56" s="1">
        <v>1</v>
      </c>
      <c r="AD56" s="1">
        <v>0.5</v>
      </c>
      <c r="AE56" s="1">
        <v>0.26</v>
      </c>
      <c r="AF56" s="1">
        <v>1</v>
      </c>
      <c r="AG56" s="1">
        <v>0</v>
      </c>
      <c r="AH56" s="1">
        <v>0</v>
      </c>
      <c r="AI56" s="1">
        <v>0</v>
      </c>
      <c r="AJ56" s="1">
        <v>0</v>
      </c>
      <c r="AK56" s="1">
        <v>17</v>
      </c>
      <c r="AL56" s="1">
        <v>15.25</v>
      </c>
      <c r="AM56" s="1">
        <v>46.5</v>
      </c>
      <c r="AN56" s="1">
        <v>2.2000000000000002</v>
      </c>
      <c r="AO56" s="1">
        <v>4.9000000000000004</v>
      </c>
      <c r="AP56" s="1">
        <v>16.5</v>
      </c>
      <c r="AQ56" s="1">
        <v>31.5</v>
      </c>
      <c r="AR56" s="1">
        <v>1.5</v>
      </c>
      <c r="AS56" s="1">
        <v>9</v>
      </c>
      <c r="AT56" s="1">
        <v>1.5</v>
      </c>
      <c r="AU56" s="1">
        <v>2</v>
      </c>
      <c r="AV56" s="1">
        <v>1</v>
      </c>
      <c r="AW56" s="1">
        <v>50</v>
      </c>
      <c r="AX56" s="1">
        <v>6.5</v>
      </c>
      <c r="AY56" s="1">
        <v>4.5</v>
      </c>
      <c r="AZ56" s="1">
        <v>1</v>
      </c>
      <c r="BA56" s="1">
        <v>1.5</v>
      </c>
      <c r="BB56" s="1">
        <v>7</v>
      </c>
      <c r="BC56" s="1">
        <v>14</v>
      </c>
      <c r="BD56" s="1">
        <v>9</v>
      </c>
      <c r="BE56" s="1">
        <v>4.5</v>
      </c>
      <c r="BF56" s="1">
        <v>0.5</v>
      </c>
      <c r="BG56" s="1">
        <v>1.5</v>
      </c>
      <c r="BH56" s="1">
        <v>2</v>
      </c>
      <c r="BI56" s="1">
        <v>1.5</v>
      </c>
      <c r="BJ56" s="1">
        <v>29.5</v>
      </c>
      <c r="BK56" s="1">
        <v>20</v>
      </c>
      <c r="BL56" s="1">
        <v>68</v>
      </c>
      <c r="BM56" s="1">
        <v>24</v>
      </c>
      <c r="BN56" s="1">
        <v>14</v>
      </c>
      <c r="BO56" s="1">
        <v>58</v>
      </c>
      <c r="BP56" s="1">
        <v>14</v>
      </c>
      <c r="BQ56" s="1">
        <v>8</v>
      </c>
      <c r="BR56" s="1">
        <v>57</v>
      </c>
      <c r="BS56" s="1">
        <v>0</v>
      </c>
      <c r="BT56" s="1">
        <v>0</v>
      </c>
      <c r="BU56" s="1">
        <v>2</v>
      </c>
      <c r="BV56" s="1">
        <v>0</v>
      </c>
      <c r="BW56" s="1">
        <v>0</v>
      </c>
      <c r="BX56" s="1">
        <v>0</v>
      </c>
      <c r="BY56" s="1">
        <v>62</v>
      </c>
      <c r="BZ56" s="1">
        <v>0.5</v>
      </c>
      <c r="CA56" s="1">
        <v>10.5</v>
      </c>
      <c r="CB56" s="1">
        <v>4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>
        <v>0</v>
      </c>
      <c r="CJ56" s="1">
        <v>0</v>
      </c>
      <c r="CK56" s="1">
        <f t="shared" si="0"/>
        <v>3.0581883199999993</v>
      </c>
      <c r="CL56" s="1">
        <v>2</v>
      </c>
    </row>
    <row r="57" spans="1:90" x14ac:dyDescent="0.25">
      <c r="A57" s="1" t="s">
        <v>167</v>
      </c>
      <c r="B57" s="1">
        <v>4.5</v>
      </c>
      <c r="C57" s="1">
        <v>2</v>
      </c>
      <c r="D57" s="1">
        <v>90</v>
      </c>
      <c r="E57" s="1">
        <v>0.04</v>
      </c>
      <c r="F57" s="1">
        <v>0</v>
      </c>
      <c r="G57" s="1">
        <v>0.1</v>
      </c>
      <c r="H57" s="1">
        <v>0</v>
      </c>
      <c r="I57" s="1">
        <v>1.5</v>
      </c>
      <c r="J57" s="1">
        <v>0</v>
      </c>
      <c r="K57" s="1">
        <v>1.5</v>
      </c>
      <c r="L57" s="1">
        <v>0</v>
      </c>
      <c r="M57" s="1">
        <v>0</v>
      </c>
      <c r="N57" s="1">
        <v>1.5</v>
      </c>
      <c r="O57" s="1">
        <v>0.03</v>
      </c>
      <c r="P57" s="1">
        <v>0.03</v>
      </c>
      <c r="Q57" s="1">
        <v>0</v>
      </c>
      <c r="R57" s="1">
        <v>0</v>
      </c>
      <c r="S57" s="1">
        <v>0</v>
      </c>
      <c r="T57" s="1">
        <v>0</v>
      </c>
      <c r="U57" s="1">
        <v>7</v>
      </c>
      <c r="V57" s="1">
        <v>2.5</v>
      </c>
      <c r="W57" s="1">
        <v>36</v>
      </c>
      <c r="X57" s="1">
        <v>0</v>
      </c>
      <c r="Y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0.03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13</v>
      </c>
      <c r="AL57" s="1">
        <v>0.75</v>
      </c>
      <c r="AM57" s="1">
        <v>18.2</v>
      </c>
      <c r="AN57" s="1">
        <v>0.3</v>
      </c>
      <c r="AO57" s="1">
        <v>4</v>
      </c>
      <c r="AP57" s="1">
        <v>14</v>
      </c>
      <c r="AQ57" s="1">
        <v>14</v>
      </c>
      <c r="AR57" s="1">
        <v>0</v>
      </c>
      <c r="AS57" s="1">
        <v>2</v>
      </c>
      <c r="AT57" s="1">
        <v>1</v>
      </c>
      <c r="AU57" s="1">
        <v>1.5</v>
      </c>
      <c r="AV57" s="1">
        <v>1</v>
      </c>
      <c r="AW57" s="1">
        <v>67</v>
      </c>
      <c r="AX57" s="1">
        <v>5.5</v>
      </c>
      <c r="AY57" s="1">
        <v>5.5</v>
      </c>
      <c r="AZ57" s="1">
        <v>0.5</v>
      </c>
      <c r="BA57" s="1">
        <v>0.5</v>
      </c>
      <c r="BB57" s="1">
        <v>6.5</v>
      </c>
      <c r="BC57" s="1">
        <v>11</v>
      </c>
      <c r="BD57" s="1">
        <v>5</v>
      </c>
      <c r="BE57" s="1">
        <v>3.5</v>
      </c>
      <c r="BF57" s="1">
        <v>1.5</v>
      </c>
      <c r="BG57" s="1">
        <v>2</v>
      </c>
      <c r="BH57" s="1">
        <v>0.5</v>
      </c>
      <c r="BI57" s="1">
        <v>0.82</v>
      </c>
      <c r="BJ57" s="1">
        <v>59</v>
      </c>
      <c r="BK57" s="1">
        <v>44</v>
      </c>
      <c r="BL57" s="1">
        <v>75</v>
      </c>
      <c r="BM57" s="1">
        <v>23.5</v>
      </c>
      <c r="BN57" s="1">
        <v>15.5</v>
      </c>
      <c r="BO57" s="1">
        <v>66</v>
      </c>
      <c r="BP57" s="1">
        <v>7</v>
      </c>
      <c r="BQ57" s="1">
        <v>2.5</v>
      </c>
      <c r="BR57" s="1">
        <v>36</v>
      </c>
      <c r="BS57" s="1">
        <v>0</v>
      </c>
      <c r="BT57" s="1">
        <v>0</v>
      </c>
      <c r="BU57" s="1">
        <v>2</v>
      </c>
      <c r="BV57" s="1">
        <v>0</v>
      </c>
      <c r="BW57" s="1">
        <v>0</v>
      </c>
      <c r="BX57" s="1">
        <v>1</v>
      </c>
      <c r="BY57" s="1">
        <v>76.5</v>
      </c>
      <c r="BZ57" s="1">
        <v>1.5</v>
      </c>
      <c r="CA57" s="1">
        <v>6</v>
      </c>
      <c r="CB57" s="1">
        <v>2</v>
      </c>
      <c r="CC57" s="1">
        <v>0</v>
      </c>
      <c r="CD57" s="1">
        <v>0</v>
      </c>
      <c r="CE57" s="1">
        <v>0</v>
      </c>
      <c r="CF57" s="1">
        <v>0</v>
      </c>
      <c r="CG57" s="1">
        <v>0</v>
      </c>
      <c r="CH57" s="1">
        <v>0</v>
      </c>
      <c r="CI57" s="1">
        <v>0</v>
      </c>
      <c r="CJ57" s="1">
        <v>0</v>
      </c>
      <c r="CK57" s="1">
        <f t="shared" si="0"/>
        <v>4.3172618199999988</v>
      </c>
      <c r="CL57" s="1">
        <v>2</v>
      </c>
    </row>
    <row r="58" spans="1:90" x14ac:dyDescent="0.25">
      <c r="A58" s="1" t="s">
        <v>195</v>
      </c>
      <c r="B58" s="1">
        <v>4.5</v>
      </c>
      <c r="C58" s="1">
        <v>2</v>
      </c>
      <c r="D58" s="1">
        <v>28.5</v>
      </c>
      <c r="E58" s="1">
        <v>0.03</v>
      </c>
      <c r="F58" s="1">
        <v>0</v>
      </c>
      <c r="G58" s="1">
        <v>0</v>
      </c>
      <c r="H58" s="1">
        <v>0</v>
      </c>
      <c r="I58" s="1">
        <v>0.5</v>
      </c>
      <c r="J58" s="1">
        <v>0</v>
      </c>
      <c r="K58" s="1">
        <v>0.5</v>
      </c>
      <c r="L58" s="1">
        <v>0</v>
      </c>
      <c r="M58" s="1">
        <v>0</v>
      </c>
      <c r="N58" s="1">
        <v>0</v>
      </c>
      <c r="O58" s="1">
        <v>0.02</v>
      </c>
      <c r="P58" s="1">
        <v>0.02</v>
      </c>
      <c r="Q58" s="1">
        <v>0</v>
      </c>
      <c r="R58" s="1">
        <v>0</v>
      </c>
      <c r="S58" s="1">
        <v>0</v>
      </c>
      <c r="T58" s="1">
        <v>0</v>
      </c>
      <c r="U58" s="1">
        <v>5</v>
      </c>
      <c r="V58" s="1">
        <v>3.5</v>
      </c>
      <c r="W58" s="1">
        <v>70</v>
      </c>
      <c r="X58" s="1">
        <v>2.5</v>
      </c>
      <c r="Y58" s="1">
        <v>0</v>
      </c>
      <c r="Z58" s="1">
        <v>0</v>
      </c>
      <c r="AA58" s="1">
        <v>0</v>
      </c>
      <c r="AB58" s="1">
        <v>0</v>
      </c>
      <c r="AC58" s="1">
        <v>0.5</v>
      </c>
      <c r="AD58" s="1">
        <v>0</v>
      </c>
      <c r="AE58" s="1">
        <v>0.03</v>
      </c>
      <c r="AF58" s="1">
        <v>0</v>
      </c>
      <c r="AG58" s="1">
        <v>0</v>
      </c>
      <c r="AH58" s="1">
        <v>0.5</v>
      </c>
      <c r="AI58" s="1">
        <v>0</v>
      </c>
      <c r="AJ58" s="1">
        <v>0</v>
      </c>
      <c r="AK58" s="1">
        <v>6</v>
      </c>
      <c r="AL58" s="1">
        <v>5.85</v>
      </c>
      <c r="AM58" s="1">
        <v>3.1</v>
      </c>
      <c r="AN58" s="1">
        <v>0.2</v>
      </c>
      <c r="AO58" s="1">
        <v>0.4</v>
      </c>
      <c r="AP58" s="1">
        <v>4</v>
      </c>
      <c r="AQ58" s="1">
        <v>4</v>
      </c>
      <c r="AR58" s="1">
        <v>0</v>
      </c>
      <c r="AS58" s="1">
        <v>0.5</v>
      </c>
      <c r="AT58" s="1">
        <v>0.5</v>
      </c>
      <c r="AU58" s="1">
        <v>0</v>
      </c>
      <c r="AV58" s="1">
        <v>0</v>
      </c>
      <c r="AX58" s="1">
        <v>2.5</v>
      </c>
      <c r="AY58" s="1">
        <v>0</v>
      </c>
      <c r="AZ58" s="1">
        <v>0</v>
      </c>
      <c r="BA58" s="1">
        <v>1.5</v>
      </c>
      <c r="BB58" s="1">
        <v>1.5</v>
      </c>
      <c r="BC58" s="1">
        <v>18.5</v>
      </c>
      <c r="BD58" s="1">
        <v>12</v>
      </c>
      <c r="BE58" s="1">
        <v>8.5</v>
      </c>
      <c r="BF58" s="1">
        <v>1</v>
      </c>
      <c r="BG58" s="1">
        <v>1</v>
      </c>
      <c r="BH58" s="1">
        <v>3</v>
      </c>
      <c r="BI58" s="1">
        <v>2.52</v>
      </c>
      <c r="BJ58" s="1">
        <v>9</v>
      </c>
      <c r="BK58" s="1">
        <v>7</v>
      </c>
      <c r="BL58" s="1">
        <v>78</v>
      </c>
      <c r="BM58" s="1">
        <v>7.5</v>
      </c>
      <c r="BN58" s="1">
        <v>3.5</v>
      </c>
      <c r="BO58" s="1">
        <v>47</v>
      </c>
      <c r="BP58" s="1">
        <v>5</v>
      </c>
      <c r="BQ58" s="1">
        <v>3.5</v>
      </c>
      <c r="BR58" s="1">
        <v>70</v>
      </c>
      <c r="BS58" s="1">
        <v>0</v>
      </c>
      <c r="BT58" s="1">
        <v>0</v>
      </c>
      <c r="BU58" s="1">
        <v>0</v>
      </c>
      <c r="BV58" s="1">
        <v>2</v>
      </c>
      <c r="BW58" s="1">
        <v>0</v>
      </c>
      <c r="BX58" s="1">
        <v>2</v>
      </c>
      <c r="BY58" s="1">
        <v>20.5</v>
      </c>
      <c r="BZ58" s="1">
        <v>2.5</v>
      </c>
      <c r="CA58" s="1">
        <v>1.5</v>
      </c>
      <c r="CB58" s="1">
        <v>1.5</v>
      </c>
      <c r="CC58" s="1">
        <v>0</v>
      </c>
      <c r="CD58" s="1">
        <v>0</v>
      </c>
      <c r="CE58" s="1">
        <v>0</v>
      </c>
      <c r="CF58" s="1">
        <v>0</v>
      </c>
      <c r="CG58" s="1">
        <v>0</v>
      </c>
      <c r="CH58" s="1">
        <v>0</v>
      </c>
      <c r="CI58" s="1">
        <v>0</v>
      </c>
      <c r="CJ58" s="1">
        <v>0</v>
      </c>
      <c r="CK58" s="1">
        <f t="shared" si="0"/>
        <v>4.2287588500000002</v>
      </c>
      <c r="CL58" s="1">
        <v>2</v>
      </c>
    </row>
    <row r="59" spans="1:90" x14ac:dyDescent="0.25">
      <c r="A59" s="1" t="s">
        <v>110</v>
      </c>
      <c r="B59" s="1">
        <v>4.3</v>
      </c>
      <c r="C59" s="1">
        <v>2</v>
      </c>
      <c r="D59" s="1">
        <v>90</v>
      </c>
      <c r="E59" s="1">
        <v>0.25</v>
      </c>
      <c r="F59" s="1">
        <v>1</v>
      </c>
      <c r="G59" s="1">
        <v>0.1</v>
      </c>
      <c r="H59" s="1">
        <v>1</v>
      </c>
      <c r="I59" s="1">
        <v>0.5</v>
      </c>
      <c r="J59" s="1">
        <v>0.5</v>
      </c>
      <c r="K59" s="1">
        <v>0.5</v>
      </c>
      <c r="L59" s="1">
        <v>0</v>
      </c>
      <c r="M59" s="1">
        <v>0</v>
      </c>
      <c r="N59" s="1">
        <v>0</v>
      </c>
      <c r="O59" s="1">
        <v>0.08</v>
      </c>
      <c r="P59" s="1">
        <v>0.08</v>
      </c>
      <c r="Q59" s="1">
        <v>0</v>
      </c>
      <c r="R59" s="1">
        <v>0</v>
      </c>
      <c r="S59" s="1">
        <v>0</v>
      </c>
      <c r="T59" s="1">
        <v>0</v>
      </c>
      <c r="U59" s="1">
        <v>4.5</v>
      </c>
      <c r="V59" s="1">
        <v>3</v>
      </c>
      <c r="W59" s="1">
        <v>67</v>
      </c>
      <c r="X59" s="1">
        <v>0</v>
      </c>
      <c r="Y59" s="1">
        <v>0</v>
      </c>
      <c r="AA59" s="1">
        <v>0</v>
      </c>
      <c r="AB59" s="1">
        <v>0</v>
      </c>
      <c r="AC59" s="1">
        <v>0.5</v>
      </c>
      <c r="AD59" s="1">
        <v>0</v>
      </c>
      <c r="AE59" s="1">
        <v>0.04</v>
      </c>
      <c r="AF59" s="1">
        <v>0.5</v>
      </c>
      <c r="AG59" s="1">
        <v>0</v>
      </c>
      <c r="AH59" s="1">
        <v>0</v>
      </c>
      <c r="AI59" s="1">
        <v>0</v>
      </c>
      <c r="AJ59" s="1">
        <v>0</v>
      </c>
      <c r="AK59" s="1">
        <v>10</v>
      </c>
      <c r="AL59" s="1">
        <v>5.9</v>
      </c>
      <c r="AM59" s="1">
        <v>29.9</v>
      </c>
      <c r="AN59" s="1">
        <v>0.6</v>
      </c>
      <c r="AO59" s="1">
        <v>2.4</v>
      </c>
      <c r="AP59" s="1">
        <v>10</v>
      </c>
      <c r="AQ59" s="1">
        <v>14.5</v>
      </c>
      <c r="AR59" s="1">
        <v>0.5</v>
      </c>
      <c r="AS59" s="1">
        <v>3.5</v>
      </c>
      <c r="AT59" s="1">
        <v>2</v>
      </c>
      <c r="AU59" s="1">
        <v>2.5</v>
      </c>
      <c r="AV59" s="1">
        <v>0.5</v>
      </c>
      <c r="AW59" s="1">
        <v>20</v>
      </c>
      <c r="AX59" s="1">
        <v>3</v>
      </c>
      <c r="AY59" s="1">
        <v>6</v>
      </c>
      <c r="AZ59" s="1">
        <v>1</v>
      </c>
      <c r="BA59" s="1">
        <v>1</v>
      </c>
      <c r="BB59" s="1">
        <v>8</v>
      </c>
      <c r="BC59" s="1">
        <v>17</v>
      </c>
      <c r="BD59" s="1">
        <v>10</v>
      </c>
      <c r="BE59" s="1">
        <v>4.5</v>
      </c>
      <c r="BF59" s="1">
        <v>0</v>
      </c>
      <c r="BG59" s="1">
        <v>2.5</v>
      </c>
      <c r="BH59" s="1">
        <v>4</v>
      </c>
      <c r="BI59" s="1">
        <v>2.29</v>
      </c>
      <c r="BJ59" s="1">
        <v>21.5</v>
      </c>
      <c r="BK59" s="1">
        <v>16</v>
      </c>
      <c r="BL59" s="1">
        <v>74</v>
      </c>
      <c r="BM59" s="1">
        <v>9</v>
      </c>
      <c r="BN59" s="1">
        <v>5</v>
      </c>
      <c r="BO59" s="1">
        <v>56</v>
      </c>
      <c r="BP59" s="1">
        <v>4.5</v>
      </c>
      <c r="BQ59" s="1">
        <v>3</v>
      </c>
      <c r="BR59" s="1">
        <v>67</v>
      </c>
      <c r="BS59" s="1">
        <v>0</v>
      </c>
      <c r="BT59" s="1">
        <v>0</v>
      </c>
      <c r="BU59" s="1">
        <v>2</v>
      </c>
      <c r="BV59" s="1">
        <v>0</v>
      </c>
      <c r="BW59" s="1">
        <v>0</v>
      </c>
      <c r="BX59" s="1">
        <v>0</v>
      </c>
      <c r="BY59" s="1">
        <v>43.5</v>
      </c>
      <c r="BZ59" s="1">
        <v>1</v>
      </c>
      <c r="CA59" s="1">
        <v>2.5</v>
      </c>
      <c r="CB59" s="1">
        <v>3</v>
      </c>
      <c r="CC59" s="1">
        <v>0</v>
      </c>
      <c r="CD59" s="1">
        <v>0</v>
      </c>
      <c r="CE59" s="1">
        <v>0</v>
      </c>
      <c r="CF59" s="1">
        <v>0</v>
      </c>
      <c r="CG59" s="1">
        <v>0</v>
      </c>
      <c r="CH59" s="1">
        <v>0</v>
      </c>
      <c r="CI59" s="1">
        <v>0</v>
      </c>
      <c r="CJ59" s="1">
        <v>0</v>
      </c>
      <c r="CK59" s="1">
        <f t="shared" si="0"/>
        <v>3.6852150300000006</v>
      </c>
      <c r="CL59" s="1">
        <v>2</v>
      </c>
    </row>
    <row r="60" spans="1:90" x14ac:dyDescent="0.25">
      <c r="A60" s="1" t="s">
        <v>179</v>
      </c>
      <c r="B60" s="1">
        <v>5.4</v>
      </c>
      <c r="C60" s="1">
        <v>2</v>
      </c>
      <c r="D60" s="1">
        <v>90</v>
      </c>
      <c r="E60" s="1">
        <v>0.15</v>
      </c>
      <c r="F60" s="1">
        <v>0</v>
      </c>
      <c r="G60" s="1">
        <v>0.3</v>
      </c>
      <c r="H60" s="1">
        <v>0</v>
      </c>
      <c r="I60" s="1">
        <v>0.5</v>
      </c>
      <c r="J60" s="1">
        <v>0.5</v>
      </c>
      <c r="K60" s="1">
        <v>0.5</v>
      </c>
      <c r="L60" s="1">
        <v>0</v>
      </c>
      <c r="M60" s="1">
        <v>0.5</v>
      </c>
      <c r="N60" s="1">
        <v>0</v>
      </c>
      <c r="O60" s="1">
        <v>0.24</v>
      </c>
      <c r="P60" s="1">
        <v>0.24</v>
      </c>
      <c r="Q60" s="1">
        <v>0</v>
      </c>
      <c r="R60" s="1">
        <v>0</v>
      </c>
      <c r="S60" s="1">
        <v>0</v>
      </c>
      <c r="T60" s="1">
        <v>0</v>
      </c>
      <c r="U60" s="1">
        <v>9.5</v>
      </c>
      <c r="V60" s="1">
        <v>4</v>
      </c>
      <c r="W60" s="1">
        <v>42</v>
      </c>
      <c r="X60" s="1">
        <v>0</v>
      </c>
      <c r="Y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0.04</v>
      </c>
      <c r="AF60" s="1">
        <v>0</v>
      </c>
      <c r="AG60" s="1">
        <v>0</v>
      </c>
      <c r="AH60" s="1">
        <v>0.5</v>
      </c>
      <c r="AI60" s="1">
        <v>0</v>
      </c>
      <c r="AJ60" s="1">
        <v>0</v>
      </c>
      <c r="AK60" s="1">
        <v>18.5</v>
      </c>
      <c r="AL60" s="1">
        <v>0.65</v>
      </c>
      <c r="AM60" s="1">
        <v>23.5</v>
      </c>
      <c r="AN60" s="1">
        <v>1.6</v>
      </c>
      <c r="AO60" s="1">
        <v>3.8</v>
      </c>
      <c r="AP60" s="1">
        <v>9</v>
      </c>
      <c r="AQ60" s="1">
        <v>9</v>
      </c>
      <c r="AR60" s="1">
        <v>0</v>
      </c>
      <c r="AS60" s="1">
        <v>1</v>
      </c>
      <c r="AT60" s="1">
        <v>1.5</v>
      </c>
      <c r="AU60" s="1">
        <v>0.5</v>
      </c>
      <c r="AV60" s="1">
        <v>0</v>
      </c>
      <c r="AW60" s="1">
        <v>0</v>
      </c>
      <c r="AX60" s="1">
        <v>7.5</v>
      </c>
      <c r="AY60" s="1">
        <v>6.5</v>
      </c>
      <c r="AZ60" s="1">
        <v>0.5</v>
      </c>
      <c r="BA60" s="1">
        <v>2</v>
      </c>
      <c r="BB60" s="1">
        <v>9</v>
      </c>
      <c r="BC60" s="1">
        <v>12</v>
      </c>
      <c r="BD60" s="1">
        <v>8.5</v>
      </c>
      <c r="BE60" s="1">
        <v>5</v>
      </c>
      <c r="BF60" s="1">
        <v>0.5</v>
      </c>
      <c r="BG60" s="1">
        <v>3.5</v>
      </c>
      <c r="BH60" s="1">
        <v>1</v>
      </c>
      <c r="BI60" s="1">
        <v>1.33</v>
      </c>
      <c r="BJ60" s="1">
        <v>74</v>
      </c>
      <c r="BK60" s="1">
        <v>60.5</v>
      </c>
      <c r="BL60" s="1">
        <v>82</v>
      </c>
      <c r="BM60" s="1">
        <v>25.5</v>
      </c>
      <c r="BN60" s="1">
        <v>17.5</v>
      </c>
      <c r="BO60" s="1">
        <v>69</v>
      </c>
      <c r="BP60" s="1">
        <v>9.5</v>
      </c>
      <c r="BQ60" s="1">
        <v>4</v>
      </c>
      <c r="BR60" s="1">
        <v>42</v>
      </c>
      <c r="BS60" s="1">
        <v>0</v>
      </c>
      <c r="BT60" s="1">
        <v>0</v>
      </c>
      <c r="BU60" s="1">
        <v>2</v>
      </c>
      <c r="BV60" s="1">
        <v>0</v>
      </c>
      <c r="BW60" s="1">
        <v>0</v>
      </c>
      <c r="BX60" s="1">
        <v>0</v>
      </c>
      <c r="BY60" s="1">
        <v>89</v>
      </c>
      <c r="BZ60" s="1">
        <v>1.5</v>
      </c>
      <c r="CA60" s="1">
        <v>8.5</v>
      </c>
      <c r="CB60" s="1">
        <v>1</v>
      </c>
      <c r="CC60" s="1">
        <v>0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  <c r="CI60" s="1">
        <v>0</v>
      </c>
      <c r="CJ60" s="1">
        <v>0</v>
      </c>
      <c r="CK60" s="1">
        <f t="shared" si="0"/>
        <v>4.1159045899999986</v>
      </c>
      <c r="CL60" s="1">
        <v>2</v>
      </c>
    </row>
    <row r="61" spans="1:90" x14ac:dyDescent="0.25">
      <c r="A61" s="1" t="s">
        <v>129</v>
      </c>
      <c r="B61" s="1">
        <v>4.8</v>
      </c>
      <c r="C61" s="1">
        <v>2</v>
      </c>
      <c r="D61" s="1">
        <v>90</v>
      </c>
      <c r="E61" s="1">
        <v>0.01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6.5</v>
      </c>
      <c r="V61" s="1">
        <v>2.5</v>
      </c>
      <c r="W61" s="1">
        <v>38</v>
      </c>
      <c r="X61" s="1">
        <v>0</v>
      </c>
      <c r="Y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3</v>
      </c>
      <c r="AL61" s="1">
        <v>0.35</v>
      </c>
      <c r="AM61" s="1">
        <v>27.9</v>
      </c>
      <c r="AN61" s="1">
        <v>0.1</v>
      </c>
      <c r="AO61" s="1">
        <v>1.9</v>
      </c>
      <c r="AP61" s="1">
        <v>16</v>
      </c>
      <c r="AQ61" s="1">
        <v>16</v>
      </c>
      <c r="AR61" s="1">
        <v>0</v>
      </c>
      <c r="AS61" s="1">
        <v>0.5</v>
      </c>
      <c r="AT61" s="1">
        <v>3</v>
      </c>
      <c r="AU61" s="1">
        <v>0</v>
      </c>
      <c r="AV61" s="1">
        <v>0</v>
      </c>
      <c r="AX61" s="1">
        <v>9</v>
      </c>
      <c r="AY61" s="1">
        <v>3</v>
      </c>
      <c r="AZ61" s="1">
        <v>3</v>
      </c>
      <c r="BA61" s="1">
        <v>1.5</v>
      </c>
      <c r="BB61" s="1">
        <v>7.5</v>
      </c>
      <c r="BC61" s="1">
        <v>18.5</v>
      </c>
      <c r="BD61" s="1">
        <v>12</v>
      </c>
      <c r="BE61" s="1">
        <v>8.5</v>
      </c>
      <c r="BF61" s="1">
        <v>1</v>
      </c>
      <c r="BG61" s="1">
        <v>1</v>
      </c>
      <c r="BH61" s="1">
        <v>3</v>
      </c>
      <c r="BI61" s="1">
        <v>2.52</v>
      </c>
      <c r="BJ61" s="1">
        <v>69.5</v>
      </c>
      <c r="BK61" s="1">
        <v>60</v>
      </c>
      <c r="BL61" s="1">
        <v>86</v>
      </c>
      <c r="BM61" s="1">
        <v>14.5</v>
      </c>
      <c r="BN61" s="1">
        <v>9</v>
      </c>
      <c r="BO61" s="1">
        <v>62</v>
      </c>
      <c r="BP61" s="1">
        <v>6.5</v>
      </c>
      <c r="BQ61" s="1">
        <v>2.5</v>
      </c>
      <c r="BR61" s="1">
        <v>38</v>
      </c>
      <c r="BS61" s="1">
        <v>0</v>
      </c>
      <c r="BT61" s="1">
        <v>0</v>
      </c>
      <c r="BU61" s="1">
        <v>2</v>
      </c>
      <c r="BV61" s="1">
        <v>0</v>
      </c>
      <c r="BW61" s="1">
        <v>0</v>
      </c>
      <c r="BX61" s="1">
        <v>0.5</v>
      </c>
      <c r="BY61" s="1">
        <v>80</v>
      </c>
      <c r="BZ61" s="1">
        <v>1.5</v>
      </c>
      <c r="CA61" s="1">
        <v>6</v>
      </c>
      <c r="CB61" s="1">
        <v>0.5</v>
      </c>
      <c r="CC61" s="1">
        <v>0</v>
      </c>
      <c r="CD61" s="1">
        <v>0</v>
      </c>
      <c r="CE61" s="1">
        <v>0</v>
      </c>
      <c r="CF61" s="1">
        <v>0</v>
      </c>
      <c r="CG61" s="1">
        <v>0</v>
      </c>
      <c r="CH61" s="1">
        <v>0</v>
      </c>
      <c r="CI61" s="1">
        <v>0</v>
      </c>
      <c r="CJ61" s="1">
        <v>0</v>
      </c>
      <c r="CK61" s="1">
        <f t="shared" si="0"/>
        <v>3.9661196100000002</v>
      </c>
      <c r="CL61" s="1">
        <v>2</v>
      </c>
    </row>
    <row r="62" spans="1:90" x14ac:dyDescent="0.25">
      <c r="A62" s="1" t="s">
        <v>182</v>
      </c>
      <c r="B62" s="1">
        <v>5.0999999999999996</v>
      </c>
      <c r="C62" s="1">
        <v>2</v>
      </c>
      <c r="D62" s="1">
        <v>90</v>
      </c>
      <c r="E62" s="1">
        <v>0.21</v>
      </c>
      <c r="F62" s="1">
        <v>0</v>
      </c>
      <c r="G62" s="1">
        <v>0.3</v>
      </c>
      <c r="H62" s="1">
        <v>0</v>
      </c>
      <c r="I62" s="1">
        <v>0.5</v>
      </c>
      <c r="J62" s="1">
        <v>0.5</v>
      </c>
      <c r="K62" s="1">
        <v>0</v>
      </c>
      <c r="L62" s="1">
        <v>0.5</v>
      </c>
      <c r="M62" s="1">
        <v>0</v>
      </c>
      <c r="N62" s="1">
        <v>0</v>
      </c>
      <c r="O62" s="1">
        <v>0.08</v>
      </c>
      <c r="P62" s="1">
        <v>0.08</v>
      </c>
      <c r="Q62" s="1">
        <v>0</v>
      </c>
      <c r="R62" s="1">
        <v>0</v>
      </c>
      <c r="S62" s="1">
        <v>0</v>
      </c>
      <c r="T62" s="1">
        <v>0</v>
      </c>
      <c r="U62" s="1">
        <v>16</v>
      </c>
      <c r="V62" s="1">
        <v>11.5</v>
      </c>
      <c r="W62" s="1">
        <v>72</v>
      </c>
      <c r="X62" s="1">
        <v>2.5</v>
      </c>
      <c r="Y62" s="1">
        <v>0.5</v>
      </c>
      <c r="Z62" s="1">
        <v>20</v>
      </c>
      <c r="AA62" s="1">
        <v>0</v>
      </c>
      <c r="AB62" s="1">
        <v>0</v>
      </c>
      <c r="AC62" s="1">
        <v>1</v>
      </c>
      <c r="AD62" s="1">
        <v>0.5</v>
      </c>
      <c r="AE62" s="1">
        <v>0.24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7.5</v>
      </c>
      <c r="AL62" s="1">
        <v>15.65</v>
      </c>
      <c r="AM62" s="1">
        <v>12</v>
      </c>
      <c r="AN62" s="1">
        <v>1.2</v>
      </c>
      <c r="AO62" s="1">
        <v>3.1</v>
      </c>
      <c r="AP62" s="1">
        <v>15.5</v>
      </c>
      <c r="AQ62" s="1">
        <v>15.5</v>
      </c>
      <c r="AR62" s="1">
        <v>0</v>
      </c>
      <c r="AS62" s="1">
        <v>0.5</v>
      </c>
      <c r="AT62" s="1">
        <v>3</v>
      </c>
      <c r="AU62" s="1">
        <v>1</v>
      </c>
      <c r="AV62" s="1">
        <v>0.5</v>
      </c>
      <c r="AW62" s="1">
        <v>50</v>
      </c>
      <c r="AX62" s="1">
        <v>7</v>
      </c>
      <c r="AY62" s="1">
        <v>0.5</v>
      </c>
      <c r="AZ62" s="1">
        <v>0</v>
      </c>
      <c r="BA62" s="1">
        <v>0.5</v>
      </c>
      <c r="BB62" s="1">
        <v>1</v>
      </c>
      <c r="BC62" s="1">
        <v>18.5</v>
      </c>
      <c r="BD62" s="1">
        <v>12</v>
      </c>
      <c r="BE62" s="1">
        <v>8.5</v>
      </c>
      <c r="BF62" s="1">
        <v>1</v>
      </c>
      <c r="BG62" s="1">
        <v>1</v>
      </c>
      <c r="BH62" s="1">
        <v>3</v>
      </c>
      <c r="BI62" s="1">
        <v>2.52</v>
      </c>
      <c r="BJ62" s="1">
        <v>53.5</v>
      </c>
      <c r="BK62" s="1">
        <v>43</v>
      </c>
      <c r="BL62" s="1">
        <v>80</v>
      </c>
      <c r="BM62" s="1">
        <v>27</v>
      </c>
      <c r="BN62" s="1">
        <v>18</v>
      </c>
      <c r="BO62" s="1">
        <v>67</v>
      </c>
      <c r="BP62" s="1">
        <v>16</v>
      </c>
      <c r="BQ62" s="1">
        <v>11.5</v>
      </c>
      <c r="BR62" s="1">
        <v>72</v>
      </c>
      <c r="BS62" s="1">
        <v>0</v>
      </c>
      <c r="BT62" s="1">
        <v>0</v>
      </c>
      <c r="BU62" s="1">
        <v>2</v>
      </c>
      <c r="BV62" s="1">
        <v>0</v>
      </c>
      <c r="BW62" s="1">
        <v>0</v>
      </c>
      <c r="BX62" s="1">
        <v>1</v>
      </c>
      <c r="BY62" s="1">
        <v>75.5</v>
      </c>
      <c r="BZ62" s="1">
        <v>2</v>
      </c>
      <c r="CA62" s="1">
        <v>6.5</v>
      </c>
      <c r="CB62" s="1">
        <v>1.5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  <c r="CI62" s="1">
        <v>0</v>
      </c>
      <c r="CJ62" s="1">
        <v>0</v>
      </c>
      <c r="CK62" s="1">
        <f t="shared" si="0"/>
        <v>4.6455136900000005</v>
      </c>
      <c r="CL62" s="1">
        <v>2</v>
      </c>
    </row>
    <row r="63" spans="1:90" x14ac:dyDescent="0.25">
      <c r="A63" s="1" t="s">
        <v>139</v>
      </c>
      <c r="B63" s="1">
        <v>4.4000000000000004</v>
      </c>
      <c r="C63" s="1">
        <v>2</v>
      </c>
      <c r="D63" s="1">
        <v>90</v>
      </c>
      <c r="E63" s="1">
        <v>0.01</v>
      </c>
      <c r="F63" s="1">
        <v>0</v>
      </c>
      <c r="G63" s="1">
        <v>0</v>
      </c>
      <c r="H63" s="1">
        <v>0</v>
      </c>
      <c r="I63" s="1">
        <v>0.5</v>
      </c>
      <c r="J63" s="1">
        <v>0</v>
      </c>
      <c r="K63" s="1">
        <v>0.5</v>
      </c>
      <c r="L63" s="1">
        <v>0</v>
      </c>
      <c r="M63" s="1">
        <v>0</v>
      </c>
      <c r="N63" s="1">
        <v>0.5</v>
      </c>
      <c r="O63" s="1">
        <v>0.01</v>
      </c>
      <c r="P63" s="1">
        <v>0.01</v>
      </c>
      <c r="Q63" s="1">
        <v>0</v>
      </c>
      <c r="R63" s="1">
        <v>0</v>
      </c>
      <c r="S63" s="1">
        <v>0</v>
      </c>
      <c r="T63" s="1">
        <v>0</v>
      </c>
      <c r="U63" s="1">
        <v>5</v>
      </c>
      <c r="V63" s="1">
        <v>2</v>
      </c>
      <c r="W63" s="1">
        <v>40</v>
      </c>
      <c r="X63" s="1">
        <v>0</v>
      </c>
      <c r="Y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0.01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4</v>
      </c>
      <c r="AL63" s="1">
        <v>0.6</v>
      </c>
      <c r="AM63" s="1">
        <v>11.2</v>
      </c>
      <c r="AN63" s="1">
        <v>0.1</v>
      </c>
      <c r="AO63" s="1">
        <v>3.8</v>
      </c>
      <c r="AP63" s="1">
        <v>12</v>
      </c>
      <c r="AQ63" s="1">
        <v>12</v>
      </c>
      <c r="AR63" s="1">
        <v>0</v>
      </c>
      <c r="AS63" s="1">
        <v>2</v>
      </c>
      <c r="AT63" s="1">
        <v>1</v>
      </c>
      <c r="AU63" s="1">
        <v>0.5</v>
      </c>
      <c r="AV63" s="1">
        <v>0.5</v>
      </c>
      <c r="AW63" s="1">
        <v>100</v>
      </c>
      <c r="AX63" s="1">
        <v>5.5</v>
      </c>
      <c r="AY63" s="1">
        <v>4</v>
      </c>
      <c r="AZ63" s="1">
        <v>0</v>
      </c>
      <c r="BA63" s="1">
        <v>1</v>
      </c>
      <c r="BB63" s="1">
        <v>5</v>
      </c>
      <c r="BC63" s="1">
        <v>11</v>
      </c>
      <c r="BD63" s="1">
        <v>5</v>
      </c>
      <c r="BE63" s="1">
        <v>3.5</v>
      </c>
      <c r="BF63" s="1">
        <v>1.5</v>
      </c>
      <c r="BG63" s="1">
        <v>2</v>
      </c>
      <c r="BH63" s="1">
        <v>0.5</v>
      </c>
      <c r="BI63" s="1">
        <v>0.82</v>
      </c>
      <c r="BJ63" s="1">
        <v>53</v>
      </c>
      <c r="BK63" s="1">
        <v>43</v>
      </c>
      <c r="BL63" s="1">
        <v>81</v>
      </c>
      <c r="BM63" s="1">
        <v>14.5</v>
      </c>
      <c r="BN63" s="1">
        <v>9.5</v>
      </c>
      <c r="BO63" s="1">
        <v>66</v>
      </c>
      <c r="BP63" s="1">
        <v>5</v>
      </c>
      <c r="BQ63" s="1">
        <v>2</v>
      </c>
      <c r="BR63" s="1">
        <v>40</v>
      </c>
      <c r="BS63" s="1">
        <v>0</v>
      </c>
      <c r="BT63" s="1">
        <v>0</v>
      </c>
      <c r="BU63" s="1">
        <v>2</v>
      </c>
      <c r="BV63" s="1">
        <v>0</v>
      </c>
      <c r="BW63" s="1">
        <v>0</v>
      </c>
      <c r="BX63" s="1">
        <v>0.5</v>
      </c>
      <c r="BY63" s="1">
        <v>62</v>
      </c>
      <c r="BZ63" s="1">
        <v>1.5</v>
      </c>
      <c r="CA63" s="1">
        <v>3.5</v>
      </c>
      <c r="CB63" s="1">
        <v>0</v>
      </c>
      <c r="CC63" s="1">
        <v>0</v>
      </c>
      <c r="CD63" s="1">
        <v>0</v>
      </c>
      <c r="CE63" s="1">
        <v>0</v>
      </c>
      <c r="CF63" s="1">
        <v>0</v>
      </c>
      <c r="CG63" s="1">
        <v>0</v>
      </c>
      <c r="CH63" s="1">
        <v>0</v>
      </c>
      <c r="CI63" s="1">
        <v>0</v>
      </c>
      <c r="CJ63" s="1">
        <v>0</v>
      </c>
      <c r="CK63" s="1">
        <f t="shared" si="0"/>
        <v>3.8812575699999998</v>
      </c>
      <c r="CL63" s="1">
        <v>2</v>
      </c>
    </row>
    <row r="64" spans="1:90" x14ac:dyDescent="0.25">
      <c r="A64" s="1" t="s">
        <v>192</v>
      </c>
      <c r="B64" s="1">
        <v>5.6</v>
      </c>
      <c r="C64" s="1">
        <v>2</v>
      </c>
      <c r="D64" s="1">
        <v>90</v>
      </c>
      <c r="E64" s="1">
        <v>0.05</v>
      </c>
      <c r="F64" s="1">
        <v>0.1</v>
      </c>
      <c r="G64" s="1">
        <v>0.2</v>
      </c>
      <c r="H64" s="1">
        <v>1</v>
      </c>
      <c r="I64" s="1">
        <v>1</v>
      </c>
      <c r="J64" s="1">
        <v>0.5</v>
      </c>
      <c r="K64" s="1">
        <v>0.5</v>
      </c>
      <c r="L64" s="1">
        <v>0.5</v>
      </c>
      <c r="M64" s="1">
        <v>0</v>
      </c>
      <c r="N64" s="1">
        <v>0</v>
      </c>
      <c r="O64" s="1">
        <v>0.09</v>
      </c>
      <c r="P64" s="1">
        <v>0.09</v>
      </c>
      <c r="Q64" s="1">
        <v>0.5</v>
      </c>
      <c r="R64" s="1">
        <v>0.5</v>
      </c>
      <c r="S64" s="1">
        <v>0</v>
      </c>
      <c r="T64" s="1">
        <v>0</v>
      </c>
      <c r="U64" s="1">
        <v>24</v>
      </c>
      <c r="V64" s="1">
        <v>22</v>
      </c>
      <c r="W64" s="1">
        <v>92</v>
      </c>
      <c r="X64" s="1">
        <v>4</v>
      </c>
      <c r="Y64" s="1">
        <v>0.5</v>
      </c>
      <c r="Z64" s="1">
        <v>13</v>
      </c>
      <c r="AA64" s="1">
        <v>2.5</v>
      </c>
      <c r="AB64" s="1">
        <v>0</v>
      </c>
      <c r="AC64" s="1">
        <v>1.5</v>
      </c>
      <c r="AD64" s="1">
        <v>0</v>
      </c>
      <c r="AE64" s="1">
        <v>0.08</v>
      </c>
      <c r="AF64" s="1">
        <v>0</v>
      </c>
      <c r="AG64" s="1">
        <v>0</v>
      </c>
      <c r="AH64" s="1">
        <v>0</v>
      </c>
      <c r="AI64" s="1">
        <v>0</v>
      </c>
      <c r="AJ64" s="1">
        <v>1</v>
      </c>
      <c r="AK64" s="1">
        <v>13</v>
      </c>
      <c r="AL64" s="1">
        <v>23.85</v>
      </c>
      <c r="AM64" s="1">
        <v>22.8</v>
      </c>
      <c r="AN64" s="1">
        <v>0.8</v>
      </c>
      <c r="AO64" s="1">
        <v>5.7</v>
      </c>
      <c r="AP64" s="1">
        <v>11.5</v>
      </c>
      <c r="AQ64" s="1">
        <v>29.5</v>
      </c>
      <c r="AR64" s="1">
        <v>1</v>
      </c>
      <c r="AS64" s="1">
        <v>10</v>
      </c>
      <c r="AT64" s="1">
        <v>0</v>
      </c>
      <c r="AU64" s="1">
        <v>1.5</v>
      </c>
      <c r="AV64" s="1">
        <v>1</v>
      </c>
      <c r="AW64" s="1">
        <v>67</v>
      </c>
      <c r="AX64" s="1">
        <v>7.5</v>
      </c>
      <c r="AY64" s="1">
        <v>2</v>
      </c>
      <c r="AZ64" s="1">
        <v>0</v>
      </c>
      <c r="BA64" s="1">
        <v>0.5</v>
      </c>
      <c r="BB64" s="1">
        <v>2.5</v>
      </c>
      <c r="BC64" s="1">
        <v>4.5</v>
      </c>
      <c r="BD64" s="1">
        <v>2.5</v>
      </c>
      <c r="BE64" s="1">
        <v>1</v>
      </c>
      <c r="BF64" s="1">
        <v>1.5</v>
      </c>
      <c r="BG64" s="1">
        <v>1</v>
      </c>
      <c r="BH64" s="1">
        <v>0.5</v>
      </c>
      <c r="BI64" s="1">
        <v>0.37</v>
      </c>
      <c r="BJ64" s="1">
        <v>48</v>
      </c>
      <c r="BK64" s="1">
        <v>41</v>
      </c>
      <c r="BL64" s="1">
        <v>85</v>
      </c>
      <c r="BM64" s="1">
        <v>40.5</v>
      </c>
      <c r="BN64" s="1">
        <v>33</v>
      </c>
      <c r="BO64" s="1">
        <v>81</v>
      </c>
      <c r="BP64" s="1">
        <v>24</v>
      </c>
      <c r="BQ64" s="1">
        <v>22</v>
      </c>
      <c r="BR64" s="1">
        <v>92</v>
      </c>
      <c r="BS64" s="1">
        <v>0</v>
      </c>
      <c r="BT64" s="1">
        <v>0</v>
      </c>
      <c r="BU64" s="1">
        <v>2</v>
      </c>
      <c r="BV64" s="1">
        <v>0</v>
      </c>
      <c r="BW64" s="1">
        <v>0</v>
      </c>
      <c r="BX64" s="1">
        <v>0.5</v>
      </c>
      <c r="BY64" s="1">
        <v>71.5</v>
      </c>
      <c r="BZ64" s="1">
        <v>2.5</v>
      </c>
      <c r="CA64" s="1">
        <v>2.5</v>
      </c>
      <c r="CB64" s="1">
        <v>4.5</v>
      </c>
      <c r="CC64" s="1">
        <v>0.5</v>
      </c>
      <c r="CD64" s="1">
        <v>0</v>
      </c>
      <c r="CE64" s="1">
        <v>1.5</v>
      </c>
      <c r="CF64" s="1">
        <v>0</v>
      </c>
      <c r="CG64" s="1">
        <v>0</v>
      </c>
      <c r="CH64" s="1">
        <v>0</v>
      </c>
      <c r="CI64" s="1">
        <v>0</v>
      </c>
      <c r="CJ64" s="1">
        <v>0</v>
      </c>
      <c r="CK64" s="1">
        <f t="shared" si="0"/>
        <v>4.0465840900000014</v>
      </c>
      <c r="CL64" s="1">
        <v>2</v>
      </c>
    </row>
    <row r="65" spans="1:90" x14ac:dyDescent="0.25">
      <c r="A65" s="1" t="s">
        <v>146</v>
      </c>
      <c r="B65" s="1">
        <v>4.3</v>
      </c>
      <c r="C65" s="1">
        <v>2</v>
      </c>
      <c r="D65" s="1">
        <v>90</v>
      </c>
      <c r="E65" s="1">
        <v>0.1</v>
      </c>
      <c r="F65" s="1">
        <v>0.2</v>
      </c>
      <c r="G65" s="1">
        <v>0.2</v>
      </c>
      <c r="H65" s="1">
        <v>1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4</v>
      </c>
      <c r="V65" s="1">
        <v>3.5</v>
      </c>
      <c r="W65" s="1">
        <v>88</v>
      </c>
      <c r="X65" s="1">
        <v>0.5</v>
      </c>
      <c r="Y65" s="1">
        <v>0.5</v>
      </c>
      <c r="Z65" s="1">
        <v>100</v>
      </c>
      <c r="AA65" s="1">
        <v>0</v>
      </c>
      <c r="AB65" s="1">
        <v>0</v>
      </c>
      <c r="AC65" s="1">
        <v>0.5</v>
      </c>
      <c r="AD65" s="1">
        <v>0.5</v>
      </c>
      <c r="AE65" s="1">
        <v>0.2</v>
      </c>
      <c r="AF65" s="1">
        <v>0.5</v>
      </c>
      <c r="AG65" s="1">
        <v>0</v>
      </c>
      <c r="AH65" s="1">
        <v>0</v>
      </c>
      <c r="AI65" s="1">
        <v>0</v>
      </c>
      <c r="AJ65" s="1">
        <v>0</v>
      </c>
      <c r="AK65" s="1">
        <v>1</v>
      </c>
      <c r="AL65" s="1">
        <v>7.35</v>
      </c>
      <c r="AM65" s="1">
        <v>33.5</v>
      </c>
      <c r="AN65" s="1">
        <v>0.6</v>
      </c>
      <c r="AO65" s="1">
        <v>3.6</v>
      </c>
      <c r="AP65" s="1">
        <v>19.5</v>
      </c>
      <c r="AQ65" s="1">
        <v>24</v>
      </c>
      <c r="AR65" s="1">
        <v>0</v>
      </c>
      <c r="AS65" s="1">
        <v>3</v>
      </c>
      <c r="AT65" s="1">
        <v>1.5</v>
      </c>
      <c r="AU65" s="1">
        <v>0</v>
      </c>
      <c r="AV65" s="1">
        <v>0</v>
      </c>
      <c r="AX65" s="1">
        <v>6</v>
      </c>
      <c r="AY65" s="1">
        <v>6</v>
      </c>
      <c r="AZ65" s="1">
        <v>2</v>
      </c>
      <c r="BA65" s="1">
        <v>1</v>
      </c>
      <c r="BB65" s="1">
        <v>9</v>
      </c>
      <c r="BC65" s="1">
        <v>13.5</v>
      </c>
      <c r="BD65" s="1">
        <v>10</v>
      </c>
      <c r="BE65" s="1">
        <v>2.5</v>
      </c>
      <c r="BF65" s="1">
        <v>1</v>
      </c>
      <c r="BG65" s="1">
        <v>4</v>
      </c>
      <c r="BH65" s="1">
        <v>2</v>
      </c>
      <c r="BI65" s="1">
        <v>1.26</v>
      </c>
      <c r="BJ65" s="1">
        <v>34</v>
      </c>
      <c r="BK65" s="1">
        <v>30</v>
      </c>
      <c r="BL65" s="1">
        <v>88</v>
      </c>
      <c r="BM65" s="1">
        <v>10</v>
      </c>
      <c r="BN65" s="1">
        <v>8.5</v>
      </c>
      <c r="BO65" s="1">
        <v>85</v>
      </c>
      <c r="BP65" s="1">
        <v>4</v>
      </c>
      <c r="BQ65" s="1">
        <v>3.5</v>
      </c>
      <c r="BR65" s="1">
        <v>88</v>
      </c>
      <c r="BS65" s="1">
        <v>0</v>
      </c>
      <c r="BT65" s="1">
        <v>0</v>
      </c>
      <c r="BU65" s="1">
        <v>2</v>
      </c>
      <c r="BV65" s="1">
        <v>0</v>
      </c>
      <c r="BW65" s="1">
        <v>0</v>
      </c>
      <c r="BX65" s="1">
        <v>0</v>
      </c>
      <c r="BY65" s="1">
        <v>48.5</v>
      </c>
      <c r="BZ65" s="1">
        <v>0.5</v>
      </c>
      <c r="CA65" s="1">
        <v>3.5</v>
      </c>
      <c r="CB65" s="1">
        <v>0.5</v>
      </c>
      <c r="CC65" s="1">
        <v>0</v>
      </c>
      <c r="CD65" s="1">
        <v>0</v>
      </c>
      <c r="CE65" s="1">
        <v>0</v>
      </c>
      <c r="CF65" s="1">
        <v>0</v>
      </c>
      <c r="CG65" s="1">
        <v>0</v>
      </c>
      <c r="CH65" s="1">
        <v>0</v>
      </c>
      <c r="CI65" s="1">
        <v>0</v>
      </c>
      <c r="CJ65" s="1">
        <v>0</v>
      </c>
      <c r="CK65" s="1">
        <f t="shared" si="0"/>
        <v>3.0695412999999996</v>
      </c>
      <c r="CL65" s="1">
        <v>2</v>
      </c>
    </row>
    <row r="66" spans="1:90" x14ac:dyDescent="0.25">
      <c r="A66" s="1" t="s">
        <v>170</v>
      </c>
      <c r="B66" s="1">
        <v>5.3</v>
      </c>
      <c r="C66" s="1">
        <v>2</v>
      </c>
      <c r="D66" s="1">
        <v>90</v>
      </c>
      <c r="E66" s="1">
        <v>0.01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10.5</v>
      </c>
      <c r="V66" s="1">
        <v>8.5</v>
      </c>
      <c r="W66" s="1">
        <v>81</v>
      </c>
      <c r="X66" s="1">
        <v>1.5</v>
      </c>
      <c r="Y66" s="1">
        <v>1</v>
      </c>
      <c r="Z66" s="1">
        <v>67</v>
      </c>
      <c r="AA66" s="1">
        <v>0</v>
      </c>
      <c r="AB66" s="1">
        <v>0</v>
      </c>
      <c r="AC66" s="1">
        <v>0.5</v>
      </c>
      <c r="AD66" s="1">
        <v>0</v>
      </c>
      <c r="AE66" s="1">
        <v>0.02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3</v>
      </c>
      <c r="AL66" s="1">
        <v>12.3</v>
      </c>
      <c r="AM66" s="1">
        <v>15.2</v>
      </c>
      <c r="AN66" s="1">
        <v>0.1</v>
      </c>
      <c r="AO66" s="1">
        <v>2.9</v>
      </c>
      <c r="AP66" s="1">
        <v>12</v>
      </c>
      <c r="AQ66" s="1">
        <v>12</v>
      </c>
      <c r="AR66" s="1">
        <v>0</v>
      </c>
      <c r="AS66" s="1">
        <v>1.5</v>
      </c>
      <c r="AT66" s="1">
        <v>1.5</v>
      </c>
      <c r="AU66" s="1">
        <v>1.5</v>
      </c>
      <c r="AV66" s="1">
        <v>0.5</v>
      </c>
      <c r="AW66" s="1">
        <v>33</v>
      </c>
      <c r="AX66" s="1">
        <v>4</v>
      </c>
      <c r="AY66" s="1">
        <v>2</v>
      </c>
      <c r="AZ66" s="1">
        <v>0.5</v>
      </c>
      <c r="BA66" s="1">
        <v>1</v>
      </c>
      <c r="BB66" s="1">
        <v>3.5</v>
      </c>
      <c r="BC66" s="1">
        <v>12</v>
      </c>
      <c r="BD66" s="1">
        <v>8.5</v>
      </c>
      <c r="BE66" s="1">
        <v>5</v>
      </c>
      <c r="BF66" s="1">
        <v>0.5</v>
      </c>
      <c r="BG66" s="1">
        <v>3.5</v>
      </c>
      <c r="BH66" s="1">
        <v>1</v>
      </c>
      <c r="BI66" s="1">
        <v>1.33</v>
      </c>
      <c r="BJ66" s="1">
        <v>46</v>
      </c>
      <c r="BK66" s="1">
        <v>38.5</v>
      </c>
      <c r="BL66" s="1">
        <v>84</v>
      </c>
      <c r="BM66" s="1">
        <v>23</v>
      </c>
      <c r="BN66" s="1">
        <v>19</v>
      </c>
      <c r="BO66" s="1">
        <v>83</v>
      </c>
      <c r="BP66" s="1">
        <v>10.5</v>
      </c>
      <c r="BQ66" s="1">
        <v>8.5</v>
      </c>
      <c r="BR66" s="1">
        <v>81</v>
      </c>
      <c r="BS66" s="1">
        <v>0</v>
      </c>
      <c r="BT66" s="1">
        <v>0</v>
      </c>
      <c r="BU66" s="1">
        <v>2</v>
      </c>
      <c r="BV66" s="1">
        <v>0</v>
      </c>
      <c r="BW66" s="1">
        <v>0</v>
      </c>
      <c r="BX66" s="1">
        <v>0.5</v>
      </c>
      <c r="BY66" s="1">
        <v>65</v>
      </c>
      <c r="BZ66" s="1">
        <v>1.5</v>
      </c>
      <c r="CA66" s="1">
        <v>2.5</v>
      </c>
      <c r="CB66" s="1">
        <v>3</v>
      </c>
      <c r="CC66" s="1">
        <v>0</v>
      </c>
      <c r="CD66" s="1">
        <v>0</v>
      </c>
      <c r="CE66" s="1">
        <v>0</v>
      </c>
      <c r="CF66" s="1">
        <v>0</v>
      </c>
      <c r="CG66" s="1">
        <v>0</v>
      </c>
      <c r="CH66" s="1">
        <v>0</v>
      </c>
      <c r="CI66" s="1">
        <v>0</v>
      </c>
      <c r="CJ66" s="1">
        <v>0</v>
      </c>
      <c r="CK66" s="1">
        <f t="shared" si="0"/>
        <v>3.5116627099999991</v>
      </c>
      <c r="CL66" s="1">
        <v>2</v>
      </c>
    </row>
    <row r="67" spans="1:90" x14ac:dyDescent="0.25">
      <c r="A67" s="1" t="s">
        <v>147</v>
      </c>
      <c r="B67" s="1">
        <v>5.0999999999999996</v>
      </c>
      <c r="C67" s="1">
        <v>2</v>
      </c>
      <c r="D67" s="1">
        <v>90</v>
      </c>
      <c r="E67" s="1">
        <v>0.21</v>
      </c>
      <c r="F67" s="1">
        <v>0</v>
      </c>
      <c r="G67" s="1">
        <v>0.2</v>
      </c>
      <c r="H67" s="1">
        <v>0</v>
      </c>
      <c r="I67" s="1">
        <v>1</v>
      </c>
      <c r="J67" s="1">
        <v>0</v>
      </c>
      <c r="K67" s="1">
        <v>0</v>
      </c>
      <c r="L67" s="1">
        <v>1</v>
      </c>
      <c r="M67" s="1">
        <v>0</v>
      </c>
      <c r="N67" s="1">
        <v>0</v>
      </c>
      <c r="O67" s="1">
        <v>0.01</v>
      </c>
      <c r="P67" s="1">
        <v>0.01</v>
      </c>
      <c r="Q67" s="1">
        <v>0</v>
      </c>
      <c r="R67" s="1">
        <v>0</v>
      </c>
      <c r="S67" s="1">
        <v>0</v>
      </c>
      <c r="T67" s="1">
        <v>0</v>
      </c>
      <c r="U67" s="1">
        <v>12</v>
      </c>
      <c r="V67" s="1">
        <v>5</v>
      </c>
      <c r="W67" s="1">
        <v>42</v>
      </c>
      <c r="X67" s="1">
        <v>1</v>
      </c>
      <c r="Y67" s="1">
        <v>0</v>
      </c>
      <c r="Z67" s="1">
        <v>0</v>
      </c>
      <c r="AA67" s="1">
        <v>0</v>
      </c>
      <c r="AB67" s="1">
        <v>0</v>
      </c>
      <c r="AC67" s="1">
        <v>0.5</v>
      </c>
      <c r="AD67" s="1">
        <v>0.5</v>
      </c>
      <c r="AE67" s="1">
        <v>0.22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5</v>
      </c>
      <c r="AL67" s="1">
        <v>6.55</v>
      </c>
      <c r="AM67" s="1">
        <v>7.4</v>
      </c>
      <c r="AN67" s="1">
        <v>0.7</v>
      </c>
      <c r="AO67" s="1">
        <v>2</v>
      </c>
      <c r="AP67" s="1">
        <v>9</v>
      </c>
      <c r="AQ67" s="1">
        <v>9</v>
      </c>
      <c r="AR67" s="1">
        <v>0</v>
      </c>
      <c r="AS67" s="1">
        <v>0.5</v>
      </c>
      <c r="AT67" s="1">
        <v>3.5</v>
      </c>
      <c r="AU67" s="1">
        <v>1</v>
      </c>
      <c r="AV67" s="1">
        <v>0.5</v>
      </c>
      <c r="AW67" s="1">
        <v>50</v>
      </c>
      <c r="AX67" s="1">
        <v>4</v>
      </c>
      <c r="AY67" s="1">
        <v>2</v>
      </c>
      <c r="AZ67" s="1">
        <v>0.5</v>
      </c>
      <c r="BA67" s="1">
        <v>0</v>
      </c>
      <c r="BB67" s="1">
        <v>2.5</v>
      </c>
      <c r="BC67" s="1">
        <v>21.5</v>
      </c>
      <c r="BD67" s="1">
        <v>13.5</v>
      </c>
      <c r="BE67" s="1">
        <v>8.5</v>
      </c>
      <c r="BF67" s="1">
        <v>1.5</v>
      </c>
      <c r="BG67" s="1">
        <v>2</v>
      </c>
      <c r="BH67" s="1">
        <v>3.5</v>
      </c>
      <c r="BI67" s="1">
        <v>2.82</v>
      </c>
      <c r="BJ67" s="1">
        <v>32.5</v>
      </c>
      <c r="BK67" s="1">
        <v>21.5</v>
      </c>
      <c r="BL67" s="1">
        <v>66</v>
      </c>
      <c r="BM67" s="1">
        <v>21</v>
      </c>
      <c r="BN67" s="1">
        <v>10</v>
      </c>
      <c r="BO67" s="1">
        <v>48</v>
      </c>
      <c r="BP67" s="1">
        <v>12</v>
      </c>
      <c r="BQ67" s="1">
        <v>5</v>
      </c>
      <c r="BR67" s="1">
        <v>42</v>
      </c>
      <c r="BS67" s="1">
        <v>0</v>
      </c>
      <c r="BT67" s="1">
        <v>0</v>
      </c>
      <c r="BU67" s="1">
        <v>2</v>
      </c>
      <c r="BV67" s="1">
        <v>0</v>
      </c>
      <c r="BW67" s="1">
        <v>0</v>
      </c>
      <c r="BX67" s="1">
        <v>0.5</v>
      </c>
      <c r="BY67" s="1">
        <v>53</v>
      </c>
      <c r="BZ67" s="1">
        <v>2</v>
      </c>
      <c r="CA67" s="1">
        <v>8.5</v>
      </c>
      <c r="CB67" s="1">
        <v>4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  <c r="CJ67" s="1">
        <v>0</v>
      </c>
      <c r="CK67" s="1">
        <f t="shared" ref="CK67:CK88" si="1">4.183594+(-0.009034*D67)+(-1.802019*E67)+(1.02112*F67)+(1.762121*G67)+(-3.031996*J67)+(-6.456009*M67)+(24.043236*O67)+(-1.033312*T67)+(0.066494*AA67)+(-0.22258*AB67)+(-0.191123*AC67)+(-1.297444*AI67)+(-0.050047*AK67)+(-0.042478*AM67)+(0.045861*AQ67)+(-0.114879*AS67)+(-0.11276*AT67)+(0.156991*AU67)+(-0.222984*AV67)+(0.03936*AY67)+(0.032499*BE67)+(0.1917*BF67)+(-0.123623*BG67)+(0.065461*BH67)+(0.015142*BK67)+(-0.018628*BL67)+(-0.023796*BN67)+(0.006707*BR67)+(0.619998*BS67)+(0.019132*BY67)+(0.096691*BZ67)+(-0.020132*CA67)+(0.100053*CB67)+(-1.303454*CD67)+(-0.545811*CF67)+(-1.093949*CG67)+(4.460507*CH67)+(7.9751*CJ67)</f>
        <v>4.1316673699999997</v>
      </c>
      <c r="CL67" s="1">
        <v>2</v>
      </c>
    </row>
    <row r="68" spans="1:90" x14ac:dyDescent="0.25">
      <c r="A68" s="1" t="s">
        <v>59</v>
      </c>
      <c r="B68" s="1">
        <v>6.7</v>
      </c>
      <c r="C68" s="1">
        <v>2</v>
      </c>
      <c r="D68" s="1">
        <v>90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6</v>
      </c>
      <c r="V68" s="1">
        <v>4</v>
      </c>
      <c r="W68" s="1">
        <v>67</v>
      </c>
      <c r="X68" s="1">
        <v>0</v>
      </c>
      <c r="Y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0.5</v>
      </c>
      <c r="AK68" s="1">
        <v>0</v>
      </c>
      <c r="AL68" s="1">
        <v>1</v>
      </c>
      <c r="AM68" s="1">
        <v>17.3</v>
      </c>
      <c r="AN68" s="1">
        <v>0</v>
      </c>
      <c r="AO68" s="1">
        <v>2.6</v>
      </c>
      <c r="AP68" s="1">
        <v>15</v>
      </c>
      <c r="AQ68" s="1">
        <v>21</v>
      </c>
      <c r="AR68" s="1">
        <v>0</v>
      </c>
      <c r="AS68" s="1">
        <v>3.5</v>
      </c>
      <c r="AT68" s="1">
        <v>1</v>
      </c>
      <c r="AU68" s="1">
        <v>0</v>
      </c>
      <c r="AV68" s="1">
        <v>0</v>
      </c>
      <c r="AX68" s="1">
        <v>5</v>
      </c>
      <c r="AY68" s="1">
        <v>2.5</v>
      </c>
      <c r="AZ68" s="1">
        <v>0.5</v>
      </c>
      <c r="BA68" s="1">
        <v>2</v>
      </c>
      <c r="BB68" s="1">
        <v>5</v>
      </c>
      <c r="BC68" s="1">
        <v>10.5</v>
      </c>
      <c r="BD68" s="1">
        <v>8</v>
      </c>
      <c r="BE68" s="1">
        <v>5</v>
      </c>
      <c r="BF68" s="1">
        <v>0.5</v>
      </c>
      <c r="BG68" s="1">
        <v>1.5</v>
      </c>
      <c r="BH68" s="1">
        <v>2</v>
      </c>
      <c r="BI68" s="1">
        <v>1.5</v>
      </c>
      <c r="BJ68" s="1">
        <v>77.5</v>
      </c>
      <c r="BK68" s="1">
        <v>73</v>
      </c>
      <c r="BL68" s="1">
        <v>94</v>
      </c>
      <c r="BM68" s="1">
        <v>23</v>
      </c>
      <c r="BN68" s="1">
        <v>20</v>
      </c>
      <c r="BO68" s="1">
        <v>87</v>
      </c>
      <c r="BP68" s="1">
        <v>6</v>
      </c>
      <c r="BQ68" s="1">
        <v>4</v>
      </c>
      <c r="BR68" s="1">
        <v>67</v>
      </c>
      <c r="BS68" s="1">
        <v>0</v>
      </c>
      <c r="BT68" s="1">
        <v>0</v>
      </c>
      <c r="BU68" s="1">
        <v>2</v>
      </c>
      <c r="BV68" s="1">
        <v>0</v>
      </c>
      <c r="BW68" s="1">
        <v>0</v>
      </c>
      <c r="BX68" s="1">
        <v>0</v>
      </c>
      <c r="BY68" s="1">
        <v>84</v>
      </c>
      <c r="BZ68" s="1">
        <v>0</v>
      </c>
      <c r="CA68" s="1">
        <v>5.5</v>
      </c>
      <c r="CB68" s="1">
        <v>0.5</v>
      </c>
      <c r="CC68" s="1">
        <v>0</v>
      </c>
      <c r="CD68" s="1">
        <v>0</v>
      </c>
      <c r="CE68" s="1">
        <v>0</v>
      </c>
      <c r="CF68" s="1">
        <v>0</v>
      </c>
      <c r="CG68" s="1">
        <v>0</v>
      </c>
      <c r="CH68" s="1">
        <v>0</v>
      </c>
      <c r="CI68" s="1">
        <v>0</v>
      </c>
      <c r="CJ68" s="1">
        <v>0</v>
      </c>
      <c r="CK68" s="1">
        <f t="shared" si="1"/>
        <v>4.2603131000000003</v>
      </c>
      <c r="CL68" s="1">
        <v>1</v>
      </c>
    </row>
    <row r="69" spans="1:90" x14ac:dyDescent="0.25">
      <c r="A69" s="1" t="s">
        <v>185</v>
      </c>
      <c r="B69" s="1">
        <v>4.5</v>
      </c>
      <c r="C69" s="1">
        <v>2</v>
      </c>
      <c r="D69" s="1">
        <v>90</v>
      </c>
      <c r="E69" s="1">
        <v>0.15</v>
      </c>
      <c r="F69" s="1">
        <v>0.5</v>
      </c>
      <c r="G69" s="1">
        <v>0.2</v>
      </c>
      <c r="H69" s="1">
        <v>1</v>
      </c>
      <c r="I69" s="1">
        <v>1</v>
      </c>
      <c r="J69" s="1">
        <v>0.5</v>
      </c>
      <c r="K69" s="1">
        <v>1</v>
      </c>
      <c r="L69" s="1">
        <v>0</v>
      </c>
      <c r="M69" s="1">
        <v>0</v>
      </c>
      <c r="N69" s="1">
        <v>1</v>
      </c>
      <c r="O69" s="1">
        <v>0.12</v>
      </c>
      <c r="P69" s="1">
        <v>0.12</v>
      </c>
      <c r="Q69" s="1">
        <v>0.5</v>
      </c>
      <c r="R69" s="1">
        <v>0.5</v>
      </c>
      <c r="S69" s="1">
        <v>0</v>
      </c>
      <c r="T69" s="1">
        <v>0.5</v>
      </c>
      <c r="U69" s="1">
        <v>11</v>
      </c>
      <c r="V69" s="1">
        <v>6</v>
      </c>
      <c r="W69" s="1">
        <v>55</v>
      </c>
      <c r="X69" s="1">
        <v>2</v>
      </c>
      <c r="Y69" s="1">
        <v>0</v>
      </c>
      <c r="Z69" s="1">
        <v>0</v>
      </c>
      <c r="AA69" s="1">
        <v>0</v>
      </c>
      <c r="AB69" s="1">
        <v>0</v>
      </c>
      <c r="AC69" s="1">
        <v>0.5</v>
      </c>
      <c r="AD69" s="1">
        <v>0</v>
      </c>
      <c r="AE69" s="1">
        <v>0.08</v>
      </c>
      <c r="AF69" s="1">
        <v>0</v>
      </c>
      <c r="AG69" s="1">
        <v>0</v>
      </c>
      <c r="AH69" s="1">
        <v>0.5</v>
      </c>
      <c r="AI69" s="1">
        <v>0</v>
      </c>
      <c r="AJ69" s="1">
        <v>0</v>
      </c>
      <c r="AK69" s="1">
        <v>26.5</v>
      </c>
      <c r="AL69" s="1">
        <v>6.75</v>
      </c>
      <c r="AM69" s="1">
        <v>29.5</v>
      </c>
      <c r="AN69" s="1">
        <v>0.9</v>
      </c>
      <c r="AO69" s="1">
        <v>2.6</v>
      </c>
      <c r="AP69" s="1">
        <v>8.5</v>
      </c>
      <c r="AQ69" s="1">
        <v>14.5</v>
      </c>
      <c r="AR69" s="1">
        <v>0</v>
      </c>
      <c r="AS69" s="1">
        <v>3.5</v>
      </c>
      <c r="AT69" s="1">
        <v>2.5</v>
      </c>
      <c r="AU69" s="1">
        <v>3</v>
      </c>
      <c r="AV69" s="1">
        <v>1.5</v>
      </c>
      <c r="AW69" s="1">
        <v>50</v>
      </c>
      <c r="AX69" s="1">
        <v>5</v>
      </c>
      <c r="AY69" s="1">
        <v>1</v>
      </c>
      <c r="AZ69" s="1">
        <v>0</v>
      </c>
      <c r="BA69" s="1">
        <v>1</v>
      </c>
      <c r="BB69" s="1">
        <v>2</v>
      </c>
      <c r="BC69" s="1">
        <v>12.5</v>
      </c>
      <c r="BD69" s="1">
        <v>6.5</v>
      </c>
      <c r="BE69" s="1">
        <v>6</v>
      </c>
      <c r="BF69" s="1">
        <v>1</v>
      </c>
      <c r="BG69" s="1">
        <v>3</v>
      </c>
      <c r="BH69" s="1">
        <v>3</v>
      </c>
      <c r="BI69" s="1">
        <v>1.88</v>
      </c>
      <c r="BJ69" s="1">
        <v>59</v>
      </c>
      <c r="BK69" s="1">
        <v>47</v>
      </c>
      <c r="BL69" s="1">
        <v>80</v>
      </c>
      <c r="BM69" s="1">
        <v>29</v>
      </c>
      <c r="BN69" s="1">
        <v>18</v>
      </c>
      <c r="BO69" s="1">
        <v>62</v>
      </c>
      <c r="BP69" s="1">
        <v>11</v>
      </c>
      <c r="BQ69" s="1">
        <v>6</v>
      </c>
      <c r="BR69" s="1">
        <v>55</v>
      </c>
      <c r="BS69" s="1">
        <v>0</v>
      </c>
      <c r="BT69" s="1">
        <v>0</v>
      </c>
      <c r="BU69" s="1">
        <v>2</v>
      </c>
      <c r="BV69" s="1">
        <v>0</v>
      </c>
      <c r="BW69" s="1">
        <v>0</v>
      </c>
      <c r="BX69" s="1">
        <v>0</v>
      </c>
      <c r="BY69" s="1">
        <v>82.5</v>
      </c>
      <c r="BZ69" s="1">
        <v>1.5</v>
      </c>
      <c r="CA69" s="1">
        <v>9</v>
      </c>
      <c r="CB69" s="1">
        <v>7</v>
      </c>
      <c r="CC69" s="1">
        <v>0</v>
      </c>
      <c r="CD69" s="1">
        <v>0</v>
      </c>
      <c r="CE69" s="1">
        <v>0</v>
      </c>
      <c r="CF69" s="1">
        <v>0</v>
      </c>
      <c r="CG69" s="1">
        <v>0</v>
      </c>
      <c r="CH69" s="1">
        <v>0</v>
      </c>
      <c r="CI69" s="1">
        <v>0</v>
      </c>
      <c r="CJ69" s="1">
        <v>0</v>
      </c>
      <c r="CK69" s="1">
        <f t="shared" si="1"/>
        <v>3.9145151699999996</v>
      </c>
      <c r="CL69" s="1">
        <v>1</v>
      </c>
    </row>
    <row r="70" spans="1:90" x14ac:dyDescent="0.25">
      <c r="A70" s="1" t="s">
        <v>65</v>
      </c>
      <c r="B70" s="1">
        <v>5.0999999999999996</v>
      </c>
      <c r="C70" s="1">
        <v>2</v>
      </c>
      <c r="D70" s="1">
        <v>90</v>
      </c>
      <c r="E70" s="1">
        <v>0.05</v>
      </c>
      <c r="F70" s="1">
        <v>0</v>
      </c>
      <c r="G70" s="1">
        <v>0.1</v>
      </c>
      <c r="H70" s="1">
        <v>0</v>
      </c>
      <c r="I70" s="1">
        <v>0.5</v>
      </c>
      <c r="J70" s="1">
        <v>0</v>
      </c>
      <c r="K70" s="1">
        <v>0.5</v>
      </c>
      <c r="L70" s="1">
        <v>0</v>
      </c>
      <c r="M70" s="1">
        <v>0</v>
      </c>
      <c r="N70" s="1">
        <v>0</v>
      </c>
      <c r="O70" s="1">
        <v>0.02</v>
      </c>
      <c r="P70" s="1">
        <v>0.02</v>
      </c>
      <c r="Q70" s="1">
        <v>0</v>
      </c>
      <c r="R70" s="1">
        <v>0</v>
      </c>
      <c r="S70" s="1">
        <v>0</v>
      </c>
      <c r="T70" s="1">
        <v>0</v>
      </c>
      <c r="U70" s="1">
        <v>8</v>
      </c>
      <c r="V70" s="1">
        <v>7</v>
      </c>
      <c r="W70" s="1">
        <v>88</v>
      </c>
      <c r="X70" s="1">
        <v>2.5</v>
      </c>
      <c r="Y70" s="1">
        <v>0.5</v>
      </c>
      <c r="Z70" s="1">
        <v>20</v>
      </c>
      <c r="AA70" s="1">
        <v>0</v>
      </c>
      <c r="AB70" s="1">
        <v>0</v>
      </c>
      <c r="AC70" s="1">
        <v>0.5</v>
      </c>
      <c r="AD70" s="1">
        <v>0</v>
      </c>
      <c r="AE70" s="1">
        <v>0.04</v>
      </c>
      <c r="AF70" s="1">
        <v>0</v>
      </c>
      <c r="AG70" s="1">
        <v>0</v>
      </c>
      <c r="AH70" s="1">
        <v>0.5</v>
      </c>
      <c r="AI70" s="1">
        <v>0</v>
      </c>
      <c r="AJ70" s="1">
        <v>0.5</v>
      </c>
      <c r="AK70" s="1">
        <v>13</v>
      </c>
      <c r="AL70" s="1">
        <v>9.35</v>
      </c>
      <c r="AM70" s="1">
        <v>14.5</v>
      </c>
      <c r="AN70" s="1">
        <v>0.3</v>
      </c>
      <c r="AO70" s="1">
        <v>2.2999999999999998</v>
      </c>
      <c r="AP70" s="1">
        <v>11</v>
      </c>
      <c r="AQ70" s="1">
        <v>17</v>
      </c>
      <c r="AR70" s="1">
        <v>0.5</v>
      </c>
      <c r="AS70" s="1">
        <v>3</v>
      </c>
      <c r="AT70" s="1">
        <v>2.5</v>
      </c>
      <c r="AU70" s="1">
        <v>1</v>
      </c>
      <c r="AV70" s="1">
        <v>1</v>
      </c>
      <c r="AW70" s="1">
        <v>100</v>
      </c>
      <c r="AX70" s="1">
        <v>5.5</v>
      </c>
      <c r="AY70" s="1">
        <v>0.5</v>
      </c>
      <c r="AZ70" s="1">
        <v>1</v>
      </c>
      <c r="BA70" s="1">
        <v>1.5</v>
      </c>
      <c r="BB70" s="1">
        <v>3</v>
      </c>
      <c r="BC70" s="1">
        <v>14</v>
      </c>
      <c r="BD70" s="1">
        <v>8</v>
      </c>
      <c r="BE70" s="1">
        <v>4</v>
      </c>
      <c r="BF70" s="1">
        <v>1.5</v>
      </c>
      <c r="BG70" s="1">
        <v>1.5</v>
      </c>
      <c r="BH70" s="1">
        <v>4</v>
      </c>
      <c r="BI70" s="1">
        <v>2</v>
      </c>
      <c r="BJ70" s="1">
        <v>36.5</v>
      </c>
      <c r="BK70" s="1">
        <v>32.5</v>
      </c>
      <c r="BL70" s="1">
        <v>89</v>
      </c>
      <c r="BM70" s="1">
        <v>19</v>
      </c>
      <c r="BN70" s="1">
        <v>15</v>
      </c>
      <c r="BO70" s="1">
        <v>79</v>
      </c>
      <c r="BP70" s="1">
        <v>8</v>
      </c>
      <c r="BQ70" s="1">
        <v>7</v>
      </c>
      <c r="BR70" s="1">
        <v>88</v>
      </c>
      <c r="BS70" s="1">
        <v>0</v>
      </c>
      <c r="BT70" s="1">
        <v>0</v>
      </c>
      <c r="BU70" s="1">
        <v>2</v>
      </c>
      <c r="BV70" s="1">
        <v>0</v>
      </c>
      <c r="BW70" s="1">
        <v>0</v>
      </c>
      <c r="BX70" s="1">
        <v>2</v>
      </c>
      <c r="BY70" s="1">
        <v>60.5</v>
      </c>
      <c r="BZ70" s="1">
        <v>2.5</v>
      </c>
      <c r="CA70" s="1">
        <v>1.5</v>
      </c>
      <c r="CB70" s="1">
        <v>2</v>
      </c>
      <c r="CC70" s="1">
        <v>0.5</v>
      </c>
      <c r="CD70" s="1">
        <v>0</v>
      </c>
      <c r="CE70" s="1">
        <v>0</v>
      </c>
      <c r="CF70" s="1">
        <v>0</v>
      </c>
      <c r="CG70" s="1">
        <v>0</v>
      </c>
      <c r="CH70" s="1">
        <v>0</v>
      </c>
      <c r="CI70" s="1">
        <v>0</v>
      </c>
      <c r="CJ70" s="1">
        <v>0</v>
      </c>
      <c r="CK70" s="1">
        <f t="shared" si="1"/>
        <v>3.8127693700000007</v>
      </c>
      <c r="CL70" s="1">
        <v>1</v>
      </c>
    </row>
    <row r="71" spans="1:90" x14ac:dyDescent="0.25">
      <c r="A71" s="1" t="s">
        <v>76</v>
      </c>
      <c r="B71" s="1">
        <v>4.9000000000000004</v>
      </c>
      <c r="C71" s="1">
        <v>2</v>
      </c>
      <c r="D71" s="1">
        <v>90</v>
      </c>
      <c r="E71" s="1">
        <v>0.09</v>
      </c>
      <c r="F71" s="1">
        <v>0</v>
      </c>
      <c r="G71" s="1">
        <v>0.2</v>
      </c>
      <c r="H71" s="1">
        <v>0</v>
      </c>
      <c r="I71" s="1">
        <v>0.5</v>
      </c>
      <c r="J71" s="1">
        <v>0</v>
      </c>
      <c r="K71" s="1">
        <v>0.5</v>
      </c>
      <c r="L71" s="1">
        <v>0</v>
      </c>
      <c r="M71" s="1">
        <v>0.5</v>
      </c>
      <c r="N71" s="1">
        <v>0.5</v>
      </c>
      <c r="O71" s="1">
        <v>0.15</v>
      </c>
      <c r="P71" s="1">
        <v>0.15</v>
      </c>
      <c r="Q71" s="1">
        <v>0</v>
      </c>
      <c r="R71" s="1">
        <v>0</v>
      </c>
      <c r="S71" s="1">
        <v>0</v>
      </c>
      <c r="T71" s="1">
        <v>0</v>
      </c>
      <c r="U71" s="1">
        <v>6</v>
      </c>
      <c r="V71" s="1">
        <v>2.5</v>
      </c>
      <c r="W71" s="1">
        <v>42</v>
      </c>
      <c r="X71" s="1">
        <v>0</v>
      </c>
      <c r="Y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0.01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4.5</v>
      </c>
      <c r="AL71" s="1">
        <v>0.6</v>
      </c>
      <c r="AM71" s="1">
        <v>24.4</v>
      </c>
      <c r="AN71" s="1">
        <v>0.9</v>
      </c>
      <c r="AO71" s="1">
        <v>3.5</v>
      </c>
      <c r="AP71" s="1">
        <v>10.5</v>
      </c>
      <c r="AQ71" s="1">
        <v>10.5</v>
      </c>
      <c r="AR71" s="1">
        <v>0</v>
      </c>
      <c r="AS71" s="1">
        <v>1.5</v>
      </c>
      <c r="AT71" s="1">
        <v>1.5</v>
      </c>
      <c r="AU71" s="1">
        <v>1</v>
      </c>
      <c r="AV71" s="1">
        <v>0.5</v>
      </c>
      <c r="AW71" s="1">
        <v>50</v>
      </c>
      <c r="AX71" s="1">
        <v>8</v>
      </c>
      <c r="AY71" s="1">
        <v>6</v>
      </c>
      <c r="AZ71" s="1">
        <v>2</v>
      </c>
      <c r="BA71" s="1">
        <v>2.5</v>
      </c>
      <c r="BB71" s="1">
        <v>10.5</v>
      </c>
      <c r="BC71" s="1">
        <v>14</v>
      </c>
      <c r="BD71" s="1">
        <v>9</v>
      </c>
      <c r="BE71" s="1">
        <v>4.5</v>
      </c>
      <c r="BF71" s="1">
        <v>0.5</v>
      </c>
      <c r="BG71" s="1">
        <v>1.5</v>
      </c>
      <c r="BH71" s="1">
        <v>2</v>
      </c>
      <c r="BI71" s="1">
        <v>1.5</v>
      </c>
      <c r="BJ71" s="1">
        <v>33</v>
      </c>
      <c r="BK71" s="1">
        <v>18.5</v>
      </c>
      <c r="BL71" s="1">
        <v>56</v>
      </c>
      <c r="BM71" s="1">
        <v>18.5</v>
      </c>
      <c r="BN71" s="1">
        <v>8</v>
      </c>
      <c r="BO71" s="1">
        <v>43</v>
      </c>
      <c r="BP71" s="1">
        <v>6</v>
      </c>
      <c r="BQ71" s="1">
        <v>2.5</v>
      </c>
      <c r="BR71" s="1">
        <v>42</v>
      </c>
      <c r="BS71" s="1">
        <v>0</v>
      </c>
      <c r="BT71" s="1">
        <v>0</v>
      </c>
      <c r="BU71" s="1">
        <v>2</v>
      </c>
      <c r="BV71" s="1">
        <v>0</v>
      </c>
      <c r="BW71" s="1">
        <v>0</v>
      </c>
      <c r="BX71" s="1">
        <v>0</v>
      </c>
      <c r="BY71" s="1">
        <v>47</v>
      </c>
      <c r="BZ71" s="1">
        <v>1</v>
      </c>
      <c r="CA71" s="1">
        <v>3.5</v>
      </c>
      <c r="CB71" s="1">
        <v>1</v>
      </c>
      <c r="CC71" s="1">
        <v>0</v>
      </c>
      <c r="CD71" s="1">
        <v>0</v>
      </c>
      <c r="CE71" s="1">
        <v>0</v>
      </c>
      <c r="CF71" s="1">
        <v>0</v>
      </c>
      <c r="CG71" s="1">
        <v>0</v>
      </c>
      <c r="CH71" s="1">
        <v>0</v>
      </c>
      <c r="CI71" s="1">
        <v>0</v>
      </c>
      <c r="CJ71" s="1">
        <v>0</v>
      </c>
      <c r="CK71" s="1">
        <f t="shared" si="1"/>
        <v>3.64067769</v>
      </c>
      <c r="CL71" s="1">
        <v>1</v>
      </c>
    </row>
    <row r="72" spans="1:90" x14ac:dyDescent="0.25">
      <c r="A72" s="1" t="s">
        <v>84</v>
      </c>
      <c r="B72" s="1">
        <v>5</v>
      </c>
      <c r="C72" s="1">
        <v>2</v>
      </c>
      <c r="D72" s="1">
        <v>90</v>
      </c>
      <c r="E72" s="1">
        <v>0.04</v>
      </c>
      <c r="F72" s="1">
        <v>0</v>
      </c>
      <c r="G72" s="1">
        <v>0.1</v>
      </c>
      <c r="H72" s="1">
        <v>0</v>
      </c>
      <c r="I72" s="1">
        <v>0.5</v>
      </c>
      <c r="J72" s="1">
        <v>0</v>
      </c>
      <c r="K72" s="1">
        <v>0</v>
      </c>
      <c r="L72" s="1">
        <v>0.5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11</v>
      </c>
      <c r="V72" s="1">
        <v>6.5</v>
      </c>
      <c r="W72" s="1">
        <v>59</v>
      </c>
      <c r="X72" s="1">
        <v>4.5</v>
      </c>
      <c r="Y72" s="1">
        <v>1.5</v>
      </c>
      <c r="Z72" s="1">
        <v>33</v>
      </c>
      <c r="AA72" s="1">
        <v>2</v>
      </c>
      <c r="AB72" s="1">
        <v>0</v>
      </c>
      <c r="AC72" s="1">
        <v>1.5</v>
      </c>
      <c r="AD72" s="1">
        <v>0</v>
      </c>
      <c r="AE72" s="1">
        <v>0.06</v>
      </c>
      <c r="AF72" s="1">
        <v>0</v>
      </c>
      <c r="AG72" s="1">
        <v>0</v>
      </c>
      <c r="AH72" s="1">
        <v>1</v>
      </c>
      <c r="AI72" s="1">
        <v>0</v>
      </c>
      <c r="AJ72" s="1">
        <v>0.5</v>
      </c>
      <c r="AK72" s="1">
        <v>1.5</v>
      </c>
      <c r="AL72" s="1">
        <v>23.05</v>
      </c>
      <c r="AM72" s="1">
        <v>13.2</v>
      </c>
      <c r="AN72" s="1">
        <v>0.2</v>
      </c>
      <c r="AO72" s="1">
        <v>1.6</v>
      </c>
      <c r="AP72" s="1">
        <v>9.5</v>
      </c>
      <c r="AQ72" s="1">
        <v>15.5</v>
      </c>
      <c r="AR72" s="1">
        <v>0</v>
      </c>
      <c r="AS72" s="1">
        <v>2</v>
      </c>
      <c r="AT72" s="1">
        <v>2.5</v>
      </c>
      <c r="AU72" s="1">
        <v>2</v>
      </c>
      <c r="AV72" s="1">
        <v>1.5</v>
      </c>
      <c r="AW72" s="1">
        <v>75</v>
      </c>
      <c r="AX72" s="1">
        <v>6</v>
      </c>
      <c r="AY72" s="1">
        <v>3</v>
      </c>
      <c r="AZ72" s="1">
        <v>0</v>
      </c>
      <c r="BA72" s="1">
        <v>1</v>
      </c>
      <c r="BB72" s="1">
        <v>4</v>
      </c>
      <c r="BC72" s="1">
        <v>14</v>
      </c>
      <c r="BD72" s="1">
        <v>8</v>
      </c>
      <c r="BE72" s="1">
        <v>4</v>
      </c>
      <c r="BF72" s="1">
        <v>1.5</v>
      </c>
      <c r="BG72" s="1">
        <v>1.5</v>
      </c>
      <c r="BH72" s="1">
        <v>4</v>
      </c>
      <c r="BI72" s="1">
        <v>2</v>
      </c>
      <c r="BJ72" s="1">
        <v>41</v>
      </c>
      <c r="BK72" s="1">
        <v>30.5</v>
      </c>
      <c r="BL72" s="1">
        <v>74</v>
      </c>
      <c r="BM72" s="1">
        <v>27</v>
      </c>
      <c r="BN72" s="1">
        <v>15.5</v>
      </c>
      <c r="BO72" s="1">
        <v>57</v>
      </c>
      <c r="BP72" s="1">
        <v>11</v>
      </c>
      <c r="BQ72" s="1">
        <v>6.5</v>
      </c>
      <c r="BR72" s="1">
        <v>59</v>
      </c>
      <c r="BS72" s="1">
        <v>0</v>
      </c>
      <c r="BT72" s="1">
        <v>0</v>
      </c>
      <c r="BU72" s="1">
        <v>2</v>
      </c>
      <c r="BV72" s="1">
        <v>0</v>
      </c>
      <c r="BW72" s="1">
        <v>0</v>
      </c>
      <c r="BX72" s="1">
        <v>0.5</v>
      </c>
      <c r="BY72" s="1">
        <v>69</v>
      </c>
      <c r="BZ72" s="1">
        <v>0.5</v>
      </c>
      <c r="CA72" s="1">
        <v>6</v>
      </c>
      <c r="CB72" s="1">
        <v>4.5</v>
      </c>
      <c r="CC72" s="1">
        <v>0</v>
      </c>
      <c r="CD72" s="1">
        <v>0</v>
      </c>
      <c r="CE72" s="1">
        <v>2</v>
      </c>
      <c r="CF72" s="1">
        <v>0</v>
      </c>
      <c r="CG72" s="1">
        <v>0</v>
      </c>
      <c r="CH72" s="1">
        <v>0</v>
      </c>
      <c r="CI72" s="1">
        <v>0</v>
      </c>
      <c r="CJ72" s="1">
        <v>0</v>
      </c>
      <c r="CK72" s="1">
        <f t="shared" si="1"/>
        <v>4.2840517400000007</v>
      </c>
      <c r="CL72" s="1">
        <v>1</v>
      </c>
    </row>
    <row r="73" spans="1:90" x14ac:dyDescent="0.25">
      <c r="A73" s="1" t="s">
        <v>87</v>
      </c>
      <c r="B73" s="1">
        <v>5</v>
      </c>
      <c r="C73" s="1">
        <v>2</v>
      </c>
      <c r="D73" s="1">
        <v>90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13.5</v>
      </c>
      <c r="V73" s="1">
        <v>9</v>
      </c>
      <c r="W73" s="1">
        <v>67</v>
      </c>
      <c r="X73" s="1">
        <v>0</v>
      </c>
      <c r="Y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0.5</v>
      </c>
      <c r="AI73" s="1">
        <v>0</v>
      </c>
      <c r="AJ73" s="1">
        <v>0</v>
      </c>
      <c r="AK73" s="1">
        <v>0</v>
      </c>
      <c r="AL73" s="1">
        <v>1.8</v>
      </c>
      <c r="AM73" s="1">
        <v>21.3</v>
      </c>
      <c r="AN73" s="1">
        <v>0</v>
      </c>
      <c r="AO73" s="1">
        <v>1.8</v>
      </c>
      <c r="AP73" s="1">
        <v>10.5</v>
      </c>
      <c r="AQ73" s="1">
        <v>10.5</v>
      </c>
      <c r="AR73" s="1">
        <v>0</v>
      </c>
      <c r="AS73" s="1">
        <v>1.5</v>
      </c>
      <c r="AT73" s="1">
        <v>1</v>
      </c>
      <c r="AU73" s="1">
        <v>2.5</v>
      </c>
      <c r="AV73" s="1">
        <v>1.5</v>
      </c>
      <c r="AW73" s="1">
        <v>60</v>
      </c>
      <c r="AX73" s="1">
        <v>4.5</v>
      </c>
      <c r="AY73" s="1">
        <v>5.5</v>
      </c>
      <c r="AZ73" s="1">
        <v>0.5</v>
      </c>
      <c r="BA73" s="1">
        <v>1.5</v>
      </c>
      <c r="BB73" s="1">
        <v>7.5</v>
      </c>
      <c r="BC73" s="1">
        <v>16</v>
      </c>
      <c r="BD73" s="1">
        <v>11.5</v>
      </c>
      <c r="BE73" s="1">
        <v>4.5</v>
      </c>
      <c r="BF73" s="1">
        <v>2</v>
      </c>
      <c r="BG73" s="1">
        <v>4</v>
      </c>
      <c r="BH73" s="1">
        <v>2</v>
      </c>
      <c r="BI73" s="1">
        <v>1.72</v>
      </c>
      <c r="BJ73" s="1">
        <v>58.5</v>
      </c>
      <c r="BK73" s="1">
        <v>47.5</v>
      </c>
      <c r="BL73" s="1">
        <v>81</v>
      </c>
      <c r="BM73" s="1">
        <v>27.5</v>
      </c>
      <c r="BN73" s="1">
        <v>20</v>
      </c>
      <c r="BO73" s="1">
        <v>73</v>
      </c>
      <c r="BP73" s="1">
        <v>13.5</v>
      </c>
      <c r="BQ73" s="1">
        <v>9</v>
      </c>
      <c r="BR73" s="1">
        <v>67</v>
      </c>
      <c r="BS73" s="1">
        <v>0</v>
      </c>
      <c r="BT73" s="1">
        <v>0</v>
      </c>
      <c r="BU73" s="1">
        <v>2</v>
      </c>
      <c r="BV73" s="1">
        <v>0</v>
      </c>
      <c r="BW73" s="1">
        <v>0</v>
      </c>
      <c r="BX73" s="1">
        <v>0</v>
      </c>
      <c r="BY73" s="1">
        <v>70</v>
      </c>
      <c r="BZ73" s="1">
        <v>0</v>
      </c>
      <c r="CA73" s="1">
        <v>11</v>
      </c>
      <c r="CB73" s="1">
        <v>0</v>
      </c>
      <c r="CC73" s="1">
        <v>0</v>
      </c>
      <c r="CD73" s="1">
        <v>0</v>
      </c>
      <c r="CE73" s="1">
        <v>0</v>
      </c>
      <c r="CF73" s="1">
        <v>0</v>
      </c>
      <c r="CG73" s="1">
        <v>0</v>
      </c>
      <c r="CH73" s="1">
        <v>0</v>
      </c>
      <c r="CI73" s="1">
        <v>0</v>
      </c>
      <c r="CJ73" s="1">
        <v>0</v>
      </c>
      <c r="CK73" s="1">
        <f t="shared" si="1"/>
        <v>3.4043855999999995</v>
      </c>
      <c r="CL73" s="1">
        <v>1</v>
      </c>
    </row>
    <row r="74" spans="1:90" x14ac:dyDescent="0.25">
      <c r="A74" s="1" t="s">
        <v>165</v>
      </c>
      <c r="B74" s="1">
        <v>7.1</v>
      </c>
      <c r="C74" s="1">
        <v>2</v>
      </c>
      <c r="D74" s="1">
        <v>90</v>
      </c>
      <c r="E74" s="1">
        <v>0.01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0.01</v>
      </c>
      <c r="P74" s="1">
        <v>0.01</v>
      </c>
      <c r="Q74" s="1">
        <v>0</v>
      </c>
      <c r="R74" s="1">
        <v>0</v>
      </c>
      <c r="S74" s="1">
        <v>0</v>
      </c>
      <c r="T74" s="1">
        <v>0</v>
      </c>
      <c r="U74" s="1">
        <v>22</v>
      </c>
      <c r="V74" s="1">
        <v>18.5</v>
      </c>
      <c r="W74" s="1">
        <v>84</v>
      </c>
      <c r="X74" s="1">
        <v>4</v>
      </c>
      <c r="Y74" s="1">
        <v>1</v>
      </c>
      <c r="Z74" s="1">
        <v>25</v>
      </c>
      <c r="AA74" s="1">
        <v>2</v>
      </c>
      <c r="AB74" s="1">
        <v>1</v>
      </c>
      <c r="AC74" s="1">
        <v>0</v>
      </c>
      <c r="AD74" s="1">
        <v>0</v>
      </c>
      <c r="AE74" s="1">
        <v>0.01</v>
      </c>
      <c r="AF74" s="1">
        <v>0</v>
      </c>
      <c r="AG74" s="1">
        <v>0</v>
      </c>
      <c r="AH74" s="1">
        <v>0.5</v>
      </c>
      <c r="AI74" s="1">
        <v>0</v>
      </c>
      <c r="AJ74" s="1">
        <v>0.5</v>
      </c>
      <c r="AK74" s="1">
        <v>5</v>
      </c>
      <c r="AL74" s="1">
        <v>10.8</v>
      </c>
      <c r="AM74" s="1">
        <v>15.8</v>
      </c>
      <c r="AN74" s="1">
        <v>0.1</v>
      </c>
      <c r="AO74" s="1">
        <v>2.2000000000000002</v>
      </c>
      <c r="AP74" s="1">
        <v>13.5</v>
      </c>
      <c r="AQ74" s="1">
        <v>19.5</v>
      </c>
      <c r="AR74" s="1">
        <v>0</v>
      </c>
      <c r="AS74" s="1">
        <v>3</v>
      </c>
      <c r="AT74" s="1">
        <v>1</v>
      </c>
      <c r="AU74" s="1">
        <v>0.5</v>
      </c>
      <c r="AV74" s="1">
        <v>0.5</v>
      </c>
      <c r="AW74" s="1">
        <v>100</v>
      </c>
      <c r="AX74" s="1">
        <v>5</v>
      </c>
      <c r="AY74" s="1">
        <v>3</v>
      </c>
      <c r="AZ74" s="1">
        <v>0.5</v>
      </c>
      <c r="BA74" s="1">
        <v>1.5</v>
      </c>
      <c r="BB74" s="1">
        <v>5</v>
      </c>
      <c r="BC74" s="1">
        <v>10.5</v>
      </c>
      <c r="BD74" s="1">
        <v>8</v>
      </c>
      <c r="BE74" s="1">
        <v>5</v>
      </c>
      <c r="BF74" s="1">
        <v>0.5</v>
      </c>
      <c r="BG74" s="1">
        <v>1.5</v>
      </c>
      <c r="BH74" s="1">
        <v>2</v>
      </c>
      <c r="BI74" s="1">
        <v>1.5</v>
      </c>
      <c r="BJ74" s="1">
        <v>82</v>
      </c>
      <c r="BK74" s="1">
        <v>72</v>
      </c>
      <c r="BL74" s="1">
        <v>88</v>
      </c>
      <c r="BM74" s="1">
        <v>55</v>
      </c>
      <c r="BN74" s="1">
        <v>46.5</v>
      </c>
      <c r="BO74" s="1">
        <v>85</v>
      </c>
      <c r="BP74" s="1">
        <v>22</v>
      </c>
      <c r="BQ74" s="1">
        <v>18.5</v>
      </c>
      <c r="BR74" s="1">
        <v>84</v>
      </c>
      <c r="BS74" s="1">
        <v>0</v>
      </c>
      <c r="BT74" s="1">
        <v>0</v>
      </c>
      <c r="BU74" s="1">
        <v>2</v>
      </c>
      <c r="BV74" s="1">
        <v>0</v>
      </c>
      <c r="BW74" s="1">
        <v>0</v>
      </c>
      <c r="BX74" s="1">
        <v>0</v>
      </c>
      <c r="BY74" s="1">
        <v>99</v>
      </c>
      <c r="BZ74" s="1">
        <v>2</v>
      </c>
      <c r="CA74" s="1">
        <v>9.5</v>
      </c>
      <c r="CB74" s="1">
        <v>4.5</v>
      </c>
      <c r="CC74" s="1">
        <v>0</v>
      </c>
      <c r="CD74" s="1">
        <v>0</v>
      </c>
      <c r="CE74" s="1">
        <v>1</v>
      </c>
      <c r="CF74" s="1">
        <v>0.5</v>
      </c>
      <c r="CG74" s="1">
        <v>0</v>
      </c>
      <c r="CH74" s="1">
        <v>0</v>
      </c>
      <c r="CI74" s="1">
        <v>0</v>
      </c>
      <c r="CJ74" s="1">
        <v>0</v>
      </c>
      <c r="CK74" s="1">
        <f t="shared" si="1"/>
        <v>4.2891382699999996</v>
      </c>
      <c r="CL74" s="1">
        <v>1</v>
      </c>
    </row>
    <row r="75" spans="1:90" x14ac:dyDescent="0.25">
      <c r="A75" s="1" t="s">
        <v>93</v>
      </c>
      <c r="B75" s="1">
        <v>4.5</v>
      </c>
      <c r="C75" s="1">
        <v>2</v>
      </c>
      <c r="D75" s="1">
        <v>67.5</v>
      </c>
      <c r="E75" s="1">
        <v>0.04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8</v>
      </c>
      <c r="V75" s="1">
        <v>4</v>
      </c>
      <c r="W75" s="1">
        <v>50</v>
      </c>
      <c r="X75" s="1">
        <v>0</v>
      </c>
      <c r="Y75" s="1">
        <v>0</v>
      </c>
      <c r="AA75" s="1">
        <v>0</v>
      </c>
      <c r="AB75" s="1">
        <v>0</v>
      </c>
      <c r="AC75" s="1">
        <v>1</v>
      </c>
      <c r="AD75" s="1">
        <v>0</v>
      </c>
      <c r="AE75" s="1">
        <v>0.04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3</v>
      </c>
      <c r="AL75" s="1">
        <v>10.9</v>
      </c>
      <c r="AM75" s="1">
        <v>11.5</v>
      </c>
      <c r="AN75" s="1">
        <v>0.2</v>
      </c>
      <c r="AO75" s="1">
        <v>1.9</v>
      </c>
      <c r="AP75" s="1">
        <v>13.5</v>
      </c>
      <c r="AQ75" s="1">
        <v>13.5</v>
      </c>
      <c r="AR75" s="1">
        <v>0</v>
      </c>
      <c r="AS75" s="1">
        <v>1</v>
      </c>
      <c r="AT75" s="1">
        <v>2</v>
      </c>
      <c r="AU75" s="1">
        <v>1</v>
      </c>
      <c r="AV75" s="1">
        <v>1</v>
      </c>
      <c r="AW75" s="1">
        <v>100</v>
      </c>
      <c r="AX75" s="1">
        <v>6.5</v>
      </c>
      <c r="AY75" s="1">
        <v>1.5</v>
      </c>
      <c r="AZ75" s="1">
        <v>0</v>
      </c>
      <c r="BA75" s="1">
        <v>2</v>
      </c>
      <c r="BB75" s="1">
        <v>3.5</v>
      </c>
      <c r="BC75" s="1">
        <v>12.5</v>
      </c>
      <c r="BD75" s="1">
        <v>6.5</v>
      </c>
      <c r="BE75" s="1">
        <v>6</v>
      </c>
      <c r="BF75" s="1">
        <v>1</v>
      </c>
      <c r="BG75" s="1">
        <v>3</v>
      </c>
      <c r="BH75" s="1">
        <v>3</v>
      </c>
      <c r="BI75" s="1">
        <v>1.88</v>
      </c>
      <c r="BJ75" s="1">
        <v>55</v>
      </c>
      <c r="BK75" s="1">
        <v>43.5</v>
      </c>
      <c r="BL75" s="1">
        <v>79</v>
      </c>
      <c r="BM75" s="1">
        <v>19.5</v>
      </c>
      <c r="BN75" s="1">
        <v>12</v>
      </c>
      <c r="BO75" s="1">
        <v>62</v>
      </c>
      <c r="BP75" s="1">
        <v>8</v>
      </c>
      <c r="BQ75" s="1">
        <v>4</v>
      </c>
      <c r="BR75" s="1">
        <v>50</v>
      </c>
      <c r="BS75" s="1">
        <v>0</v>
      </c>
      <c r="BT75" s="1">
        <v>0</v>
      </c>
      <c r="BU75" s="1">
        <v>2</v>
      </c>
      <c r="BV75" s="1">
        <v>0</v>
      </c>
      <c r="BW75" s="1">
        <v>1</v>
      </c>
      <c r="BX75" s="1">
        <v>0</v>
      </c>
      <c r="BY75" s="1">
        <v>66.5</v>
      </c>
      <c r="BZ75" s="1">
        <v>1.5</v>
      </c>
      <c r="CA75" s="1">
        <v>6.5</v>
      </c>
      <c r="CB75" s="1">
        <v>0.5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0</v>
      </c>
      <c r="CJ75" s="1">
        <v>0</v>
      </c>
      <c r="CK75" s="1">
        <f t="shared" si="1"/>
        <v>3.7292827399999999</v>
      </c>
      <c r="CL75" s="1">
        <v>1</v>
      </c>
    </row>
    <row r="76" spans="1:90" x14ac:dyDescent="0.25">
      <c r="A76" s="1" t="s">
        <v>174</v>
      </c>
      <c r="B76" s="1">
        <v>3.9</v>
      </c>
      <c r="C76" s="1">
        <v>2</v>
      </c>
      <c r="D76" s="1">
        <v>55.5</v>
      </c>
      <c r="E76" s="1">
        <v>0.17</v>
      </c>
      <c r="F76" s="1">
        <v>1</v>
      </c>
      <c r="G76" s="1">
        <v>0.1</v>
      </c>
      <c r="H76" s="1">
        <v>1</v>
      </c>
      <c r="I76" s="1">
        <v>0.5</v>
      </c>
      <c r="J76" s="1">
        <v>0.5</v>
      </c>
      <c r="K76" s="1">
        <v>0.5</v>
      </c>
      <c r="L76" s="1">
        <v>0</v>
      </c>
      <c r="M76" s="1">
        <v>0</v>
      </c>
      <c r="N76" s="1">
        <v>0.5</v>
      </c>
      <c r="O76" s="1">
        <v>0.08</v>
      </c>
      <c r="P76" s="1">
        <v>0.08</v>
      </c>
      <c r="Q76" s="1">
        <v>0.5</v>
      </c>
      <c r="R76" s="1">
        <v>0.5</v>
      </c>
      <c r="S76" s="1">
        <v>0</v>
      </c>
      <c r="T76" s="1">
        <v>0.5</v>
      </c>
      <c r="U76" s="1">
        <v>3.5</v>
      </c>
      <c r="V76" s="1">
        <v>2</v>
      </c>
      <c r="W76" s="1">
        <v>57</v>
      </c>
      <c r="X76" s="1">
        <v>0</v>
      </c>
      <c r="Y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0.02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8.5</v>
      </c>
      <c r="AL76" s="1">
        <v>0.45</v>
      </c>
      <c r="AM76" s="1">
        <v>27.2</v>
      </c>
      <c r="AN76" s="1">
        <v>0.5</v>
      </c>
      <c r="AO76" s="1">
        <v>1.9</v>
      </c>
      <c r="AP76" s="1">
        <v>10.5</v>
      </c>
      <c r="AQ76" s="1">
        <v>16.5</v>
      </c>
      <c r="AR76" s="1">
        <v>1.5</v>
      </c>
      <c r="AS76" s="1">
        <v>5</v>
      </c>
      <c r="AT76" s="1">
        <v>2</v>
      </c>
      <c r="AU76" s="1">
        <v>2</v>
      </c>
      <c r="AV76" s="1">
        <v>1.5</v>
      </c>
      <c r="AW76" s="1">
        <v>75</v>
      </c>
      <c r="AX76" s="1">
        <v>6</v>
      </c>
      <c r="AY76" s="1">
        <v>1.5</v>
      </c>
      <c r="AZ76" s="1">
        <v>0.5</v>
      </c>
      <c r="BA76" s="1">
        <v>1.5</v>
      </c>
      <c r="BB76" s="1">
        <v>3.5</v>
      </c>
      <c r="BC76" s="1">
        <v>18</v>
      </c>
      <c r="BD76" s="1">
        <v>8.5</v>
      </c>
      <c r="BE76" s="1">
        <v>9.5</v>
      </c>
      <c r="BF76" s="1">
        <v>2</v>
      </c>
      <c r="BG76" s="1">
        <v>0.5</v>
      </c>
      <c r="BH76" s="1">
        <v>3</v>
      </c>
      <c r="BI76" s="1">
        <v>2.62</v>
      </c>
      <c r="BJ76" s="1">
        <v>27.5</v>
      </c>
      <c r="BK76" s="1">
        <v>19.5</v>
      </c>
      <c r="BL76" s="1">
        <v>71</v>
      </c>
      <c r="BM76" s="1">
        <v>9</v>
      </c>
      <c r="BN76" s="1">
        <v>5.5</v>
      </c>
      <c r="BO76" s="1">
        <v>61</v>
      </c>
      <c r="BP76" s="1">
        <v>3.5</v>
      </c>
      <c r="BQ76" s="1">
        <v>2</v>
      </c>
      <c r="BR76" s="1">
        <v>57</v>
      </c>
      <c r="BS76" s="1">
        <v>0</v>
      </c>
      <c r="BT76" s="1">
        <v>0</v>
      </c>
      <c r="BU76" s="1">
        <v>1</v>
      </c>
      <c r="BV76" s="1">
        <v>1</v>
      </c>
      <c r="BW76" s="1">
        <v>0</v>
      </c>
      <c r="BX76" s="1">
        <v>0</v>
      </c>
      <c r="BY76" s="1">
        <v>39</v>
      </c>
      <c r="BZ76" s="1">
        <v>0.5</v>
      </c>
      <c r="CA76" s="1">
        <v>2.5</v>
      </c>
      <c r="CB76" s="1">
        <v>0</v>
      </c>
      <c r="CC76" s="1">
        <v>0</v>
      </c>
      <c r="CD76" s="1">
        <v>0</v>
      </c>
      <c r="CE76" s="1">
        <v>0</v>
      </c>
      <c r="CF76" s="1">
        <v>0</v>
      </c>
      <c r="CG76" s="1">
        <v>0</v>
      </c>
      <c r="CH76" s="1">
        <v>0</v>
      </c>
      <c r="CI76" s="1">
        <v>0</v>
      </c>
      <c r="CJ76" s="1">
        <v>0</v>
      </c>
      <c r="CK76" s="1">
        <f t="shared" si="1"/>
        <v>3.67351465</v>
      </c>
      <c r="CL76" s="1">
        <v>1</v>
      </c>
    </row>
    <row r="77" spans="1:90" x14ac:dyDescent="0.25">
      <c r="A77" s="1" t="s">
        <v>96</v>
      </c>
      <c r="B77" s="1">
        <v>4.9000000000000004</v>
      </c>
      <c r="C77" s="1">
        <v>2</v>
      </c>
      <c r="D77" s="1">
        <v>90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3</v>
      </c>
      <c r="V77" s="1">
        <v>1.5</v>
      </c>
      <c r="W77" s="1">
        <v>50</v>
      </c>
      <c r="X77" s="1">
        <v>0</v>
      </c>
      <c r="Y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0.5</v>
      </c>
      <c r="AI77" s="1">
        <v>0</v>
      </c>
      <c r="AJ77" s="1">
        <v>0.5</v>
      </c>
      <c r="AK77" s="1">
        <v>0</v>
      </c>
      <c r="AL77" s="1">
        <v>0.4</v>
      </c>
      <c r="AM77" s="1">
        <v>11.4</v>
      </c>
      <c r="AN77" s="1">
        <v>0</v>
      </c>
      <c r="AO77" s="1">
        <v>3</v>
      </c>
      <c r="AP77" s="1">
        <v>9.5</v>
      </c>
      <c r="AQ77" s="1">
        <v>15.5</v>
      </c>
      <c r="AR77" s="1">
        <v>0</v>
      </c>
      <c r="AS77" s="1">
        <v>3.5</v>
      </c>
      <c r="AT77" s="1">
        <v>0.5</v>
      </c>
      <c r="AU77" s="1">
        <v>0</v>
      </c>
      <c r="AV77" s="1">
        <v>0</v>
      </c>
      <c r="AX77" s="1">
        <v>4</v>
      </c>
      <c r="AY77" s="1">
        <v>4</v>
      </c>
      <c r="AZ77" s="1">
        <v>0</v>
      </c>
      <c r="BA77" s="1">
        <v>2</v>
      </c>
      <c r="BB77" s="1">
        <v>6</v>
      </c>
      <c r="BC77" s="1">
        <v>8</v>
      </c>
      <c r="BD77" s="1">
        <v>5</v>
      </c>
      <c r="BE77" s="1">
        <v>3.5</v>
      </c>
      <c r="BF77" s="1">
        <v>1.5</v>
      </c>
      <c r="BG77" s="1">
        <v>3</v>
      </c>
      <c r="BH77" s="1">
        <v>1</v>
      </c>
      <c r="BI77" s="1">
        <v>0.92</v>
      </c>
      <c r="BJ77" s="1">
        <v>47.5</v>
      </c>
      <c r="BK77" s="1">
        <v>39.5</v>
      </c>
      <c r="BL77" s="1">
        <v>83</v>
      </c>
      <c r="BM77" s="1">
        <v>14</v>
      </c>
      <c r="BN77" s="1">
        <v>7.5</v>
      </c>
      <c r="BO77" s="1">
        <v>54</v>
      </c>
      <c r="BP77" s="1">
        <v>3</v>
      </c>
      <c r="BQ77" s="1">
        <v>1.5</v>
      </c>
      <c r="BR77" s="1">
        <v>50</v>
      </c>
      <c r="BS77" s="1">
        <v>0</v>
      </c>
      <c r="BT77" s="1">
        <v>0</v>
      </c>
      <c r="BU77" s="1">
        <v>2</v>
      </c>
      <c r="BV77" s="1">
        <v>0</v>
      </c>
      <c r="BW77" s="1">
        <v>0</v>
      </c>
      <c r="BX77" s="1">
        <v>0</v>
      </c>
      <c r="BY77" s="1">
        <v>54.5</v>
      </c>
      <c r="BZ77" s="1">
        <v>0</v>
      </c>
      <c r="CA77" s="1">
        <v>2.5</v>
      </c>
      <c r="CB77" s="1">
        <v>0</v>
      </c>
      <c r="CC77" s="1">
        <v>0</v>
      </c>
      <c r="CD77" s="1">
        <v>0</v>
      </c>
      <c r="CE77" s="1">
        <v>0</v>
      </c>
      <c r="CF77" s="1">
        <v>0</v>
      </c>
      <c r="CG77" s="1">
        <v>0</v>
      </c>
      <c r="CH77" s="1">
        <v>0</v>
      </c>
      <c r="CI77" s="1">
        <v>0</v>
      </c>
      <c r="CJ77" s="1">
        <v>0</v>
      </c>
      <c r="CK77" s="1">
        <f t="shared" si="1"/>
        <v>3.5932313000000002</v>
      </c>
      <c r="CL77" s="1">
        <v>1</v>
      </c>
    </row>
    <row r="78" spans="1:90" x14ac:dyDescent="0.25">
      <c r="A78" s="1" t="s">
        <v>104</v>
      </c>
      <c r="B78" s="1">
        <v>5.4</v>
      </c>
      <c r="C78" s="1">
        <v>2</v>
      </c>
      <c r="D78" s="1">
        <v>90</v>
      </c>
      <c r="E78" s="1">
        <v>0.01</v>
      </c>
      <c r="F78" s="1">
        <v>0</v>
      </c>
      <c r="G78" s="1">
        <v>0</v>
      </c>
      <c r="H78" s="1">
        <v>0</v>
      </c>
      <c r="I78" s="1">
        <v>0.5</v>
      </c>
      <c r="J78" s="1">
        <v>0</v>
      </c>
      <c r="K78" s="1">
        <v>0.5</v>
      </c>
      <c r="L78" s="1">
        <v>0</v>
      </c>
      <c r="M78" s="1">
        <v>0</v>
      </c>
      <c r="N78" s="1">
        <v>0.5</v>
      </c>
      <c r="O78" s="1">
        <v>0.01</v>
      </c>
      <c r="P78" s="1">
        <v>0.01</v>
      </c>
      <c r="Q78" s="1">
        <v>0</v>
      </c>
      <c r="R78" s="1">
        <v>0</v>
      </c>
      <c r="S78" s="1">
        <v>0</v>
      </c>
      <c r="T78" s="1">
        <v>0</v>
      </c>
      <c r="U78" s="1">
        <v>9.5</v>
      </c>
      <c r="V78" s="1">
        <v>7</v>
      </c>
      <c r="W78" s="1">
        <v>74</v>
      </c>
      <c r="X78" s="1">
        <v>0</v>
      </c>
      <c r="Y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0.01</v>
      </c>
      <c r="AF78" s="1">
        <v>0</v>
      </c>
      <c r="AG78" s="1">
        <v>0</v>
      </c>
      <c r="AH78" s="1">
        <v>1</v>
      </c>
      <c r="AI78" s="1">
        <v>0</v>
      </c>
      <c r="AJ78" s="1">
        <v>0.5</v>
      </c>
      <c r="AK78" s="1">
        <v>4</v>
      </c>
      <c r="AL78" s="1">
        <v>1.1499999999999999</v>
      </c>
      <c r="AM78" s="1">
        <v>20.100000000000001</v>
      </c>
      <c r="AN78" s="1">
        <v>0.1</v>
      </c>
      <c r="AO78" s="1">
        <v>1.6</v>
      </c>
      <c r="AP78" s="1">
        <v>11</v>
      </c>
      <c r="AQ78" s="1">
        <v>17</v>
      </c>
      <c r="AR78" s="1">
        <v>0</v>
      </c>
      <c r="AS78" s="1">
        <v>2</v>
      </c>
      <c r="AT78" s="1">
        <v>2.5</v>
      </c>
      <c r="AU78" s="1">
        <v>1.5</v>
      </c>
      <c r="AV78" s="1">
        <v>1</v>
      </c>
      <c r="AW78" s="1">
        <v>67</v>
      </c>
      <c r="AX78" s="1">
        <v>5.5</v>
      </c>
      <c r="AY78" s="1">
        <v>3</v>
      </c>
      <c r="AZ78" s="1">
        <v>2</v>
      </c>
      <c r="BA78" s="1">
        <v>0</v>
      </c>
      <c r="BB78" s="1">
        <v>5</v>
      </c>
      <c r="BC78" s="1">
        <v>14</v>
      </c>
      <c r="BD78" s="1">
        <v>8</v>
      </c>
      <c r="BE78" s="1">
        <v>4</v>
      </c>
      <c r="BF78" s="1">
        <v>1.5</v>
      </c>
      <c r="BG78" s="1">
        <v>1.5</v>
      </c>
      <c r="BH78" s="1">
        <v>4</v>
      </c>
      <c r="BI78" s="1">
        <v>2</v>
      </c>
      <c r="BJ78" s="1">
        <v>49.5</v>
      </c>
      <c r="BK78" s="1">
        <v>42.5</v>
      </c>
      <c r="BL78" s="1">
        <v>86</v>
      </c>
      <c r="BM78" s="1">
        <v>18.5</v>
      </c>
      <c r="BN78" s="1">
        <v>14</v>
      </c>
      <c r="BO78" s="1">
        <v>76</v>
      </c>
      <c r="BP78" s="1">
        <v>9.5</v>
      </c>
      <c r="BQ78" s="1">
        <v>7</v>
      </c>
      <c r="BR78" s="1">
        <v>74</v>
      </c>
      <c r="BS78" s="1">
        <v>0</v>
      </c>
      <c r="BT78" s="1">
        <v>0</v>
      </c>
      <c r="BU78" s="1">
        <v>2</v>
      </c>
      <c r="BV78" s="1">
        <v>0</v>
      </c>
      <c r="BW78" s="1">
        <v>0</v>
      </c>
      <c r="BX78" s="1">
        <v>0</v>
      </c>
      <c r="BY78" s="1">
        <v>59.5</v>
      </c>
      <c r="BZ78" s="1">
        <v>1.5</v>
      </c>
      <c r="CA78" s="1">
        <v>7</v>
      </c>
      <c r="CB78" s="1">
        <v>0.5</v>
      </c>
      <c r="CC78" s="1">
        <v>0</v>
      </c>
      <c r="CD78" s="1">
        <v>0</v>
      </c>
      <c r="CE78" s="1">
        <v>0</v>
      </c>
      <c r="CF78" s="1">
        <v>0</v>
      </c>
      <c r="CG78" s="1">
        <v>0</v>
      </c>
      <c r="CH78" s="1">
        <v>0</v>
      </c>
      <c r="CI78" s="1">
        <v>0</v>
      </c>
      <c r="CJ78" s="1">
        <v>0</v>
      </c>
      <c r="CK78" s="1">
        <f t="shared" si="1"/>
        <v>3.8286613700000012</v>
      </c>
      <c r="CL78" s="1">
        <v>1</v>
      </c>
    </row>
    <row r="79" spans="1:90" x14ac:dyDescent="0.25">
      <c r="A79" s="1" t="s">
        <v>107</v>
      </c>
      <c r="B79" s="1">
        <v>4.8</v>
      </c>
      <c r="C79" s="1">
        <v>2</v>
      </c>
      <c r="D79" s="1">
        <v>90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4.5</v>
      </c>
      <c r="V79" s="1">
        <v>1.5</v>
      </c>
      <c r="W79" s="1">
        <v>33</v>
      </c>
      <c r="X79" s="1">
        <v>0</v>
      </c>
      <c r="Y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0.5</v>
      </c>
      <c r="AK79" s="1">
        <v>0</v>
      </c>
      <c r="AL79" s="1">
        <v>0.5</v>
      </c>
      <c r="AM79" s="1">
        <v>13.2</v>
      </c>
      <c r="AN79" s="1">
        <v>0</v>
      </c>
      <c r="AO79" s="1">
        <v>2.5</v>
      </c>
      <c r="AP79" s="1">
        <v>13</v>
      </c>
      <c r="AQ79" s="1">
        <v>19</v>
      </c>
      <c r="AR79" s="1">
        <v>0</v>
      </c>
      <c r="AS79" s="1">
        <v>3</v>
      </c>
      <c r="AT79" s="1">
        <v>2.5</v>
      </c>
      <c r="AU79" s="1">
        <v>0</v>
      </c>
      <c r="AV79" s="1">
        <v>0</v>
      </c>
      <c r="AX79" s="1">
        <v>4.5</v>
      </c>
      <c r="AY79" s="1">
        <v>3.5</v>
      </c>
      <c r="AZ79" s="1">
        <v>0.5</v>
      </c>
      <c r="BA79" s="1">
        <v>1</v>
      </c>
      <c r="BB79" s="1">
        <v>5</v>
      </c>
      <c r="BC79" s="1">
        <v>14</v>
      </c>
      <c r="BD79" s="1">
        <v>8</v>
      </c>
      <c r="BE79" s="1">
        <v>4</v>
      </c>
      <c r="BF79" s="1">
        <v>1.5</v>
      </c>
      <c r="BG79" s="1">
        <v>1.5</v>
      </c>
      <c r="BH79" s="1">
        <v>4</v>
      </c>
      <c r="BI79" s="1">
        <v>2</v>
      </c>
      <c r="BJ79" s="1">
        <v>45</v>
      </c>
      <c r="BK79" s="1">
        <v>38</v>
      </c>
      <c r="BL79" s="1">
        <v>84</v>
      </c>
      <c r="BM79" s="1">
        <v>11</v>
      </c>
      <c r="BN79" s="1">
        <v>7.5</v>
      </c>
      <c r="BO79" s="1">
        <v>68</v>
      </c>
      <c r="BP79" s="1">
        <v>4.5</v>
      </c>
      <c r="BQ79" s="1">
        <v>1.5</v>
      </c>
      <c r="BR79" s="1">
        <v>33</v>
      </c>
      <c r="BS79" s="1">
        <v>0</v>
      </c>
      <c r="BT79" s="1">
        <v>0</v>
      </c>
      <c r="BU79" s="1">
        <v>2</v>
      </c>
      <c r="BV79" s="1">
        <v>0</v>
      </c>
      <c r="BW79" s="1">
        <v>0</v>
      </c>
      <c r="BX79" s="1">
        <v>0.5</v>
      </c>
      <c r="BY79" s="1">
        <v>52.5</v>
      </c>
      <c r="BZ79" s="1">
        <v>0</v>
      </c>
      <c r="CA79" s="1">
        <v>3.5</v>
      </c>
      <c r="CB79" s="1">
        <v>0.5</v>
      </c>
      <c r="CC79" s="1">
        <v>0</v>
      </c>
      <c r="CD79" s="1">
        <v>0</v>
      </c>
      <c r="CE79" s="1">
        <v>0</v>
      </c>
      <c r="CF79" s="1">
        <v>0</v>
      </c>
      <c r="CG79" s="1">
        <v>0</v>
      </c>
      <c r="CH79" s="1">
        <v>0</v>
      </c>
      <c r="CI79" s="1">
        <v>0</v>
      </c>
      <c r="CJ79" s="1">
        <v>0</v>
      </c>
      <c r="CK79" s="1">
        <f t="shared" si="1"/>
        <v>3.723861400000001</v>
      </c>
      <c r="CL79" s="1">
        <v>1</v>
      </c>
    </row>
    <row r="80" spans="1:90" x14ac:dyDescent="0.25">
      <c r="A80" s="1" t="s">
        <v>108</v>
      </c>
      <c r="B80" s="1">
        <v>4.4000000000000004</v>
      </c>
      <c r="C80" s="1">
        <v>2</v>
      </c>
      <c r="D80" s="1">
        <v>90</v>
      </c>
      <c r="E80" s="1">
        <v>0.1</v>
      </c>
      <c r="F80" s="1">
        <v>0</v>
      </c>
      <c r="G80" s="1">
        <v>0.1</v>
      </c>
      <c r="H80" s="1">
        <v>0</v>
      </c>
      <c r="I80" s="1">
        <v>1</v>
      </c>
      <c r="J80" s="1">
        <v>0</v>
      </c>
      <c r="K80" s="1">
        <v>1</v>
      </c>
      <c r="L80" s="1">
        <v>0</v>
      </c>
      <c r="M80" s="1">
        <v>0</v>
      </c>
      <c r="N80" s="1">
        <v>1</v>
      </c>
      <c r="O80" s="1">
        <v>0.02</v>
      </c>
      <c r="P80" s="1">
        <v>0.02</v>
      </c>
      <c r="Q80" s="1">
        <v>0</v>
      </c>
      <c r="R80" s="1">
        <v>0</v>
      </c>
      <c r="S80" s="1">
        <v>0</v>
      </c>
      <c r="T80" s="1">
        <v>0</v>
      </c>
      <c r="U80" s="1">
        <v>4</v>
      </c>
      <c r="V80" s="1">
        <v>2</v>
      </c>
      <c r="W80" s="1">
        <v>50</v>
      </c>
      <c r="X80" s="1">
        <v>0</v>
      </c>
      <c r="Y80" s="1">
        <v>0</v>
      </c>
      <c r="AA80" s="1">
        <v>0</v>
      </c>
      <c r="AB80" s="1">
        <v>0</v>
      </c>
      <c r="AC80" s="1">
        <v>0.5</v>
      </c>
      <c r="AD80" s="1">
        <v>0</v>
      </c>
      <c r="AE80" s="1">
        <v>0.04</v>
      </c>
      <c r="AF80" s="1">
        <v>0</v>
      </c>
      <c r="AG80" s="1">
        <v>0</v>
      </c>
      <c r="AH80" s="1">
        <v>1</v>
      </c>
      <c r="AI80" s="1">
        <v>0</v>
      </c>
      <c r="AJ80" s="1">
        <v>0</v>
      </c>
      <c r="AK80" s="1">
        <v>8</v>
      </c>
      <c r="AL80" s="1">
        <v>5.55</v>
      </c>
      <c r="AM80" s="1">
        <v>14.5</v>
      </c>
      <c r="AN80" s="1">
        <v>0.2</v>
      </c>
      <c r="AO80" s="1">
        <v>0.9</v>
      </c>
      <c r="AP80" s="1">
        <v>5</v>
      </c>
      <c r="AQ80" s="1">
        <v>5</v>
      </c>
      <c r="AR80" s="1">
        <v>0</v>
      </c>
      <c r="AS80" s="1">
        <v>0.5</v>
      </c>
      <c r="AT80" s="1">
        <v>2</v>
      </c>
      <c r="AU80" s="1">
        <v>0</v>
      </c>
      <c r="AV80" s="1">
        <v>0</v>
      </c>
      <c r="AX80" s="1">
        <v>1.5</v>
      </c>
      <c r="AY80" s="1">
        <v>7.5</v>
      </c>
      <c r="AZ80" s="1">
        <v>1</v>
      </c>
      <c r="BA80" s="1">
        <v>0.5</v>
      </c>
      <c r="BB80" s="1">
        <v>9</v>
      </c>
      <c r="BC80" s="1">
        <v>17</v>
      </c>
      <c r="BD80" s="1">
        <v>10</v>
      </c>
      <c r="BE80" s="1">
        <v>4.5</v>
      </c>
      <c r="BF80" s="1">
        <v>0</v>
      </c>
      <c r="BG80" s="1">
        <v>2.5</v>
      </c>
      <c r="BH80" s="1">
        <v>4</v>
      </c>
      <c r="BI80" s="1">
        <v>2.29</v>
      </c>
      <c r="BJ80" s="1">
        <v>12</v>
      </c>
      <c r="BK80" s="1">
        <v>8</v>
      </c>
      <c r="BL80" s="1">
        <v>67</v>
      </c>
      <c r="BM80" s="1">
        <v>5.5</v>
      </c>
      <c r="BN80" s="1">
        <v>2</v>
      </c>
      <c r="BO80" s="1">
        <v>36</v>
      </c>
      <c r="BP80" s="1">
        <v>4</v>
      </c>
      <c r="BQ80" s="1">
        <v>2</v>
      </c>
      <c r="BR80" s="1">
        <v>50</v>
      </c>
      <c r="BS80" s="1">
        <v>0</v>
      </c>
      <c r="BT80" s="1">
        <v>0</v>
      </c>
      <c r="BU80" s="1">
        <v>2</v>
      </c>
      <c r="BV80" s="1">
        <v>0</v>
      </c>
      <c r="BW80" s="1">
        <v>0</v>
      </c>
      <c r="BX80" s="1">
        <v>0</v>
      </c>
      <c r="BY80" s="1">
        <v>24.5</v>
      </c>
      <c r="BZ80" s="1">
        <v>3</v>
      </c>
      <c r="CA80" s="1">
        <v>0.5</v>
      </c>
      <c r="CB80" s="1">
        <v>0.5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  <c r="CI80" s="1">
        <v>0</v>
      </c>
      <c r="CJ80" s="1">
        <v>0</v>
      </c>
      <c r="CK80" s="1">
        <f t="shared" si="1"/>
        <v>3.0357034199999995</v>
      </c>
      <c r="CL80" s="1">
        <v>1</v>
      </c>
    </row>
    <row r="81" spans="1:90" x14ac:dyDescent="0.25">
      <c r="A81" s="1" t="s">
        <v>114</v>
      </c>
      <c r="B81" s="1">
        <v>4.5</v>
      </c>
      <c r="C81" s="1">
        <v>2</v>
      </c>
      <c r="D81" s="1">
        <v>90</v>
      </c>
      <c r="E81" s="1">
        <v>0.08</v>
      </c>
      <c r="F81" s="1">
        <v>0.33</v>
      </c>
      <c r="G81" s="1">
        <v>0.1</v>
      </c>
      <c r="H81" s="1">
        <v>1</v>
      </c>
      <c r="I81" s="1">
        <v>1</v>
      </c>
      <c r="J81" s="1">
        <v>0.5</v>
      </c>
      <c r="K81" s="1">
        <v>1</v>
      </c>
      <c r="L81" s="1">
        <v>0</v>
      </c>
      <c r="M81" s="1">
        <v>0</v>
      </c>
      <c r="N81" s="1">
        <v>1</v>
      </c>
      <c r="O81" s="1">
        <v>0.08</v>
      </c>
      <c r="P81" s="1">
        <v>0.08</v>
      </c>
      <c r="Q81" s="1">
        <v>0.5</v>
      </c>
      <c r="R81" s="1">
        <v>0.5</v>
      </c>
      <c r="S81" s="1">
        <v>0</v>
      </c>
      <c r="T81" s="1">
        <v>0.5</v>
      </c>
      <c r="U81" s="1">
        <v>5</v>
      </c>
      <c r="V81" s="1">
        <v>2.5</v>
      </c>
      <c r="W81" s="1">
        <v>50</v>
      </c>
      <c r="X81" s="1">
        <v>0</v>
      </c>
      <c r="Y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0.03</v>
      </c>
      <c r="AF81" s="1">
        <v>0</v>
      </c>
      <c r="AG81" s="1">
        <v>0</v>
      </c>
      <c r="AH81" s="1">
        <v>0.5</v>
      </c>
      <c r="AI81" s="1">
        <v>0</v>
      </c>
      <c r="AJ81" s="1">
        <v>0</v>
      </c>
      <c r="AK81" s="1">
        <v>12</v>
      </c>
      <c r="AL81" s="1">
        <v>0.65</v>
      </c>
      <c r="AM81" s="1">
        <v>38.799999999999997</v>
      </c>
      <c r="AN81" s="1">
        <v>0.6</v>
      </c>
      <c r="AO81" s="1">
        <v>2.2999999999999998</v>
      </c>
      <c r="AP81" s="1">
        <v>12</v>
      </c>
      <c r="AQ81" s="1">
        <v>18</v>
      </c>
      <c r="AR81" s="1">
        <v>0</v>
      </c>
      <c r="AS81" s="1">
        <v>4.5</v>
      </c>
      <c r="AT81" s="1">
        <v>1</v>
      </c>
      <c r="AU81" s="1">
        <v>0</v>
      </c>
      <c r="AV81" s="1">
        <v>0</v>
      </c>
      <c r="AX81" s="1">
        <v>4</v>
      </c>
      <c r="AY81" s="1">
        <v>8</v>
      </c>
      <c r="AZ81" s="1">
        <v>1</v>
      </c>
      <c r="BA81" s="1">
        <v>2.5</v>
      </c>
      <c r="BB81" s="1">
        <v>11.5</v>
      </c>
      <c r="BC81" s="1">
        <v>16</v>
      </c>
      <c r="BD81" s="1">
        <v>11.5</v>
      </c>
      <c r="BE81" s="1">
        <v>4.5</v>
      </c>
      <c r="BF81" s="1">
        <v>2</v>
      </c>
      <c r="BG81" s="1">
        <v>4</v>
      </c>
      <c r="BH81" s="1">
        <v>2</v>
      </c>
      <c r="BI81" s="1">
        <v>1.72</v>
      </c>
      <c r="BJ81" s="1">
        <v>46.5</v>
      </c>
      <c r="BK81" s="1">
        <v>39</v>
      </c>
      <c r="BL81" s="1">
        <v>84</v>
      </c>
      <c r="BM81" s="1">
        <v>16.5</v>
      </c>
      <c r="BN81" s="1">
        <v>12.5</v>
      </c>
      <c r="BO81" s="1">
        <v>76</v>
      </c>
      <c r="BP81" s="1">
        <v>5</v>
      </c>
      <c r="BQ81" s="1">
        <v>2.5</v>
      </c>
      <c r="BR81" s="1">
        <v>50</v>
      </c>
      <c r="BS81" s="1">
        <v>0</v>
      </c>
      <c r="BT81" s="1">
        <v>0</v>
      </c>
      <c r="BU81" s="1">
        <v>2</v>
      </c>
      <c r="BV81" s="1">
        <v>0</v>
      </c>
      <c r="BW81" s="1">
        <v>0</v>
      </c>
      <c r="BX81" s="1">
        <v>1</v>
      </c>
      <c r="BY81" s="1">
        <v>63</v>
      </c>
      <c r="BZ81" s="1">
        <v>1</v>
      </c>
      <c r="CA81" s="1">
        <v>5</v>
      </c>
      <c r="CB81" s="1">
        <v>0</v>
      </c>
      <c r="CC81" s="1">
        <v>0</v>
      </c>
      <c r="CD81" s="1">
        <v>0</v>
      </c>
      <c r="CE81" s="1">
        <v>0</v>
      </c>
      <c r="CF81" s="1">
        <v>0</v>
      </c>
      <c r="CG81" s="1">
        <v>0</v>
      </c>
      <c r="CH81" s="1">
        <v>0</v>
      </c>
      <c r="CI81" s="1">
        <v>0</v>
      </c>
      <c r="CJ81" s="1">
        <v>0</v>
      </c>
      <c r="CK81" s="1">
        <f t="shared" si="1"/>
        <v>2.3234196600000003</v>
      </c>
      <c r="CL81" s="1">
        <v>1</v>
      </c>
    </row>
    <row r="82" spans="1:90" x14ac:dyDescent="0.25">
      <c r="A82" s="1" t="s">
        <v>116</v>
      </c>
      <c r="B82" s="1">
        <v>4</v>
      </c>
      <c r="C82" s="1">
        <v>2</v>
      </c>
      <c r="D82" s="1">
        <v>90</v>
      </c>
      <c r="E82" s="1">
        <v>0.06</v>
      </c>
      <c r="F82" s="1">
        <v>0.2</v>
      </c>
      <c r="G82" s="1">
        <v>0.1</v>
      </c>
      <c r="H82" s="1">
        <v>1</v>
      </c>
      <c r="I82" s="1">
        <v>1</v>
      </c>
      <c r="J82" s="1">
        <v>0.5</v>
      </c>
      <c r="K82" s="1">
        <v>1</v>
      </c>
      <c r="L82" s="1">
        <v>0</v>
      </c>
      <c r="M82" s="1">
        <v>0</v>
      </c>
      <c r="N82" s="1">
        <v>0</v>
      </c>
      <c r="O82" s="1">
        <v>0.08</v>
      </c>
      <c r="P82" s="1">
        <v>0.08</v>
      </c>
      <c r="Q82" s="1">
        <v>0.5</v>
      </c>
      <c r="R82" s="1">
        <v>0.5</v>
      </c>
      <c r="S82" s="1">
        <v>0</v>
      </c>
      <c r="T82" s="1">
        <v>0</v>
      </c>
      <c r="U82" s="1">
        <v>10</v>
      </c>
      <c r="V82" s="1">
        <v>6.5</v>
      </c>
      <c r="W82" s="1">
        <v>65</v>
      </c>
      <c r="X82" s="1">
        <v>1</v>
      </c>
      <c r="Y82" s="1">
        <v>0.5</v>
      </c>
      <c r="Z82" s="1">
        <v>50</v>
      </c>
      <c r="AA82" s="1">
        <v>0</v>
      </c>
      <c r="AB82" s="1">
        <v>0</v>
      </c>
      <c r="AC82" s="1">
        <v>0.5</v>
      </c>
      <c r="AD82" s="1">
        <v>0</v>
      </c>
      <c r="AE82" s="1">
        <v>0.04</v>
      </c>
      <c r="AF82" s="1">
        <v>0</v>
      </c>
      <c r="AG82" s="1">
        <v>0</v>
      </c>
      <c r="AH82" s="1">
        <v>0</v>
      </c>
      <c r="AI82" s="1">
        <v>0</v>
      </c>
      <c r="AJ82" s="1">
        <v>0.5</v>
      </c>
      <c r="AK82" s="1">
        <v>10.5</v>
      </c>
      <c r="AL82" s="1">
        <v>8.8000000000000007</v>
      </c>
      <c r="AM82" s="1">
        <v>40.200000000000003</v>
      </c>
      <c r="AN82" s="1">
        <v>0.6</v>
      </c>
      <c r="AO82" s="1">
        <v>4.0999999999999996</v>
      </c>
      <c r="AP82" s="1">
        <v>11.5</v>
      </c>
      <c r="AQ82" s="1">
        <v>23.5</v>
      </c>
      <c r="AR82" s="1">
        <v>0</v>
      </c>
      <c r="AS82" s="1">
        <v>7</v>
      </c>
      <c r="AT82" s="1">
        <v>0.5</v>
      </c>
      <c r="AU82" s="1">
        <v>6.5</v>
      </c>
      <c r="AV82" s="1">
        <v>3</v>
      </c>
      <c r="AW82" s="1">
        <v>46</v>
      </c>
      <c r="AX82" s="1">
        <v>7</v>
      </c>
      <c r="AY82" s="1">
        <v>1.5</v>
      </c>
      <c r="AZ82" s="1">
        <v>0.5</v>
      </c>
      <c r="BA82" s="1">
        <v>2</v>
      </c>
      <c r="BB82" s="1">
        <v>4</v>
      </c>
      <c r="BC82" s="1">
        <v>8</v>
      </c>
      <c r="BD82" s="1">
        <v>5</v>
      </c>
      <c r="BE82" s="1">
        <v>3.5</v>
      </c>
      <c r="BF82" s="1">
        <v>1.5</v>
      </c>
      <c r="BG82" s="1">
        <v>3</v>
      </c>
      <c r="BH82" s="1">
        <v>1</v>
      </c>
      <c r="BI82" s="1">
        <v>0.92</v>
      </c>
      <c r="BJ82" s="1">
        <v>36.5</v>
      </c>
      <c r="BK82" s="1">
        <v>25.5</v>
      </c>
      <c r="BL82" s="1">
        <v>70</v>
      </c>
      <c r="BM82" s="1">
        <v>22</v>
      </c>
      <c r="BN82" s="1">
        <v>13</v>
      </c>
      <c r="BO82" s="1">
        <v>59</v>
      </c>
      <c r="BP82" s="1">
        <v>10</v>
      </c>
      <c r="BQ82" s="1">
        <v>6.5</v>
      </c>
      <c r="BR82" s="1">
        <v>65</v>
      </c>
      <c r="BS82" s="1">
        <v>0</v>
      </c>
      <c r="BT82" s="1">
        <v>0</v>
      </c>
      <c r="BU82" s="1">
        <v>2</v>
      </c>
      <c r="BV82" s="1">
        <v>0</v>
      </c>
      <c r="BW82" s="1">
        <v>0</v>
      </c>
      <c r="BX82" s="1">
        <v>0.5</v>
      </c>
      <c r="BY82" s="1">
        <v>69.5</v>
      </c>
      <c r="BZ82" s="1">
        <v>1</v>
      </c>
      <c r="CA82" s="1">
        <v>8.5</v>
      </c>
      <c r="CB82" s="1">
        <v>2</v>
      </c>
      <c r="CC82" s="1">
        <v>0</v>
      </c>
      <c r="CD82" s="1">
        <v>0</v>
      </c>
      <c r="CE82" s="1">
        <v>0</v>
      </c>
      <c r="CF82" s="1">
        <v>0</v>
      </c>
      <c r="CG82" s="1">
        <v>0</v>
      </c>
      <c r="CH82" s="1">
        <v>0</v>
      </c>
      <c r="CI82" s="1">
        <v>0</v>
      </c>
      <c r="CJ82" s="1">
        <v>0</v>
      </c>
      <c r="CK82" s="1">
        <f t="shared" si="1"/>
        <v>3.1093747399999994</v>
      </c>
      <c r="CL82" s="1">
        <v>1</v>
      </c>
    </row>
    <row r="83" spans="1:90" x14ac:dyDescent="0.25">
      <c r="A83" s="1" t="s">
        <v>117</v>
      </c>
      <c r="B83" s="1">
        <v>4.5999999999999996</v>
      </c>
      <c r="C83" s="1">
        <v>2</v>
      </c>
      <c r="D83" s="1">
        <v>90</v>
      </c>
      <c r="E83" s="1">
        <v>0.13</v>
      </c>
      <c r="F83" s="1">
        <v>0</v>
      </c>
      <c r="G83" s="1">
        <v>0.2</v>
      </c>
      <c r="H83" s="1">
        <v>0</v>
      </c>
      <c r="I83" s="1">
        <v>0.5</v>
      </c>
      <c r="J83" s="1">
        <v>0</v>
      </c>
      <c r="K83" s="1">
        <v>0.5</v>
      </c>
      <c r="L83" s="1">
        <v>0</v>
      </c>
      <c r="M83" s="1">
        <v>0.5</v>
      </c>
      <c r="N83" s="1">
        <v>0.5</v>
      </c>
      <c r="O83" s="1">
        <v>0.15</v>
      </c>
      <c r="P83" s="1">
        <v>0.15</v>
      </c>
      <c r="Q83" s="1">
        <v>0</v>
      </c>
      <c r="R83" s="1">
        <v>0</v>
      </c>
      <c r="S83" s="1">
        <v>0</v>
      </c>
      <c r="T83" s="1">
        <v>0</v>
      </c>
      <c r="U83" s="1">
        <v>2.5</v>
      </c>
      <c r="V83" s="1">
        <v>1</v>
      </c>
      <c r="W83" s="1">
        <v>40</v>
      </c>
      <c r="X83" s="1">
        <v>0</v>
      </c>
      <c r="Y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0.01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5.5</v>
      </c>
      <c r="AL83" s="1">
        <v>0.2</v>
      </c>
      <c r="AM83" s="1">
        <v>11.8</v>
      </c>
      <c r="AN83" s="1">
        <v>1</v>
      </c>
      <c r="AO83" s="1">
        <v>3.2</v>
      </c>
      <c r="AP83" s="1">
        <v>10.5</v>
      </c>
      <c r="AQ83" s="1">
        <v>10.5</v>
      </c>
      <c r="AR83" s="1">
        <v>0</v>
      </c>
      <c r="AS83" s="1">
        <v>1</v>
      </c>
      <c r="AT83" s="1">
        <v>2.5</v>
      </c>
      <c r="AU83" s="1">
        <v>0</v>
      </c>
      <c r="AV83" s="1">
        <v>0</v>
      </c>
      <c r="AX83" s="1">
        <v>8.5</v>
      </c>
      <c r="AY83" s="1">
        <v>3.5</v>
      </c>
      <c r="AZ83" s="1">
        <v>0.5</v>
      </c>
      <c r="BA83" s="1">
        <v>1.5</v>
      </c>
      <c r="BB83" s="1">
        <v>5.5</v>
      </c>
      <c r="BC83" s="1">
        <v>12.5</v>
      </c>
      <c r="BD83" s="1">
        <v>6.5</v>
      </c>
      <c r="BE83" s="1">
        <v>6</v>
      </c>
      <c r="BF83" s="1">
        <v>1</v>
      </c>
      <c r="BG83" s="1">
        <v>3</v>
      </c>
      <c r="BH83" s="1">
        <v>3</v>
      </c>
      <c r="BI83" s="1">
        <v>1.88</v>
      </c>
      <c r="BJ83" s="1">
        <v>55</v>
      </c>
      <c r="BK83" s="1">
        <v>44.5</v>
      </c>
      <c r="BL83" s="1">
        <v>81</v>
      </c>
      <c r="BM83" s="1">
        <v>12.5</v>
      </c>
      <c r="BN83" s="1">
        <v>8.5</v>
      </c>
      <c r="BO83" s="1">
        <v>68</v>
      </c>
      <c r="BP83" s="1">
        <v>2.5</v>
      </c>
      <c r="BQ83" s="1">
        <v>1</v>
      </c>
      <c r="BR83" s="1">
        <v>40</v>
      </c>
      <c r="BS83" s="1">
        <v>0</v>
      </c>
      <c r="BT83" s="1">
        <v>0</v>
      </c>
      <c r="BU83" s="1">
        <v>2</v>
      </c>
      <c r="BV83" s="1">
        <v>0</v>
      </c>
      <c r="BW83" s="1">
        <v>0</v>
      </c>
      <c r="BX83" s="1">
        <v>0</v>
      </c>
      <c r="BY83" s="1">
        <v>62</v>
      </c>
      <c r="BZ83" s="1">
        <v>1.5</v>
      </c>
      <c r="CA83" s="1">
        <v>2.5</v>
      </c>
      <c r="CB83" s="1">
        <v>0</v>
      </c>
      <c r="CC83" s="1">
        <v>0</v>
      </c>
      <c r="CD83" s="1">
        <v>0</v>
      </c>
      <c r="CE83" s="1">
        <v>0</v>
      </c>
      <c r="CF83" s="1">
        <v>0</v>
      </c>
      <c r="CG83" s="1">
        <v>0</v>
      </c>
      <c r="CH83" s="1">
        <v>0</v>
      </c>
      <c r="CI83" s="1">
        <v>0</v>
      </c>
      <c r="CJ83" s="1">
        <v>0</v>
      </c>
      <c r="CK83" s="1">
        <f t="shared" si="1"/>
        <v>4.037262730000001</v>
      </c>
      <c r="CL83" s="1">
        <v>1</v>
      </c>
    </row>
    <row r="84" spans="1:90" x14ac:dyDescent="0.25">
      <c r="A84" s="1" t="s">
        <v>137</v>
      </c>
      <c r="B84" s="1">
        <v>5.3</v>
      </c>
      <c r="C84" s="1">
        <v>2</v>
      </c>
      <c r="D84" s="1">
        <v>90</v>
      </c>
      <c r="E84" s="1">
        <v>0.13</v>
      </c>
      <c r="F84" s="1">
        <v>0.2</v>
      </c>
      <c r="G84" s="1">
        <v>0.3</v>
      </c>
      <c r="H84" s="1">
        <v>1</v>
      </c>
      <c r="I84" s="1">
        <v>0.5</v>
      </c>
      <c r="J84" s="1">
        <v>0</v>
      </c>
      <c r="K84" s="1">
        <v>0</v>
      </c>
      <c r="L84" s="1">
        <v>0.5</v>
      </c>
      <c r="M84" s="1">
        <v>0</v>
      </c>
      <c r="N84" s="1">
        <v>0</v>
      </c>
      <c r="O84" s="1">
        <v>0.01</v>
      </c>
      <c r="P84" s="1">
        <v>0.01</v>
      </c>
      <c r="Q84" s="1">
        <v>0</v>
      </c>
      <c r="R84" s="1">
        <v>0</v>
      </c>
      <c r="S84" s="1">
        <v>0</v>
      </c>
      <c r="T84" s="1">
        <v>0</v>
      </c>
      <c r="U84" s="1">
        <v>14.5</v>
      </c>
      <c r="V84" s="1">
        <v>10.5</v>
      </c>
      <c r="W84" s="1">
        <v>72</v>
      </c>
      <c r="X84" s="1">
        <v>3.5</v>
      </c>
      <c r="Y84" s="1">
        <v>1</v>
      </c>
      <c r="Z84" s="1">
        <v>29</v>
      </c>
      <c r="AA84" s="1">
        <v>1</v>
      </c>
      <c r="AB84" s="1">
        <v>0.5</v>
      </c>
      <c r="AC84" s="1">
        <v>1.5</v>
      </c>
      <c r="AD84" s="1">
        <v>0.5</v>
      </c>
      <c r="AE84" s="1">
        <v>0.25</v>
      </c>
      <c r="AF84" s="1">
        <v>0.5</v>
      </c>
      <c r="AG84" s="1">
        <v>0</v>
      </c>
      <c r="AH84" s="1">
        <v>0</v>
      </c>
      <c r="AI84" s="1">
        <v>0</v>
      </c>
      <c r="AJ84" s="1">
        <v>0.5</v>
      </c>
      <c r="AK84" s="1">
        <v>4</v>
      </c>
      <c r="AL84" s="1">
        <v>21.9</v>
      </c>
      <c r="AM84" s="1">
        <v>20.8</v>
      </c>
      <c r="AN84" s="1">
        <v>0.8</v>
      </c>
      <c r="AO84" s="1">
        <v>4.3</v>
      </c>
      <c r="AP84" s="1">
        <v>14</v>
      </c>
      <c r="AQ84" s="1">
        <v>24.5</v>
      </c>
      <c r="AR84" s="1">
        <v>1.5</v>
      </c>
      <c r="AS84" s="1">
        <v>7</v>
      </c>
      <c r="AT84" s="1">
        <v>0.5</v>
      </c>
      <c r="AU84" s="1">
        <v>1.5</v>
      </c>
      <c r="AV84" s="1">
        <v>1</v>
      </c>
      <c r="AW84" s="1">
        <v>67</v>
      </c>
      <c r="AX84" s="1">
        <v>6</v>
      </c>
      <c r="AY84" s="1">
        <v>1</v>
      </c>
      <c r="AZ84" s="1">
        <v>0</v>
      </c>
      <c r="BA84" s="1">
        <v>1</v>
      </c>
      <c r="BB84" s="1">
        <v>2</v>
      </c>
      <c r="BC84" s="1">
        <v>8</v>
      </c>
      <c r="BD84" s="1">
        <v>5</v>
      </c>
      <c r="BE84" s="1">
        <v>3.5</v>
      </c>
      <c r="BF84" s="1">
        <v>1.5</v>
      </c>
      <c r="BG84" s="1">
        <v>3</v>
      </c>
      <c r="BH84" s="1">
        <v>1</v>
      </c>
      <c r="BI84" s="1">
        <v>0.92</v>
      </c>
      <c r="BJ84" s="1">
        <v>53</v>
      </c>
      <c r="BK84" s="1">
        <v>44.5</v>
      </c>
      <c r="BL84" s="1">
        <v>84</v>
      </c>
      <c r="BM84" s="1">
        <v>34</v>
      </c>
      <c r="BN84" s="1">
        <v>24.5</v>
      </c>
      <c r="BO84" s="1">
        <v>72</v>
      </c>
      <c r="BP84" s="1">
        <v>14.5</v>
      </c>
      <c r="BQ84" s="1">
        <v>10.5</v>
      </c>
      <c r="BR84" s="1">
        <v>72</v>
      </c>
      <c r="BS84" s="1">
        <v>0</v>
      </c>
      <c r="BT84" s="1">
        <v>0</v>
      </c>
      <c r="BU84" s="1">
        <v>2</v>
      </c>
      <c r="BV84" s="1">
        <v>0</v>
      </c>
      <c r="BW84" s="1">
        <v>0</v>
      </c>
      <c r="BX84" s="1">
        <v>0</v>
      </c>
      <c r="BY84" s="1">
        <v>71.5</v>
      </c>
      <c r="BZ84" s="1">
        <v>0</v>
      </c>
      <c r="CA84" s="1">
        <v>7.5</v>
      </c>
      <c r="CB84" s="1">
        <v>5</v>
      </c>
      <c r="CC84" s="1">
        <v>0</v>
      </c>
      <c r="CD84" s="1">
        <v>0</v>
      </c>
      <c r="CE84" s="1">
        <v>1</v>
      </c>
      <c r="CF84" s="1">
        <v>0</v>
      </c>
      <c r="CG84" s="1">
        <v>0.5</v>
      </c>
      <c r="CH84" s="1">
        <v>0</v>
      </c>
      <c r="CI84" s="1">
        <v>0</v>
      </c>
      <c r="CJ84" s="1">
        <v>0</v>
      </c>
      <c r="CK84" s="1">
        <f t="shared" si="1"/>
        <v>3.2843732899999996</v>
      </c>
      <c r="CL84" s="1">
        <v>1</v>
      </c>
    </row>
    <row r="85" spans="1:90" x14ac:dyDescent="0.25">
      <c r="A85" s="1" t="s">
        <v>141</v>
      </c>
      <c r="B85" s="1">
        <v>4.7</v>
      </c>
      <c r="C85" s="1">
        <v>2</v>
      </c>
      <c r="D85" s="1">
        <v>90</v>
      </c>
      <c r="E85" s="1">
        <v>0.13</v>
      </c>
      <c r="F85" s="1">
        <v>0</v>
      </c>
      <c r="G85" s="1">
        <v>0.2</v>
      </c>
      <c r="H85" s="1">
        <v>0</v>
      </c>
      <c r="I85" s="1">
        <v>0.5</v>
      </c>
      <c r="J85" s="1">
        <v>0</v>
      </c>
      <c r="K85" s="1">
        <v>0.5</v>
      </c>
      <c r="L85" s="1">
        <v>0</v>
      </c>
      <c r="M85" s="1">
        <v>0.5</v>
      </c>
      <c r="N85" s="1">
        <v>0</v>
      </c>
      <c r="O85" s="1">
        <v>0.16</v>
      </c>
      <c r="P85" s="1">
        <v>0.16</v>
      </c>
      <c r="Q85" s="1">
        <v>0</v>
      </c>
      <c r="R85" s="1">
        <v>0</v>
      </c>
      <c r="S85" s="1">
        <v>0</v>
      </c>
      <c r="T85" s="1">
        <v>0</v>
      </c>
      <c r="U85" s="1">
        <v>3</v>
      </c>
      <c r="V85" s="1">
        <v>2</v>
      </c>
      <c r="W85" s="1">
        <v>67</v>
      </c>
      <c r="X85" s="1">
        <v>0</v>
      </c>
      <c r="Y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0.02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9</v>
      </c>
      <c r="AL85" s="1">
        <v>1.6</v>
      </c>
      <c r="AM85" s="1">
        <v>20.9</v>
      </c>
      <c r="AN85" s="1">
        <v>1</v>
      </c>
      <c r="AO85" s="1">
        <v>3.3</v>
      </c>
      <c r="AP85" s="1">
        <v>13</v>
      </c>
      <c r="AQ85" s="1">
        <v>13</v>
      </c>
      <c r="AR85" s="1">
        <v>0</v>
      </c>
      <c r="AS85" s="1">
        <v>2</v>
      </c>
      <c r="AT85" s="1">
        <v>1</v>
      </c>
      <c r="AU85" s="1">
        <v>0.5</v>
      </c>
      <c r="AV85" s="1">
        <v>0</v>
      </c>
      <c r="AW85" s="1">
        <v>0</v>
      </c>
      <c r="AX85" s="1">
        <v>1.5</v>
      </c>
      <c r="AY85" s="1">
        <v>2</v>
      </c>
      <c r="AZ85" s="1">
        <v>2</v>
      </c>
      <c r="BA85" s="1">
        <v>1</v>
      </c>
      <c r="BB85" s="1">
        <v>5</v>
      </c>
      <c r="BC85" s="1">
        <v>16</v>
      </c>
      <c r="BD85" s="1">
        <v>11.5</v>
      </c>
      <c r="BE85" s="1">
        <v>4.5</v>
      </c>
      <c r="BF85" s="1">
        <v>2</v>
      </c>
      <c r="BG85" s="1">
        <v>4</v>
      </c>
      <c r="BH85" s="1">
        <v>2</v>
      </c>
      <c r="BI85" s="1">
        <v>1.72</v>
      </c>
      <c r="BJ85" s="1">
        <v>48</v>
      </c>
      <c r="BK85" s="1">
        <v>43.5</v>
      </c>
      <c r="BL85" s="1">
        <v>91</v>
      </c>
      <c r="BM85" s="1">
        <v>14</v>
      </c>
      <c r="BN85" s="1">
        <v>12</v>
      </c>
      <c r="BO85" s="1">
        <v>86</v>
      </c>
      <c r="BP85" s="1">
        <v>3</v>
      </c>
      <c r="BQ85" s="1">
        <v>2</v>
      </c>
      <c r="BR85" s="1">
        <v>67</v>
      </c>
      <c r="BS85" s="1">
        <v>0.5</v>
      </c>
      <c r="BT85" s="1">
        <v>0</v>
      </c>
      <c r="BU85" s="1">
        <v>2</v>
      </c>
      <c r="BV85" s="1">
        <v>0</v>
      </c>
      <c r="BW85" s="1">
        <v>0</v>
      </c>
      <c r="BX85" s="1">
        <v>0</v>
      </c>
      <c r="BY85" s="1">
        <v>54</v>
      </c>
      <c r="BZ85" s="1">
        <v>0.5</v>
      </c>
      <c r="CA85" s="1">
        <v>3</v>
      </c>
      <c r="CB85" s="1">
        <v>0.5</v>
      </c>
      <c r="CC85" s="1">
        <v>0</v>
      </c>
      <c r="CD85" s="1">
        <v>0</v>
      </c>
      <c r="CE85" s="1">
        <v>0</v>
      </c>
      <c r="CF85" s="1">
        <v>0</v>
      </c>
      <c r="CG85" s="1">
        <v>0</v>
      </c>
      <c r="CH85" s="1">
        <v>0</v>
      </c>
      <c r="CI85" s="1">
        <v>0</v>
      </c>
      <c r="CJ85" s="1">
        <v>0</v>
      </c>
      <c r="CK85" s="1">
        <f t="shared" si="1"/>
        <v>3.8548107900000006</v>
      </c>
      <c r="CL85" s="1">
        <v>1</v>
      </c>
    </row>
    <row r="86" spans="1:90" x14ac:dyDescent="0.25">
      <c r="A86" s="1" t="s">
        <v>153</v>
      </c>
      <c r="B86" s="1">
        <v>3.8</v>
      </c>
      <c r="C86" s="1">
        <v>2</v>
      </c>
      <c r="D86" s="1">
        <v>67.5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8.5</v>
      </c>
      <c r="V86" s="1">
        <v>7</v>
      </c>
      <c r="W86" s="1">
        <v>82</v>
      </c>
      <c r="X86" s="1">
        <v>0</v>
      </c>
      <c r="Y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1.95</v>
      </c>
      <c r="AM86" s="1">
        <v>11.1</v>
      </c>
      <c r="AN86" s="1">
        <v>0</v>
      </c>
      <c r="AO86" s="1">
        <v>2.2000000000000002</v>
      </c>
      <c r="AP86" s="1">
        <v>9.5</v>
      </c>
      <c r="AQ86" s="1">
        <v>9.5</v>
      </c>
      <c r="AR86" s="1">
        <v>0</v>
      </c>
      <c r="AS86" s="1">
        <v>1</v>
      </c>
      <c r="AT86" s="1">
        <v>1.5</v>
      </c>
      <c r="AU86" s="1">
        <v>1</v>
      </c>
      <c r="AV86" s="1">
        <v>0</v>
      </c>
      <c r="AW86" s="1">
        <v>0</v>
      </c>
      <c r="AX86" s="1">
        <v>4</v>
      </c>
      <c r="AY86" s="1">
        <v>3</v>
      </c>
      <c r="AZ86" s="1">
        <v>0</v>
      </c>
      <c r="BA86" s="1">
        <v>0.5</v>
      </c>
      <c r="BB86" s="1">
        <v>3.5</v>
      </c>
      <c r="BC86" s="1">
        <v>12</v>
      </c>
      <c r="BD86" s="1">
        <v>8.5</v>
      </c>
      <c r="BE86" s="1">
        <v>5</v>
      </c>
      <c r="BF86" s="1">
        <v>0.5</v>
      </c>
      <c r="BG86" s="1">
        <v>3.5</v>
      </c>
      <c r="BH86" s="1">
        <v>1</v>
      </c>
      <c r="BI86" s="1">
        <v>1.33</v>
      </c>
      <c r="BJ86" s="1">
        <v>50.5</v>
      </c>
      <c r="BK86" s="1">
        <v>43.5</v>
      </c>
      <c r="BL86" s="1">
        <v>86</v>
      </c>
      <c r="BM86" s="1">
        <v>23</v>
      </c>
      <c r="BN86" s="1">
        <v>20</v>
      </c>
      <c r="BO86" s="1">
        <v>87</v>
      </c>
      <c r="BP86" s="1">
        <v>8.5</v>
      </c>
      <c r="BQ86" s="1">
        <v>7</v>
      </c>
      <c r="BR86" s="1">
        <v>82</v>
      </c>
      <c r="BS86" s="1">
        <v>0</v>
      </c>
      <c r="BT86" s="1">
        <v>0</v>
      </c>
      <c r="BU86" s="1">
        <v>2</v>
      </c>
      <c r="BV86" s="1">
        <v>0</v>
      </c>
      <c r="BW86" s="1">
        <v>1</v>
      </c>
      <c r="BX86" s="1">
        <v>0</v>
      </c>
      <c r="BY86" s="1">
        <v>59.5</v>
      </c>
      <c r="BZ86" s="1">
        <v>0</v>
      </c>
      <c r="CA86" s="1">
        <v>7.5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0</v>
      </c>
      <c r="CI86" s="1">
        <v>0</v>
      </c>
      <c r="CJ86" s="1">
        <v>0</v>
      </c>
      <c r="CK86" s="1">
        <f t="shared" si="1"/>
        <v>3.5382371999999997</v>
      </c>
      <c r="CL86" s="1">
        <v>1</v>
      </c>
    </row>
    <row r="87" spans="1:90" x14ac:dyDescent="0.25">
      <c r="A87" s="1" t="s">
        <v>158</v>
      </c>
      <c r="B87" s="1">
        <v>4.3</v>
      </c>
      <c r="C87" s="1">
        <v>2</v>
      </c>
      <c r="D87" s="1">
        <v>86.5</v>
      </c>
      <c r="E87" s="1">
        <v>0.09</v>
      </c>
      <c r="F87" s="1">
        <v>0.33</v>
      </c>
      <c r="G87" s="1">
        <v>0.1</v>
      </c>
      <c r="H87" s="1">
        <v>1</v>
      </c>
      <c r="I87" s="1">
        <v>0.5</v>
      </c>
      <c r="J87" s="1">
        <v>0.5</v>
      </c>
      <c r="K87" s="1">
        <v>0.5</v>
      </c>
      <c r="L87" s="1">
        <v>0</v>
      </c>
      <c r="M87" s="1">
        <v>0</v>
      </c>
      <c r="N87" s="1">
        <v>0</v>
      </c>
      <c r="O87" s="1">
        <v>0.08</v>
      </c>
      <c r="P87" s="1">
        <v>0.08</v>
      </c>
      <c r="Q87" s="1">
        <v>0</v>
      </c>
      <c r="R87" s="1">
        <v>0</v>
      </c>
      <c r="S87" s="1">
        <v>0</v>
      </c>
      <c r="T87" s="1">
        <v>0</v>
      </c>
      <c r="U87" s="1">
        <v>9</v>
      </c>
      <c r="V87" s="1">
        <v>7</v>
      </c>
      <c r="W87" s="1">
        <v>78</v>
      </c>
      <c r="X87" s="1">
        <v>4</v>
      </c>
      <c r="Y87" s="1">
        <v>1</v>
      </c>
      <c r="Z87" s="1">
        <v>25</v>
      </c>
      <c r="AA87" s="1">
        <v>1</v>
      </c>
      <c r="AB87" s="1">
        <v>0.5</v>
      </c>
      <c r="AC87" s="1">
        <v>1</v>
      </c>
      <c r="AD87" s="1">
        <v>0</v>
      </c>
      <c r="AE87" s="1">
        <v>0.06</v>
      </c>
      <c r="AF87" s="1">
        <v>0.5</v>
      </c>
      <c r="AG87" s="1">
        <v>0</v>
      </c>
      <c r="AH87" s="1">
        <v>0.5</v>
      </c>
      <c r="AI87" s="1">
        <v>0</v>
      </c>
      <c r="AJ87" s="1">
        <v>0.5</v>
      </c>
      <c r="AK87" s="1">
        <v>9.5</v>
      </c>
      <c r="AL87" s="1">
        <v>17.850000000000001</v>
      </c>
      <c r="AM87" s="1">
        <v>23.5</v>
      </c>
      <c r="AN87" s="1">
        <v>0.7</v>
      </c>
      <c r="AO87" s="1">
        <v>2.4</v>
      </c>
      <c r="AP87" s="1">
        <v>7</v>
      </c>
      <c r="AQ87" s="1">
        <v>17.5</v>
      </c>
      <c r="AR87" s="1">
        <v>0</v>
      </c>
      <c r="AS87" s="1">
        <v>5</v>
      </c>
      <c r="AT87" s="1">
        <v>0.5</v>
      </c>
      <c r="AU87" s="1">
        <v>2.5</v>
      </c>
      <c r="AV87" s="1">
        <v>1</v>
      </c>
      <c r="AW87" s="1">
        <v>40</v>
      </c>
      <c r="AX87" s="1">
        <v>9</v>
      </c>
      <c r="AY87" s="1">
        <v>2</v>
      </c>
      <c r="AZ87" s="1">
        <v>0</v>
      </c>
      <c r="BA87" s="1">
        <v>0.5</v>
      </c>
      <c r="BB87" s="1">
        <v>2.5</v>
      </c>
      <c r="BC87" s="1">
        <v>16</v>
      </c>
      <c r="BD87" s="1">
        <v>11.5</v>
      </c>
      <c r="BE87" s="1">
        <v>4.5</v>
      </c>
      <c r="BF87" s="1">
        <v>2</v>
      </c>
      <c r="BG87" s="1">
        <v>4</v>
      </c>
      <c r="BH87" s="1">
        <v>2</v>
      </c>
      <c r="BI87" s="1">
        <v>1.72</v>
      </c>
      <c r="BJ87" s="1">
        <v>42</v>
      </c>
      <c r="BK87" s="1">
        <v>34</v>
      </c>
      <c r="BL87" s="1">
        <v>81</v>
      </c>
      <c r="BM87" s="1">
        <v>26</v>
      </c>
      <c r="BN87" s="1">
        <v>20</v>
      </c>
      <c r="BO87" s="1">
        <v>77</v>
      </c>
      <c r="BP87" s="1">
        <v>9</v>
      </c>
      <c r="BQ87" s="1">
        <v>7</v>
      </c>
      <c r="BR87" s="1">
        <v>78</v>
      </c>
      <c r="BS87" s="1">
        <v>0</v>
      </c>
      <c r="BT87" s="1">
        <v>0</v>
      </c>
      <c r="BU87" s="1">
        <v>2</v>
      </c>
      <c r="BV87" s="1">
        <v>0</v>
      </c>
      <c r="BW87" s="1">
        <v>1</v>
      </c>
      <c r="BX87" s="1">
        <v>3</v>
      </c>
      <c r="BY87" s="1">
        <v>75</v>
      </c>
      <c r="BZ87" s="1">
        <v>1</v>
      </c>
      <c r="CA87" s="1">
        <v>3</v>
      </c>
      <c r="CB87" s="1">
        <v>4</v>
      </c>
      <c r="CC87" s="1">
        <v>0</v>
      </c>
      <c r="CD87" s="1">
        <v>0</v>
      </c>
      <c r="CE87" s="1">
        <v>1</v>
      </c>
      <c r="CF87" s="1">
        <v>0</v>
      </c>
      <c r="CG87" s="1">
        <v>0</v>
      </c>
      <c r="CH87" s="1">
        <v>0</v>
      </c>
      <c r="CI87" s="1">
        <v>0</v>
      </c>
      <c r="CJ87" s="1">
        <v>0</v>
      </c>
      <c r="CK87" s="1">
        <f t="shared" si="1"/>
        <v>3.9616898699999998</v>
      </c>
      <c r="CL87" s="1">
        <v>1</v>
      </c>
    </row>
    <row r="88" spans="1:90" x14ac:dyDescent="0.25">
      <c r="A88" s="1" t="s">
        <v>159</v>
      </c>
      <c r="B88" s="1">
        <v>4.3</v>
      </c>
      <c r="C88" s="1">
        <v>2</v>
      </c>
      <c r="D88" s="1">
        <v>90</v>
      </c>
      <c r="E88" s="1">
        <v>7.0000000000000007E-2</v>
      </c>
      <c r="F88" s="1">
        <v>0</v>
      </c>
      <c r="G88" s="1">
        <v>0</v>
      </c>
      <c r="H88" s="1">
        <v>0</v>
      </c>
      <c r="I88" s="1">
        <v>0.5</v>
      </c>
      <c r="J88" s="1">
        <v>0</v>
      </c>
      <c r="K88" s="1">
        <v>0.5</v>
      </c>
      <c r="L88" s="1">
        <v>0</v>
      </c>
      <c r="M88" s="1">
        <v>0</v>
      </c>
      <c r="N88" s="1">
        <v>0</v>
      </c>
      <c r="O88" s="1">
        <v>0.02</v>
      </c>
      <c r="P88" s="1">
        <v>0.02</v>
      </c>
      <c r="Q88" s="1">
        <v>0</v>
      </c>
      <c r="R88" s="1">
        <v>0</v>
      </c>
      <c r="S88" s="1">
        <v>0</v>
      </c>
      <c r="T88" s="1">
        <v>0</v>
      </c>
      <c r="U88" s="1">
        <v>4.5</v>
      </c>
      <c r="V88" s="1">
        <v>3</v>
      </c>
      <c r="W88" s="1">
        <v>67</v>
      </c>
      <c r="X88" s="1">
        <v>0.5</v>
      </c>
      <c r="Y88" s="1">
        <v>0.5</v>
      </c>
      <c r="Z88" s="1">
        <v>100</v>
      </c>
      <c r="AA88" s="1">
        <v>0</v>
      </c>
      <c r="AB88" s="1">
        <v>0</v>
      </c>
      <c r="AC88" s="1">
        <v>0</v>
      </c>
      <c r="AD88" s="1">
        <v>0</v>
      </c>
      <c r="AE88" s="1">
        <v>0.02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10</v>
      </c>
      <c r="AL88" s="1">
        <v>3.5</v>
      </c>
      <c r="AM88" s="1">
        <v>4.3</v>
      </c>
      <c r="AN88" s="1">
        <v>0.2</v>
      </c>
      <c r="AO88" s="1">
        <v>1.8</v>
      </c>
      <c r="AP88" s="1">
        <v>3.5</v>
      </c>
      <c r="AQ88" s="1">
        <v>3.5</v>
      </c>
      <c r="AR88" s="1">
        <v>0</v>
      </c>
      <c r="AS88" s="1">
        <v>-1</v>
      </c>
      <c r="AT88" s="1">
        <v>4.5</v>
      </c>
      <c r="AU88" s="1">
        <v>1.5</v>
      </c>
      <c r="AV88" s="1">
        <v>0</v>
      </c>
      <c r="AW88" s="1">
        <v>0</v>
      </c>
      <c r="AX88" s="1">
        <v>3</v>
      </c>
      <c r="AY88" s="1">
        <v>1</v>
      </c>
      <c r="AZ88" s="1">
        <v>0</v>
      </c>
      <c r="BA88" s="1">
        <v>0</v>
      </c>
      <c r="BB88" s="1">
        <v>1</v>
      </c>
      <c r="BC88" s="1">
        <v>18</v>
      </c>
      <c r="BD88" s="1">
        <v>8.5</v>
      </c>
      <c r="BE88" s="1">
        <v>9.5</v>
      </c>
      <c r="BF88" s="1">
        <v>2</v>
      </c>
      <c r="BG88" s="1">
        <v>0.5</v>
      </c>
      <c r="BH88" s="1">
        <v>3</v>
      </c>
      <c r="BI88" s="1">
        <v>2.62</v>
      </c>
      <c r="BJ88" s="1">
        <v>18</v>
      </c>
      <c r="BK88" s="1">
        <v>12.5</v>
      </c>
      <c r="BL88" s="1">
        <v>69</v>
      </c>
      <c r="BM88" s="1">
        <v>9</v>
      </c>
      <c r="BN88" s="1">
        <v>6</v>
      </c>
      <c r="BO88" s="1">
        <v>67</v>
      </c>
      <c r="BP88" s="1">
        <v>4.5</v>
      </c>
      <c r="BQ88" s="1">
        <v>3</v>
      </c>
      <c r="BR88" s="1">
        <v>67</v>
      </c>
      <c r="BS88" s="1">
        <v>0</v>
      </c>
      <c r="BT88" s="1">
        <v>0</v>
      </c>
      <c r="BU88" s="1">
        <v>2</v>
      </c>
      <c r="BV88" s="1">
        <v>0</v>
      </c>
      <c r="BW88" s="1">
        <v>0</v>
      </c>
      <c r="BX88" s="1">
        <v>1.5</v>
      </c>
      <c r="BY88" s="1">
        <v>41</v>
      </c>
      <c r="BZ88" s="1">
        <v>1</v>
      </c>
      <c r="CA88" s="1">
        <v>1.5</v>
      </c>
      <c r="CB88" s="1">
        <v>1</v>
      </c>
      <c r="CC88" s="1">
        <v>0.5</v>
      </c>
      <c r="CD88" s="1">
        <v>0</v>
      </c>
      <c r="CE88" s="1">
        <v>0</v>
      </c>
      <c r="CF88" s="1">
        <v>0</v>
      </c>
      <c r="CG88" s="1">
        <v>0</v>
      </c>
      <c r="CH88" s="1">
        <v>0</v>
      </c>
      <c r="CI88" s="1">
        <v>0</v>
      </c>
      <c r="CJ88" s="1">
        <v>0</v>
      </c>
      <c r="CK88" s="1">
        <f t="shared" si="1"/>
        <v>4.0731569900000011</v>
      </c>
      <c r="CL88" s="1">
        <v>1</v>
      </c>
    </row>
  </sheetData>
  <sortState xmlns:xlrd2="http://schemas.microsoft.com/office/spreadsheetml/2017/richdata2" ref="A2:CL88">
    <sortCondition ref="C3:C88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FEBB3-1E9D-4F60-94F7-22EFBFA892F5}">
  <dimension ref="A1:CL85"/>
  <sheetViews>
    <sheetView zoomScale="80" zoomScaleNormal="80" workbookViewId="0">
      <pane xSplit="1" ySplit="1" topLeftCell="BT2" activePane="bottomRight" state="frozen"/>
      <selection pane="topRight" activeCell="B1" sqref="B1"/>
      <selection pane="bottomLeft" activeCell="A2" sqref="A2"/>
      <selection pane="bottomRight" activeCell="CK1" activeCellId="1" sqref="A1:B1048576 CK1:CL1048576"/>
    </sheetView>
  </sheetViews>
  <sheetFormatPr defaultRowHeight="15.75" x14ac:dyDescent="0.25"/>
  <cols>
    <col min="1" max="89" width="9.140625" style="1"/>
    <col min="90" max="90" width="12" style="1" bestFit="1" customWidth="1"/>
    <col min="91" max="16384" width="9.140625" style="1"/>
  </cols>
  <sheetData>
    <row r="1" spans="1:9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10</v>
      </c>
      <c r="S1" s="1" t="s">
        <v>11</v>
      </c>
      <c r="T1" s="1" t="s">
        <v>13</v>
      </c>
      <c r="U1" s="1" t="s">
        <v>17</v>
      </c>
      <c r="V1" s="1" t="s">
        <v>18</v>
      </c>
      <c r="W1" s="1" t="s">
        <v>19</v>
      </c>
      <c r="X1" s="1" t="s">
        <v>17</v>
      </c>
      <c r="Y1" s="1" t="s">
        <v>18</v>
      </c>
      <c r="Z1" s="1" t="s">
        <v>19</v>
      </c>
      <c r="AA1" s="1" t="s">
        <v>20</v>
      </c>
      <c r="AB1" s="1" t="s">
        <v>21</v>
      </c>
      <c r="AC1" s="1" t="s">
        <v>22</v>
      </c>
      <c r="AD1" s="1" t="s">
        <v>23</v>
      </c>
      <c r="AE1" s="1" t="s">
        <v>24</v>
      </c>
      <c r="AF1" s="1" t="s">
        <v>25</v>
      </c>
      <c r="AG1" s="1" t="s">
        <v>26</v>
      </c>
      <c r="AH1" s="1" t="s">
        <v>27</v>
      </c>
      <c r="AI1" s="1" t="s">
        <v>28</v>
      </c>
      <c r="AJ1" s="1" t="s">
        <v>29</v>
      </c>
      <c r="AK1" s="1" t="s">
        <v>30</v>
      </c>
      <c r="AL1" s="1" t="s">
        <v>31</v>
      </c>
      <c r="AM1" s="1" t="s">
        <v>32</v>
      </c>
      <c r="AN1" s="1" t="s">
        <v>33</v>
      </c>
      <c r="AO1" s="1" t="s">
        <v>34</v>
      </c>
      <c r="AP1" s="1" t="s">
        <v>35</v>
      </c>
      <c r="AQ1" s="1" t="s">
        <v>36</v>
      </c>
      <c r="AR1" s="1" t="s">
        <v>37</v>
      </c>
      <c r="AS1" s="1" t="s">
        <v>38</v>
      </c>
      <c r="AT1" s="1" t="s">
        <v>39</v>
      </c>
      <c r="AU1" s="1" t="s">
        <v>17</v>
      </c>
      <c r="AV1" s="1" t="s">
        <v>40</v>
      </c>
      <c r="AW1" s="1" t="s">
        <v>19</v>
      </c>
      <c r="AX1" s="1" t="s">
        <v>41</v>
      </c>
      <c r="AY1" s="1" t="s">
        <v>42</v>
      </c>
      <c r="AZ1" s="1" t="s">
        <v>43</v>
      </c>
      <c r="BA1" s="1" t="s">
        <v>44</v>
      </c>
      <c r="BB1" s="1" t="s">
        <v>45</v>
      </c>
      <c r="BC1" s="1" t="s">
        <v>8</v>
      </c>
      <c r="BD1" s="1" t="s">
        <v>10</v>
      </c>
      <c r="BE1" s="1" t="s">
        <v>9</v>
      </c>
      <c r="BF1" s="1" t="s">
        <v>46</v>
      </c>
      <c r="BG1" s="1" t="s">
        <v>13</v>
      </c>
      <c r="BH1" s="1" t="s">
        <v>12</v>
      </c>
      <c r="BI1" s="1" t="s">
        <v>47</v>
      </c>
      <c r="BJ1" s="1" t="s">
        <v>17</v>
      </c>
      <c r="BK1" s="1" t="s">
        <v>48</v>
      </c>
      <c r="BL1" s="1" t="s">
        <v>19</v>
      </c>
      <c r="BM1" s="1" t="s">
        <v>17</v>
      </c>
      <c r="BN1" s="1" t="s">
        <v>49</v>
      </c>
      <c r="BO1" s="1" t="s">
        <v>19</v>
      </c>
      <c r="BP1" s="1" t="s">
        <v>17</v>
      </c>
      <c r="BQ1" s="1" t="s">
        <v>18</v>
      </c>
      <c r="BR1" s="1" t="s">
        <v>19</v>
      </c>
      <c r="BS1" s="1" t="s">
        <v>17</v>
      </c>
      <c r="BT1" s="1" t="s">
        <v>49</v>
      </c>
      <c r="BU1" s="1" t="s">
        <v>50</v>
      </c>
      <c r="BV1" s="1" t="s">
        <v>51</v>
      </c>
      <c r="BW1" s="1" t="s">
        <v>52</v>
      </c>
      <c r="BX1" s="1" t="s">
        <v>53</v>
      </c>
      <c r="BY1" s="1" t="s">
        <v>54</v>
      </c>
      <c r="BZ1" s="1" t="s">
        <v>55</v>
      </c>
      <c r="CA1" s="1" t="s">
        <v>56</v>
      </c>
      <c r="CB1" s="1" t="s">
        <v>55</v>
      </c>
      <c r="CC1" s="1" t="s">
        <v>56</v>
      </c>
      <c r="CD1" s="1" t="s">
        <v>55</v>
      </c>
      <c r="CE1" s="1" t="s">
        <v>57</v>
      </c>
      <c r="CF1" s="1" t="s">
        <v>49</v>
      </c>
      <c r="CG1" s="1" t="s">
        <v>17</v>
      </c>
      <c r="CH1" s="1" t="s">
        <v>58</v>
      </c>
      <c r="CI1" s="1" t="s">
        <v>17</v>
      </c>
      <c r="CJ1" s="1" t="s">
        <v>58</v>
      </c>
      <c r="CK1" s="1" t="s">
        <v>209</v>
      </c>
      <c r="CL1" s="1" t="s">
        <v>208</v>
      </c>
    </row>
    <row r="2" spans="1:90" x14ac:dyDescent="0.25">
      <c r="A2" s="1" t="s">
        <v>92</v>
      </c>
      <c r="B2" s="1">
        <v>5.4</v>
      </c>
      <c r="C2" s="1">
        <v>1</v>
      </c>
      <c r="D2" s="1">
        <v>71</v>
      </c>
      <c r="E2" s="1">
        <v>0.88</v>
      </c>
      <c r="F2" s="1">
        <v>0</v>
      </c>
      <c r="G2" s="1">
        <v>0.4</v>
      </c>
      <c r="H2" s="1">
        <v>0</v>
      </c>
      <c r="I2" s="1">
        <v>2</v>
      </c>
      <c r="J2" s="1">
        <v>0</v>
      </c>
      <c r="K2" s="1">
        <v>2</v>
      </c>
      <c r="L2" s="1">
        <v>0</v>
      </c>
      <c r="M2" s="1">
        <v>1</v>
      </c>
      <c r="N2" s="1">
        <v>0</v>
      </c>
      <c r="O2" s="1">
        <v>0.33</v>
      </c>
      <c r="P2" s="1">
        <v>0.33</v>
      </c>
      <c r="Q2" s="1">
        <v>0</v>
      </c>
      <c r="R2" s="1">
        <v>0</v>
      </c>
      <c r="S2" s="1">
        <v>0</v>
      </c>
      <c r="T2" s="1">
        <v>0</v>
      </c>
      <c r="U2" s="1">
        <v>7</v>
      </c>
      <c r="V2" s="1">
        <v>3</v>
      </c>
      <c r="W2" s="1">
        <v>43</v>
      </c>
      <c r="X2" s="1">
        <v>4</v>
      </c>
      <c r="Y2" s="1">
        <v>1</v>
      </c>
      <c r="Z2" s="1">
        <v>25</v>
      </c>
      <c r="AA2" s="1">
        <v>0</v>
      </c>
      <c r="AB2" s="1">
        <v>0</v>
      </c>
      <c r="AC2" s="1">
        <v>1</v>
      </c>
      <c r="AD2" s="1">
        <v>0</v>
      </c>
      <c r="AE2" s="1">
        <v>0.09</v>
      </c>
      <c r="AF2" s="1">
        <v>0</v>
      </c>
      <c r="AG2" s="1">
        <v>0</v>
      </c>
      <c r="AH2" s="1">
        <v>1</v>
      </c>
      <c r="AI2" s="1">
        <v>0</v>
      </c>
      <c r="AJ2" s="1">
        <v>1</v>
      </c>
      <c r="AK2" s="1">
        <v>24</v>
      </c>
      <c r="AL2" s="1">
        <v>16.100000000000001</v>
      </c>
      <c r="AM2" s="1">
        <v>6.4</v>
      </c>
      <c r="AN2" s="1">
        <v>2.2999999999999998</v>
      </c>
      <c r="AO2" s="1">
        <v>5.5</v>
      </c>
      <c r="AP2" s="1">
        <v>1</v>
      </c>
      <c r="AQ2" s="1">
        <v>13</v>
      </c>
      <c r="AR2" s="1">
        <v>0</v>
      </c>
      <c r="AS2" s="1">
        <v>5</v>
      </c>
      <c r="AT2" s="1">
        <v>0</v>
      </c>
      <c r="AU2" s="1">
        <v>0</v>
      </c>
      <c r="AV2" s="1">
        <v>0</v>
      </c>
      <c r="AX2" s="1">
        <v>0</v>
      </c>
      <c r="AY2" s="1">
        <v>2</v>
      </c>
      <c r="AZ2" s="1">
        <v>0</v>
      </c>
      <c r="BA2" s="1">
        <v>2</v>
      </c>
      <c r="BB2" s="1">
        <v>4</v>
      </c>
      <c r="BC2" s="1">
        <v>12</v>
      </c>
      <c r="BD2" s="1">
        <v>8</v>
      </c>
      <c r="BE2" s="1">
        <v>2</v>
      </c>
      <c r="BF2" s="1">
        <v>2</v>
      </c>
      <c r="BG2" s="1">
        <v>2</v>
      </c>
      <c r="BH2" s="1">
        <v>0</v>
      </c>
      <c r="BI2" s="1">
        <v>0.55000000000000004</v>
      </c>
      <c r="BJ2" s="1">
        <v>35</v>
      </c>
      <c r="BK2" s="1">
        <v>24</v>
      </c>
      <c r="BL2" s="1">
        <v>69</v>
      </c>
      <c r="BM2" s="1">
        <v>19</v>
      </c>
      <c r="BN2" s="1">
        <v>10</v>
      </c>
      <c r="BO2" s="1">
        <v>53</v>
      </c>
      <c r="BP2" s="1">
        <v>7</v>
      </c>
      <c r="BQ2" s="1">
        <v>3</v>
      </c>
      <c r="BR2" s="1">
        <v>43</v>
      </c>
      <c r="BS2" s="1">
        <v>0</v>
      </c>
      <c r="BT2" s="1">
        <v>0</v>
      </c>
      <c r="BU2" s="1">
        <v>1</v>
      </c>
      <c r="BV2" s="1">
        <v>0</v>
      </c>
      <c r="BW2" s="1">
        <v>1</v>
      </c>
      <c r="BX2" s="1">
        <v>2</v>
      </c>
      <c r="BY2" s="1">
        <v>69</v>
      </c>
      <c r="BZ2" s="1">
        <v>3</v>
      </c>
      <c r="CA2" s="1">
        <v>0</v>
      </c>
      <c r="CB2" s="1">
        <v>5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f>4.183594+(-0.009034*D2)+(-1.802019*E2)+(1.02112*F2)+(1.762121*G2)+(-3.031996*J2)+(-6.456009*M2)+(24.043236*O2)+(-1.033312*T2)+(0.066494*AA2)+(-0.22258*AB2)+(-0.191123*AC2)+(-1.297444*AI2)+(-0.050047*AK2)+(-0.042478*AM2)+(0.045861*AQ2)+(-0.114879*AS2)+(-0.11276*AT2)+(0.156991*AU2)+(-0.222984*AV2)+(0.03936*AY2)+(0.032499*BE2)+(0.1917*BF2)+(-0.123623*BG2)+(0.065461*BH2)+(0.015142*BK2)+(-0.018628*BL2)+(-0.023796*BN2)+(0.006707*BR2)+(0.619998*BS2)+(0.019132*BY2)+(0.096691*BZ2)+(-0.020132*CA2)+(0.100053*CB2)+(-1.303454*CD2)+(-0.545811*CF2)+(-1.093949*CG2)+(4.460507*CH2)+(7.9751*CJ2)</f>
        <v>4.0160333599999998</v>
      </c>
      <c r="CL2" s="1">
        <v>9</v>
      </c>
    </row>
    <row r="3" spans="1:90" x14ac:dyDescent="0.25">
      <c r="A3" s="1" t="s">
        <v>123</v>
      </c>
      <c r="B3" s="1">
        <v>4.4000000000000004</v>
      </c>
      <c r="C3" s="1">
        <v>1</v>
      </c>
      <c r="D3" s="1">
        <v>88</v>
      </c>
      <c r="E3" s="1">
        <v>0.04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12</v>
      </c>
      <c r="V3" s="1">
        <v>2</v>
      </c>
      <c r="W3" s="1">
        <v>17</v>
      </c>
      <c r="X3" s="1">
        <v>0</v>
      </c>
      <c r="Y3" s="1">
        <v>0</v>
      </c>
      <c r="AA3" s="1">
        <v>0</v>
      </c>
      <c r="AB3" s="1">
        <v>0</v>
      </c>
      <c r="AC3" s="1">
        <v>1</v>
      </c>
      <c r="AD3" s="1">
        <v>0</v>
      </c>
      <c r="AE3" s="1">
        <v>0.03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13.2</v>
      </c>
      <c r="AM3" s="1">
        <v>14.8</v>
      </c>
      <c r="AN3" s="1">
        <v>0.1</v>
      </c>
      <c r="AO3" s="1">
        <v>2.8</v>
      </c>
      <c r="AP3" s="1">
        <v>11</v>
      </c>
      <c r="AQ3" s="1">
        <v>11</v>
      </c>
      <c r="AR3" s="1">
        <v>0</v>
      </c>
      <c r="AS3" s="1">
        <v>1</v>
      </c>
      <c r="AT3" s="1">
        <v>2</v>
      </c>
      <c r="AU3" s="1">
        <v>0</v>
      </c>
      <c r="AV3" s="1">
        <v>0</v>
      </c>
      <c r="AX3" s="1">
        <v>6</v>
      </c>
      <c r="AY3" s="1">
        <v>1</v>
      </c>
      <c r="AZ3" s="1">
        <v>2</v>
      </c>
      <c r="BA3" s="1">
        <v>0</v>
      </c>
      <c r="BB3" s="1">
        <v>3</v>
      </c>
      <c r="BC3" s="1">
        <v>13</v>
      </c>
      <c r="BD3" s="1">
        <v>6</v>
      </c>
      <c r="BE3" s="1">
        <v>6</v>
      </c>
      <c r="BF3" s="1">
        <v>2</v>
      </c>
      <c r="BG3" s="1">
        <v>1</v>
      </c>
      <c r="BH3" s="1">
        <v>1</v>
      </c>
      <c r="BI3" s="1">
        <v>1.37</v>
      </c>
      <c r="BJ3" s="1">
        <v>47</v>
      </c>
      <c r="BK3" s="1">
        <v>33</v>
      </c>
      <c r="BL3" s="1">
        <v>70</v>
      </c>
      <c r="BM3" s="1">
        <v>16</v>
      </c>
      <c r="BN3" s="1">
        <v>5</v>
      </c>
      <c r="BO3" s="1">
        <v>31</v>
      </c>
      <c r="BP3" s="1">
        <v>12</v>
      </c>
      <c r="BQ3" s="1">
        <v>2</v>
      </c>
      <c r="BR3" s="1">
        <v>17</v>
      </c>
      <c r="BS3" s="1">
        <v>1</v>
      </c>
      <c r="BT3" s="1">
        <v>0</v>
      </c>
      <c r="BU3" s="1">
        <v>1</v>
      </c>
      <c r="BV3" s="1">
        <v>0</v>
      </c>
      <c r="BW3" s="1">
        <v>1</v>
      </c>
      <c r="BX3" s="1">
        <v>0</v>
      </c>
      <c r="BY3" s="1">
        <v>52</v>
      </c>
      <c r="BZ3" s="1">
        <v>0</v>
      </c>
      <c r="CA3" s="1">
        <v>11</v>
      </c>
      <c r="CB3" s="1">
        <v>1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f t="shared" ref="CK3:CK66" si="0">4.183594+(-0.009034*D3)+(-1.802019*E3)+(1.02112*F3)+(1.762121*G3)+(-3.031996*J3)+(-6.456009*M3)+(24.043236*O3)+(-1.033312*T3)+(0.066494*AA3)+(-0.22258*AB3)+(-0.191123*AC3)+(-1.297444*AI3)+(-0.050047*AK3)+(-0.042478*AM3)+(0.045861*AQ3)+(-0.114879*AS3)+(-0.11276*AT3)+(0.156991*AU3)+(-0.222984*AV3)+(0.03936*AY3)+(0.032499*BE3)+(0.1917*BF3)+(-0.123623*BG3)+(0.065461*BH3)+(0.015142*BK3)+(-0.018628*BL3)+(-0.023796*BN3)+(0.006707*BR3)+(0.619998*BS3)+(0.019132*BY3)+(0.096691*BZ3)+(-0.020132*CA3)+(0.100053*CB3)+(-1.303454*CD3)+(-0.545811*CF3)+(-1.093949*CG3)+(4.460507*CH3)+(7.9751*CJ3)</f>
        <v>3.9046158399999991</v>
      </c>
      <c r="CL3" s="1">
        <v>9</v>
      </c>
    </row>
    <row r="4" spans="1:90" x14ac:dyDescent="0.25">
      <c r="A4" s="1" t="s">
        <v>101</v>
      </c>
      <c r="B4" s="1">
        <v>4.9000000000000004</v>
      </c>
      <c r="C4" s="1">
        <v>1</v>
      </c>
      <c r="D4" s="1">
        <v>90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15</v>
      </c>
      <c r="V4" s="1">
        <v>9</v>
      </c>
      <c r="W4" s="1">
        <v>60</v>
      </c>
      <c r="X4" s="1">
        <v>0</v>
      </c>
      <c r="Y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2.8</v>
      </c>
      <c r="AM4" s="1">
        <v>20</v>
      </c>
      <c r="AN4" s="1">
        <v>0</v>
      </c>
      <c r="AO4" s="1">
        <v>3.1</v>
      </c>
      <c r="AP4" s="1">
        <v>15</v>
      </c>
      <c r="AQ4" s="1">
        <v>15</v>
      </c>
      <c r="AR4" s="1">
        <v>0</v>
      </c>
      <c r="AS4" s="1">
        <v>1</v>
      </c>
      <c r="AT4" s="1">
        <v>3</v>
      </c>
      <c r="AU4" s="1">
        <v>0</v>
      </c>
      <c r="AV4" s="1">
        <v>0</v>
      </c>
      <c r="AX4" s="1">
        <v>7</v>
      </c>
      <c r="AY4" s="1">
        <v>5</v>
      </c>
      <c r="AZ4" s="1">
        <v>0</v>
      </c>
      <c r="BA4" s="1">
        <v>2</v>
      </c>
      <c r="BB4" s="1">
        <v>7</v>
      </c>
      <c r="BC4" s="1">
        <v>7</v>
      </c>
      <c r="BD4" s="1">
        <v>5</v>
      </c>
      <c r="BE4" s="1">
        <v>3</v>
      </c>
      <c r="BF4" s="1">
        <v>1</v>
      </c>
      <c r="BG4" s="1">
        <v>3</v>
      </c>
      <c r="BH4" s="1">
        <v>2</v>
      </c>
      <c r="BI4" s="1">
        <v>1.18</v>
      </c>
      <c r="BJ4" s="1">
        <v>86</v>
      </c>
      <c r="BK4" s="1">
        <v>75</v>
      </c>
      <c r="BL4" s="1">
        <v>87</v>
      </c>
      <c r="BM4" s="1">
        <v>45</v>
      </c>
      <c r="BN4" s="1">
        <v>37</v>
      </c>
      <c r="BO4" s="1">
        <v>82</v>
      </c>
      <c r="BP4" s="1">
        <v>15</v>
      </c>
      <c r="BQ4" s="1">
        <v>9</v>
      </c>
      <c r="BR4" s="1">
        <v>60</v>
      </c>
      <c r="BS4" s="1">
        <v>0</v>
      </c>
      <c r="BT4" s="1">
        <v>0</v>
      </c>
      <c r="BU4" s="1">
        <v>1</v>
      </c>
      <c r="BV4" s="1">
        <v>0</v>
      </c>
      <c r="BW4" s="1">
        <v>0</v>
      </c>
      <c r="BX4" s="1">
        <v>0</v>
      </c>
      <c r="BY4" s="1">
        <v>98</v>
      </c>
      <c r="BZ4" s="1">
        <v>0</v>
      </c>
      <c r="CA4" s="1">
        <v>12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f t="shared" si="0"/>
        <v>3.6721140000000001</v>
      </c>
      <c r="CL4" s="1">
        <v>6</v>
      </c>
    </row>
    <row r="5" spans="1:90" x14ac:dyDescent="0.25">
      <c r="A5" s="1" t="s">
        <v>109</v>
      </c>
      <c r="B5" s="1">
        <v>5.7</v>
      </c>
      <c r="C5" s="1">
        <v>1</v>
      </c>
      <c r="D5" s="1">
        <v>45</v>
      </c>
      <c r="E5" s="1">
        <v>0.03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9</v>
      </c>
      <c r="V5" s="1">
        <v>9</v>
      </c>
      <c r="W5" s="1">
        <v>100</v>
      </c>
      <c r="X5" s="1">
        <v>0</v>
      </c>
      <c r="Y5" s="1">
        <v>0</v>
      </c>
      <c r="AA5" s="1">
        <v>0</v>
      </c>
      <c r="AB5" s="1">
        <v>0</v>
      </c>
      <c r="AC5" s="1">
        <v>1</v>
      </c>
      <c r="AD5" s="1">
        <v>0</v>
      </c>
      <c r="AE5" s="1">
        <v>0.03</v>
      </c>
      <c r="AF5" s="1">
        <v>0</v>
      </c>
      <c r="AG5" s="1">
        <v>0</v>
      </c>
      <c r="AH5" s="1">
        <v>0</v>
      </c>
      <c r="AI5" s="1">
        <v>1</v>
      </c>
      <c r="AJ5" s="1">
        <v>0</v>
      </c>
      <c r="AK5" s="1">
        <v>0</v>
      </c>
      <c r="AL5" s="1">
        <v>12.2</v>
      </c>
      <c r="AM5" s="1">
        <v>0</v>
      </c>
      <c r="AN5" s="1">
        <v>0.1</v>
      </c>
      <c r="AO5" s="1">
        <v>2.7</v>
      </c>
      <c r="AP5" s="1">
        <v>7</v>
      </c>
      <c r="AQ5" s="1">
        <v>-2</v>
      </c>
      <c r="AR5" s="1">
        <v>0</v>
      </c>
      <c r="AS5" s="1">
        <v>-3</v>
      </c>
      <c r="AT5" s="1">
        <v>2</v>
      </c>
      <c r="AU5" s="1">
        <v>0</v>
      </c>
      <c r="AV5" s="1">
        <v>0</v>
      </c>
      <c r="AX5" s="1">
        <v>5</v>
      </c>
      <c r="AY5" s="1">
        <v>0</v>
      </c>
      <c r="AZ5" s="1">
        <v>0</v>
      </c>
      <c r="BA5" s="1">
        <v>0</v>
      </c>
      <c r="BB5" s="1">
        <v>0</v>
      </c>
      <c r="BC5" s="1">
        <v>8</v>
      </c>
      <c r="BD5" s="1">
        <v>6</v>
      </c>
      <c r="BE5" s="1">
        <v>3</v>
      </c>
      <c r="BF5" s="1">
        <v>1</v>
      </c>
      <c r="BG5" s="1">
        <v>2</v>
      </c>
      <c r="BH5" s="1">
        <v>1</v>
      </c>
      <c r="BI5" s="1">
        <v>0.82</v>
      </c>
      <c r="BJ5" s="1">
        <v>48</v>
      </c>
      <c r="BK5" s="1">
        <v>46</v>
      </c>
      <c r="BL5" s="1">
        <v>96</v>
      </c>
      <c r="BM5" s="1">
        <v>24</v>
      </c>
      <c r="BN5" s="1">
        <v>23</v>
      </c>
      <c r="BO5" s="1">
        <v>96</v>
      </c>
      <c r="BP5" s="1">
        <v>9</v>
      </c>
      <c r="BQ5" s="1">
        <v>9</v>
      </c>
      <c r="BR5" s="1">
        <v>100</v>
      </c>
      <c r="BS5" s="1">
        <v>0</v>
      </c>
      <c r="BT5" s="1">
        <v>0</v>
      </c>
      <c r="BU5" s="1">
        <v>1</v>
      </c>
      <c r="BV5" s="1">
        <v>0</v>
      </c>
      <c r="BW5" s="1">
        <v>0</v>
      </c>
      <c r="BX5" s="1">
        <v>0</v>
      </c>
      <c r="BY5" s="1">
        <v>49</v>
      </c>
      <c r="BZ5" s="1">
        <v>0</v>
      </c>
      <c r="CA5" s="1">
        <v>5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f t="shared" si="0"/>
        <v>2.2376874300000007</v>
      </c>
      <c r="CL5" s="1">
        <v>5</v>
      </c>
    </row>
    <row r="6" spans="1:90" x14ac:dyDescent="0.25">
      <c r="A6" s="1" t="s">
        <v>112</v>
      </c>
      <c r="B6" s="1">
        <v>4.9000000000000004</v>
      </c>
      <c r="C6" s="1">
        <v>1</v>
      </c>
      <c r="D6" s="1">
        <v>50</v>
      </c>
      <c r="E6" s="1">
        <v>0.02</v>
      </c>
      <c r="F6" s="1">
        <v>0</v>
      </c>
      <c r="G6" s="1">
        <v>0</v>
      </c>
      <c r="H6" s="1">
        <v>0</v>
      </c>
      <c r="I6" s="1">
        <v>1</v>
      </c>
      <c r="J6" s="1">
        <v>0</v>
      </c>
      <c r="K6" s="1">
        <v>1</v>
      </c>
      <c r="L6" s="1">
        <v>0</v>
      </c>
      <c r="M6" s="1">
        <v>0</v>
      </c>
      <c r="N6" s="1">
        <v>1</v>
      </c>
      <c r="O6" s="1">
        <v>0.01</v>
      </c>
      <c r="P6" s="1">
        <v>0.01</v>
      </c>
      <c r="Q6" s="1">
        <v>0</v>
      </c>
      <c r="R6" s="1">
        <v>0</v>
      </c>
      <c r="S6" s="1">
        <v>0</v>
      </c>
      <c r="T6" s="1">
        <v>0</v>
      </c>
      <c r="U6" s="1">
        <v>1</v>
      </c>
      <c r="V6" s="1">
        <v>0</v>
      </c>
      <c r="W6" s="1">
        <v>0</v>
      </c>
      <c r="X6" s="1">
        <v>0</v>
      </c>
      <c r="Y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0.01</v>
      </c>
      <c r="AF6" s="1">
        <v>0</v>
      </c>
      <c r="AG6" s="1">
        <v>0</v>
      </c>
      <c r="AH6" s="1">
        <v>0</v>
      </c>
      <c r="AI6" s="1">
        <v>1</v>
      </c>
      <c r="AJ6" s="1">
        <v>0</v>
      </c>
      <c r="AK6" s="1">
        <v>4</v>
      </c>
      <c r="AL6" s="1">
        <v>0.1</v>
      </c>
      <c r="AM6" s="1">
        <v>5.2</v>
      </c>
      <c r="AN6" s="1">
        <v>0.1</v>
      </c>
      <c r="AO6" s="1">
        <v>0.6</v>
      </c>
      <c r="AP6" s="1">
        <v>4</v>
      </c>
      <c r="AQ6" s="1">
        <v>-5</v>
      </c>
      <c r="AR6" s="1">
        <v>0</v>
      </c>
      <c r="AS6" s="1">
        <v>-4</v>
      </c>
      <c r="AT6" s="1">
        <v>4</v>
      </c>
      <c r="AU6" s="1">
        <v>0</v>
      </c>
      <c r="AV6" s="1">
        <v>0</v>
      </c>
      <c r="AX6" s="1">
        <v>2</v>
      </c>
      <c r="AY6" s="1">
        <v>0</v>
      </c>
      <c r="AZ6" s="1">
        <v>2</v>
      </c>
      <c r="BA6" s="1">
        <v>0</v>
      </c>
      <c r="BB6" s="1">
        <v>2</v>
      </c>
      <c r="BC6" s="1">
        <v>21</v>
      </c>
      <c r="BD6" s="1">
        <v>13</v>
      </c>
      <c r="BE6" s="1">
        <v>8</v>
      </c>
      <c r="BF6" s="1">
        <v>1</v>
      </c>
      <c r="BG6" s="1">
        <v>3</v>
      </c>
      <c r="BH6" s="1">
        <v>3</v>
      </c>
      <c r="BI6" s="1">
        <v>2.4900000000000002</v>
      </c>
      <c r="BJ6" s="1">
        <v>19</v>
      </c>
      <c r="BK6" s="1">
        <v>17</v>
      </c>
      <c r="BL6" s="1">
        <v>89</v>
      </c>
      <c r="BM6" s="1">
        <v>3</v>
      </c>
      <c r="BN6" s="1">
        <v>2</v>
      </c>
      <c r="BO6" s="1">
        <v>67</v>
      </c>
      <c r="BP6" s="1">
        <v>1</v>
      </c>
      <c r="BQ6" s="1">
        <v>0</v>
      </c>
      <c r="BR6" s="1">
        <v>0</v>
      </c>
      <c r="BS6" s="1">
        <v>0</v>
      </c>
      <c r="BT6" s="1">
        <v>0</v>
      </c>
      <c r="BU6" s="1">
        <v>1</v>
      </c>
      <c r="BV6" s="1">
        <v>0</v>
      </c>
      <c r="BW6" s="1">
        <v>0</v>
      </c>
      <c r="BX6" s="1">
        <v>1</v>
      </c>
      <c r="BY6" s="1">
        <v>25</v>
      </c>
      <c r="BZ6" s="1">
        <v>1</v>
      </c>
      <c r="CA6" s="1">
        <v>1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f t="shared" si="0"/>
        <v>1.3809343800000002</v>
      </c>
      <c r="CL6" s="1">
        <v>5</v>
      </c>
    </row>
    <row r="7" spans="1:90" x14ac:dyDescent="0.25">
      <c r="A7" s="1" t="s">
        <v>188</v>
      </c>
      <c r="B7" s="1">
        <v>4.3</v>
      </c>
      <c r="C7" s="1">
        <v>1</v>
      </c>
      <c r="D7" s="1">
        <v>90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11</v>
      </c>
      <c r="V7" s="1">
        <v>9</v>
      </c>
      <c r="W7" s="1">
        <v>82</v>
      </c>
      <c r="X7" s="1">
        <v>2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2</v>
      </c>
      <c r="AL7" s="1">
        <v>1.6</v>
      </c>
      <c r="AM7" s="1">
        <v>22.6</v>
      </c>
      <c r="AN7" s="1">
        <v>0</v>
      </c>
      <c r="AO7" s="1">
        <v>2.5</v>
      </c>
      <c r="AP7" s="1">
        <v>22</v>
      </c>
      <c r="AQ7" s="1">
        <v>22</v>
      </c>
      <c r="AR7" s="1">
        <v>0</v>
      </c>
      <c r="AS7" s="1">
        <v>2</v>
      </c>
      <c r="AT7" s="1">
        <v>1</v>
      </c>
      <c r="AU7" s="1">
        <v>3</v>
      </c>
      <c r="AV7" s="1">
        <v>2</v>
      </c>
      <c r="AW7" s="1">
        <v>67</v>
      </c>
      <c r="AX7" s="1">
        <v>6</v>
      </c>
      <c r="AY7" s="1">
        <v>6</v>
      </c>
      <c r="AZ7" s="1">
        <v>0</v>
      </c>
      <c r="BA7" s="1">
        <v>2</v>
      </c>
      <c r="BB7" s="1">
        <v>8</v>
      </c>
      <c r="BC7" s="1">
        <v>14</v>
      </c>
      <c r="BD7" s="1">
        <v>6</v>
      </c>
      <c r="BE7" s="1">
        <v>6</v>
      </c>
      <c r="BF7" s="1">
        <v>2</v>
      </c>
      <c r="BG7" s="1">
        <v>3</v>
      </c>
      <c r="BH7" s="1">
        <v>1</v>
      </c>
      <c r="BI7" s="1">
        <v>1.68</v>
      </c>
      <c r="BJ7" s="1">
        <v>39</v>
      </c>
      <c r="BK7" s="1">
        <v>34</v>
      </c>
      <c r="BL7" s="1">
        <v>87</v>
      </c>
      <c r="BM7" s="1">
        <v>25</v>
      </c>
      <c r="BN7" s="1">
        <v>19</v>
      </c>
      <c r="BO7" s="1">
        <v>76</v>
      </c>
      <c r="BP7" s="1">
        <v>11</v>
      </c>
      <c r="BQ7" s="1">
        <v>9</v>
      </c>
      <c r="BR7" s="1">
        <v>82</v>
      </c>
      <c r="BS7" s="1">
        <v>0</v>
      </c>
      <c r="BT7" s="1">
        <v>0</v>
      </c>
      <c r="BU7" s="1">
        <v>1</v>
      </c>
      <c r="BV7" s="1">
        <v>0</v>
      </c>
      <c r="BW7" s="1">
        <v>0</v>
      </c>
      <c r="BX7" s="1">
        <v>0</v>
      </c>
      <c r="BY7" s="1">
        <v>65</v>
      </c>
      <c r="BZ7" s="1">
        <v>1</v>
      </c>
      <c r="CA7" s="1">
        <v>7</v>
      </c>
      <c r="CB7" s="1">
        <v>2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f t="shared" si="0"/>
        <v>3.9025071999999987</v>
      </c>
      <c r="CL7" s="1">
        <v>5</v>
      </c>
    </row>
    <row r="8" spans="1:90" x14ac:dyDescent="0.25">
      <c r="A8" s="1" t="s">
        <v>61</v>
      </c>
      <c r="B8" s="1">
        <v>4.7</v>
      </c>
      <c r="C8" s="1">
        <v>1</v>
      </c>
      <c r="D8" s="1">
        <v>75</v>
      </c>
      <c r="E8" s="1">
        <v>0.05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7</v>
      </c>
      <c r="V8" s="1">
        <v>7</v>
      </c>
      <c r="W8" s="1">
        <v>100</v>
      </c>
      <c r="X8" s="1">
        <v>2</v>
      </c>
      <c r="Y8" s="1">
        <v>1</v>
      </c>
      <c r="Z8" s="1">
        <v>50</v>
      </c>
      <c r="AA8" s="1">
        <v>0</v>
      </c>
      <c r="AB8" s="1">
        <v>1</v>
      </c>
      <c r="AC8" s="1">
        <v>1</v>
      </c>
      <c r="AD8" s="1">
        <v>0</v>
      </c>
      <c r="AE8" s="1">
        <v>0.04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2</v>
      </c>
      <c r="AL8" s="1">
        <v>16.2</v>
      </c>
      <c r="AM8" s="1">
        <v>14.8</v>
      </c>
      <c r="AN8" s="1">
        <v>0.1</v>
      </c>
      <c r="AO8" s="1">
        <v>1.7</v>
      </c>
      <c r="AP8" s="1">
        <v>9</v>
      </c>
      <c r="AQ8" s="1">
        <v>9</v>
      </c>
      <c r="AR8" s="1">
        <v>0</v>
      </c>
      <c r="AS8" s="1">
        <v>1</v>
      </c>
      <c r="AT8" s="1">
        <v>3</v>
      </c>
      <c r="AU8" s="1">
        <v>2</v>
      </c>
      <c r="AV8" s="1">
        <v>0</v>
      </c>
      <c r="AW8" s="1">
        <v>0</v>
      </c>
      <c r="AX8" s="1">
        <v>7</v>
      </c>
      <c r="AY8" s="1">
        <v>1</v>
      </c>
      <c r="AZ8" s="1">
        <v>1</v>
      </c>
      <c r="BA8" s="1">
        <v>2</v>
      </c>
      <c r="BB8" s="1">
        <v>4</v>
      </c>
      <c r="BC8" s="1">
        <v>21</v>
      </c>
      <c r="BD8" s="1">
        <v>13</v>
      </c>
      <c r="BE8" s="1">
        <v>8</v>
      </c>
      <c r="BF8" s="1">
        <v>1</v>
      </c>
      <c r="BG8" s="1">
        <v>3</v>
      </c>
      <c r="BH8" s="1">
        <v>3</v>
      </c>
      <c r="BI8" s="1">
        <v>2.4900000000000002</v>
      </c>
      <c r="BJ8" s="1">
        <v>25</v>
      </c>
      <c r="BK8" s="1">
        <v>23</v>
      </c>
      <c r="BL8" s="1">
        <v>92</v>
      </c>
      <c r="BM8" s="1">
        <v>16</v>
      </c>
      <c r="BN8" s="1">
        <v>14</v>
      </c>
      <c r="BO8" s="1">
        <v>88</v>
      </c>
      <c r="BP8" s="1">
        <v>7</v>
      </c>
      <c r="BQ8" s="1">
        <v>7</v>
      </c>
      <c r="BR8" s="1">
        <v>100</v>
      </c>
      <c r="BS8" s="1">
        <v>0</v>
      </c>
      <c r="BT8" s="1">
        <v>0</v>
      </c>
      <c r="BU8" s="1">
        <v>0</v>
      </c>
      <c r="BV8" s="1">
        <v>1</v>
      </c>
      <c r="BW8" s="1">
        <v>0</v>
      </c>
      <c r="BX8" s="1">
        <v>1</v>
      </c>
      <c r="BY8" s="1">
        <v>46</v>
      </c>
      <c r="BZ8" s="1">
        <v>1</v>
      </c>
      <c r="CA8" s="1">
        <v>3</v>
      </c>
      <c r="CB8" s="1">
        <v>1</v>
      </c>
      <c r="CC8" s="1">
        <v>0</v>
      </c>
      <c r="CD8" s="1">
        <v>0</v>
      </c>
      <c r="CE8" s="1">
        <v>0</v>
      </c>
      <c r="CF8" s="1">
        <v>1</v>
      </c>
      <c r="CG8" s="1">
        <v>0</v>
      </c>
      <c r="CH8" s="1">
        <v>0</v>
      </c>
      <c r="CI8" s="1">
        <v>0</v>
      </c>
      <c r="CJ8" s="1">
        <v>0</v>
      </c>
      <c r="CK8" s="1">
        <f t="shared" si="0"/>
        <v>2.3062646499999997</v>
      </c>
      <c r="CL8" s="1">
        <v>4</v>
      </c>
    </row>
    <row r="9" spans="1:90" x14ac:dyDescent="0.25">
      <c r="A9" s="1" t="s">
        <v>196</v>
      </c>
      <c r="B9" s="1">
        <v>4.4000000000000004</v>
      </c>
      <c r="C9" s="1">
        <v>1</v>
      </c>
      <c r="D9" s="1">
        <v>90</v>
      </c>
      <c r="E9" s="1">
        <v>0.05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2</v>
      </c>
      <c r="V9" s="1">
        <v>0</v>
      </c>
      <c r="W9" s="1">
        <v>0</v>
      </c>
      <c r="X9" s="1">
        <v>0</v>
      </c>
      <c r="Y9" s="1">
        <v>0</v>
      </c>
      <c r="AA9" s="1">
        <v>0</v>
      </c>
      <c r="AB9" s="1">
        <v>0</v>
      </c>
      <c r="AC9" s="1">
        <v>1</v>
      </c>
      <c r="AD9" s="1">
        <v>0</v>
      </c>
      <c r="AE9" s="1">
        <v>0.03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10.4</v>
      </c>
      <c r="AM9" s="1">
        <v>20.2</v>
      </c>
      <c r="AN9" s="1">
        <v>0.1</v>
      </c>
      <c r="AO9" s="1">
        <v>2.5</v>
      </c>
      <c r="AP9" s="1">
        <v>17</v>
      </c>
      <c r="AQ9" s="1">
        <v>17</v>
      </c>
      <c r="AR9" s="1">
        <v>0</v>
      </c>
      <c r="AS9" s="1">
        <v>2</v>
      </c>
      <c r="AT9" s="1">
        <v>1</v>
      </c>
      <c r="AU9" s="1">
        <v>0</v>
      </c>
      <c r="AV9" s="1">
        <v>0</v>
      </c>
      <c r="AX9" s="1">
        <v>4</v>
      </c>
      <c r="AY9" s="1">
        <v>8</v>
      </c>
      <c r="AZ9" s="1">
        <v>1</v>
      </c>
      <c r="BA9" s="1">
        <v>1</v>
      </c>
      <c r="BB9" s="1">
        <v>10</v>
      </c>
      <c r="BC9" s="1">
        <v>14</v>
      </c>
      <c r="BD9" s="1">
        <v>6</v>
      </c>
      <c r="BE9" s="1">
        <v>6</v>
      </c>
      <c r="BF9" s="1">
        <v>2</v>
      </c>
      <c r="BG9" s="1">
        <v>3</v>
      </c>
      <c r="BH9" s="1">
        <v>1</v>
      </c>
      <c r="BI9" s="1">
        <v>1.68</v>
      </c>
      <c r="BJ9" s="1">
        <v>37</v>
      </c>
      <c r="BK9" s="1">
        <v>34</v>
      </c>
      <c r="BL9" s="1">
        <v>92</v>
      </c>
      <c r="BM9" s="1">
        <v>11</v>
      </c>
      <c r="BN9" s="1">
        <v>9</v>
      </c>
      <c r="BO9" s="1">
        <v>82</v>
      </c>
      <c r="BP9" s="1">
        <v>2</v>
      </c>
      <c r="BQ9" s="1">
        <v>0</v>
      </c>
      <c r="BR9" s="1">
        <v>0</v>
      </c>
      <c r="BS9" s="1">
        <v>0</v>
      </c>
      <c r="BT9" s="1">
        <v>0</v>
      </c>
      <c r="BU9" s="1">
        <v>1</v>
      </c>
      <c r="BV9" s="1">
        <v>0</v>
      </c>
      <c r="BW9" s="1">
        <v>0</v>
      </c>
      <c r="BX9" s="1">
        <v>1</v>
      </c>
      <c r="BY9" s="1">
        <v>50</v>
      </c>
      <c r="BZ9" s="1">
        <v>0</v>
      </c>
      <c r="CA9" s="1">
        <v>1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f t="shared" si="0"/>
        <v>2.7795954500000004</v>
      </c>
      <c r="CL9" s="1">
        <v>2</v>
      </c>
    </row>
    <row r="10" spans="1:90" x14ac:dyDescent="0.25">
      <c r="A10" s="1" t="s">
        <v>102</v>
      </c>
      <c r="B10" s="1">
        <v>4.3</v>
      </c>
      <c r="C10" s="1">
        <v>1</v>
      </c>
      <c r="D10" s="1">
        <v>90</v>
      </c>
      <c r="E10" s="1">
        <v>0.04</v>
      </c>
      <c r="F10" s="1">
        <v>0</v>
      </c>
      <c r="G10" s="1">
        <v>0</v>
      </c>
      <c r="H10" s="1">
        <v>0</v>
      </c>
      <c r="I10" s="1">
        <v>1</v>
      </c>
      <c r="J10" s="1">
        <v>0</v>
      </c>
      <c r="K10" s="1">
        <v>0</v>
      </c>
      <c r="L10" s="1">
        <v>1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10</v>
      </c>
      <c r="V10" s="1">
        <v>4</v>
      </c>
      <c r="W10" s="1">
        <v>40</v>
      </c>
      <c r="X10" s="1">
        <v>6</v>
      </c>
      <c r="Y10" s="1">
        <v>1</v>
      </c>
      <c r="Z10" s="1">
        <v>17</v>
      </c>
      <c r="AA10" s="1">
        <v>1</v>
      </c>
      <c r="AB10" s="1">
        <v>0</v>
      </c>
      <c r="AC10" s="1">
        <v>1</v>
      </c>
      <c r="AD10" s="1">
        <v>0</v>
      </c>
      <c r="AE10" s="1">
        <v>0.04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1</v>
      </c>
      <c r="AL10" s="1">
        <v>15</v>
      </c>
      <c r="AM10" s="1">
        <v>21.4</v>
      </c>
      <c r="AN10" s="1">
        <v>0.1</v>
      </c>
      <c r="AO10" s="1">
        <v>3.4</v>
      </c>
      <c r="AP10" s="1">
        <v>13</v>
      </c>
      <c r="AQ10" s="1">
        <v>13</v>
      </c>
      <c r="AR10" s="1">
        <v>0</v>
      </c>
      <c r="AS10" s="1">
        <v>2</v>
      </c>
      <c r="AT10" s="1">
        <v>1</v>
      </c>
      <c r="AU10" s="1">
        <v>2</v>
      </c>
      <c r="AV10" s="1">
        <v>1</v>
      </c>
      <c r="AW10" s="1">
        <v>50</v>
      </c>
      <c r="AX10" s="1">
        <v>4</v>
      </c>
      <c r="AY10" s="1">
        <v>7</v>
      </c>
      <c r="AZ10" s="1">
        <v>0</v>
      </c>
      <c r="BA10" s="1">
        <v>2</v>
      </c>
      <c r="BB10" s="1">
        <v>9</v>
      </c>
      <c r="BC10" s="1">
        <v>12</v>
      </c>
      <c r="BD10" s="1">
        <v>9</v>
      </c>
      <c r="BE10" s="1">
        <v>1</v>
      </c>
      <c r="BF10" s="1">
        <v>0</v>
      </c>
      <c r="BG10" s="1">
        <v>3</v>
      </c>
      <c r="BH10" s="1">
        <v>2</v>
      </c>
      <c r="BI10" s="1">
        <v>1.04</v>
      </c>
      <c r="BJ10" s="1">
        <v>24</v>
      </c>
      <c r="BK10" s="1">
        <v>14</v>
      </c>
      <c r="BL10" s="1">
        <v>58</v>
      </c>
      <c r="BM10" s="1">
        <v>22</v>
      </c>
      <c r="BN10" s="1">
        <v>10</v>
      </c>
      <c r="BO10" s="1">
        <v>45</v>
      </c>
      <c r="BP10" s="1">
        <v>10</v>
      </c>
      <c r="BQ10" s="1">
        <v>4</v>
      </c>
      <c r="BR10" s="1">
        <v>40</v>
      </c>
      <c r="BS10" s="1">
        <v>0</v>
      </c>
      <c r="BT10" s="1">
        <v>0</v>
      </c>
      <c r="BU10" s="1">
        <v>1</v>
      </c>
      <c r="BV10" s="1">
        <v>0</v>
      </c>
      <c r="BW10" s="1">
        <v>0</v>
      </c>
      <c r="BX10" s="1">
        <v>2</v>
      </c>
      <c r="BY10" s="1">
        <v>60</v>
      </c>
      <c r="BZ10" s="1">
        <v>0</v>
      </c>
      <c r="CA10" s="1">
        <v>8</v>
      </c>
      <c r="CB10" s="1">
        <v>8</v>
      </c>
      <c r="CC10" s="1">
        <v>0</v>
      </c>
      <c r="CD10" s="1">
        <v>0</v>
      </c>
      <c r="CE10" s="1">
        <v>1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f t="shared" si="0"/>
        <v>3.57666504</v>
      </c>
      <c r="CL10" s="1">
        <v>2</v>
      </c>
    </row>
    <row r="11" spans="1:90" x14ac:dyDescent="0.25">
      <c r="A11" s="1" t="s">
        <v>125</v>
      </c>
      <c r="B11" s="1">
        <v>4.4000000000000004</v>
      </c>
      <c r="C11" s="1">
        <v>1</v>
      </c>
      <c r="D11" s="1">
        <v>90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6</v>
      </c>
      <c r="V11" s="1">
        <v>4</v>
      </c>
      <c r="W11" s="1">
        <v>67</v>
      </c>
      <c r="X11" s="1">
        <v>0</v>
      </c>
      <c r="Y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0.3</v>
      </c>
      <c r="AM11" s="1">
        <v>23.4</v>
      </c>
      <c r="AN11" s="1">
        <v>0</v>
      </c>
      <c r="AO11" s="1">
        <v>1.7</v>
      </c>
      <c r="AP11" s="1">
        <v>19</v>
      </c>
      <c r="AQ11" s="1">
        <v>19</v>
      </c>
      <c r="AR11" s="1">
        <v>0</v>
      </c>
      <c r="AS11" s="1">
        <v>2</v>
      </c>
      <c r="AT11" s="1">
        <v>1</v>
      </c>
      <c r="AU11" s="1">
        <v>0</v>
      </c>
      <c r="AV11" s="1">
        <v>0</v>
      </c>
      <c r="AX11" s="1">
        <v>3</v>
      </c>
      <c r="AY11" s="1">
        <v>9</v>
      </c>
      <c r="AZ11" s="1">
        <v>1</v>
      </c>
      <c r="BA11" s="1">
        <v>0</v>
      </c>
      <c r="BB11" s="1">
        <v>10</v>
      </c>
      <c r="BC11" s="1">
        <v>19</v>
      </c>
      <c r="BD11" s="1">
        <v>17</v>
      </c>
      <c r="BE11" s="1">
        <v>7</v>
      </c>
      <c r="BF11" s="1">
        <v>1</v>
      </c>
      <c r="BG11" s="1">
        <v>7</v>
      </c>
      <c r="BH11" s="1">
        <v>3</v>
      </c>
      <c r="BI11" s="1">
        <v>2.4500000000000002</v>
      </c>
      <c r="BJ11" s="1">
        <v>30</v>
      </c>
      <c r="BK11" s="1">
        <v>27</v>
      </c>
      <c r="BL11" s="1">
        <v>90</v>
      </c>
      <c r="BM11" s="1">
        <v>9</v>
      </c>
      <c r="BN11" s="1">
        <v>7</v>
      </c>
      <c r="BO11" s="1">
        <v>78</v>
      </c>
      <c r="BP11" s="1">
        <v>6</v>
      </c>
      <c r="BQ11" s="1">
        <v>4</v>
      </c>
      <c r="BR11" s="1">
        <v>67</v>
      </c>
      <c r="BS11" s="1">
        <v>0</v>
      </c>
      <c r="BT11" s="1">
        <v>0</v>
      </c>
      <c r="BU11" s="1">
        <v>1</v>
      </c>
      <c r="BV11" s="1">
        <v>0</v>
      </c>
      <c r="BW11" s="1">
        <v>0</v>
      </c>
      <c r="BX11" s="1">
        <v>0</v>
      </c>
      <c r="BY11" s="1">
        <v>48</v>
      </c>
      <c r="BZ11" s="1">
        <v>1</v>
      </c>
      <c r="CA11" s="1">
        <v>6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f t="shared" si="0"/>
        <v>2.9191908</v>
      </c>
      <c r="CL11" s="1">
        <v>2</v>
      </c>
    </row>
    <row r="12" spans="1:90" x14ac:dyDescent="0.25">
      <c r="A12" s="1" t="s">
        <v>135</v>
      </c>
      <c r="B12" s="1">
        <v>4.9000000000000004</v>
      </c>
      <c r="C12" s="1">
        <v>1</v>
      </c>
      <c r="D12" s="1">
        <v>68</v>
      </c>
      <c r="E12" s="1">
        <v>0.19</v>
      </c>
      <c r="F12" s="1">
        <v>0</v>
      </c>
      <c r="G12" s="1">
        <v>0.2</v>
      </c>
      <c r="H12" s="1">
        <v>0</v>
      </c>
      <c r="I12" s="1">
        <v>2</v>
      </c>
      <c r="J12" s="1">
        <v>1</v>
      </c>
      <c r="K12" s="1">
        <v>2</v>
      </c>
      <c r="L12" s="1">
        <v>0</v>
      </c>
      <c r="M12" s="1">
        <v>0</v>
      </c>
      <c r="N12" s="1">
        <v>2</v>
      </c>
      <c r="O12" s="1">
        <v>0.17</v>
      </c>
      <c r="P12" s="1">
        <v>0.17</v>
      </c>
      <c r="Q12" s="1">
        <v>0</v>
      </c>
      <c r="R12" s="1">
        <v>0</v>
      </c>
      <c r="S12" s="1">
        <v>0</v>
      </c>
      <c r="T12" s="1">
        <v>0</v>
      </c>
      <c r="U12" s="1">
        <v>3</v>
      </c>
      <c r="V12" s="1">
        <v>2</v>
      </c>
      <c r="W12" s="1">
        <v>67</v>
      </c>
      <c r="X12" s="1">
        <v>0</v>
      </c>
      <c r="Y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0.05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24</v>
      </c>
      <c r="AL12" s="1">
        <v>0.3</v>
      </c>
      <c r="AM12" s="1">
        <v>30.8</v>
      </c>
      <c r="AN12" s="1">
        <v>1.2</v>
      </c>
      <c r="AO12" s="1">
        <v>3.6</v>
      </c>
      <c r="AP12" s="1">
        <v>13</v>
      </c>
      <c r="AQ12" s="1">
        <v>13</v>
      </c>
      <c r="AR12" s="1">
        <v>0</v>
      </c>
      <c r="AS12" s="1">
        <v>1</v>
      </c>
      <c r="AT12" s="1">
        <v>2</v>
      </c>
      <c r="AU12" s="1">
        <v>1</v>
      </c>
      <c r="AV12" s="1">
        <v>1</v>
      </c>
      <c r="AW12" s="1">
        <v>100</v>
      </c>
      <c r="AX12" s="1">
        <v>1</v>
      </c>
      <c r="AY12" s="1">
        <v>4</v>
      </c>
      <c r="AZ12" s="1">
        <v>3</v>
      </c>
      <c r="BA12" s="1">
        <v>2</v>
      </c>
      <c r="BB12" s="1">
        <v>9</v>
      </c>
      <c r="BC12" s="1">
        <v>16</v>
      </c>
      <c r="BD12" s="1">
        <v>12</v>
      </c>
      <c r="BE12" s="1">
        <v>5</v>
      </c>
      <c r="BF12" s="1">
        <v>2</v>
      </c>
      <c r="BG12" s="1">
        <v>5</v>
      </c>
      <c r="BH12" s="1">
        <v>2</v>
      </c>
      <c r="BI12" s="1">
        <v>1.62</v>
      </c>
      <c r="BJ12" s="1">
        <v>20</v>
      </c>
      <c r="BK12" s="1">
        <v>15</v>
      </c>
      <c r="BL12" s="1">
        <v>75</v>
      </c>
      <c r="BM12" s="1">
        <v>5</v>
      </c>
      <c r="BN12" s="1">
        <v>3</v>
      </c>
      <c r="BO12" s="1">
        <v>60</v>
      </c>
      <c r="BP12" s="1">
        <v>3</v>
      </c>
      <c r="BQ12" s="1">
        <v>2</v>
      </c>
      <c r="BR12" s="1">
        <v>67</v>
      </c>
      <c r="BS12" s="1">
        <v>0</v>
      </c>
      <c r="BT12" s="1">
        <v>0</v>
      </c>
      <c r="BU12" s="1">
        <v>0</v>
      </c>
      <c r="BV12" s="1">
        <v>1</v>
      </c>
      <c r="BW12" s="1">
        <v>0</v>
      </c>
      <c r="BX12" s="1">
        <v>2</v>
      </c>
      <c r="BY12" s="1">
        <v>34</v>
      </c>
      <c r="BZ12" s="1">
        <v>2</v>
      </c>
      <c r="CA12" s="1">
        <v>3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f t="shared" si="0"/>
        <v>2.5226543100000014</v>
      </c>
      <c r="CL12" s="1">
        <v>2</v>
      </c>
    </row>
    <row r="13" spans="1:90" x14ac:dyDescent="0.25">
      <c r="A13" s="1" t="s">
        <v>160</v>
      </c>
      <c r="B13" s="1">
        <v>3.9</v>
      </c>
      <c r="C13" s="1">
        <v>1</v>
      </c>
      <c r="D13" s="1">
        <v>90</v>
      </c>
      <c r="E13" s="1">
        <v>0.06</v>
      </c>
      <c r="F13" s="1">
        <v>0</v>
      </c>
      <c r="G13" s="1">
        <v>0.1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0.01</v>
      </c>
      <c r="P13" s="1">
        <v>0.01</v>
      </c>
      <c r="Q13" s="1">
        <v>0</v>
      </c>
      <c r="R13" s="1">
        <v>0</v>
      </c>
      <c r="S13" s="1">
        <v>0</v>
      </c>
      <c r="T13" s="1">
        <v>0</v>
      </c>
      <c r="U13" s="1">
        <v>7</v>
      </c>
      <c r="V13" s="1">
        <v>6</v>
      </c>
      <c r="W13" s="1">
        <v>86</v>
      </c>
      <c r="X13" s="1">
        <v>0</v>
      </c>
      <c r="Y13" s="1">
        <v>0</v>
      </c>
      <c r="AA13" s="1">
        <v>0</v>
      </c>
      <c r="AB13" s="1">
        <v>0</v>
      </c>
      <c r="AC13" s="1">
        <v>2</v>
      </c>
      <c r="AD13" s="1">
        <v>0</v>
      </c>
      <c r="AE13" s="1">
        <v>0.08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6</v>
      </c>
      <c r="AL13" s="1">
        <v>22.1</v>
      </c>
      <c r="AM13" s="1">
        <v>19.8</v>
      </c>
      <c r="AN13" s="1">
        <v>0.3</v>
      </c>
      <c r="AO13" s="1">
        <v>2</v>
      </c>
      <c r="AP13" s="1">
        <v>16</v>
      </c>
      <c r="AQ13" s="1">
        <v>16</v>
      </c>
      <c r="AR13" s="1">
        <v>0</v>
      </c>
      <c r="AS13" s="1">
        <v>2</v>
      </c>
      <c r="AT13" s="1">
        <v>1</v>
      </c>
      <c r="AU13" s="1">
        <v>0</v>
      </c>
      <c r="AV13" s="1">
        <v>0</v>
      </c>
      <c r="AX13" s="1">
        <v>5</v>
      </c>
      <c r="AY13" s="1">
        <v>3</v>
      </c>
      <c r="AZ13" s="1">
        <v>0</v>
      </c>
      <c r="BA13" s="1">
        <v>1</v>
      </c>
      <c r="BB13" s="1">
        <v>4</v>
      </c>
      <c r="BC13" s="1">
        <v>19</v>
      </c>
      <c r="BD13" s="1">
        <v>17</v>
      </c>
      <c r="BE13" s="1">
        <v>7</v>
      </c>
      <c r="BF13" s="1">
        <v>1</v>
      </c>
      <c r="BG13" s="1">
        <v>7</v>
      </c>
      <c r="BH13" s="1">
        <v>3</v>
      </c>
      <c r="BI13" s="1">
        <v>2.4500000000000002</v>
      </c>
      <c r="BJ13" s="1">
        <v>39</v>
      </c>
      <c r="BK13" s="1">
        <v>31</v>
      </c>
      <c r="BL13" s="1">
        <v>79</v>
      </c>
      <c r="BM13" s="1">
        <v>14</v>
      </c>
      <c r="BN13" s="1">
        <v>12</v>
      </c>
      <c r="BO13" s="1">
        <v>86</v>
      </c>
      <c r="BP13" s="1">
        <v>7</v>
      </c>
      <c r="BQ13" s="1">
        <v>6</v>
      </c>
      <c r="BR13" s="1">
        <v>86</v>
      </c>
      <c r="BS13" s="1">
        <v>0</v>
      </c>
      <c r="BT13" s="1">
        <v>0</v>
      </c>
      <c r="BU13" s="1">
        <v>1</v>
      </c>
      <c r="BV13" s="1">
        <v>0</v>
      </c>
      <c r="BW13" s="1">
        <v>0</v>
      </c>
      <c r="BX13" s="1">
        <v>4</v>
      </c>
      <c r="BY13" s="1">
        <v>60</v>
      </c>
      <c r="BZ13" s="1">
        <v>3</v>
      </c>
      <c r="CA13" s="1">
        <v>2</v>
      </c>
      <c r="CB13" s="1">
        <v>2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f t="shared" si="0"/>
        <v>3.3018929199999993</v>
      </c>
      <c r="CL13" s="1">
        <v>1</v>
      </c>
    </row>
    <row r="14" spans="1:90" x14ac:dyDescent="0.25">
      <c r="A14" s="1" t="s">
        <v>71</v>
      </c>
      <c r="B14" s="1">
        <v>4.3</v>
      </c>
      <c r="C14" s="1">
        <v>1</v>
      </c>
      <c r="D14" s="1">
        <v>90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8</v>
      </c>
      <c r="V14" s="1">
        <v>1</v>
      </c>
      <c r="W14" s="1">
        <v>13</v>
      </c>
      <c r="X14" s="1">
        <v>0</v>
      </c>
      <c r="Y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0.2</v>
      </c>
      <c r="AM14" s="1">
        <v>14</v>
      </c>
      <c r="AN14" s="1">
        <v>0</v>
      </c>
      <c r="AO14" s="1">
        <v>3.3</v>
      </c>
      <c r="AP14" s="1">
        <v>13</v>
      </c>
      <c r="AQ14" s="1">
        <v>13</v>
      </c>
      <c r="AR14" s="1">
        <v>0</v>
      </c>
      <c r="AS14" s="1">
        <v>2</v>
      </c>
      <c r="AT14" s="1">
        <v>1</v>
      </c>
      <c r="AU14" s="1">
        <v>1</v>
      </c>
      <c r="AV14" s="1">
        <v>1</v>
      </c>
      <c r="AW14" s="1">
        <v>100</v>
      </c>
      <c r="AX14" s="1">
        <v>6</v>
      </c>
      <c r="AY14" s="1">
        <v>6</v>
      </c>
      <c r="AZ14" s="1">
        <v>0</v>
      </c>
      <c r="BA14" s="1">
        <v>0</v>
      </c>
      <c r="BB14" s="1">
        <v>6</v>
      </c>
      <c r="BC14" s="1">
        <v>12</v>
      </c>
      <c r="BD14" s="1">
        <v>9</v>
      </c>
      <c r="BE14" s="1">
        <v>1</v>
      </c>
      <c r="BF14" s="1">
        <v>0</v>
      </c>
      <c r="BG14" s="1">
        <v>3</v>
      </c>
      <c r="BH14" s="1">
        <v>2</v>
      </c>
      <c r="BI14" s="1">
        <v>1.04</v>
      </c>
      <c r="BJ14" s="1">
        <v>29</v>
      </c>
      <c r="BK14" s="1">
        <v>18</v>
      </c>
      <c r="BL14" s="1">
        <v>62</v>
      </c>
      <c r="BM14" s="1">
        <v>16</v>
      </c>
      <c r="BN14" s="1">
        <v>7</v>
      </c>
      <c r="BO14" s="1">
        <v>44</v>
      </c>
      <c r="BP14" s="1">
        <v>8</v>
      </c>
      <c r="BQ14" s="1">
        <v>1</v>
      </c>
      <c r="BR14" s="1">
        <v>13</v>
      </c>
      <c r="BS14" s="1">
        <v>0</v>
      </c>
      <c r="BT14" s="1">
        <v>0</v>
      </c>
      <c r="BU14" s="1">
        <v>1</v>
      </c>
      <c r="BV14" s="1">
        <v>0</v>
      </c>
      <c r="BW14" s="1">
        <v>0</v>
      </c>
      <c r="BX14" s="1">
        <v>0</v>
      </c>
      <c r="BY14" s="1">
        <v>37</v>
      </c>
      <c r="BZ14" s="1">
        <v>0</v>
      </c>
      <c r="CA14" s="1">
        <v>8</v>
      </c>
      <c r="CB14" s="1">
        <v>2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f t="shared" si="0"/>
        <v>2.7774089999999996</v>
      </c>
      <c r="CL14" s="1">
        <v>1</v>
      </c>
    </row>
    <row r="15" spans="1:90" x14ac:dyDescent="0.25">
      <c r="A15" s="1" t="s">
        <v>173</v>
      </c>
      <c r="B15" s="1">
        <v>4.3</v>
      </c>
      <c r="C15" s="1">
        <v>1</v>
      </c>
      <c r="D15" s="1">
        <v>13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3</v>
      </c>
      <c r="V15" s="1">
        <v>3</v>
      </c>
      <c r="W15" s="1">
        <v>100</v>
      </c>
      <c r="X15" s="1">
        <v>2</v>
      </c>
      <c r="Y15" s="1">
        <v>1</v>
      </c>
      <c r="Z15" s="1">
        <v>50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4.8</v>
      </c>
      <c r="AM15" s="1">
        <v>4.2</v>
      </c>
      <c r="AN15" s="1">
        <v>0</v>
      </c>
      <c r="AO15" s="1">
        <v>0.5</v>
      </c>
      <c r="AP15" s="1">
        <v>4</v>
      </c>
      <c r="AQ15" s="1">
        <v>4</v>
      </c>
      <c r="AR15" s="1">
        <v>0</v>
      </c>
      <c r="AS15" s="1">
        <v>1</v>
      </c>
      <c r="AT15" s="1">
        <v>0</v>
      </c>
      <c r="AU15" s="1">
        <v>0</v>
      </c>
      <c r="AV15" s="1">
        <v>0</v>
      </c>
      <c r="AX15" s="1">
        <v>1</v>
      </c>
      <c r="AY15" s="1">
        <v>0</v>
      </c>
      <c r="AZ15" s="1">
        <v>0</v>
      </c>
      <c r="BA15" s="1">
        <v>2</v>
      </c>
      <c r="BB15" s="1">
        <v>2</v>
      </c>
      <c r="BC15" s="1">
        <v>15</v>
      </c>
      <c r="BD15" s="1">
        <v>9</v>
      </c>
      <c r="BE15" s="1">
        <v>6</v>
      </c>
      <c r="BF15" s="1">
        <v>1</v>
      </c>
      <c r="BG15" s="1">
        <v>5</v>
      </c>
      <c r="BH15" s="1">
        <v>5</v>
      </c>
      <c r="BI15" s="1">
        <v>2.5</v>
      </c>
      <c r="BJ15" s="1">
        <v>4</v>
      </c>
      <c r="BK15" s="1">
        <v>4</v>
      </c>
      <c r="BL15" s="1">
        <v>100</v>
      </c>
      <c r="BM15" s="1">
        <v>6</v>
      </c>
      <c r="BN15" s="1">
        <v>5</v>
      </c>
      <c r="BO15" s="1">
        <v>83</v>
      </c>
      <c r="BP15" s="1">
        <v>3</v>
      </c>
      <c r="BQ15" s="1">
        <v>3</v>
      </c>
      <c r="BR15" s="1">
        <v>100</v>
      </c>
      <c r="BS15" s="1">
        <v>0</v>
      </c>
      <c r="BT15" s="1">
        <v>0</v>
      </c>
      <c r="BU15" s="1">
        <v>0</v>
      </c>
      <c r="BV15" s="1">
        <v>1</v>
      </c>
      <c r="BW15" s="1">
        <v>0</v>
      </c>
      <c r="BX15" s="1">
        <v>0</v>
      </c>
      <c r="BY15" s="1">
        <v>11</v>
      </c>
      <c r="BZ15" s="1">
        <v>0</v>
      </c>
      <c r="CA15" s="1">
        <v>1</v>
      </c>
      <c r="CB15" s="1">
        <v>1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f t="shared" si="0"/>
        <v>3.0920544000000012</v>
      </c>
      <c r="CL15" s="1">
        <v>1</v>
      </c>
    </row>
    <row r="16" spans="1:90" x14ac:dyDescent="0.25">
      <c r="A16" s="1" t="s">
        <v>201</v>
      </c>
      <c r="B16" s="1">
        <v>3.9</v>
      </c>
      <c r="C16" s="1">
        <v>1</v>
      </c>
      <c r="D16" s="1">
        <v>78</v>
      </c>
      <c r="E16" s="1">
        <v>0.22</v>
      </c>
      <c r="F16" s="1">
        <v>0</v>
      </c>
      <c r="G16" s="1">
        <v>0.5</v>
      </c>
      <c r="H16" s="1">
        <v>0</v>
      </c>
      <c r="I16" s="1">
        <v>2</v>
      </c>
      <c r="J16" s="1">
        <v>0</v>
      </c>
      <c r="K16" s="1">
        <v>2</v>
      </c>
      <c r="L16" s="1">
        <v>0</v>
      </c>
      <c r="M16" s="1">
        <v>0</v>
      </c>
      <c r="N16" s="1">
        <v>1</v>
      </c>
      <c r="O16" s="1">
        <v>0.03</v>
      </c>
      <c r="P16" s="1">
        <v>0.03</v>
      </c>
      <c r="Q16" s="1">
        <v>0</v>
      </c>
      <c r="R16" s="1">
        <v>0</v>
      </c>
      <c r="S16" s="1">
        <v>0</v>
      </c>
      <c r="T16" s="1">
        <v>0</v>
      </c>
      <c r="U16" s="1">
        <v>16</v>
      </c>
      <c r="V16" s="1">
        <v>7</v>
      </c>
      <c r="W16" s="1">
        <v>44</v>
      </c>
      <c r="X16" s="1">
        <v>2</v>
      </c>
      <c r="Y16" s="1">
        <v>0</v>
      </c>
      <c r="Z16" s="1">
        <v>0</v>
      </c>
      <c r="AA16" s="1">
        <v>0</v>
      </c>
      <c r="AB16" s="1">
        <v>0</v>
      </c>
      <c r="AC16" s="1">
        <v>3</v>
      </c>
      <c r="AD16" s="1">
        <v>1</v>
      </c>
      <c r="AE16" s="1">
        <v>0.51</v>
      </c>
      <c r="AF16" s="1">
        <v>0</v>
      </c>
      <c r="AG16" s="1">
        <v>0</v>
      </c>
      <c r="AH16" s="1">
        <v>1</v>
      </c>
      <c r="AI16" s="1">
        <v>0</v>
      </c>
      <c r="AJ16" s="1">
        <v>0</v>
      </c>
      <c r="AK16" s="1">
        <v>16</v>
      </c>
      <c r="AL16" s="1">
        <v>31</v>
      </c>
      <c r="AM16" s="1">
        <v>6.2</v>
      </c>
      <c r="AN16" s="1">
        <v>1.7</v>
      </c>
      <c r="AO16" s="1">
        <v>3.3</v>
      </c>
      <c r="AP16" s="1">
        <v>4</v>
      </c>
      <c r="AQ16" s="1">
        <v>4</v>
      </c>
      <c r="AR16" s="1">
        <v>0</v>
      </c>
      <c r="AS16" s="1">
        <v>1</v>
      </c>
      <c r="AT16" s="1">
        <v>1</v>
      </c>
      <c r="AU16" s="1">
        <v>2</v>
      </c>
      <c r="AV16" s="1">
        <v>1</v>
      </c>
      <c r="AW16" s="1">
        <v>50</v>
      </c>
      <c r="AX16" s="1">
        <v>5</v>
      </c>
      <c r="AY16" s="1">
        <v>1</v>
      </c>
      <c r="AZ16" s="1">
        <v>0</v>
      </c>
      <c r="BA16" s="1">
        <v>0</v>
      </c>
      <c r="BB16" s="1">
        <v>1</v>
      </c>
      <c r="BC16" s="1">
        <v>9</v>
      </c>
      <c r="BD16" s="1">
        <v>4</v>
      </c>
      <c r="BE16" s="1">
        <v>5</v>
      </c>
      <c r="BF16" s="1">
        <v>0</v>
      </c>
      <c r="BG16" s="1">
        <v>0</v>
      </c>
      <c r="BH16" s="1">
        <v>1</v>
      </c>
      <c r="BI16" s="1">
        <v>1.4</v>
      </c>
      <c r="BJ16" s="1">
        <v>58</v>
      </c>
      <c r="BK16" s="1">
        <v>45</v>
      </c>
      <c r="BL16" s="1">
        <v>78</v>
      </c>
      <c r="BM16" s="1">
        <v>26</v>
      </c>
      <c r="BN16" s="1">
        <v>14</v>
      </c>
      <c r="BO16" s="1">
        <v>54</v>
      </c>
      <c r="BP16" s="1">
        <v>16</v>
      </c>
      <c r="BQ16" s="1">
        <v>7</v>
      </c>
      <c r="BR16" s="1">
        <v>44</v>
      </c>
      <c r="BS16" s="1">
        <v>0</v>
      </c>
      <c r="BT16" s="1">
        <v>0</v>
      </c>
      <c r="BU16" s="1">
        <v>0</v>
      </c>
      <c r="BV16" s="1">
        <v>1</v>
      </c>
      <c r="BW16" s="1">
        <v>0</v>
      </c>
      <c r="BX16" s="1">
        <v>1</v>
      </c>
      <c r="BY16" s="1">
        <v>76</v>
      </c>
      <c r="BZ16" s="1">
        <v>6</v>
      </c>
      <c r="CA16" s="1">
        <v>11</v>
      </c>
      <c r="CB16" s="1">
        <v>6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f t="shared" si="0"/>
        <v>4.9649037999999992</v>
      </c>
      <c r="CL16" s="1">
        <v>1</v>
      </c>
    </row>
    <row r="17" spans="1:90" x14ac:dyDescent="0.25">
      <c r="A17" s="1" t="s">
        <v>132</v>
      </c>
      <c r="B17" s="1">
        <v>5.0999999999999996</v>
      </c>
      <c r="C17" s="1">
        <v>1</v>
      </c>
      <c r="D17" s="1">
        <v>90</v>
      </c>
      <c r="E17" s="1">
        <v>7.0000000000000007E-2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20</v>
      </c>
      <c r="V17" s="1">
        <v>16</v>
      </c>
      <c r="W17" s="1">
        <v>80</v>
      </c>
      <c r="X17" s="1">
        <v>3</v>
      </c>
      <c r="Y17" s="1">
        <v>1</v>
      </c>
      <c r="Z17" s="1">
        <v>33</v>
      </c>
      <c r="AA17" s="1">
        <v>1</v>
      </c>
      <c r="AB17" s="1">
        <v>0</v>
      </c>
      <c r="AC17" s="1">
        <v>1</v>
      </c>
      <c r="AD17" s="1">
        <v>0</v>
      </c>
      <c r="AE17" s="1">
        <v>0.04</v>
      </c>
      <c r="AF17" s="1">
        <v>0</v>
      </c>
      <c r="AG17" s="1">
        <v>0</v>
      </c>
      <c r="AH17" s="1">
        <v>0</v>
      </c>
      <c r="AI17" s="1">
        <v>0</v>
      </c>
      <c r="AJ17" s="1">
        <v>1</v>
      </c>
      <c r="AK17" s="1">
        <v>2</v>
      </c>
      <c r="AL17" s="1">
        <v>18.3</v>
      </c>
      <c r="AM17" s="1">
        <v>20.6</v>
      </c>
      <c r="AN17" s="1">
        <v>0.1</v>
      </c>
      <c r="AO17" s="1">
        <v>4.7</v>
      </c>
      <c r="AP17" s="1">
        <v>14</v>
      </c>
      <c r="AQ17" s="1">
        <v>26</v>
      </c>
      <c r="AR17" s="1">
        <v>1</v>
      </c>
      <c r="AS17" s="1">
        <v>7</v>
      </c>
      <c r="AT17" s="1">
        <v>0</v>
      </c>
      <c r="AU17" s="1">
        <v>1</v>
      </c>
      <c r="AV17" s="1">
        <v>0</v>
      </c>
      <c r="AW17" s="1">
        <v>0</v>
      </c>
      <c r="AX17" s="1">
        <v>5</v>
      </c>
      <c r="AY17" s="1">
        <v>2</v>
      </c>
      <c r="AZ17" s="1">
        <v>1</v>
      </c>
      <c r="BA17" s="1">
        <v>1</v>
      </c>
      <c r="BB17" s="1">
        <v>4</v>
      </c>
      <c r="BC17" s="1">
        <v>8</v>
      </c>
      <c r="BD17" s="1">
        <v>5</v>
      </c>
      <c r="BE17" s="1">
        <v>0</v>
      </c>
      <c r="BF17" s="1">
        <v>0</v>
      </c>
      <c r="BG17" s="1">
        <v>1</v>
      </c>
      <c r="BH17" s="1">
        <v>1</v>
      </c>
      <c r="BI17" s="1">
        <v>0.48</v>
      </c>
      <c r="BJ17" s="1">
        <v>54</v>
      </c>
      <c r="BK17" s="1">
        <v>48</v>
      </c>
      <c r="BL17" s="1">
        <v>89</v>
      </c>
      <c r="BM17" s="1">
        <v>40</v>
      </c>
      <c r="BN17" s="1">
        <v>33</v>
      </c>
      <c r="BO17" s="1">
        <v>83</v>
      </c>
      <c r="BP17" s="1">
        <v>20</v>
      </c>
      <c r="BQ17" s="1">
        <v>16</v>
      </c>
      <c r="BR17" s="1">
        <v>80</v>
      </c>
      <c r="BS17" s="1">
        <v>0</v>
      </c>
      <c r="BT17" s="1">
        <v>0</v>
      </c>
      <c r="BU17" s="1">
        <v>1</v>
      </c>
      <c r="BV17" s="1">
        <v>0</v>
      </c>
      <c r="BW17" s="1">
        <v>0</v>
      </c>
      <c r="BX17" s="1">
        <v>0</v>
      </c>
      <c r="BY17" s="1">
        <v>72</v>
      </c>
      <c r="BZ17" s="1">
        <v>1</v>
      </c>
      <c r="CA17" s="1">
        <v>9</v>
      </c>
      <c r="CB17" s="1">
        <v>1</v>
      </c>
      <c r="CC17" s="1">
        <v>0</v>
      </c>
      <c r="CD17" s="1">
        <v>0</v>
      </c>
      <c r="CE17" s="1">
        <v>1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f t="shared" si="0"/>
        <v>2.9236808700000001</v>
      </c>
      <c r="CL17" s="1">
        <v>1</v>
      </c>
    </row>
    <row r="18" spans="1:90" x14ac:dyDescent="0.25">
      <c r="A18" s="1" t="s">
        <v>63</v>
      </c>
      <c r="B18" s="1">
        <v>4.4000000000000004</v>
      </c>
      <c r="C18" s="1">
        <v>1</v>
      </c>
      <c r="D18" s="1">
        <v>15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6</v>
      </c>
      <c r="V18" s="1">
        <v>6</v>
      </c>
      <c r="W18" s="1">
        <v>100</v>
      </c>
      <c r="X18" s="1">
        <v>0</v>
      </c>
      <c r="Y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1.6</v>
      </c>
      <c r="AM18" s="1">
        <v>1</v>
      </c>
      <c r="AN18" s="1">
        <v>0</v>
      </c>
      <c r="AO18" s="1">
        <v>4.0999999999999996</v>
      </c>
      <c r="AP18" s="1">
        <v>2</v>
      </c>
      <c r="AQ18" s="1">
        <v>2</v>
      </c>
      <c r="AR18" s="1">
        <v>0</v>
      </c>
      <c r="AS18" s="1">
        <v>1</v>
      </c>
      <c r="AT18" s="1">
        <v>0</v>
      </c>
      <c r="AU18" s="1">
        <v>0</v>
      </c>
      <c r="AV18" s="1">
        <v>0</v>
      </c>
      <c r="AX18" s="1">
        <v>1</v>
      </c>
      <c r="AY18" s="1">
        <v>0</v>
      </c>
      <c r="AZ18" s="1">
        <v>0</v>
      </c>
      <c r="BA18" s="1">
        <v>0</v>
      </c>
      <c r="BB18" s="1">
        <v>0</v>
      </c>
      <c r="BC18" s="1">
        <v>6</v>
      </c>
      <c r="BD18" s="1">
        <v>4</v>
      </c>
      <c r="BE18" s="1">
        <v>1</v>
      </c>
      <c r="BF18" s="1">
        <v>3</v>
      </c>
      <c r="BG18" s="1">
        <v>1</v>
      </c>
      <c r="BH18" s="1">
        <v>0</v>
      </c>
      <c r="BI18" s="1">
        <v>0.27</v>
      </c>
      <c r="BJ18" s="1">
        <v>20</v>
      </c>
      <c r="BK18" s="1">
        <v>19</v>
      </c>
      <c r="BL18" s="1">
        <v>95</v>
      </c>
      <c r="BM18" s="1">
        <v>12</v>
      </c>
      <c r="BN18" s="1">
        <v>11</v>
      </c>
      <c r="BO18" s="1">
        <v>92</v>
      </c>
      <c r="BP18" s="1">
        <v>6</v>
      </c>
      <c r="BQ18" s="1">
        <v>6</v>
      </c>
      <c r="BR18" s="1">
        <v>100</v>
      </c>
      <c r="BS18" s="1">
        <v>0</v>
      </c>
      <c r="BT18" s="1">
        <v>0</v>
      </c>
      <c r="BU18" s="1">
        <v>0</v>
      </c>
      <c r="BV18" s="1">
        <v>1</v>
      </c>
      <c r="BW18" s="1">
        <v>0</v>
      </c>
      <c r="BX18" s="1">
        <v>0</v>
      </c>
      <c r="BY18" s="1">
        <v>21</v>
      </c>
      <c r="BZ18" s="1">
        <v>0</v>
      </c>
      <c r="CA18" s="1">
        <v>2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f t="shared" si="0"/>
        <v>3.7549149999999991</v>
      </c>
      <c r="CL18" s="1">
        <v>0</v>
      </c>
    </row>
    <row r="19" spans="1:90" x14ac:dyDescent="0.25">
      <c r="A19" s="1" t="s">
        <v>98</v>
      </c>
      <c r="B19" s="1">
        <v>5</v>
      </c>
      <c r="C19" s="1">
        <v>2</v>
      </c>
      <c r="D19" s="1">
        <v>64</v>
      </c>
      <c r="E19" s="1">
        <v>0.08</v>
      </c>
      <c r="F19" s="1">
        <v>0</v>
      </c>
      <c r="G19" s="1">
        <v>0.1</v>
      </c>
      <c r="H19" s="1">
        <v>0</v>
      </c>
      <c r="I19" s="1">
        <v>0.5</v>
      </c>
      <c r="J19" s="1">
        <v>0</v>
      </c>
      <c r="K19" s="1">
        <v>0.5</v>
      </c>
      <c r="L19" s="1">
        <v>0</v>
      </c>
      <c r="M19" s="1">
        <v>0</v>
      </c>
      <c r="N19" s="1">
        <v>0</v>
      </c>
      <c r="O19" s="1">
        <v>0.03</v>
      </c>
      <c r="P19" s="1">
        <v>0.03</v>
      </c>
      <c r="Q19" s="1">
        <v>0</v>
      </c>
      <c r="R19" s="1">
        <v>0</v>
      </c>
      <c r="S19" s="1">
        <v>0</v>
      </c>
      <c r="T19" s="1">
        <v>0</v>
      </c>
      <c r="U19" s="1">
        <v>6</v>
      </c>
      <c r="V19" s="1">
        <v>3.5</v>
      </c>
      <c r="W19" s="1">
        <v>58</v>
      </c>
      <c r="X19" s="1">
        <v>0</v>
      </c>
      <c r="Y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0.03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14</v>
      </c>
      <c r="AL19" s="1">
        <v>0.8</v>
      </c>
      <c r="AM19" s="1">
        <v>11.7</v>
      </c>
      <c r="AN19" s="1">
        <v>0.3</v>
      </c>
      <c r="AO19" s="1">
        <v>2.2999999999999998</v>
      </c>
      <c r="AP19" s="1">
        <v>6.5</v>
      </c>
      <c r="AQ19" s="1">
        <v>6.5</v>
      </c>
      <c r="AR19" s="1">
        <v>0</v>
      </c>
      <c r="AS19" s="1">
        <v>1</v>
      </c>
      <c r="AT19" s="1">
        <v>1.5</v>
      </c>
      <c r="AU19" s="1">
        <v>0.5</v>
      </c>
      <c r="AV19" s="1">
        <v>0</v>
      </c>
      <c r="AW19" s="1">
        <v>0</v>
      </c>
      <c r="AX19" s="1">
        <v>3</v>
      </c>
      <c r="AY19" s="1">
        <v>6.5</v>
      </c>
      <c r="AZ19" s="1">
        <v>0</v>
      </c>
      <c r="BA19" s="1">
        <v>0.5</v>
      </c>
      <c r="BB19" s="1">
        <v>7</v>
      </c>
      <c r="BC19" s="1">
        <v>15</v>
      </c>
      <c r="BD19" s="1">
        <v>9</v>
      </c>
      <c r="BE19" s="1">
        <v>5.5</v>
      </c>
      <c r="BF19" s="1">
        <v>1</v>
      </c>
      <c r="BG19" s="1">
        <v>3</v>
      </c>
      <c r="BH19" s="1">
        <v>2</v>
      </c>
      <c r="BI19" s="1">
        <v>1.7</v>
      </c>
      <c r="BJ19" s="1">
        <v>23</v>
      </c>
      <c r="BK19" s="1">
        <v>17</v>
      </c>
      <c r="BL19" s="1">
        <v>74</v>
      </c>
      <c r="BM19" s="1">
        <v>10</v>
      </c>
      <c r="BN19" s="1">
        <v>5.5</v>
      </c>
      <c r="BO19" s="1">
        <v>55</v>
      </c>
      <c r="BP19" s="1">
        <v>6</v>
      </c>
      <c r="BQ19" s="1">
        <v>3.5</v>
      </c>
      <c r="BR19" s="1">
        <v>58</v>
      </c>
      <c r="BS19" s="1">
        <v>0</v>
      </c>
      <c r="BT19" s="1">
        <v>0</v>
      </c>
      <c r="BU19" s="1">
        <v>1</v>
      </c>
      <c r="BV19" s="1">
        <v>1</v>
      </c>
      <c r="BW19" s="1">
        <v>0</v>
      </c>
      <c r="BX19" s="1">
        <v>0</v>
      </c>
      <c r="BY19" s="1">
        <v>33</v>
      </c>
      <c r="BZ19" s="1">
        <v>3</v>
      </c>
      <c r="CA19" s="1">
        <v>2</v>
      </c>
      <c r="CB19" s="1">
        <v>0.5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f t="shared" si="0"/>
        <v>3.7082870600000004</v>
      </c>
      <c r="CL19" s="1">
        <v>15</v>
      </c>
    </row>
    <row r="20" spans="1:90" x14ac:dyDescent="0.25">
      <c r="A20" s="1" t="s">
        <v>155</v>
      </c>
      <c r="B20" s="1">
        <v>8.5</v>
      </c>
      <c r="C20" s="1">
        <v>2</v>
      </c>
      <c r="D20" s="1">
        <v>90</v>
      </c>
      <c r="E20" s="1">
        <v>0.26</v>
      </c>
      <c r="F20" s="1">
        <v>0.5</v>
      </c>
      <c r="G20" s="1">
        <v>0.4</v>
      </c>
      <c r="H20" s="1">
        <v>2</v>
      </c>
      <c r="I20" s="1">
        <v>1.5</v>
      </c>
      <c r="J20" s="1">
        <v>0.5</v>
      </c>
      <c r="K20" s="1">
        <v>0.5</v>
      </c>
      <c r="L20" s="1">
        <v>1</v>
      </c>
      <c r="M20" s="1">
        <v>0</v>
      </c>
      <c r="N20" s="1">
        <v>0</v>
      </c>
      <c r="O20" s="1">
        <v>0.08</v>
      </c>
      <c r="P20" s="1">
        <v>0.08</v>
      </c>
      <c r="Q20" s="1">
        <v>0.5</v>
      </c>
      <c r="R20" s="1">
        <v>0</v>
      </c>
      <c r="S20" s="1">
        <v>0.5</v>
      </c>
      <c r="T20" s="1">
        <v>0</v>
      </c>
      <c r="U20" s="1">
        <v>27</v>
      </c>
      <c r="V20" s="1">
        <v>18.5</v>
      </c>
      <c r="W20" s="1">
        <v>69</v>
      </c>
      <c r="X20" s="1">
        <v>7</v>
      </c>
      <c r="Y20" s="1">
        <v>2</v>
      </c>
      <c r="Z20" s="1">
        <v>29</v>
      </c>
      <c r="AA20" s="1">
        <v>2</v>
      </c>
      <c r="AB20" s="1">
        <v>0.5</v>
      </c>
      <c r="AC20" s="1">
        <v>2.5</v>
      </c>
      <c r="AD20" s="1">
        <v>0.5</v>
      </c>
      <c r="AE20" s="1">
        <v>0.3</v>
      </c>
      <c r="AF20" s="1">
        <v>0.5</v>
      </c>
      <c r="AG20" s="1">
        <v>0</v>
      </c>
      <c r="AH20" s="1">
        <v>0.5</v>
      </c>
      <c r="AI20" s="1">
        <v>0</v>
      </c>
      <c r="AJ20" s="1">
        <v>0</v>
      </c>
      <c r="AK20" s="1">
        <v>12</v>
      </c>
      <c r="AL20" s="1">
        <v>38.549999999999997</v>
      </c>
      <c r="AM20" s="1">
        <v>41.4</v>
      </c>
      <c r="AN20" s="1">
        <v>1.4</v>
      </c>
      <c r="AO20" s="1">
        <v>3.7</v>
      </c>
      <c r="AP20" s="1">
        <v>16.5</v>
      </c>
      <c r="AQ20" s="1">
        <v>27</v>
      </c>
      <c r="AR20" s="1">
        <v>1.5</v>
      </c>
      <c r="AS20" s="1">
        <v>6.5</v>
      </c>
      <c r="AT20" s="1">
        <v>2.5</v>
      </c>
      <c r="AU20" s="1">
        <v>0</v>
      </c>
      <c r="AV20" s="1">
        <v>0</v>
      </c>
      <c r="AX20" s="1">
        <v>7</v>
      </c>
      <c r="AY20" s="1">
        <v>2</v>
      </c>
      <c r="AZ20" s="1">
        <v>0</v>
      </c>
      <c r="BA20" s="1">
        <v>3</v>
      </c>
      <c r="BB20" s="1">
        <v>5</v>
      </c>
      <c r="BC20" s="1">
        <v>8</v>
      </c>
      <c r="BD20" s="1">
        <v>5.5</v>
      </c>
      <c r="BE20" s="1">
        <v>4.5</v>
      </c>
      <c r="BF20" s="1">
        <v>0.5</v>
      </c>
      <c r="BG20" s="1">
        <v>2</v>
      </c>
      <c r="BH20" s="1">
        <v>2</v>
      </c>
      <c r="BI20" s="1">
        <v>1.38</v>
      </c>
      <c r="BJ20" s="1">
        <v>75</v>
      </c>
      <c r="BK20" s="1">
        <v>60.5</v>
      </c>
      <c r="BL20" s="1">
        <v>81</v>
      </c>
      <c r="BM20" s="1">
        <v>56</v>
      </c>
      <c r="BN20" s="1">
        <v>39</v>
      </c>
      <c r="BO20" s="1">
        <v>70</v>
      </c>
      <c r="BP20" s="1">
        <v>27</v>
      </c>
      <c r="BQ20" s="1">
        <v>18.5</v>
      </c>
      <c r="BR20" s="1">
        <v>69</v>
      </c>
      <c r="BS20" s="1">
        <v>0.5</v>
      </c>
      <c r="BT20" s="1">
        <v>0</v>
      </c>
      <c r="BU20" s="1">
        <v>2</v>
      </c>
      <c r="BV20" s="1">
        <v>0</v>
      </c>
      <c r="BW20" s="1">
        <v>0</v>
      </c>
      <c r="BX20" s="1">
        <v>0.5</v>
      </c>
      <c r="BY20" s="1">
        <v>101.5</v>
      </c>
      <c r="BZ20" s="1">
        <v>3.5</v>
      </c>
      <c r="CA20" s="1">
        <v>11.5</v>
      </c>
      <c r="CB20" s="1">
        <v>9</v>
      </c>
      <c r="CC20" s="1">
        <v>0</v>
      </c>
      <c r="CD20" s="1">
        <v>0</v>
      </c>
      <c r="CE20" s="1">
        <v>2</v>
      </c>
      <c r="CF20" s="1">
        <v>0.5</v>
      </c>
      <c r="CG20" s="1">
        <v>0.5</v>
      </c>
      <c r="CH20" s="1">
        <v>0.5</v>
      </c>
      <c r="CI20" s="1">
        <v>0</v>
      </c>
      <c r="CJ20" s="1">
        <v>0</v>
      </c>
      <c r="CK20" s="1">
        <f t="shared" si="0"/>
        <v>5.7353506399999992</v>
      </c>
      <c r="CL20" s="1">
        <v>15</v>
      </c>
    </row>
    <row r="21" spans="1:90" x14ac:dyDescent="0.25">
      <c r="A21" s="1" t="s">
        <v>89</v>
      </c>
      <c r="B21" s="1">
        <v>6.2</v>
      </c>
      <c r="C21" s="1">
        <v>2</v>
      </c>
      <c r="D21" s="1">
        <v>90</v>
      </c>
      <c r="E21" s="1">
        <v>0.11</v>
      </c>
      <c r="F21" s="1">
        <v>0</v>
      </c>
      <c r="G21" s="1">
        <v>0.3</v>
      </c>
      <c r="H21" s="1">
        <v>0</v>
      </c>
      <c r="I21" s="1">
        <v>2.5</v>
      </c>
      <c r="J21" s="1">
        <v>0</v>
      </c>
      <c r="K21" s="1">
        <v>2</v>
      </c>
      <c r="L21" s="1">
        <v>0.5</v>
      </c>
      <c r="M21" s="1">
        <v>0.5</v>
      </c>
      <c r="N21" s="1">
        <v>1.5</v>
      </c>
      <c r="O21" s="1">
        <v>0.2</v>
      </c>
      <c r="P21" s="1">
        <v>0.2</v>
      </c>
      <c r="Q21" s="1">
        <v>0</v>
      </c>
      <c r="R21" s="1">
        <v>0</v>
      </c>
      <c r="S21" s="1">
        <v>0</v>
      </c>
      <c r="T21" s="1">
        <v>0</v>
      </c>
      <c r="U21" s="1">
        <v>36</v>
      </c>
      <c r="V21" s="1">
        <v>28</v>
      </c>
      <c r="W21" s="1">
        <v>78</v>
      </c>
      <c r="X21" s="1">
        <v>0.5</v>
      </c>
      <c r="Y21" s="1">
        <v>0</v>
      </c>
      <c r="Z21" s="1">
        <v>0</v>
      </c>
      <c r="AA21" s="1">
        <v>0</v>
      </c>
      <c r="AB21" s="1">
        <v>0</v>
      </c>
      <c r="AC21" s="1">
        <v>1</v>
      </c>
      <c r="AD21" s="1">
        <v>0</v>
      </c>
      <c r="AE21" s="1">
        <v>0.09</v>
      </c>
      <c r="AF21" s="1">
        <v>0</v>
      </c>
      <c r="AG21" s="1">
        <v>0</v>
      </c>
      <c r="AH21" s="1">
        <v>0</v>
      </c>
      <c r="AI21" s="1">
        <v>0</v>
      </c>
      <c r="AJ21" s="1">
        <v>0.5</v>
      </c>
      <c r="AK21" s="1">
        <v>25.5</v>
      </c>
      <c r="AL21" s="1">
        <v>17.55</v>
      </c>
      <c r="AM21" s="1">
        <v>8.3000000000000007</v>
      </c>
      <c r="AN21" s="1">
        <v>1.4</v>
      </c>
      <c r="AO21" s="1">
        <v>6.1</v>
      </c>
      <c r="AP21" s="1">
        <v>10</v>
      </c>
      <c r="AQ21" s="1">
        <v>16</v>
      </c>
      <c r="AR21" s="1">
        <v>0</v>
      </c>
      <c r="AS21" s="1">
        <v>4</v>
      </c>
      <c r="AT21" s="1">
        <v>0.5</v>
      </c>
      <c r="AU21" s="1">
        <v>0.5</v>
      </c>
      <c r="AV21" s="1">
        <v>0.5</v>
      </c>
      <c r="AW21" s="1">
        <v>100</v>
      </c>
      <c r="AX21" s="1">
        <v>5</v>
      </c>
      <c r="AY21" s="1">
        <v>0</v>
      </c>
      <c r="AZ21" s="1">
        <v>0</v>
      </c>
      <c r="BA21" s="1">
        <v>0.5</v>
      </c>
      <c r="BB21" s="1">
        <v>0.5</v>
      </c>
      <c r="BC21" s="1">
        <v>5.5</v>
      </c>
      <c r="BD21" s="1">
        <v>3.5</v>
      </c>
      <c r="BE21" s="1">
        <v>1.5</v>
      </c>
      <c r="BF21" s="1">
        <v>1.5</v>
      </c>
      <c r="BG21" s="1">
        <v>1.5</v>
      </c>
      <c r="BH21" s="1">
        <v>0.5</v>
      </c>
      <c r="BI21" s="1">
        <v>0.48</v>
      </c>
      <c r="BJ21" s="1">
        <v>106.5</v>
      </c>
      <c r="BK21" s="1">
        <v>93</v>
      </c>
      <c r="BL21" s="1">
        <v>87</v>
      </c>
      <c r="BM21" s="1">
        <v>65</v>
      </c>
      <c r="BN21" s="1">
        <v>55.5</v>
      </c>
      <c r="BO21" s="1">
        <v>85</v>
      </c>
      <c r="BP21" s="1">
        <v>36</v>
      </c>
      <c r="BQ21" s="1">
        <v>28</v>
      </c>
      <c r="BR21" s="1">
        <v>78</v>
      </c>
      <c r="BS21" s="1">
        <v>0</v>
      </c>
      <c r="BT21" s="1">
        <v>0</v>
      </c>
      <c r="BU21" s="1">
        <v>2</v>
      </c>
      <c r="BV21" s="1">
        <v>0</v>
      </c>
      <c r="BW21" s="1">
        <v>0</v>
      </c>
      <c r="BX21" s="1">
        <v>0</v>
      </c>
      <c r="BY21" s="1">
        <v>114.5</v>
      </c>
      <c r="BZ21" s="1">
        <v>3.5</v>
      </c>
      <c r="CA21" s="1">
        <v>20.5</v>
      </c>
      <c r="CB21" s="1">
        <v>5.5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f t="shared" si="0"/>
        <v>5.4868360100000002</v>
      </c>
      <c r="CL21" s="1">
        <v>14</v>
      </c>
    </row>
    <row r="22" spans="1:90" x14ac:dyDescent="0.25">
      <c r="A22" s="1" t="s">
        <v>118</v>
      </c>
      <c r="B22" s="1">
        <v>6.2</v>
      </c>
      <c r="C22" s="1">
        <v>2</v>
      </c>
      <c r="D22" s="1">
        <v>90</v>
      </c>
      <c r="E22" s="1">
        <v>0.36</v>
      </c>
      <c r="F22" s="1">
        <v>0.75</v>
      </c>
      <c r="G22" s="1">
        <v>0.9</v>
      </c>
      <c r="H22" s="1">
        <v>3</v>
      </c>
      <c r="I22" s="1">
        <v>3</v>
      </c>
      <c r="J22" s="1">
        <v>1.5</v>
      </c>
      <c r="K22" s="1">
        <v>2.5</v>
      </c>
      <c r="L22" s="1">
        <v>0.5</v>
      </c>
      <c r="M22" s="1">
        <v>0</v>
      </c>
      <c r="N22" s="1">
        <v>0</v>
      </c>
      <c r="O22" s="1">
        <v>0.28999999999999998</v>
      </c>
      <c r="P22" s="1">
        <v>0.28999999999999998</v>
      </c>
      <c r="Q22" s="1">
        <v>1</v>
      </c>
      <c r="R22" s="1">
        <v>1</v>
      </c>
      <c r="S22" s="1">
        <v>0</v>
      </c>
      <c r="T22" s="1">
        <v>0</v>
      </c>
      <c r="U22" s="1">
        <v>27</v>
      </c>
      <c r="V22" s="1">
        <v>22</v>
      </c>
      <c r="W22" s="1">
        <v>81</v>
      </c>
      <c r="X22" s="1">
        <v>7.5</v>
      </c>
      <c r="Y22" s="1">
        <v>2.5</v>
      </c>
      <c r="Z22" s="1">
        <v>33</v>
      </c>
      <c r="AA22" s="1">
        <v>1.5</v>
      </c>
      <c r="AB22" s="1">
        <v>0</v>
      </c>
      <c r="AC22" s="1">
        <v>4</v>
      </c>
      <c r="AD22" s="1">
        <v>1</v>
      </c>
      <c r="AE22" s="1">
        <v>0.62</v>
      </c>
      <c r="AF22" s="1">
        <v>0.5</v>
      </c>
      <c r="AG22" s="1">
        <v>0</v>
      </c>
      <c r="AH22" s="1">
        <v>0.5</v>
      </c>
      <c r="AI22" s="1">
        <v>0</v>
      </c>
      <c r="AJ22" s="1">
        <v>0.5</v>
      </c>
      <c r="AK22" s="1">
        <v>48.5</v>
      </c>
      <c r="AL22" s="1">
        <v>57.85</v>
      </c>
      <c r="AM22" s="1">
        <v>60.4</v>
      </c>
      <c r="AN22" s="1">
        <v>3.6</v>
      </c>
      <c r="AO22" s="1">
        <v>7.9</v>
      </c>
      <c r="AP22" s="1">
        <v>23</v>
      </c>
      <c r="AQ22" s="1">
        <v>45.5</v>
      </c>
      <c r="AR22" s="1">
        <v>3</v>
      </c>
      <c r="AS22" s="1">
        <v>14</v>
      </c>
      <c r="AT22" s="1">
        <v>0.5</v>
      </c>
      <c r="AU22" s="1">
        <v>1</v>
      </c>
      <c r="AV22" s="1">
        <v>1</v>
      </c>
      <c r="AW22" s="1">
        <v>100</v>
      </c>
      <c r="AX22" s="1">
        <v>4.5</v>
      </c>
      <c r="AY22" s="1">
        <v>1</v>
      </c>
      <c r="AZ22" s="1">
        <v>0</v>
      </c>
      <c r="BA22" s="1">
        <v>0</v>
      </c>
      <c r="BB22" s="1">
        <v>1</v>
      </c>
      <c r="BC22" s="1">
        <v>5.5</v>
      </c>
      <c r="BD22" s="1">
        <v>3.5</v>
      </c>
      <c r="BE22" s="1">
        <v>1.5</v>
      </c>
      <c r="BF22" s="1">
        <v>1.5</v>
      </c>
      <c r="BG22" s="1">
        <v>1.5</v>
      </c>
      <c r="BH22" s="1">
        <v>0.5</v>
      </c>
      <c r="BI22" s="1">
        <v>0.48</v>
      </c>
      <c r="BJ22" s="1">
        <v>65</v>
      </c>
      <c r="BK22" s="1">
        <v>57</v>
      </c>
      <c r="BL22" s="1">
        <v>88</v>
      </c>
      <c r="BM22" s="1">
        <v>53</v>
      </c>
      <c r="BN22" s="1">
        <v>42.5</v>
      </c>
      <c r="BO22" s="1">
        <v>80</v>
      </c>
      <c r="BP22" s="1">
        <v>27</v>
      </c>
      <c r="BQ22" s="1">
        <v>22</v>
      </c>
      <c r="BR22" s="1">
        <v>81</v>
      </c>
      <c r="BS22" s="1">
        <v>0</v>
      </c>
      <c r="BT22" s="1">
        <v>0</v>
      </c>
      <c r="BU22" s="1">
        <v>2</v>
      </c>
      <c r="BV22" s="1">
        <v>0</v>
      </c>
      <c r="BW22" s="1">
        <v>0</v>
      </c>
      <c r="BX22" s="1">
        <v>2</v>
      </c>
      <c r="BY22" s="1">
        <v>95</v>
      </c>
      <c r="BZ22" s="1">
        <v>6.5</v>
      </c>
      <c r="CA22" s="1">
        <v>2.5</v>
      </c>
      <c r="CB22" s="1">
        <v>10.5</v>
      </c>
      <c r="CC22" s="1">
        <v>0</v>
      </c>
      <c r="CD22" s="1">
        <v>0</v>
      </c>
      <c r="CE22" s="1">
        <v>0.5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f t="shared" si="0"/>
        <v>4.621374799999999</v>
      </c>
      <c r="CL22" s="1">
        <v>12</v>
      </c>
    </row>
    <row r="23" spans="1:90" x14ac:dyDescent="0.25">
      <c r="A23" s="1" t="s">
        <v>148</v>
      </c>
      <c r="B23" s="1">
        <v>7.1</v>
      </c>
      <c r="C23" s="1">
        <v>2</v>
      </c>
      <c r="D23" s="1">
        <v>84</v>
      </c>
      <c r="E23" s="1">
        <v>0.46</v>
      </c>
      <c r="F23" s="1">
        <v>1</v>
      </c>
      <c r="G23" s="1">
        <v>0.6</v>
      </c>
      <c r="H23" s="1">
        <v>2</v>
      </c>
      <c r="I23" s="1">
        <v>4.5</v>
      </c>
      <c r="J23" s="1">
        <v>1.5</v>
      </c>
      <c r="K23" s="1">
        <v>1</v>
      </c>
      <c r="L23" s="1">
        <v>3.5</v>
      </c>
      <c r="M23" s="1">
        <v>0</v>
      </c>
      <c r="N23" s="1">
        <v>0</v>
      </c>
      <c r="O23" s="1">
        <v>0.28000000000000003</v>
      </c>
      <c r="P23" s="1">
        <v>0.28000000000000003</v>
      </c>
      <c r="Q23" s="1">
        <v>0</v>
      </c>
      <c r="R23" s="1">
        <v>0</v>
      </c>
      <c r="S23" s="1">
        <v>0</v>
      </c>
      <c r="T23" s="1">
        <v>0</v>
      </c>
      <c r="U23" s="1">
        <v>32.5</v>
      </c>
      <c r="V23" s="1">
        <v>27</v>
      </c>
      <c r="W23" s="1">
        <v>83</v>
      </c>
      <c r="X23" s="1">
        <v>4</v>
      </c>
      <c r="Y23" s="1">
        <v>0.5</v>
      </c>
      <c r="Z23" s="1">
        <v>13</v>
      </c>
      <c r="AA23" s="1">
        <v>0</v>
      </c>
      <c r="AB23" s="1">
        <v>0</v>
      </c>
      <c r="AC23" s="1">
        <v>0.5</v>
      </c>
      <c r="AD23" s="1">
        <v>0.5</v>
      </c>
      <c r="AE23" s="1">
        <v>0.3</v>
      </c>
      <c r="AF23" s="1">
        <v>1</v>
      </c>
      <c r="AG23" s="1">
        <v>0</v>
      </c>
      <c r="AH23" s="1">
        <v>0.5</v>
      </c>
      <c r="AI23" s="1">
        <v>0</v>
      </c>
      <c r="AJ23" s="1">
        <v>0.5</v>
      </c>
      <c r="AK23" s="1">
        <v>40.5</v>
      </c>
      <c r="AL23" s="1">
        <v>16.25</v>
      </c>
      <c r="AM23" s="1">
        <v>25.2</v>
      </c>
      <c r="AN23" s="1">
        <v>2.5</v>
      </c>
      <c r="AO23" s="1">
        <v>6.2</v>
      </c>
      <c r="AP23" s="1">
        <v>9</v>
      </c>
      <c r="AQ23" s="1">
        <v>24</v>
      </c>
      <c r="AR23" s="1">
        <v>1.5</v>
      </c>
      <c r="AS23" s="1">
        <v>8</v>
      </c>
      <c r="AT23" s="1">
        <v>0.5</v>
      </c>
      <c r="AU23" s="1">
        <v>2.5</v>
      </c>
      <c r="AV23" s="1">
        <v>1.5</v>
      </c>
      <c r="AW23" s="1">
        <v>60</v>
      </c>
      <c r="AX23" s="1">
        <v>3.5</v>
      </c>
      <c r="AY23" s="1">
        <v>0</v>
      </c>
      <c r="AZ23" s="1">
        <v>0</v>
      </c>
      <c r="BA23" s="1">
        <v>2</v>
      </c>
      <c r="BB23" s="1">
        <v>2</v>
      </c>
      <c r="BC23" s="1">
        <v>6.5</v>
      </c>
      <c r="BD23" s="1">
        <v>4.5</v>
      </c>
      <c r="BE23" s="1">
        <v>2</v>
      </c>
      <c r="BF23" s="1">
        <v>1</v>
      </c>
      <c r="BG23" s="1">
        <v>1.5</v>
      </c>
      <c r="BH23" s="1">
        <v>1</v>
      </c>
      <c r="BI23" s="1">
        <v>0.65</v>
      </c>
      <c r="BJ23" s="1">
        <v>83.5</v>
      </c>
      <c r="BK23" s="1">
        <v>73.5</v>
      </c>
      <c r="BL23" s="1">
        <v>88</v>
      </c>
      <c r="BM23" s="1">
        <v>60.5</v>
      </c>
      <c r="BN23" s="1">
        <v>50</v>
      </c>
      <c r="BO23" s="1">
        <v>83</v>
      </c>
      <c r="BP23" s="1">
        <v>32.5</v>
      </c>
      <c r="BQ23" s="1">
        <v>27</v>
      </c>
      <c r="BR23" s="1">
        <v>83</v>
      </c>
      <c r="BS23" s="1">
        <v>0.5</v>
      </c>
      <c r="BT23" s="1">
        <v>0.5</v>
      </c>
      <c r="BU23" s="1">
        <v>2</v>
      </c>
      <c r="BV23" s="1">
        <v>0</v>
      </c>
      <c r="BW23" s="1">
        <v>1</v>
      </c>
      <c r="BX23" s="1">
        <v>1</v>
      </c>
      <c r="BY23" s="1">
        <v>108</v>
      </c>
      <c r="BZ23" s="1">
        <v>2.5</v>
      </c>
      <c r="CA23" s="1">
        <v>15</v>
      </c>
      <c r="CB23" s="1">
        <v>6.5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f t="shared" si="0"/>
        <v>5.7922823400000008</v>
      </c>
      <c r="CL23" s="1">
        <v>12</v>
      </c>
    </row>
    <row r="24" spans="1:90" x14ac:dyDescent="0.25">
      <c r="A24" s="1" t="s">
        <v>192</v>
      </c>
      <c r="B24" s="1">
        <v>5.6</v>
      </c>
      <c r="C24" s="1">
        <v>2</v>
      </c>
      <c r="D24" s="1">
        <v>90</v>
      </c>
      <c r="E24" s="1">
        <v>7.0000000000000007E-2</v>
      </c>
      <c r="F24" s="1">
        <v>0</v>
      </c>
      <c r="G24" s="1">
        <v>0.2</v>
      </c>
      <c r="H24" s="1">
        <v>0</v>
      </c>
      <c r="I24" s="1">
        <v>1.5</v>
      </c>
      <c r="J24" s="1">
        <v>0</v>
      </c>
      <c r="K24" s="1">
        <v>1</v>
      </c>
      <c r="L24" s="1">
        <v>0.5</v>
      </c>
      <c r="M24" s="1">
        <v>0</v>
      </c>
      <c r="N24" s="1">
        <v>0</v>
      </c>
      <c r="O24" s="1">
        <v>0.06</v>
      </c>
      <c r="P24" s="1">
        <v>0.06</v>
      </c>
      <c r="Q24" s="1">
        <v>0</v>
      </c>
      <c r="R24" s="1">
        <v>0</v>
      </c>
      <c r="S24" s="1">
        <v>0</v>
      </c>
      <c r="T24" s="1">
        <v>0</v>
      </c>
      <c r="U24" s="1">
        <v>28</v>
      </c>
      <c r="V24" s="1">
        <v>24</v>
      </c>
      <c r="W24" s="1">
        <v>86</v>
      </c>
      <c r="X24" s="1">
        <v>3</v>
      </c>
      <c r="Y24" s="1">
        <v>1.5</v>
      </c>
      <c r="Z24" s="1">
        <v>50</v>
      </c>
      <c r="AA24" s="1">
        <v>2.5</v>
      </c>
      <c r="AB24" s="1">
        <v>0.5</v>
      </c>
      <c r="AC24" s="1">
        <v>1.5</v>
      </c>
      <c r="AD24" s="1">
        <v>0</v>
      </c>
      <c r="AE24" s="1">
        <v>0.12</v>
      </c>
      <c r="AF24" s="1">
        <v>0</v>
      </c>
      <c r="AG24" s="1">
        <v>0</v>
      </c>
      <c r="AH24" s="1">
        <v>0</v>
      </c>
      <c r="AI24" s="1">
        <v>0</v>
      </c>
      <c r="AJ24" s="1">
        <v>0.5</v>
      </c>
      <c r="AK24" s="1">
        <v>32</v>
      </c>
      <c r="AL24" s="1">
        <v>29.5</v>
      </c>
      <c r="AM24" s="1">
        <v>8.9</v>
      </c>
      <c r="AN24" s="1">
        <v>0.8</v>
      </c>
      <c r="AO24" s="1">
        <v>5.4</v>
      </c>
      <c r="AP24" s="1">
        <v>16</v>
      </c>
      <c r="AQ24" s="1">
        <v>22</v>
      </c>
      <c r="AR24" s="1">
        <v>1</v>
      </c>
      <c r="AS24" s="1">
        <v>5</v>
      </c>
      <c r="AT24" s="1">
        <v>0.5</v>
      </c>
      <c r="AU24" s="1">
        <v>0.5</v>
      </c>
      <c r="AV24" s="1">
        <v>0.5</v>
      </c>
      <c r="AW24" s="1">
        <v>100</v>
      </c>
      <c r="AX24" s="1">
        <v>8</v>
      </c>
      <c r="AY24" s="1">
        <v>1.5</v>
      </c>
      <c r="AZ24" s="1">
        <v>0</v>
      </c>
      <c r="BA24" s="1">
        <v>0.5</v>
      </c>
      <c r="BB24" s="1">
        <v>2</v>
      </c>
      <c r="BC24" s="1">
        <v>5.5</v>
      </c>
      <c r="BD24" s="1">
        <v>3.5</v>
      </c>
      <c r="BE24" s="1">
        <v>1.5</v>
      </c>
      <c r="BF24" s="1">
        <v>1.5</v>
      </c>
      <c r="BG24" s="1">
        <v>1.5</v>
      </c>
      <c r="BH24" s="1">
        <v>0.5</v>
      </c>
      <c r="BI24" s="1">
        <v>0.48</v>
      </c>
      <c r="BJ24" s="1">
        <v>58</v>
      </c>
      <c r="BK24" s="1">
        <v>51</v>
      </c>
      <c r="BL24" s="1">
        <v>88</v>
      </c>
      <c r="BM24" s="1">
        <v>42</v>
      </c>
      <c r="BN24" s="1">
        <v>35.5</v>
      </c>
      <c r="BO24" s="1">
        <v>85</v>
      </c>
      <c r="BP24" s="1">
        <v>28</v>
      </c>
      <c r="BQ24" s="1">
        <v>24</v>
      </c>
      <c r="BR24" s="1">
        <v>86</v>
      </c>
      <c r="BS24" s="1">
        <v>0</v>
      </c>
      <c r="BT24" s="1">
        <v>0</v>
      </c>
      <c r="BU24" s="1">
        <v>2</v>
      </c>
      <c r="BV24" s="1">
        <v>0</v>
      </c>
      <c r="BW24" s="1">
        <v>0</v>
      </c>
      <c r="BX24" s="1">
        <v>0</v>
      </c>
      <c r="BY24" s="1">
        <v>81</v>
      </c>
      <c r="BZ24" s="1">
        <v>6</v>
      </c>
      <c r="CA24" s="1">
        <v>3</v>
      </c>
      <c r="CB24" s="1">
        <v>4.5</v>
      </c>
      <c r="CC24" s="1">
        <v>1</v>
      </c>
      <c r="CD24" s="1">
        <v>0</v>
      </c>
      <c r="CE24" s="1">
        <v>1</v>
      </c>
      <c r="CF24" s="1">
        <v>0.5</v>
      </c>
      <c r="CG24" s="1">
        <v>0</v>
      </c>
      <c r="CH24" s="1">
        <v>0</v>
      </c>
      <c r="CI24" s="1">
        <v>0</v>
      </c>
      <c r="CJ24" s="1">
        <v>0</v>
      </c>
      <c r="CK24" s="1">
        <f t="shared" si="0"/>
        <v>4.5277153300000004</v>
      </c>
      <c r="CL24" s="1">
        <v>9</v>
      </c>
    </row>
    <row r="25" spans="1:90" x14ac:dyDescent="0.25">
      <c r="A25" s="1" t="s">
        <v>152</v>
      </c>
      <c r="B25" s="1">
        <v>4.5</v>
      </c>
      <c r="C25" s="1">
        <v>2</v>
      </c>
      <c r="D25" s="1">
        <v>90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5.5</v>
      </c>
      <c r="V25" s="1">
        <v>2.5</v>
      </c>
      <c r="W25" s="1">
        <v>45</v>
      </c>
      <c r="X25" s="1">
        <v>0</v>
      </c>
      <c r="Y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</v>
      </c>
      <c r="AK25" s="1">
        <v>0</v>
      </c>
      <c r="AL25" s="1">
        <v>0.35</v>
      </c>
      <c r="AM25" s="1">
        <v>13.6</v>
      </c>
      <c r="AN25" s="1">
        <v>0</v>
      </c>
      <c r="AO25" s="1">
        <v>4.2</v>
      </c>
      <c r="AP25" s="1">
        <v>11.5</v>
      </c>
      <c r="AQ25" s="1">
        <v>23.5</v>
      </c>
      <c r="AR25" s="1">
        <v>0</v>
      </c>
      <c r="AS25" s="1">
        <v>6</v>
      </c>
      <c r="AT25" s="1">
        <v>0</v>
      </c>
      <c r="AU25" s="1">
        <v>1.5</v>
      </c>
      <c r="AV25" s="1">
        <v>0.5</v>
      </c>
      <c r="AW25" s="1">
        <v>33</v>
      </c>
      <c r="AX25" s="1">
        <v>4</v>
      </c>
      <c r="AY25" s="1">
        <v>2.5</v>
      </c>
      <c r="AZ25" s="1">
        <v>0</v>
      </c>
      <c r="BA25" s="1">
        <v>2</v>
      </c>
      <c r="BB25" s="1">
        <v>4.5</v>
      </c>
      <c r="BC25" s="1">
        <v>9</v>
      </c>
      <c r="BD25" s="1">
        <v>6</v>
      </c>
      <c r="BE25" s="1">
        <v>2.5</v>
      </c>
      <c r="BF25" s="1">
        <v>1</v>
      </c>
      <c r="BG25" s="1">
        <v>1.5</v>
      </c>
      <c r="BH25" s="1">
        <v>0</v>
      </c>
      <c r="BI25" s="1">
        <v>0.62</v>
      </c>
      <c r="BJ25" s="1">
        <v>66</v>
      </c>
      <c r="BK25" s="1">
        <v>57</v>
      </c>
      <c r="BL25" s="1">
        <v>86</v>
      </c>
      <c r="BM25" s="1">
        <v>17</v>
      </c>
      <c r="BN25" s="1">
        <v>10.5</v>
      </c>
      <c r="BO25" s="1">
        <v>62</v>
      </c>
      <c r="BP25" s="1">
        <v>5.5</v>
      </c>
      <c r="BQ25" s="1">
        <v>2.5</v>
      </c>
      <c r="BR25" s="1">
        <v>45</v>
      </c>
      <c r="BS25" s="1">
        <v>0</v>
      </c>
      <c r="BT25" s="1">
        <v>0</v>
      </c>
      <c r="BU25" s="1">
        <v>2</v>
      </c>
      <c r="BV25" s="1">
        <v>0</v>
      </c>
      <c r="BW25" s="1">
        <v>0</v>
      </c>
      <c r="BX25" s="1">
        <v>0</v>
      </c>
      <c r="BY25" s="1">
        <v>75.5</v>
      </c>
      <c r="BZ25" s="1">
        <v>0</v>
      </c>
      <c r="CA25" s="1">
        <v>5.5</v>
      </c>
      <c r="CB25" s="1">
        <v>0.5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f t="shared" si="0"/>
        <v>4.1880097000000012</v>
      </c>
      <c r="CL25" s="1">
        <v>9</v>
      </c>
    </row>
    <row r="26" spans="1:90" x14ac:dyDescent="0.25">
      <c r="A26" s="1" t="s">
        <v>158</v>
      </c>
      <c r="B26" s="1">
        <v>4.3</v>
      </c>
      <c r="C26" s="1">
        <v>2</v>
      </c>
      <c r="D26" s="1">
        <v>90</v>
      </c>
      <c r="E26" s="1">
        <v>0.04</v>
      </c>
      <c r="F26" s="1">
        <v>0.5</v>
      </c>
      <c r="G26" s="1">
        <v>0</v>
      </c>
      <c r="H26" s="1">
        <v>1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8</v>
      </c>
      <c r="V26" s="1">
        <v>6.5</v>
      </c>
      <c r="W26" s="1">
        <v>81</v>
      </c>
      <c r="X26" s="1">
        <v>5.5</v>
      </c>
      <c r="Y26" s="1">
        <v>1.5</v>
      </c>
      <c r="Z26" s="1">
        <v>27</v>
      </c>
      <c r="AA26" s="1">
        <v>2.5</v>
      </c>
      <c r="AB26" s="1">
        <v>0</v>
      </c>
      <c r="AC26" s="1">
        <v>1</v>
      </c>
      <c r="AD26" s="1">
        <v>0</v>
      </c>
      <c r="AE26" s="1">
        <v>0.04</v>
      </c>
      <c r="AF26" s="1">
        <v>0.5</v>
      </c>
      <c r="AG26" s="1">
        <v>0</v>
      </c>
      <c r="AH26" s="1">
        <v>0.5</v>
      </c>
      <c r="AI26" s="1">
        <v>0</v>
      </c>
      <c r="AJ26" s="1">
        <v>0</v>
      </c>
      <c r="AK26" s="1">
        <v>3</v>
      </c>
      <c r="AL26" s="1">
        <v>20.3</v>
      </c>
      <c r="AM26" s="1">
        <v>21.8</v>
      </c>
      <c r="AN26" s="1">
        <v>0.2</v>
      </c>
      <c r="AO26" s="1">
        <v>1.8</v>
      </c>
      <c r="AP26" s="1">
        <v>7.5</v>
      </c>
      <c r="AQ26" s="1">
        <v>12</v>
      </c>
      <c r="AR26" s="1">
        <v>0</v>
      </c>
      <c r="AS26" s="1">
        <v>2.5</v>
      </c>
      <c r="AT26" s="1">
        <v>1.5</v>
      </c>
      <c r="AU26" s="1">
        <v>3.5</v>
      </c>
      <c r="AV26" s="1">
        <v>2</v>
      </c>
      <c r="AW26" s="1">
        <v>57</v>
      </c>
      <c r="AX26" s="1">
        <v>8.5</v>
      </c>
      <c r="AY26" s="1">
        <v>0.5</v>
      </c>
      <c r="AZ26" s="1">
        <v>0</v>
      </c>
      <c r="BA26" s="1">
        <v>0</v>
      </c>
      <c r="BB26" s="1">
        <v>0.5</v>
      </c>
      <c r="BC26" s="1">
        <v>13.5</v>
      </c>
      <c r="BD26" s="1">
        <v>11</v>
      </c>
      <c r="BE26" s="1">
        <v>5.5</v>
      </c>
      <c r="BF26" s="1">
        <v>1.5</v>
      </c>
      <c r="BG26" s="1">
        <v>3</v>
      </c>
      <c r="BH26" s="1">
        <v>2.5</v>
      </c>
      <c r="BI26" s="1">
        <v>1.8</v>
      </c>
      <c r="BJ26" s="1">
        <v>47.5</v>
      </c>
      <c r="BK26" s="1">
        <v>36</v>
      </c>
      <c r="BL26" s="1">
        <v>76</v>
      </c>
      <c r="BM26" s="1">
        <v>29.5</v>
      </c>
      <c r="BN26" s="1">
        <v>20.5</v>
      </c>
      <c r="BO26" s="1">
        <v>69</v>
      </c>
      <c r="BP26" s="1">
        <v>8</v>
      </c>
      <c r="BQ26" s="1">
        <v>6.5</v>
      </c>
      <c r="BR26" s="1">
        <v>81</v>
      </c>
      <c r="BS26" s="1">
        <v>0</v>
      </c>
      <c r="BT26" s="1">
        <v>0</v>
      </c>
      <c r="BU26" s="1">
        <v>2</v>
      </c>
      <c r="BV26" s="1">
        <v>0</v>
      </c>
      <c r="BW26" s="1">
        <v>0</v>
      </c>
      <c r="BX26" s="1">
        <v>3.5</v>
      </c>
      <c r="BY26" s="1">
        <v>79.5</v>
      </c>
      <c r="BZ26" s="1">
        <v>1.5</v>
      </c>
      <c r="CA26" s="1">
        <v>2</v>
      </c>
      <c r="CB26" s="1">
        <v>5.5</v>
      </c>
      <c r="CC26" s="1">
        <v>0.5</v>
      </c>
      <c r="CD26" s="1">
        <v>0</v>
      </c>
      <c r="CE26" s="1">
        <v>2.5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f t="shared" si="0"/>
        <v>4.5451078399999991</v>
      </c>
      <c r="CL26" s="1">
        <v>9</v>
      </c>
    </row>
    <row r="27" spans="1:90" x14ac:dyDescent="0.25">
      <c r="A27" s="1" t="s">
        <v>76</v>
      </c>
      <c r="B27" s="1">
        <v>4.9000000000000004</v>
      </c>
      <c r="C27" s="1">
        <v>2</v>
      </c>
      <c r="D27" s="1">
        <v>90</v>
      </c>
      <c r="E27" s="1">
        <v>0.1</v>
      </c>
      <c r="F27" s="1">
        <v>0</v>
      </c>
      <c r="G27" s="1">
        <v>0.2</v>
      </c>
      <c r="H27" s="1">
        <v>0</v>
      </c>
      <c r="I27" s="1">
        <v>0.5</v>
      </c>
      <c r="J27" s="1">
        <v>0</v>
      </c>
      <c r="K27" s="1">
        <v>0.5</v>
      </c>
      <c r="L27" s="1">
        <v>0</v>
      </c>
      <c r="M27" s="1">
        <v>0.5</v>
      </c>
      <c r="N27" s="1">
        <v>0.5</v>
      </c>
      <c r="O27" s="1">
        <v>0.15</v>
      </c>
      <c r="P27" s="1">
        <v>0.15</v>
      </c>
      <c r="Q27" s="1">
        <v>0</v>
      </c>
      <c r="R27" s="1">
        <v>0</v>
      </c>
      <c r="S27" s="1">
        <v>0</v>
      </c>
      <c r="T27" s="1">
        <v>0</v>
      </c>
      <c r="U27" s="1">
        <v>4</v>
      </c>
      <c r="V27" s="1">
        <v>2</v>
      </c>
      <c r="W27" s="1">
        <v>50</v>
      </c>
      <c r="X27" s="1">
        <v>0</v>
      </c>
      <c r="Y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0.01</v>
      </c>
      <c r="AF27" s="1">
        <v>0</v>
      </c>
      <c r="AG27" s="1">
        <v>0</v>
      </c>
      <c r="AH27" s="1">
        <v>0.5</v>
      </c>
      <c r="AI27" s="1">
        <v>0</v>
      </c>
      <c r="AJ27" s="1">
        <v>0</v>
      </c>
      <c r="AK27" s="1">
        <v>3.5</v>
      </c>
      <c r="AL27" s="1">
        <v>0.35</v>
      </c>
      <c r="AM27" s="1">
        <v>25.9</v>
      </c>
      <c r="AN27" s="1">
        <v>0.9</v>
      </c>
      <c r="AO27" s="1">
        <v>2.6</v>
      </c>
      <c r="AP27" s="1">
        <v>7.5</v>
      </c>
      <c r="AQ27" s="1">
        <v>7.5</v>
      </c>
      <c r="AR27" s="1">
        <v>0</v>
      </c>
      <c r="AS27" s="1">
        <v>1.5</v>
      </c>
      <c r="AT27" s="1">
        <v>1</v>
      </c>
      <c r="AU27" s="1">
        <v>1</v>
      </c>
      <c r="AV27" s="1">
        <v>0.5</v>
      </c>
      <c r="AW27" s="1">
        <v>50</v>
      </c>
      <c r="AX27" s="1">
        <v>4.5</v>
      </c>
      <c r="AY27" s="1">
        <v>5.5</v>
      </c>
      <c r="AZ27" s="1">
        <v>2.5</v>
      </c>
      <c r="BA27" s="1">
        <v>2</v>
      </c>
      <c r="BB27" s="1">
        <v>10</v>
      </c>
      <c r="BC27" s="1">
        <v>18.5</v>
      </c>
      <c r="BD27" s="1">
        <v>13</v>
      </c>
      <c r="BE27" s="1">
        <v>4.5</v>
      </c>
      <c r="BF27" s="1">
        <v>0.5</v>
      </c>
      <c r="BG27" s="1">
        <v>3</v>
      </c>
      <c r="BH27" s="1">
        <v>3</v>
      </c>
      <c r="BI27" s="1">
        <v>1.92</v>
      </c>
      <c r="BJ27" s="1">
        <v>33</v>
      </c>
      <c r="BK27" s="1">
        <v>25</v>
      </c>
      <c r="BL27" s="1">
        <v>76</v>
      </c>
      <c r="BM27" s="1">
        <v>15.5</v>
      </c>
      <c r="BN27" s="1">
        <v>9</v>
      </c>
      <c r="BO27" s="1">
        <v>58</v>
      </c>
      <c r="BP27" s="1">
        <v>4</v>
      </c>
      <c r="BQ27" s="1">
        <v>2</v>
      </c>
      <c r="BR27" s="1">
        <v>50</v>
      </c>
      <c r="BS27" s="1">
        <v>0</v>
      </c>
      <c r="BT27" s="1">
        <v>0</v>
      </c>
      <c r="BU27" s="1">
        <v>2</v>
      </c>
      <c r="BV27" s="1">
        <v>0</v>
      </c>
      <c r="BW27" s="1">
        <v>0</v>
      </c>
      <c r="BX27" s="1">
        <v>0</v>
      </c>
      <c r="BY27" s="1">
        <v>46.5</v>
      </c>
      <c r="BZ27" s="1">
        <v>0.5</v>
      </c>
      <c r="CA27" s="1">
        <v>3.5</v>
      </c>
      <c r="CB27" s="1">
        <v>1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f t="shared" si="0"/>
        <v>3.0859425000000003</v>
      </c>
      <c r="CL27" s="1">
        <v>8</v>
      </c>
    </row>
    <row r="28" spans="1:90" x14ac:dyDescent="0.25">
      <c r="A28" s="1" t="s">
        <v>67</v>
      </c>
      <c r="B28" s="1">
        <v>5.4</v>
      </c>
      <c r="C28" s="1">
        <v>2</v>
      </c>
      <c r="D28" s="1">
        <v>90</v>
      </c>
      <c r="E28" s="1">
        <v>0.16</v>
      </c>
      <c r="F28" s="1">
        <v>0</v>
      </c>
      <c r="G28" s="1">
        <v>0.2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20.5</v>
      </c>
      <c r="V28" s="1">
        <v>15.5</v>
      </c>
      <c r="W28" s="1">
        <v>76</v>
      </c>
      <c r="X28" s="1">
        <v>1.5</v>
      </c>
      <c r="Y28" s="1">
        <v>0.5</v>
      </c>
      <c r="Z28" s="1">
        <v>33</v>
      </c>
      <c r="AA28" s="1">
        <v>0</v>
      </c>
      <c r="AB28" s="1">
        <v>0</v>
      </c>
      <c r="AC28" s="1">
        <v>0.5</v>
      </c>
      <c r="AD28" s="1">
        <v>0.5</v>
      </c>
      <c r="AE28" s="1">
        <v>0.2</v>
      </c>
      <c r="AF28" s="1">
        <v>0</v>
      </c>
      <c r="AG28" s="1">
        <v>0</v>
      </c>
      <c r="AH28" s="1">
        <v>0</v>
      </c>
      <c r="AI28" s="1">
        <v>0</v>
      </c>
      <c r="AJ28" s="1">
        <v>0.5</v>
      </c>
      <c r="AK28" s="1">
        <v>1</v>
      </c>
      <c r="AL28" s="1">
        <v>12.75</v>
      </c>
      <c r="AM28" s="1">
        <v>13.9</v>
      </c>
      <c r="AN28" s="1">
        <v>0.6</v>
      </c>
      <c r="AO28" s="1">
        <v>4.8</v>
      </c>
      <c r="AP28" s="1">
        <v>16</v>
      </c>
      <c r="AQ28" s="1">
        <v>22</v>
      </c>
      <c r="AR28" s="1">
        <v>1</v>
      </c>
      <c r="AS28" s="1">
        <v>4.5</v>
      </c>
      <c r="AT28" s="1">
        <v>1</v>
      </c>
      <c r="AU28" s="1">
        <v>1</v>
      </c>
      <c r="AV28" s="1">
        <v>0.5</v>
      </c>
      <c r="AW28" s="1">
        <v>50</v>
      </c>
      <c r="AX28" s="1">
        <v>6.5</v>
      </c>
      <c r="AY28" s="1">
        <v>0</v>
      </c>
      <c r="AZ28" s="1">
        <v>0</v>
      </c>
      <c r="BA28" s="1">
        <v>1</v>
      </c>
      <c r="BB28" s="1">
        <v>1</v>
      </c>
      <c r="BC28" s="1">
        <v>6.5</v>
      </c>
      <c r="BD28" s="1">
        <v>4.5</v>
      </c>
      <c r="BE28" s="1">
        <v>2</v>
      </c>
      <c r="BF28" s="1">
        <v>1</v>
      </c>
      <c r="BG28" s="1">
        <v>1.5</v>
      </c>
      <c r="BH28" s="1">
        <v>1</v>
      </c>
      <c r="BI28" s="1">
        <v>0.65</v>
      </c>
      <c r="BJ28" s="1">
        <v>90.5</v>
      </c>
      <c r="BK28" s="1">
        <v>80.5</v>
      </c>
      <c r="BL28" s="1">
        <v>89</v>
      </c>
      <c r="BM28" s="1">
        <v>50.5</v>
      </c>
      <c r="BN28" s="1">
        <v>43.5</v>
      </c>
      <c r="BO28" s="1">
        <v>86</v>
      </c>
      <c r="BP28" s="1">
        <v>20.5</v>
      </c>
      <c r="BQ28" s="1">
        <v>15.5</v>
      </c>
      <c r="BR28" s="1">
        <v>76</v>
      </c>
      <c r="BS28" s="1">
        <v>0</v>
      </c>
      <c r="BT28" s="1">
        <v>0</v>
      </c>
      <c r="BU28" s="1">
        <v>2</v>
      </c>
      <c r="BV28" s="1">
        <v>0</v>
      </c>
      <c r="BW28" s="1">
        <v>0</v>
      </c>
      <c r="BX28" s="1">
        <v>0.5</v>
      </c>
      <c r="BY28" s="1">
        <v>106</v>
      </c>
      <c r="BZ28" s="1">
        <v>0.5</v>
      </c>
      <c r="CA28" s="1">
        <v>11</v>
      </c>
      <c r="CB28" s="1">
        <v>1.5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f t="shared" si="0"/>
        <v>4.3006424599999997</v>
      </c>
      <c r="CL28" s="1">
        <v>7</v>
      </c>
    </row>
    <row r="29" spans="1:90" x14ac:dyDescent="0.25">
      <c r="A29" s="1" t="s">
        <v>77</v>
      </c>
      <c r="B29" s="1">
        <v>4.7</v>
      </c>
      <c r="C29" s="1">
        <v>2</v>
      </c>
      <c r="D29" s="1">
        <v>90</v>
      </c>
      <c r="E29" s="1">
        <v>0.09</v>
      </c>
      <c r="F29" s="1">
        <v>0</v>
      </c>
      <c r="G29" s="1">
        <v>0.1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21.5</v>
      </c>
      <c r="V29" s="1">
        <v>15</v>
      </c>
      <c r="W29" s="1">
        <v>70</v>
      </c>
      <c r="X29" s="1">
        <v>2.5</v>
      </c>
      <c r="Y29" s="1">
        <v>2</v>
      </c>
      <c r="Z29" s="1">
        <v>80</v>
      </c>
      <c r="AA29" s="1">
        <v>1</v>
      </c>
      <c r="AB29" s="1">
        <v>0</v>
      </c>
      <c r="AC29" s="1">
        <v>2</v>
      </c>
      <c r="AD29" s="1">
        <v>0</v>
      </c>
      <c r="AE29" s="1">
        <v>7.0000000000000007E-2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1</v>
      </c>
      <c r="AL29" s="1">
        <v>30.9</v>
      </c>
      <c r="AM29" s="1">
        <v>22.5</v>
      </c>
      <c r="AN29" s="1">
        <v>0.2</v>
      </c>
      <c r="AO29" s="1">
        <v>2.8</v>
      </c>
      <c r="AP29" s="1">
        <v>12</v>
      </c>
      <c r="AQ29" s="1">
        <v>12</v>
      </c>
      <c r="AR29" s="1">
        <v>0</v>
      </c>
      <c r="AS29" s="1">
        <v>1</v>
      </c>
      <c r="AT29" s="1">
        <v>2.5</v>
      </c>
      <c r="AU29" s="1">
        <v>1</v>
      </c>
      <c r="AV29" s="1">
        <v>0.5</v>
      </c>
      <c r="AW29" s="1">
        <v>50</v>
      </c>
      <c r="AX29" s="1">
        <v>8</v>
      </c>
      <c r="AY29" s="1">
        <v>2</v>
      </c>
      <c r="AZ29" s="1">
        <v>1</v>
      </c>
      <c r="BA29" s="1">
        <v>1.5</v>
      </c>
      <c r="BB29" s="1">
        <v>4.5</v>
      </c>
      <c r="BC29" s="1">
        <v>15</v>
      </c>
      <c r="BD29" s="1">
        <v>9</v>
      </c>
      <c r="BE29" s="1">
        <v>5.5</v>
      </c>
      <c r="BF29" s="1">
        <v>1</v>
      </c>
      <c r="BG29" s="1">
        <v>3</v>
      </c>
      <c r="BH29" s="1">
        <v>2</v>
      </c>
      <c r="BI29" s="1">
        <v>1.7</v>
      </c>
      <c r="BJ29" s="1">
        <v>52.5</v>
      </c>
      <c r="BK29" s="1">
        <v>34</v>
      </c>
      <c r="BL29" s="1">
        <v>65</v>
      </c>
      <c r="BM29" s="1">
        <v>38</v>
      </c>
      <c r="BN29" s="1">
        <v>23.5</v>
      </c>
      <c r="BO29" s="1">
        <v>62</v>
      </c>
      <c r="BP29" s="1">
        <v>21.5</v>
      </c>
      <c r="BQ29" s="1">
        <v>15</v>
      </c>
      <c r="BR29" s="1">
        <v>70</v>
      </c>
      <c r="BS29" s="1">
        <v>0</v>
      </c>
      <c r="BT29" s="1">
        <v>0</v>
      </c>
      <c r="BU29" s="1">
        <v>2</v>
      </c>
      <c r="BV29" s="1">
        <v>0</v>
      </c>
      <c r="BW29" s="1">
        <v>0</v>
      </c>
      <c r="BX29" s="1">
        <v>0.5</v>
      </c>
      <c r="BY29" s="1">
        <v>77</v>
      </c>
      <c r="BZ29" s="1">
        <v>0.5</v>
      </c>
      <c r="CA29" s="1">
        <v>15</v>
      </c>
      <c r="CB29" s="1">
        <v>3</v>
      </c>
      <c r="CC29" s="1">
        <v>0</v>
      </c>
      <c r="CD29" s="1">
        <v>0</v>
      </c>
      <c r="CE29" s="1">
        <v>1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f t="shared" si="0"/>
        <v>3.2052603899999998</v>
      </c>
      <c r="CL29" s="1">
        <v>7</v>
      </c>
    </row>
    <row r="30" spans="1:90" x14ac:dyDescent="0.25">
      <c r="A30" s="1" t="s">
        <v>87</v>
      </c>
      <c r="B30" s="1">
        <v>5</v>
      </c>
      <c r="C30" s="1">
        <v>2</v>
      </c>
      <c r="D30" s="1">
        <v>90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13</v>
      </c>
      <c r="V30" s="1">
        <v>8.5</v>
      </c>
      <c r="W30" s="1">
        <v>65</v>
      </c>
      <c r="X30" s="1">
        <v>0</v>
      </c>
      <c r="Y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1</v>
      </c>
      <c r="AL30" s="1">
        <v>1.8</v>
      </c>
      <c r="AM30" s="1">
        <v>17.899999999999999</v>
      </c>
      <c r="AN30" s="1">
        <v>0</v>
      </c>
      <c r="AO30" s="1">
        <v>2.2000000000000002</v>
      </c>
      <c r="AP30" s="1">
        <v>11.5</v>
      </c>
      <c r="AQ30" s="1">
        <v>11.5</v>
      </c>
      <c r="AR30" s="1">
        <v>0</v>
      </c>
      <c r="AS30" s="1">
        <v>1.5</v>
      </c>
      <c r="AT30" s="1">
        <v>1.5</v>
      </c>
      <c r="AU30" s="1">
        <v>2.5</v>
      </c>
      <c r="AV30" s="1">
        <v>0.5</v>
      </c>
      <c r="AW30" s="1">
        <v>20</v>
      </c>
      <c r="AX30" s="1">
        <v>5</v>
      </c>
      <c r="AY30" s="1">
        <v>3.5</v>
      </c>
      <c r="AZ30" s="1">
        <v>0</v>
      </c>
      <c r="BA30" s="1">
        <v>1.5</v>
      </c>
      <c r="BB30" s="1">
        <v>5</v>
      </c>
      <c r="BC30" s="1">
        <v>13.5</v>
      </c>
      <c r="BD30" s="1">
        <v>11</v>
      </c>
      <c r="BE30" s="1">
        <v>5.5</v>
      </c>
      <c r="BF30" s="1">
        <v>1.5</v>
      </c>
      <c r="BG30" s="1">
        <v>3</v>
      </c>
      <c r="BH30" s="1">
        <v>2.5</v>
      </c>
      <c r="BI30" s="1">
        <v>1.8</v>
      </c>
      <c r="BJ30" s="1">
        <v>68.5</v>
      </c>
      <c r="BK30" s="1">
        <v>56.5</v>
      </c>
      <c r="BL30" s="1">
        <v>82</v>
      </c>
      <c r="BM30" s="1">
        <v>33</v>
      </c>
      <c r="BN30" s="1">
        <v>24</v>
      </c>
      <c r="BO30" s="1">
        <v>73</v>
      </c>
      <c r="BP30" s="1">
        <v>13</v>
      </c>
      <c r="BQ30" s="1">
        <v>8.5</v>
      </c>
      <c r="BR30" s="1">
        <v>65</v>
      </c>
      <c r="BS30" s="1">
        <v>0</v>
      </c>
      <c r="BT30" s="1">
        <v>0</v>
      </c>
      <c r="BU30" s="1">
        <v>2</v>
      </c>
      <c r="BV30" s="1">
        <v>0</v>
      </c>
      <c r="BW30" s="1">
        <v>0</v>
      </c>
      <c r="BX30" s="1">
        <v>0</v>
      </c>
      <c r="BY30" s="1">
        <v>80.5</v>
      </c>
      <c r="BZ30" s="1">
        <v>0.5</v>
      </c>
      <c r="CA30" s="1">
        <v>10.5</v>
      </c>
      <c r="CB30" s="1">
        <v>0.5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f t="shared" si="0"/>
        <v>4.0438872999999997</v>
      </c>
      <c r="CL30" s="1">
        <v>7</v>
      </c>
    </row>
    <row r="31" spans="1:90" x14ac:dyDescent="0.25">
      <c r="A31" s="1" t="s">
        <v>100</v>
      </c>
      <c r="B31" s="1">
        <v>4.8</v>
      </c>
      <c r="C31" s="1">
        <v>2</v>
      </c>
      <c r="D31" s="1">
        <v>90</v>
      </c>
      <c r="E31" s="1">
        <v>0.01</v>
      </c>
      <c r="F31" s="1">
        <v>0</v>
      </c>
      <c r="G31" s="1">
        <v>0</v>
      </c>
      <c r="H31" s="1">
        <v>0</v>
      </c>
      <c r="I31" s="1">
        <v>0.5</v>
      </c>
      <c r="J31" s="1">
        <v>0</v>
      </c>
      <c r="K31" s="1">
        <v>0.5</v>
      </c>
      <c r="L31" s="1">
        <v>0</v>
      </c>
      <c r="M31" s="1">
        <v>0</v>
      </c>
      <c r="N31" s="1">
        <v>0.5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5.5</v>
      </c>
      <c r="V31" s="1">
        <v>2.5</v>
      </c>
      <c r="W31" s="1">
        <v>45</v>
      </c>
      <c r="X31" s="1">
        <v>0</v>
      </c>
      <c r="Y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3</v>
      </c>
      <c r="AL31" s="1">
        <v>0.15</v>
      </c>
      <c r="AM31" s="1">
        <v>19.2</v>
      </c>
      <c r="AN31" s="1">
        <v>0.1</v>
      </c>
      <c r="AO31" s="1">
        <v>2.2000000000000002</v>
      </c>
      <c r="AP31" s="1">
        <v>11.5</v>
      </c>
      <c r="AQ31" s="1">
        <v>11.5</v>
      </c>
      <c r="AR31" s="1">
        <v>0</v>
      </c>
      <c r="AS31" s="1">
        <v>2</v>
      </c>
      <c r="AT31" s="1">
        <v>1</v>
      </c>
      <c r="AU31" s="1">
        <v>1</v>
      </c>
      <c r="AV31" s="1">
        <v>0.5</v>
      </c>
      <c r="AW31" s="1">
        <v>50</v>
      </c>
      <c r="AX31" s="1">
        <v>6.5</v>
      </c>
      <c r="AY31" s="1">
        <v>4.5</v>
      </c>
      <c r="AZ31" s="1">
        <v>1.5</v>
      </c>
      <c r="BA31" s="1">
        <v>1</v>
      </c>
      <c r="BB31" s="1">
        <v>7</v>
      </c>
      <c r="BC31" s="1">
        <v>18.5</v>
      </c>
      <c r="BD31" s="1">
        <v>13</v>
      </c>
      <c r="BE31" s="1">
        <v>4.5</v>
      </c>
      <c r="BF31" s="1">
        <v>0.5</v>
      </c>
      <c r="BG31" s="1">
        <v>3</v>
      </c>
      <c r="BH31" s="1">
        <v>3</v>
      </c>
      <c r="BI31" s="1">
        <v>1.92</v>
      </c>
      <c r="BJ31" s="1">
        <v>39</v>
      </c>
      <c r="BK31" s="1">
        <v>27</v>
      </c>
      <c r="BL31" s="1">
        <v>69</v>
      </c>
      <c r="BM31" s="1">
        <v>14</v>
      </c>
      <c r="BN31" s="1">
        <v>6.5</v>
      </c>
      <c r="BO31" s="1">
        <v>46</v>
      </c>
      <c r="BP31" s="1">
        <v>5.5</v>
      </c>
      <c r="BQ31" s="1">
        <v>2.5</v>
      </c>
      <c r="BR31" s="1">
        <v>45</v>
      </c>
      <c r="BS31" s="1">
        <v>0</v>
      </c>
      <c r="BT31" s="1">
        <v>0</v>
      </c>
      <c r="BU31" s="1">
        <v>2</v>
      </c>
      <c r="BV31" s="1">
        <v>0</v>
      </c>
      <c r="BW31" s="1">
        <v>0</v>
      </c>
      <c r="BX31" s="1">
        <v>0</v>
      </c>
      <c r="BY31" s="1">
        <v>50</v>
      </c>
      <c r="BZ31" s="1">
        <v>1</v>
      </c>
      <c r="CA31" s="1">
        <v>5.5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  <c r="CJ31" s="1">
        <v>0</v>
      </c>
      <c r="CK31" s="1">
        <f t="shared" si="0"/>
        <v>3.0751152099999994</v>
      </c>
      <c r="CL31" s="1">
        <v>7</v>
      </c>
    </row>
    <row r="32" spans="1:90" x14ac:dyDescent="0.25">
      <c r="A32" s="1" t="s">
        <v>122</v>
      </c>
      <c r="B32" s="1">
        <v>4.5</v>
      </c>
      <c r="C32" s="1">
        <v>2</v>
      </c>
      <c r="D32" s="1">
        <v>79.5</v>
      </c>
      <c r="E32" s="1">
        <v>0.15</v>
      </c>
      <c r="F32" s="1">
        <v>0.5</v>
      </c>
      <c r="G32" s="1">
        <v>0.3</v>
      </c>
      <c r="H32" s="1">
        <v>1</v>
      </c>
      <c r="I32" s="1">
        <v>0.5</v>
      </c>
      <c r="J32" s="1">
        <v>0.5</v>
      </c>
      <c r="K32" s="1">
        <v>0.5</v>
      </c>
      <c r="L32" s="1">
        <v>0</v>
      </c>
      <c r="M32" s="1">
        <v>0.5</v>
      </c>
      <c r="N32" s="1">
        <v>0</v>
      </c>
      <c r="O32" s="1">
        <v>0.24</v>
      </c>
      <c r="P32" s="1">
        <v>0.24</v>
      </c>
      <c r="Q32" s="1">
        <v>0.5</v>
      </c>
      <c r="R32" s="1">
        <v>0.5</v>
      </c>
      <c r="S32" s="1">
        <v>0</v>
      </c>
      <c r="T32" s="1">
        <v>0</v>
      </c>
      <c r="U32" s="1">
        <v>8</v>
      </c>
      <c r="V32" s="1">
        <v>6</v>
      </c>
      <c r="W32" s="1">
        <v>75</v>
      </c>
      <c r="X32" s="1">
        <v>4</v>
      </c>
      <c r="Y32" s="1">
        <v>0.5</v>
      </c>
      <c r="Z32" s="1">
        <v>13</v>
      </c>
      <c r="AA32" s="1">
        <v>0</v>
      </c>
      <c r="AB32" s="1">
        <v>0</v>
      </c>
      <c r="AC32" s="1">
        <v>0</v>
      </c>
      <c r="AD32" s="1">
        <v>0</v>
      </c>
      <c r="AE32" s="1">
        <v>0.04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19.5</v>
      </c>
      <c r="AL32" s="1">
        <v>4.5999999999999996</v>
      </c>
      <c r="AM32" s="1">
        <v>21.9</v>
      </c>
      <c r="AN32" s="1">
        <v>1.6</v>
      </c>
      <c r="AO32" s="1">
        <v>3.8</v>
      </c>
      <c r="AP32" s="1">
        <v>11.5</v>
      </c>
      <c r="AQ32" s="1">
        <v>17.5</v>
      </c>
      <c r="AR32" s="1">
        <v>1.5</v>
      </c>
      <c r="AS32" s="1">
        <v>5.5</v>
      </c>
      <c r="AT32" s="1">
        <v>2.5</v>
      </c>
      <c r="AU32" s="1">
        <v>0</v>
      </c>
      <c r="AV32" s="1">
        <v>0</v>
      </c>
      <c r="AX32" s="1">
        <v>8</v>
      </c>
      <c r="AY32" s="1">
        <v>1.5</v>
      </c>
      <c r="AZ32" s="1">
        <v>0</v>
      </c>
      <c r="BA32" s="1">
        <v>0.5</v>
      </c>
      <c r="BB32" s="1">
        <v>2</v>
      </c>
      <c r="BC32" s="1">
        <v>12</v>
      </c>
      <c r="BD32" s="1">
        <v>6.5</v>
      </c>
      <c r="BE32" s="1">
        <v>5.5</v>
      </c>
      <c r="BF32" s="1">
        <v>0.5</v>
      </c>
      <c r="BG32" s="1">
        <v>2.5</v>
      </c>
      <c r="BH32" s="1">
        <v>3</v>
      </c>
      <c r="BI32" s="1">
        <v>1.95</v>
      </c>
      <c r="BJ32" s="1">
        <v>40</v>
      </c>
      <c r="BK32" s="1">
        <v>32.5</v>
      </c>
      <c r="BL32" s="1">
        <v>81</v>
      </c>
      <c r="BM32" s="1">
        <v>22</v>
      </c>
      <c r="BN32" s="1">
        <v>13.5</v>
      </c>
      <c r="BO32" s="1">
        <v>61</v>
      </c>
      <c r="BP32" s="1">
        <v>8</v>
      </c>
      <c r="BQ32" s="1">
        <v>6</v>
      </c>
      <c r="BR32" s="1">
        <v>75</v>
      </c>
      <c r="BS32" s="1">
        <v>0</v>
      </c>
      <c r="BT32" s="1">
        <v>0</v>
      </c>
      <c r="BU32" s="1">
        <v>2</v>
      </c>
      <c r="BV32" s="1">
        <v>0</v>
      </c>
      <c r="BW32" s="1">
        <v>1</v>
      </c>
      <c r="BX32" s="1">
        <v>1</v>
      </c>
      <c r="BY32" s="1">
        <v>58.5</v>
      </c>
      <c r="BZ32" s="1">
        <v>2</v>
      </c>
      <c r="CA32" s="1">
        <v>2</v>
      </c>
      <c r="CB32" s="1">
        <v>2.5</v>
      </c>
      <c r="CC32" s="1">
        <v>0.5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0</v>
      </c>
      <c r="CK32" s="1">
        <f t="shared" si="0"/>
        <v>4.1517653900000013</v>
      </c>
      <c r="CL32" s="1">
        <v>7</v>
      </c>
    </row>
    <row r="33" spans="1:90" x14ac:dyDescent="0.25">
      <c r="A33" s="1" t="s">
        <v>124</v>
      </c>
      <c r="B33" s="1">
        <v>4.5</v>
      </c>
      <c r="C33" s="1">
        <v>2</v>
      </c>
      <c r="D33" s="1">
        <v>90</v>
      </c>
      <c r="E33" s="1">
        <v>0.01</v>
      </c>
      <c r="F33" s="1">
        <v>0</v>
      </c>
      <c r="G33" s="1">
        <v>0</v>
      </c>
      <c r="H33" s="1">
        <v>0</v>
      </c>
      <c r="I33" s="1">
        <v>0.5</v>
      </c>
      <c r="J33" s="1">
        <v>0</v>
      </c>
      <c r="K33" s="1">
        <v>0.5</v>
      </c>
      <c r="L33" s="1">
        <v>0</v>
      </c>
      <c r="M33" s="1">
        <v>0</v>
      </c>
      <c r="N33" s="1">
        <v>0.5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3.5</v>
      </c>
      <c r="V33" s="1">
        <v>1.5</v>
      </c>
      <c r="W33" s="1">
        <v>43</v>
      </c>
      <c r="X33" s="1">
        <v>0</v>
      </c>
      <c r="Y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0.5</v>
      </c>
      <c r="AI33" s="1">
        <v>0</v>
      </c>
      <c r="AJ33" s="1">
        <v>1</v>
      </c>
      <c r="AK33" s="1">
        <v>2</v>
      </c>
      <c r="AL33" s="1">
        <v>0.45</v>
      </c>
      <c r="AM33" s="1">
        <v>15.5</v>
      </c>
      <c r="AN33" s="1">
        <v>0</v>
      </c>
      <c r="AO33" s="1">
        <v>3.8</v>
      </c>
      <c r="AP33" s="1">
        <v>11.5</v>
      </c>
      <c r="AQ33" s="1">
        <v>23.5</v>
      </c>
      <c r="AR33" s="1">
        <v>1</v>
      </c>
      <c r="AS33" s="1">
        <v>6.5</v>
      </c>
      <c r="AT33" s="1">
        <v>0</v>
      </c>
      <c r="AU33" s="1">
        <v>1</v>
      </c>
      <c r="AV33" s="1">
        <v>0</v>
      </c>
      <c r="AW33" s="1">
        <v>0</v>
      </c>
      <c r="AX33" s="1">
        <v>6.5</v>
      </c>
      <c r="AY33" s="1">
        <v>4</v>
      </c>
      <c r="AZ33" s="1">
        <v>0.5</v>
      </c>
      <c r="BA33" s="1">
        <v>1</v>
      </c>
      <c r="BB33" s="1">
        <v>5.5</v>
      </c>
      <c r="BC33" s="1">
        <v>9</v>
      </c>
      <c r="BD33" s="1">
        <v>6</v>
      </c>
      <c r="BE33" s="1">
        <v>2.5</v>
      </c>
      <c r="BF33" s="1">
        <v>1</v>
      </c>
      <c r="BG33" s="1">
        <v>1.5</v>
      </c>
      <c r="BH33" s="1">
        <v>0</v>
      </c>
      <c r="BI33" s="1">
        <v>0.62</v>
      </c>
      <c r="BJ33" s="1">
        <v>58.5</v>
      </c>
      <c r="BK33" s="1">
        <v>52</v>
      </c>
      <c r="BL33" s="1">
        <v>89</v>
      </c>
      <c r="BM33" s="1">
        <v>15.5</v>
      </c>
      <c r="BN33" s="1">
        <v>12.5</v>
      </c>
      <c r="BO33" s="1">
        <v>81</v>
      </c>
      <c r="BP33" s="1">
        <v>3.5</v>
      </c>
      <c r="BQ33" s="1">
        <v>1.5</v>
      </c>
      <c r="BR33" s="1">
        <v>43</v>
      </c>
      <c r="BS33" s="1">
        <v>0</v>
      </c>
      <c r="BT33" s="1">
        <v>0</v>
      </c>
      <c r="BU33" s="1">
        <v>2</v>
      </c>
      <c r="BV33" s="1">
        <v>0</v>
      </c>
      <c r="BW33" s="1">
        <v>0</v>
      </c>
      <c r="BX33" s="1">
        <v>0.5</v>
      </c>
      <c r="BY33" s="1">
        <v>70</v>
      </c>
      <c r="BZ33" s="1">
        <v>0.5</v>
      </c>
      <c r="CA33" s="1">
        <v>3.5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f t="shared" si="0"/>
        <v>3.7645413100000003</v>
      </c>
      <c r="CL33" s="1">
        <v>7</v>
      </c>
    </row>
    <row r="34" spans="1:90" x14ac:dyDescent="0.25">
      <c r="A34" s="1" t="s">
        <v>59</v>
      </c>
      <c r="B34" s="1">
        <v>6.7</v>
      </c>
      <c r="C34" s="1">
        <v>2</v>
      </c>
      <c r="D34" s="1">
        <v>90</v>
      </c>
      <c r="E34" s="1">
        <v>0.03</v>
      </c>
      <c r="F34" s="1">
        <v>0</v>
      </c>
      <c r="G34" s="1">
        <v>0</v>
      </c>
      <c r="H34" s="1">
        <v>0</v>
      </c>
      <c r="I34" s="1">
        <v>0.5</v>
      </c>
      <c r="J34" s="1">
        <v>0</v>
      </c>
      <c r="K34" s="1">
        <v>0.5</v>
      </c>
      <c r="L34" s="1">
        <v>0</v>
      </c>
      <c r="M34" s="1">
        <v>0</v>
      </c>
      <c r="N34" s="1">
        <v>0.5</v>
      </c>
      <c r="O34" s="1">
        <v>0.02</v>
      </c>
      <c r="P34" s="1">
        <v>0.02</v>
      </c>
      <c r="Q34" s="1">
        <v>0</v>
      </c>
      <c r="R34" s="1">
        <v>0</v>
      </c>
      <c r="S34" s="1">
        <v>0</v>
      </c>
      <c r="T34" s="1">
        <v>0</v>
      </c>
      <c r="U34" s="1">
        <v>10.5</v>
      </c>
      <c r="V34" s="1">
        <v>6.5</v>
      </c>
      <c r="W34" s="1">
        <v>62</v>
      </c>
      <c r="X34" s="1">
        <v>0</v>
      </c>
      <c r="Y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0.02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10</v>
      </c>
      <c r="AL34" s="1">
        <v>1.9</v>
      </c>
      <c r="AM34" s="1">
        <v>18.600000000000001</v>
      </c>
      <c r="AN34" s="1">
        <v>0.2</v>
      </c>
      <c r="AO34" s="1">
        <v>3</v>
      </c>
      <c r="AP34" s="1">
        <v>15.5</v>
      </c>
      <c r="AQ34" s="1">
        <v>15.5</v>
      </c>
      <c r="AR34" s="1">
        <v>0</v>
      </c>
      <c r="AS34" s="1">
        <v>1</v>
      </c>
      <c r="AT34" s="1">
        <v>2.5</v>
      </c>
      <c r="AU34" s="1">
        <v>0</v>
      </c>
      <c r="AV34" s="1">
        <v>0</v>
      </c>
      <c r="AX34" s="1">
        <v>7</v>
      </c>
      <c r="AY34" s="1">
        <v>1</v>
      </c>
      <c r="AZ34" s="1">
        <v>1</v>
      </c>
      <c r="BA34" s="1">
        <v>2.5</v>
      </c>
      <c r="BB34" s="1">
        <v>4.5</v>
      </c>
      <c r="BC34" s="1">
        <v>8</v>
      </c>
      <c r="BD34" s="1">
        <v>5.5</v>
      </c>
      <c r="BE34" s="1">
        <v>4.5</v>
      </c>
      <c r="BF34" s="1">
        <v>0.5</v>
      </c>
      <c r="BG34" s="1">
        <v>2</v>
      </c>
      <c r="BH34" s="1">
        <v>2</v>
      </c>
      <c r="BI34" s="1">
        <v>1.38</v>
      </c>
      <c r="BJ34" s="1">
        <v>79.5</v>
      </c>
      <c r="BK34" s="1">
        <v>72.5</v>
      </c>
      <c r="BL34" s="1">
        <v>91</v>
      </c>
      <c r="BM34" s="1">
        <v>31.5</v>
      </c>
      <c r="BN34" s="1">
        <v>27</v>
      </c>
      <c r="BO34" s="1">
        <v>86</v>
      </c>
      <c r="BP34" s="1">
        <v>10.5</v>
      </c>
      <c r="BQ34" s="1">
        <v>6.5</v>
      </c>
      <c r="BR34" s="1">
        <v>62</v>
      </c>
      <c r="BS34" s="1">
        <v>0</v>
      </c>
      <c r="BT34" s="1">
        <v>0</v>
      </c>
      <c r="BU34" s="1">
        <v>2</v>
      </c>
      <c r="BV34" s="1">
        <v>0</v>
      </c>
      <c r="BW34" s="1">
        <v>0</v>
      </c>
      <c r="BX34" s="1">
        <v>0</v>
      </c>
      <c r="BY34" s="1">
        <v>87</v>
      </c>
      <c r="BZ34" s="1">
        <v>1</v>
      </c>
      <c r="CA34" s="1">
        <v>9</v>
      </c>
      <c r="CB34" s="1">
        <v>0.5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f t="shared" si="0"/>
        <v>3.7919778500000003</v>
      </c>
      <c r="CL34" s="1">
        <v>6</v>
      </c>
    </row>
    <row r="35" spans="1:90" x14ac:dyDescent="0.25">
      <c r="A35" s="1" t="s">
        <v>163</v>
      </c>
      <c r="B35" s="1">
        <v>5.6</v>
      </c>
      <c r="C35" s="1">
        <v>2</v>
      </c>
      <c r="D35" s="1">
        <v>90</v>
      </c>
      <c r="E35" s="1">
        <v>0.04</v>
      </c>
      <c r="F35" s="1">
        <v>0</v>
      </c>
      <c r="G35" s="1">
        <v>0.1</v>
      </c>
      <c r="H35" s="1">
        <v>0</v>
      </c>
      <c r="I35" s="1">
        <v>2</v>
      </c>
      <c r="J35" s="1">
        <v>0</v>
      </c>
      <c r="K35" s="1">
        <v>2</v>
      </c>
      <c r="L35" s="1">
        <v>0</v>
      </c>
      <c r="M35" s="1">
        <v>0</v>
      </c>
      <c r="N35" s="1">
        <v>0.5</v>
      </c>
      <c r="O35" s="1">
        <v>0.05</v>
      </c>
      <c r="P35" s="1">
        <v>0.05</v>
      </c>
      <c r="Q35" s="1">
        <v>0</v>
      </c>
      <c r="R35" s="1">
        <v>0</v>
      </c>
      <c r="S35" s="1">
        <v>0</v>
      </c>
      <c r="T35" s="1">
        <v>0</v>
      </c>
      <c r="U35" s="1">
        <v>18.5</v>
      </c>
      <c r="V35" s="1">
        <v>16</v>
      </c>
      <c r="W35" s="1">
        <v>86</v>
      </c>
      <c r="X35" s="1">
        <v>0</v>
      </c>
      <c r="Y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0.05</v>
      </c>
      <c r="AF35" s="1">
        <v>0</v>
      </c>
      <c r="AG35" s="1">
        <v>0</v>
      </c>
      <c r="AH35" s="1">
        <v>0</v>
      </c>
      <c r="AI35" s="1">
        <v>0</v>
      </c>
      <c r="AJ35" s="1">
        <v>0.5</v>
      </c>
      <c r="AK35" s="1">
        <v>23</v>
      </c>
      <c r="AL35" s="1">
        <v>3.4</v>
      </c>
      <c r="AM35" s="1">
        <v>20.8</v>
      </c>
      <c r="AN35" s="1">
        <v>0.4</v>
      </c>
      <c r="AO35" s="1">
        <v>5.0999999999999996</v>
      </c>
      <c r="AP35" s="1">
        <v>15.5</v>
      </c>
      <c r="AQ35" s="1">
        <v>21.5</v>
      </c>
      <c r="AR35" s="1">
        <v>0</v>
      </c>
      <c r="AS35" s="1">
        <v>4</v>
      </c>
      <c r="AT35" s="1">
        <v>0.5</v>
      </c>
      <c r="AU35" s="1">
        <v>2</v>
      </c>
      <c r="AV35" s="1">
        <v>1.5</v>
      </c>
      <c r="AW35" s="1">
        <v>75</v>
      </c>
      <c r="AX35" s="1">
        <v>4</v>
      </c>
      <c r="AY35" s="1">
        <v>2</v>
      </c>
      <c r="AZ35" s="1">
        <v>0.5</v>
      </c>
      <c r="BA35" s="1">
        <v>1</v>
      </c>
      <c r="BB35" s="1">
        <v>3.5</v>
      </c>
      <c r="BC35" s="1">
        <v>5.5</v>
      </c>
      <c r="BD35" s="1">
        <v>3.5</v>
      </c>
      <c r="BE35" s="1">
        <v>1.5</v>
      </c>
      <c r="BF35" s="1">
        <v>1.5</v>
      </c>
      <c r="BG35" s="1">
        <v>1.5</v>
      </c>
      <c r="BH35" s="1">
        <v>0.5</v>
      </c>
      <c r="BI35" s="1">
        <v>0.48</v>
      </c>
      <c r="BJ35" s="1">
        <v>89.5</v>
      </c>
      <c r="BK35" s="1">
        <v>83</v>
      </c>
      <c r="BL35" s="1">
        <v>93</v>
      </c>
      <c r="BM35" s="1">
        <v>44</v>
      </c>
      <c r="BN35" s="1">
        <v>41</v>
      </c>
      <c r="BO35" s="1">
        <v>93</v>
      </c>
      <c r="BP35" s="1">
        <v>18.5</v>
      </c>
      <c r="BQ35" s="1">
        <v>16</v>
      </c>
      <c r="BR35" s="1">
        <v>86</v>
      </c>
      <c r="BS35" s="1">
        <v>0</v>
      </c>
      <c r="BT35" s="1">
        <v>0</v>
      </c>
      <c r="BU35" s="1">
        <v>2</v>
      </c>
      <c r="BV35" s="1">
        <v>0</v>
      </c>
      <c r="BW35" s="1">
        <v>0</v>
      </c>
      <c r="BX35" s="1">
        <v>0</v>
      </c>
      <c r="BY35" s="1">
        <v>97.5</v>
      </c>
      <c r="BZ35" s="1">
        <v>2.5</v>
      </c>
      <c r="CA35" s="1">
        <v>14.5</v>
      </c>
      <c r="CB35" s="1">
        <v>2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>
        <v>0</v>
      </c>
      <c r="CJ35" s="1">
        <v>0</v>
      </c>
      <c r="CK35" s="1">
        <f t="shared" si="0"/>
        <v>4.4949772400000008</v>
      </c>
      <c r="CL35" s="1">
        <v>6</v>
      </c>
    </row>
    <row r="36" spans="1:90" x14ac:dyDescent="0.25">
      <c r="A36" s="1" t="s">
        <v>194</v>
      </c>
      <c r="B36" s="1">
        <v>5.2</v>
      </c>
      <c r="C36" s="1">
        <v>2</v>
      </c>
      <c r="D36" s="1">
        <v>60.5</v>
      </c>
      <c r="E36" s="1">
        <v>0.01</v>
      </c>
      <c r="F36" s="1">
        <v>0</v>
      </c>
      <c r="G36" s="1">
        <v>0</v>
      </c>
      <c r="H36" s="1">
        <v>0</v>
      </c>
      <c r="I36" s="1">
        <v>0.5</v>
      </c>
      <c r="J36" s="1">
        <v>0</v>
      </c>
      <c r="K36" s="1">
        <v>0.5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5.5</v>
      </c>
      <c r="V36" s="1">
        <v>4</v>
      </c>
      <c r="W36" s="1">
        <v>73</v>
      </c>
      <c r="X36" s="1">
        <v>0</v>
      </c>
      <c r="Y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0.5</v>
      </c>
      <c r="AK36" s="1">
        <v>2</v>
      </c>
      <c r="AL36" s="1">
        <v>0.9</v>
      </c>
      <c r="AM36" s="1">
        <v>9</v>
      </c>
      <c r="AN36" s="1">
        <v>0</v>
      </c>
      <c r="AO36" s="1">
        <v>3.6</v>
      </c>
      <c r="AP36" s="1">
        <v>8.5</v>
      </c>
      <c r="AQ36" s="1">
        <v>14.5</v>
      </c>
      <c r="AR36" s="1">
        <v>0</v>
      </c>
      <c r="AS36" s="1">
        <v>3.5</v>
      </c>
      <c r="AT36" s="1">
        <v>0.5</v>
      </c>
      <c r="AU36" s="1">
        <v>0.5</v>
      </c>
      <c r="AV36" s="1">
        <v>0.5</v>
      </c>
      <c r="AW36" s="1">
        <v>100</v>
      </c>
      <c r="AX36" s="1">
        <v>2.5</v>
      </c>
      <c r="AY36" s="1">
        <v>1.5</v>
      </c>
      <c r="AZ36" s="1">
        <v>0</v>
      </c>
      <c r="BA36" s="1">
        <v>0.5</v>
      </c>
      <c r="BB36" s="1">
        <v>2</v>
      </c>
      <c r="BC36" s="1">
        <v>6.5</v>
      </c>
      <c r="BD36" s="1">
        <v>4.5</v>
      </c>
      <c r="BE36" s="1">
        <v>2</v>
      </c>
      <c r="BF36" s="1">
        <v>1</v>
      </c>
      <c r="BG36" s="1">
        <v>1.5</v>
      </c>
      <c r="BH36" s="1">
        <v>1</v>
      </c>
      <c r="BI36" s="1">
        <v>0.65</v>
      </c>
      <c r="BJ36" s="1">
        <v>48</v>
      </c>
      <c r="BK36" s="1">
        <v>41.5</v>
      </c>
      <c r="BL36" s="1">
        <v>86</v>
      </c>
      <c r="BM36" s="1">
        <v>22.5</v>
      </c>
      <c r="BN36" s="1">
        <v>18</v>
      </c>
      <c r="BO36" s="1">
        <v>80</v>
      </c>
      <c r="BP36" s="1">
        <v>5.5</v>
      </c>
      <c r="BQ36" s="1">
        <v>4</v>
      </c>
      <c r="BR36" s="1">
        <v>73</v>
      </c>
      <c r="BS36" s="1">
        <v>0</v>
      </c>
      <c r="BT36" s="1">
        <v>0</v>
      </c>
      <c r="BU36" s="1">
        <v>1</v>
      </c>
      <c r="BV36" s="1">
        <v>1</v>
      </c>
      <c r="BW36" s="1">
        <v>0</v>
      </c>
      <c r="BX36" s="1">
        <v>0</v>
      </c>
      <c r="BY36" s="1">
        <v>52</v>
      </c>
      <c r="BZ36" s="1">
        <v>0.5</v>
      </c>
      <c r="CA36" s="1">
        <v>5.5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>
        <v>0</v>
      </c>
      <c r="CJ36" s="1">
        <v>0</v>
      </c>
      <c r="CK36" s="1">
        <f t="shared" si="0"/>
        <v>3.5260683099999999</v>
      </c>
      <c r="CL36" s="1">
        <v>6</v>
      </c>
    </row>
    <row r="37" spans="1:90" x14ac:dyDescent="0.25">
      <c r="A37" s="1" t="s">
        <v>85</v>
      </c>
      <c r="B37" s="1">
        <v>4.8</v>
      </c>
      <c r="C37" s="1">
        <v>2</v>
      </c>
      <c r="D37" s="1">
        <v>79</v>
      </c>
      <c r="E37" s="1">
        <v>0.18</v>
      </c>
      <c r="F37" s="1">
        <v>0</v>
      </c>
      <c r="G37" s="1">
        <v>0.2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8</v>
      </c>
      <c r="V37" s="1">
        <v>6.5</v>
      </c>
      <c r="W37" s="1">
        <v>81</v>
      </c>
      <c r="X37" s="1">
        <v>0.5</v>
      </c>
      <c r="Y37" s="1">
        <v>0</v>
      </c>
      <c r="Z37" s="1">
        <v>0</v>
      </c>
      <c r="AA37" s="1">
        <v>0</v>
      </c>
      <c r="AB37" s="1">
        <v>0</v>
      </c>
      <c r="AC37" s="1">
        <v>0.5</v>
      </c>
      <c r="AD37" s="1">
        <v>0.5</v>
      </c>
      <c r="AE37" s="1">
        <v>0.2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3</v>
      </c>
      <c r="AL37" s="1">
        <v>7.35</v>
      </c>
      <c r="AM37" s="1">
        <v>10.8</v>
      </c>
      <c r="AN37" s="1">
        <v>0.7</v>
      </c>
      <c r="AO37" s="1">
        <v>2.9</v>
      </c>
      <c r="AP37" s="1">
        <v>14</v>
      </c>
      <c r="AQ37" s="1">
        <v>14</v>
      </c>
      <c r="AR37" s="1">
        <v>0</v>
      </c>
      <c r="AS37" s="1">
        <v>2</v>
      </c>
      <c r="AT37" s="1">
        <v>1</v>
      </c>
      <c r="AU37" s="1">
        <v>3</v>
      </c>
      <c r="AV37" s="1">
        <v>2.5</v>
      </c>
      <c r="AW37" s="1">
        <v>83</v>
      </c>
      <c r="AX37" s="1">
        <v>7.5</v>
      </c>
      <c r="AY37" s="1">
        <v>1</v>
      </c>
      <c r="AZ37" s="1">
        <v>0</v>
      </c>
      <c r="BA37" s="1">
        <v>0</v>
      </c>
      <c r="BB37" s="1">
        <v>1</v>
      </c>
      <c r="BC37" s="1">
        <v>13.5</v>
      </c>
      <c r="BD37" s="1">
        <v>11</v>
      </c>
      <c r="BE37" s="1">
        <v>5.5</v>
      </c>
      <c r="BF37" s="1">
        <v>1.5</v>
      </c>
      <c r="BG37" s="1">
        <v>3</v>
      </c>
      <c r="BH37" s="1">
        <v>2.5</v>
      </c>
      <c r="BI37" s="1">
        <v>1.8</v>
      </c>
      <c r="BJ37" s="1">
        <v>33</v>
      </c>
      <c r="BK37" s="1">
        <v>26.5</v>
      </c>
      <c r="BL37" s="1">
        <v>80</v>
      </c>
      <c r="BM37" s="1">
        <v>18</v>
      </c>
      <c r="BN37" s="1">
        <v>15</v>
      </c>
      <c r="BO37" s="1">
        <v>83</v>
      </c>
      <c r="BP37" s="1">
        <v>8</v>
      </c>
      <c r="BQ37" s="1">
        <v>6.5</v>
      </c>
      <c r="BR37" s="1">
        <v>81</v>
      </c>
      <c r="BS37" s="1">
        <v>0</v>
      </c>
      <c r="BT37" s="1">
        <v>0</v>
      </c>
      <c r="BU37" s="1">
        <v>2</v>
      </c>
      <c r="BV37" s="1">
        <v>0</v>
      </c>
      <c r="BW37" s="1">
        <v>1</v>
      </c>
      <c r="BX37" s="1">
        <v>1.5</v>
      </c>
      <c r="BY37" s="1">
        <v>58</v>
      </c>
      <c r="BZ37" s="1">
        <v>1.5</v>
      </c>
      <c r="CA37" s="1">
        <v>4.5</v>
      </c>
      <c r="CB37" s="1">
        <v>0</v>
      </c>
      <c r="CC37" s="1">
        <v>0.5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>
        <v>0</v>
      </c>
      <c r="CJ37" s="1">
        <v>0</v>
      </c>
      <c r="CK37" s="1">
        <f t="shared" si="0"/>
        <v>3.5664393799999998</v>
      </c>
      <c r="CL37" s="1">
        <v>6</v>
      </c>
    </row>
    <row r="38" spans="1:90" x14ac:dyDescent="0.25">
      <c r="A38" s="1" t="s">
        <v>195</v>
      </c>
      <c r="B38" s="1">
        <v>4.5</v>
      </c>
      <c r="C38" s="1">
        <v>2</v>
      </c>
      <c r="D38" s="1">
        <v>49.5</v>
      </c>
      <c r="E38" s="1">
        <v>0.11</v>
      </c>
      <c r="F38" s="1">
        <v>0</v>
      </c>
      <c r="G38" s="1">
        <v>0.2</v>
      </c>
      <c r="H38" s="1">
        <v>0</v>
      </c>
      <c r="I38" s="1">
        <v>1</v>
      </c>
      <c r="J38" s="1">
        <v>0.5</v>
      </c>
      <c r="K38" s="1">
        <v>1</v>
      </c>
      <c r="L38" s="1">
        <v>0</v>
      </c>
      <c r="M38" s="1">
        <v>0</v>
      </c>
      <c r="N38" s="1">
        <v>0</v>
      </c>
      <c r="O38" s="1">
        <v>0.1</v>
      </c>
      <c r="P38" s="1">
        <v>0.1</v>
      </c>
      <c r="Q38" s="1">
        <v>0</v>
      </c>
      <c r="R38" s="1">
        <v>0</v>
      </c>
      <c r="S38" s="1">
        <v>0</v>
      </c>
      <c r="T38" s="1">
        <v>0</v>
      </c>
      <c r="U38" s="1">
        <v>6</v>
      </c>
      <c r="V38" s="1">
        <v>4.5</v>
      </c>
      <c r="W38" s="1">
        <v>75</v>
      </c>
      <c r="X38" s="1">
        <v>4</v>
      </c>
      <c r="Y38" s="1">
        <v>1.5</v>
      </c>
      <c r="Z38" s="1">
        <v>38</v>
      </c>
      <c r="AA38" s="1">
        <v>0</v>
      </c>
      <c r="AB38" s="1">
        <v>0</v>
      </c>
      <c r="AC38" s="1">
        <v>1</v>
      </c>
      <c r="AD38" s="1">
        <v>0</v>
      </c>
      <c r="AE38" s="1">
        <v>0.08</v>
      </c>
      <c r="AF38" s="1">
        <v>0</v>
      </c>
      <c r="AG38" s="1">
        <v>0</v>
      </c>
      <c r="AH38" s="1">
        <v>0.5</v>
      </c>
      <c r="AI38" s="1">
        <v>0</v>
      </c>
      <c r="AJ38" s="1">
        <v>0</v>
      </c>
      <c r="AK38" s="1">
        <v>18.5</v>
      </c>
      <c r="AL38" s="1">
        <v>17.7</v>
      </c>
      <c r="AM38" s="1">
        <v>6.8</v>
      </c>
      <c r="AN38" s="1">
        <v>0.8</v>
      </c>
      <c r="AO38" s="1">
        <v>3.7</v>
      </c>
      <c r="AP38" s="1">
        <v>2.5</v>
      </c>
      <c r="AQ38" s="1">
        <v>2.5</v>
      </c>
      <c r="AR38" s="1">
        <v>0</v>
      </c>
      <c r="AS38" s="1">
        <v>1</v>
      </c>
      <c r="AT38" s="1">
        <v>0.5</v>
      </c>
      <c r="AU38" s="1">
        <v>0</v>
      </c>
      <c r="AV38" s="1">
        <v>0</v>
      </c>
      <c r="AX38" s="1">
        <v>1.5</v>
      </c>
      <c r="AY38" s="1">
        <v>1</v>
      </c>
      <c r="AZ38" s="1">
        <v>0</v>
      </c>
      <c r="BA38" s="1">
        <v>0</v>
      </c>
      <c r="BB38" s="1">
        <v>1</v>
      </c>
      <c r="BC38" s="1">
        <v>10</v>
      </c>
      <c r="BD38" s="1">
        <v>5</v>
      </c>
      <c r="BE38" s="1">
        <v>2</v>
      </c>
      <c r="BF38" s="1">
        <v>2.5</v>
      </c>
      <c r="BG38" s="1">
        <v>1</v>
      </c>
      <c r="BH38" s="1">
        <v>1</v>
      </c>
      <c r="BI38" s="1">
        <v>0.8</v>
      </c>
      <c r="BJ38" s="1">
        <v>12.5</v>
      </c>
      <c r="BK38" s="1">
        <v>11</v>
      </c>
      <c r="BL38" s="1">
        <v>88</v>
      </c>
      <c r="BM38" s="1">
        <v>13</v>
      </c>
      <c r="BN38" s="1">
        <v>9</v>
      </c>
      <c r="BO38" s="1">
        <v>69</v>
      </c>
      <c r="BP38" s="1">
        <v>6</v>
      </c>
      <c r="BQ38" s="1">
        <v>4.5</v>
      </c>
      <c r="BR38" s="1">
        <v>75</v>
      </c>
      <c r="BS38" s="1">
        <v>0</v>
      </c>
      <c r="BT38" s="1">
        <v>0</v>
      </c>
      <c r="BU38" s="1">
        <v>1</v>
      </c>
      <c r="BV38" s="1">
        <v>1</v>
      </c>
      <c r="BW38" s="1">
        <v>1</v>
      </c>
      <c r="BX38" s="1">
        <v>1.5</v>
      </c>
      <c r="BY38" s="1">
        <v>25.5</v>
      </c>
      <c r="BZ38" s="1">
        <v>5</v>
      </c>
      <c r="CA38" s="1">
        <v>0.5</v>
      </c>
      <c r="CB38" s="1">
        <v>2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f t="shared" si="0"/>
        <v>3.8194553099999995</v>
      </c>
      <c r="CL38" s="1">
        <v>6</v>
      </c>
    </row>
    <row r="39" spans="1:90" x14ac:dyDescent="0.25">
      <c r="A39" s="1" t="s">
        <v>114</v>
      </c>
      <c r="B39" s="1">
        <v>4.5</v>
      </c>
      <c r="C39" s="1">
        <v>2</v>
      </c>
      <c r="D39" s="1">
        <v>90</v>
      </c>
      <c r="E39" s="1">
        <v>0.09</v>
      </c>
      <c r="F39" s="1">
        <v>0.5</v>
      </c>
      <c r="G39" s="1">
        <v>0.1</v>
      </c>
      <c r="H39" s="1">
        <v>1</v>
      </c>
      <c r="I39" s="1">
        <v>0.5</v>
      </c>
      <c r="J39" s="1">
        <v>0.5</v>
      </c>
      <c r="K39" s="1">
        <v>0.5</v>
      </c>
      <c r="L39" s="1">
        <v>0</v>
      </c>
      <c r="M39" s="1">
        <v>0</v>
      </c>
      <c r="N39" s="1">
        <v>0.5</v>
      </c>
      <c r="O39" s="1">
        <v>0.08</v>
      </c>
      <c r="P39" s="1">
        <v>0.08</v>
      </c>
      <c r="Q39" s="1">
        <v>0.5</v>
      </c>
      <c r="R39" s="1">
        <v>0.5</v>
      </c>
      <c r="S39" s="1">
        <v>0</v>
      </c>
      <c r="T39" s="1">
        <v>0.5</v>
      </c>
      <c r="U39" s="1">
        <v>3</v>
      </c>
      <c r="V39" s="1">
        <v>2</v>
      </c>
      <c r="W39" s="1">
        <v>67</v>
      </c>
      <c r="X39" s="1">
        <v>0</v>
      </c>
      <c r="Y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0.02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8.5</v>
      </c>
      <c r="AL39" s="1">
        <v>0.8</v>
      </c>
      <c r="AM39" s="1">
        <v>36.1</v>
      </c>
      <c r="AN39" s="1">
        <v>0.5</v>
      </c>
      <c r="AO39" s="1">
        <v>2.8</v>
      </c>
      <c r="AP39" s="1">
        <v>14</v>
      </c>
      <c r="AQ39" s="1">
        <v>20</v>
      </c>
      <c r="AR39" s="1">
        <v>0</v>
      </c>
      <c r="AS39" s="1">
        <v>4.5</v>
      </c>
      <c r="AT39" s="1">
        <v>1.5</v>
      </c>
      <c r="AU39" s="1">
        <v>3</v>
      </c>
      <c r="AV39" s="1">
        <v>2</v>
      </c>
      <c r="AW39" s="1">
        <v>67</v>
      </c>
      <c r="AX39" s="1">
        <v>5</v>
      </c>
      <c r="AY39" s="1">
        <v>3.5</v>
      </c>
      <c r="AZ39" s="1">
        <v>0.5</v>
      </c>
      <c r="BA39" s="1">
        <v>1.5</v>
      </c>
      <c r="BB39" s="1">
        <v>5.5</v>
      </c>
      <c r="BC39" s="1">
        <v>13.5</v>
      </c>
      <c r="BD39" s="1">
        <v>11</v>
      </c>
      <c r="BE39" s="1">
        <v>5.5</v>
      </c>
      <c r="BF39" s="1">
        <v>1.5</v>
      </c>
      <c r="BG39" s="1">
        <v>3</v>
      </c>
      <c r="BH39" s="1">
        <v>2.5</v>
      </c>
      <c r="BI39" s="1">
        <v>1.8</v>
      </c>
      <c r="BJ39" s="1">
        <v>52.5</v>
      </c>
      <c r="BK39" s="1">
        <v>45.5</v>
      </c>
      <c r="BL39" s="1">
        <v>87</v>
      </c>
      <c r="BM39" s="1">
        <v>19</v>
      </c>
      <c r="BN39" s="1">
        <v>14.5</v>
      </c>
      <c r="BO39" s="1">
        <v>76</v>
      </c>
      <c r="BP39" s="1">
        <v>3</v>
      </c>
      <c r="BQ39" s="1">
        <v>2</v>
      </c>
      <c r="BR39" s="1">
        <v>67</v>
      </c>
      <c r="BS39" s="1">
        <v>0</v>
      </c>
      <c r="BT39" s="1">
        <v>0</v>
      </c>
      <c r="BU39" s="1">
        <v>2</v>
      </c>
      <c r="BV39" s="1">
        <v>0</v>
      </c>
      <c r="BW39" s="1">
        <v>0</v>
      </c>
      <c r="BX39" s="1">
        <v>0</v>
      </c>
      <c r="BY39" s="1">
        <v>67.5</v>
      </c>
      <c r="BZ39" s="1">
        <v>0.5</v>
      </c>
      <c r="CA39" s="1">
        <v>3</v>
      </c>
      <c r="CB39" s="1">
        <v>0.5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K39" s="1">
        <f t="shared" si="0"/>
        <v>2.9820794699999991</v>
      </c>
      <c r="CL39" s="1">
        <v>6</v>
      </c>
    </row>
    <row r="40" spans="1:90" x14ac:dyDescent="0.25">
      <c r="A40" s="1" t="s">
        <v>133</v>
      </c>
      <c r="B40" s="1">
        <v>4.5999999999999996</v>
      </c>
      <c r="C40" s="1">
        <v>2</v>
      </c>
      <c r="D40" s="1">
        <v>90</v>
      </c>
      <c r="E40" s="1">
        <v>0.02</v>
      </c>
      <c r="F40" s="1">
        <v>0</v>
      </c>
      <c r="G40" s="1">
        <v>0</v>
      </c>
      <c r="H40" s="1">
        <v>0</v>
      </c>
      <c r="I40" s="1">
        <v>0.5</v>
      </c>
      <c r="J40" s="1">
        <v>0</v>
      </c>
      <c r="K40" s="1">
        <v>0.5</v>
      </c>
      <c r="L40" s="1">
        <v>0</v>
      </c>
      <c r="M40" s="1">
        <v>0</v>
      </c>
      <c r="N40" s="1">
        <v>0.5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4.5</v>
      </c>
      <c r="V40" s="1">
        <v>2</v>
      </c>
      <c r="W40" s="1">
        <v>44</v>
      </c>
      <c r="X40" s="1">
        <v>0</v>
      </c>
      <c r="Y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0.5</v>
      </c>
      <c r="AK40" s="1">
        <v>3</v>
      </c>
      <c r="AL40" s="1">
        <v>0.5</v>
      </c>
      <c r="AM40" s="1">
        <v>17.399999999999999</v>
      </c>
      <c r="AN40" s="1">
        <v>0.1</v>
      </c>
      <c r="AO40" s="1">
        <v>3.6</v>
      </c>
      <c r="AP40" s="1">
        <v>12.5</v>
      </c>
      <c r="AQ40" s="1">
        <v>18.5</v>
      </c>
      <c r="AR40" s="1">
        <v>1</v>
      </c>
      <c r="AS40" s="1">
        <v>4.5</v>
      </c>
      <c r="AT40" s="1">
        <v>1.5</v>
      </c>
      <c r="AU40" s="1">
        <v>0</v>
      </c>
      <c r="AV40" s="1">
        <v>0</v>
      </c>
      <c r="AX40" s="1">
        <v>2.5</v>
      </c>
      <c r="AY40" s="1">
        <v>3</v>
      </c>
      <c r="AZ40" s="1">
        <v>1.5</v>
      </c>
      <c r="BA40" s="1">
        <v>0</v>
      </c>
      <c r="BB40" s="1">
        <v>4.5</v>
      </c>
      <c r="BC40" s="1">
        <v>11</v>
      </c>
      <c r="BD40" s="1">
        <v>8</v>
      </c>
      <c r="BE40" s="1">
        <v>3</v>
      </c>
      <c r="BF40" s="1">
        <v>1</v>
      </c>
      <c r="BG40" s="1">
        <v>2</v>
      </c>
      <c r="BH40" s="1">
        <v>1</v>
      </c>
      <c r="BI40" s="1">
        <v>0.96</v>
      </c>
      <c r="BJ40" s="1">
        <v>54.5</v>
      </c>
      <c r="BK40" s="1">
        <v>49</v>
      </c>
      <c r="BL40" s="1">
        <v>90</v>
      </c>
      <c r="BM40" s="1">
        <v>12</v>
      </c>
      <c r="BN40" s="1">
        <v>9</v>
      </c>
      <c r="BO40" s="1">
        <v>75</v>
      </c>
      <c r="BP40" s="1">
        <v>4.5</v>
      </c>
      <c r="BQ40" s="1">
        <v>2</v>
      </c>
      <c r="BR40" s="1">
        <v>44</v>
      </c>
      <c r="BS40" s="1">
        <v>0</v>
      </c>
      <c r="BT40" s="1">
        <v>0</v>
      </c>
      <c r="BU40" s="1">
        <v>2</v>
      </c>
      <c r="BV40" s="1">
        <v>0</v>
      </c>
      <c r="BW40" s="1">
        <v>0</v>
      </c>
      <c r="BX40" s="1">
        <v>0</v>
      </c>
      <c r="BY40" s="1">
        <v>61</v>
      </c>
      <c r="BZ40" s="1">
        <v>1</v>
      </c>
      <c r="CA40" s="1">
        <v>3.5</v>
      </c>
      <c r="CB40" s="1">
        <v>2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f t="shared" si="0"/>
        <v>3.37282942</v>
      </c>
      <c r="CL40" s="1">
        <v>6</v>
      </c>
    </row>
    <row r="41" spans="1:90" x14ac:dyDescent="0.25">
      <c r="A41" s="1" t="s">
        <v>141</v>
      </c>
      <c r="B41" s="1">
        <v>4.7</v>
      </c>
      <c r="C41" s="1">
        <v>2</v>
      </c>
      <c r="D41" s="1">
        <v>90</v>
      </c>
      <c r="E41" s="1">
        <v>0.16</v>
      </c>
      <c r="F41" s="1">
        <v>0</v>
      </c>
      <c r="G41" s="1">
        <v>0.2</v>
      </c>
      <c r="H41" s="1">
        <v>0</v>
      </c>
      <c r="I41" s="1">
        <v>0.5</v>
      </c>
      <c r="J41" s="1">
        <v>0</v>
      </c>
      <c r="K41" s="1">
        <v>0.5</v>
      </c>
      <c r="L41" s="1">
        <v>0</v>
      </c>
      <c r="M41" s="1">
        <v>0.5</v>
      </c>
      <c r="N41" s="1">
        <v>0</v>
      </c>
      <c r="O41" s="1">
        <v>0.16</v>
      </c>
      <c r="P41" s="1">
        <v>0.16</v>
      </c>
      <c r="Q41" s="1">
        <v>0</v>
      </c>
      <c r="R41" s="1">
        <v>0</v>
      </c>
      <c r="S41" s="1">
        <v>0</v>
      </c>
      <c r="T41" s="1">
        <v>0</v>
      </c>
      <c r="U41" s="1">
        <v>3.5</v>
      </c>
      <c r="V41" s="1">
        <v>1.5</v>
      </c>
      <c r="W41" s="1">
        <v>43</v>
      </c>
      <c r="X41" s="1">
        <v>0</v>
      </c>
      <c r="Y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0.02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9</v>
      </c>
      <c r="AL41" s="1">
        <v>1.65</v>
      </c>
      <c r="AM41" s="1">
        <v>21.9</v>
      </c>
      <c r="AN41" s="1">
        <v>1</v>
      </c>
      <c r="AO41" s="1">
        <v>3.3</v>
      </c>
      <c r="AP41" s="1">
        <v>12</v>
      </c>
      <c r="AQ41" s="1">
        <v>12</v>
      </c>
      <c r="AR41" s="1">
        <v>0</v>
      </c>
      <c r="AS41" s="1">
        <v>1.5</v>
      </c>
      <c r="AT41" s="1">
        <v>1.5</v>
      </c>
      <c r="AU41" s="1">
        <v>0.5</v>
      </c>
      <c r="AV41" s="1">
        <v>0.5</v>
      </c>
      <c r="AW41" s="1">
        <v>100</v>
      </c>
      <c r="AX41" s="1">
        <v>2</v>
      </c>
      <c r="AY41" s="1">
        <v>4</v>
      </c>
      <c r="AZ41" s="1">
        <v>2</v>
      </c>
      <c r="BA41" s="1">
        <v>1</v>
      </c>
      <c r="BB41" s="1">
        <v>7</v>
      </c>
      <c r="BC41" s="1">
        <v>13.5</v>
      </c>
      <c r="BD41" s="1">
        <v>11</v>
      </c>
      <c r="BE41" s="1">
        <v>5.5</v>
      </c>
      <c r="BF41" s="1">
        <v>1.5</v>
      </c>
      <c r="BG41" s="1">
        <v>3</v>
      </c>
      <c r="BH41" s="1">
        <v>2.5</v>
      </c>
      <c r="BI41" s="1">
        <v>1.8</v>
      </c>
      <c r="BJ41" s="1">
        <v>40</v>
      </c>
      <c r="BK41" s="1">
        <v>34</v>
      </c>
      <c r="BL41" s="1">
        <v>85</v>
      </c>
      <c r="BM41" s="1">
        <v>12</v>
      </c>
      <c r="BN41" s="1">
        <v>9</v>
      </c>
      <c r="BO41" s="1">
        <v>75</v>
      </c>
      <c r="BP41" s="1">
        <v>3.5</v>
      </c>
      <c r="BQ41" s="1">
        <v>1.5</v>
      </c>
      <c r="BR41" s="1">
        <v>43</v>
      </c>
      <c r="BS41" s="1">
        <v>0.5</v>
      </c>
      <c r="BT41" s="1">
        <v>0</v>
      </c>
      <c r="BU41" s="1">
        <v>2</v>
      </c>
      <c r="BV41" s="1">
        <v>0</v>
      </c>
      <c r="BW41" s="1">
        <v>0</v>
      </c>
      <c r="BX41" s="1">
        <v>0</v>
      </c>
      <c r="BY41" s="1">
        <v>49</v>
      </c>
      <c r="BZ41" s="1">
        <v>0.5</v>
      </c>
      <c r="CA41" s="1">
        <v>3.5</v>
      </c>
      <c r="CB41" s="1">
        <v>1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1">
        <v>0</v>
      </c>
      <c r="CI41" s="1">
        <v>0</v>
      </c>
      <c r="CJ41" s="1">
        <v>0</v>
      </c>
      <c r="CK41" s="1">
        <f t="shared" si="0"/>
        <v>3.5963407200000002</v>
      </c>
      <c r="CL41" s="1">
        <v>6</v>
      </c>
    </row>
    <row r="42" spans="1:90" x14ac:dyDescent="0.25">
      <c r="A42" s="1" t="s">
        <v>108</v>
      </c>
      <c r="B42" s="1">
        <v>4.4000000000000004</v>
      </c>
      <c r="C42" s="1">
        <v>2</v>
      </c>
      <c r="D42" s="1">
        <v>90</v>
      </c>
      <c r="E42" s="1">
        <v>0.15</v>
      </c>
      <c r="F42" s="1">
        <v>0</v>
      </c>
      <c r="G42" s="1">
        <v>0</v>
      </c>
      <c r="H42" s="1">
        <v>0</v>
      </c>
      <c r="I42" s="1">
        <v>0.5</v>
      </c>
      <c r="J42" s="1">
        <v>0</v>
      </c>
      <c r="K42" s="1">
        <v>0.5</v>
      </c>
      <c r="L42" s="1">
        <v>0</v>
      </c>
      <c r="M42" s="1">
        <v>0</v>
      </c>
      <c r="N42" s="1">
        <v>0.5</v>
      </c>
      <c r="O42" s="1">
        <v>0.01</v>
      </c>
      <c r="P42" s="1">
        <v>0.01</v>
      </c>
      <c r="Q42" s="1">
        <v>0</v>
      </c>
      <c r="R42" s="1">
        <v>0</v>
      </c>
      <c r="S42" s="1">
        <v>0</v>
      </c>
      <c r="T42" s="1">
        <v>0</v>
      </c>
      <c r="U42" s="1">
        <v>2</v>
      </c>
      <c r="V42" s="1">
        <v>0.5</v>
      </c>
      <c r="W42" s="1">
        <v>25</v>
      </c>
      <c r="X42" s="1">
        <v>0</v>
      </c>
      <c r="Y42" s="1">
        <v>0</v>
      </c>
      <c r="AA42" s="1">
        <v>0</v>
      </c>
      <c r="AB42" s="1">
        <v>0</v>
      </c>
      <c r="AC42" s="1">
        <v>0.5</v>
      </c>
      <c r="AD42" s="1">
        <v>0</v>
      </c>
      <c r="AE42" s="1">
        <v>0.03</v>
      </c>
      <c r="AF42" s="1">
        <v>0</v>
      </c>
      <c r="AG42" s="1">
        <v>0</v>
      </c>
      <c r="AH42" s="1">
        <v>1</v>
      </c>
      <c r="AI42" s="1">
        <v>0</v>
      </c>
      <c r="AJ42" s="1">
        <v>0</v>
      </c>
      <c r="AK42" s="1">
        <v>6</v>
      </c>
      <c r="AL42" s="1">
        <v>5.15</v>
      </c>
      <c r="AM42" s="1">
        <v>15.9</v>
      </c>
      <c r="AN42" s="1">
        <v>0.2</v>
      </c>
      <c r="AO42" s="1">
        <v>1.2</v>
      </c>
      <c r="AP42" s="1">
        <v>8</v>
      </c>
      <c r="AQ42" s="1">
        <v>8</v>
      </c>
      <c r="AR42" s="1">
        <v>0</v>
      </c>
      <c r="AS42" s="1">
        <v>0.5</v>
      </c>
      <c r="AT42" s="1">
        <v>2</v>
      </c>
      <c r="AU42" s="1">
        <v>0.5</v>
      </c>
      <c r="AV42" s="1">
        <v>0</v>
      </c>
      <c r="AW42" s="1">
        <v>0</v>
      </c>
      <c r="AX42" s="1">
        <v>0</v>
      </c>
      <c r="AY42" s="1">
        <v>5.5</v>
      </c>
      <c r="AZ42" s="1">
        <v>1.5</v>
      </c>
      <c r="BA42" s="1">
        <v>0</v>
      </c>
      <c r="BB42" s="1">
        <v>7</v>
      </c>
      <c r="BC42" s="1">
        <v>16.5</v>
      </c>
      <c r="BD42" s="1">
        <v>9.5</v>
      </c>
      <c r="BE42" s="1">
        <v>5.5</v>
      </c>
      <c r="BF42" s="1">
        <v>0</v>
      </c>
      <c r="BG42" s="1">
        <v>2</v>
      </c>
      <c r="BH42" s="1">
        <v>2</v>
      </c>
      <c r="BI42" s="1">
        <v>1.94</v>
      </c>
      <c r="BJ42" s="1">
        <v>21</v>
      </c>
      <c r="BK42" s="1">
        <v>18</v>
      </c>
      <c r="BL42" s="1">
        <v>86</v>
      </c>
      <c r="BM42" s="1">
        <v>3.5</v>
      </c>
      <c r="BN42" s="1">
        <v>1</v>
      </c>
      <c r="BO42" s="1">
        <v>29</v>
      </c>
      <c r="BP42" s="1">
        <v>2</v>
      </c>
      <c r="BQ42" s="1">
        <v>0.5</v>
      </c>
      <c r="BR42" s="1">
        <v>25</v>
      </c>
      <c r="BS42" s="1">
        <v>0</v>
      </c>
      <c r="BT42" s="1">
        <v>0</v>
      </c>
      <c r="BU42" s="1">
        <v>2</v>
      </c>
      <c r="BV42" s="1">
        <v>0</v>
      </c>
      <c r="BW42" s="1">
        <v>0</v>
      </c>
      <c r="BX42" s="1">
        <v>0</v>
      </c>
      <c r="BY42" s="1">
        <v>31</v>
      </c>
      <c r="BZ42" s="1">
        <v>2.5</v>
      </c>
      <c r="CA42" s="1">
        <v>0</v>
      </c>
      <c r="CB42" s="1">
        <v>0.5</v>
      </c>
      <c r="CC42" s="1">
        <v>0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  <c r="CI42" s="1">
        <v>0</v>
      </c>
      <c r="CJ42" s="1">
        <v>0</v>
      </c>
      <c r="CK42" s="1">
        <f t="shared" si="0"/>
        <v>2.4100173099999989</v>
      </c>
      <c r="CL42" s="1">
        <v>5</v>
      </c>
    </row>
    <row r="43" spans="1:90" x14ac:dyDescent="0.25">
      <c r="A43" s="1" t="s">
        <v>182</v>
      </c>
      <c r="B43" s="1">
        <v>5.0999999999999996</v>
      </c>
      <c r="C43" s="1">
        <v>2</v>
      </c>
      <c r="D43" s="1">
        <v>90</v>
      </c>
      <c r="E43" s="1">
        <v>0.22</v>
      </c>
      <c r="F43" s="1">
        <v>0</v>
      </c>
      <c r="G43" s="1">
        <v>0.3</v>
      </c>
      <c r="H43" s="1">
        <v>0</v>
      </c>
      <c r="I43" s="1">
        <v>1.5</v>
      </c>
      <c r="J43" s="1">
        <v>0.5</v>
      </c>
      <c r="K43" s="1">
        <v>1</v>
      </c>
      <c r="L43" s="1">
        <v>0.5</v>
      </c>
      <c r="M43" s="1">
        <v>0</v>
      </c>
      <c r="N43" s="1">
        <v>0.5</v>
      </c>
      <c r="O43" s="1">
        <v>0.08</v>
      </c>
      <c r="P43" s="1">
        <v>0.08</v>
      </c>
      <c r="Q43" s="1">
        <v>0</v>
      </c>
      <c r="R43" s="1">
        <v>0</v>
      </c>
      <c r="S43" s="1">
        <v>0</v>
      </c>
      <c r="T43" s="1">
        <v>0</v>
      </c>
      <c r="U43" s="1">
        <v>19</v>
      </c>
      <c r="V43" s="1">
        <v>14.5</v>
      </c>
      <c r="W43" s="1">
        <v>76</v>
      </c>
      <c r="X43" s="1">
        <v>1.5</v>
      </c>
      <c r="Y43" s="1">
        <v>1</v>
      </c>
      <c r="Z43" s="1">
        <v>67</v>
      </c>
      <c r="AA43" s="1">
        <v>0</v>
      </c>
      <c r="AB43" s="1">
        <v>0</v>
      </c>
      <c r="AC43" s="1">
        <v>1.5</v>
      </c>
      <c r="AD43" s="1">
        <v>0.5</v>
      </c>
      <c r="AE43" s="1">
        <v>0.26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9.5</v>
      </c>
      <c r="AL43" s="1">
        <v>24</v>
      </c>
      <c r="AM43" s="1">
        <v>13.5</v>
      </c>
      <c r="AN43" s="1">
        <v>1.3</v>
      </c>
      <c r="AO43" s="1">
        <v>5.4</v>
      </c>
      <c r="AP43" s="1">
        <v>16</v>
      </c>
      <c r="AQ43" s="1">
        <v>16</v>
      </c>
      <c r="AR43" s="1">
        <v>0</v>
      </c>
      <c r="AS43" s="1">
        <v>1.5</v>
      </c>
      <c r="AT43" s="1">
        <v>1.5</v>
      </c>
      <c r="AU43" s="1">
        <v>1.5</v>
      </c>
      <c r="AV43" s="1">
        <v>1.5</v>
      </c>
      <c r="AW43" s="1">
        <v>100</v>
      </c>
      <c r="AX43" s="1">
        <v>5.5</v>
      </c>
      <c r="AY43" s="1">
        <v>0.5</v>
      </c>
      <c r="AZ43" s="1">
        <v>0</v>
      </c>
      <c r="BA43" s="1">
        <v>0.5</v>
      </c>
      <c r="BB43" s="1">
        <v>1</v>
      </c>
      <c r="BC43" s="1">
        <v>10</v>
      </c>
      <c r="BD43" s="1">
        <v>5</v>
      </c>
      <c r="BE43" s="1">
        <v>2</v>
      </c>
      <c r="BF43" s="1">
        <v>2.5</v>
      </c>
      <c r="BG43" s="1">
        <v>1</v>
      </c>
      <c r="BH43" s="1">
        <v>1</v>
      </c>
      <c r="BI43" s="1">
        <v>0.8</v>
      </c>
      <c r="BJ43" s="1">
        <v>65.5</v>
      </c>
      <c r="BK43" s="1">
        <v>53.5</v>
      </c>
      <c r="BL43" s="1">
        <v>82</v>
      </c>
      <c r="BM43" s="1">
        <v>37.5</v>
      </c>
      <c r="BN43" s="1">
        <v>30</v>
      </c>
      <c r="BO43" s="1">
        <v>80</v>
      </c>
      <c r="BP43" s="1">
        <v>19</v>
      </c>
      <c r="BQ43" s="1">
        <v>14.5</v>
      </c>
      <c r="BR43" s="1">
        <v>76</v>
      </c>
      <c r="BS43" s="1">
        <v>0</v>
      </c>
      <c r="BT43" s="1">
        <v>0</v>
      </c>
      <c r="BU43" s="1">
        <v>2</v>
      </c>
      <c r="BV43" s="1">
        <v>0</v>
      </c>
      <c r="BW43" s="1">
        <v>0</v>
      </c>
      <c r="BX43" s="1">
        <v>0.5</v>
      </c>
      <c r="BY43" s="1">
        <v>91.5</v>
      </c>
      <c r="BZ43" s="1">
        <v>2</v>
      </c>
      <c r="CA43" s="1">
        <v>7.5</v>
      </c>
      <c r="CB43" s="1">
        <v>1.5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f t="shared" si="0"/>
        <v>4.3951995000000004</v>
      </c>
      <c r="CL43" s="1">
        <v>5</v>
      </c>
    </row>
    <row r="44" spans="1:90" x14ac:dyDescent="0.25">
      <c r="A44" s="1" t="s">
        <v>147</v>
      </c>
      <c r="B44" s="1">
        <v>5.0999999999999996</v>
      </c>
      <c r="C44" s="1">
        <v>2</v>
      </c>
      <c r="D44" s="1">
        <v>90</v>
      </c>
      <c r="E44" s="1">
        <v>0.04</v>
      </c>
      <c r="F44" s="1">
        <v>0</v>
      </c>
      <c r="G44" s="1">
        <v>0</v>
      </c>
      <c r="H44" s="1">
        <v>0</v>
      </c>
      <c r="I44" s="1">
        <v>1</v>
      </c>
      <c r="J44" s="1">
        <v>0</v>
      </c>
      <c r="K44" s="1">
        <v>0</v>
      </c>
      <c r="L44" s="1">
        <v>1</v>
      </c>
      <c r="M44" s="1">
        <v>0</v>
      </c>
      <c r="N44" s="1">
        <v>0</v>
      </c>
      <c r="O44" s="1">
        <v>0.02</v>
      </c>
      <c r="P44" s="1">
        <v>0.02</v>
      </c>
      <c r="Q44" s="1">
        <v>0</v>
      </c>
      <c r="R44" s="1">
        <v>0</v>
      </c>
      <c r="S44" s="1">
        <v>0</v>
      </c>
      <c r="T44" s="1">
        <v>0</v>
      </c>
      <c r="U44" s="1">
        <v>10.5</v>
      </c>
      <c r="V44" s="1">
        <v>4</v>
      </c>
      <c r="W44" s="1">
        <v>38</v>
      </c>
      <c r="X44" s="1">
        <v>0.5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0.02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6</v>
      </c>
      <c r="AL44" s="1">
        <v>1.05</v>
      </c>
      <c r="AM44" s="1">
        <v>12.2</v>
      </c>
      <c r="AN44" s="1">
        <v>0.1</v>
      </c>
      <c r="AO44" s="1">
        <v>2.7</v>
      </c>
      <c r="AP44" s="1">
        <v>10</v>
      </c>
      <c r="AQ44" s="1">
        <v>10</v>
      </c>
      <c r="AR44" s="1">
        <v>0</v>
      </c>
      <c r="AS44" s="1">
        <v>1</v>
      </c>
      <c r="AT44" s="1">
        <v>2.5</v>
      </c>
      <c r="AU44" s="1">
        <v>2.5</v>
      </c>
      <c r="AV44" s="1">
        <v>1.5</v>
      </c>
      <c r="AW44" s="1">
        <v>60</v>
      </c>
      <c r="AX44" s="1">
        <v>5.5</v>
      </c>
      <c r="AY44" s="1">
        <v>1</v>
      </c>
      <c r="AZ44" s="1">
        <v>0.5</v>
      </c>
      <c r="BA44" s="1">
        <v>2.5</v>
      </c>
      <c r="BB44" s="1">
        <v>4</v>
      </c>
      <c r="BC44" s="1">
        <v>15</v>
      </c>
      <c r="BD44" s="1">
        <v>9</v>
      </c>
      <c r="BE44" s="1">
        <v>5.5</v>
      </c>
      <c r="BF44" s="1">
        <v>1</v>
      </c>
      <c r="BG44" s="1">
        <v>3</v>
      </c>
      <c r="BH44" s="1">
        <v>2</v>
      </c>
      <c r="BI44" s="1">
        <v>1.7</v>
      </c>
      <c r="BJ44" s="1">
        <v>31</v>
      </c>
      <c r="BK44" s="1">
        <v>17.5</v>
      </c>
      <c r="BL44" s="1">
        <v>56</v>
      </c>
      <c r="BM44" s="1">
        <v>19</v>
      </c>
      <c r="BN44" s="1">
        <v>8</v>
      </c>
      <c r="BO44" s="1">
        <v>42</v>
      </c>
      <c r="BP44" s="1">
        <v>10.5</v>
      </c>
      <c r="BQ44" s="1">
        <v>4</v>
      </c>
      <c r="BR44" s="1">
        <v>38</v>
      </c>
      <c r="BS44" s="1">
        <v>0</v>
      </c>
      <c r="BT44" s="1">
        <v>0</v>
      </c>
      <c r="BU44" s="1">
        <v>2</v>
      </c>
      <c r="BV44" s="1">
        <v>0</v>
      </c>
      <c r="BW44" s="1">
        <v>0</v>
      </c>
      <c r="BX44" s="1">
        <v>1.5</v>
      </c>
      <c r="BY44" s="1">
        <v>57.5</v>
      </c>
      <c r="BZ44" s="1">
        <v>2.5</v>
      </c>
      <c r="CA44" s="1">
        <v>7.5</v>
      </c>
      <c r="CB44" s="1">
        <v>2.5</v>
      </c>
      <c r="CC44" s="1">
        <v>0.5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f t="shared" si="0"/>
        <v>3.9777693599999999</v>
      </c>
      <c r="CL44" s="1">
        <v>5</v>
      </c>
    </row>
    <row r="45" spans="1:90" x14ac:dyDescent="0.25">
      <c r="A45" s="1" t="s">
        <v>159</v>
      </c>
      <c r="B45" s="1">
        <v>4.3</v>
      </c>
      <c r="C45" s="1">
        <v>2</v>
      </c>
      <c r="D45" s="1">
        <v>90</v>
      </c>
      <c r="E45" s="1">
        <v>0.05</v>
      </c>
      <c r="F45" s="1">
        <v>0</v>
      </c>
      <c r="G45" s="1">
        <v>0.1</v>
      </c>
      <c r="H45" s="1">
        <v>0</v>
      </c>
      <c r="I45" s="1">
        <v>0.5</v>
      </c>
      <c r="J45" s="1">
        <v>0</v>
      </c>
      <c r="K45" s="1">
        <v>0.5</v>
      </c>
      <c r="L45" s="1">
        <v>0</v>
      </c>
      <c r="M45" s="1">
        <v>0</v>
      </c>
      <c r="N45" s="1">
        <v>0</v>
      </c>
      <c r="O45" s="1">
        <v>0.02</v>
      </c>
      <c r="P45" s="1">
        <v>0.02</v>
      </c>
      <c r="Q45" s="1">
        <v>0</v>
      </c>
      <c r="R45" s="1">
        <v>0</v>
      </c>
      <c r="S45" s="1">
        <v>0</v>
      </c>
      <c r="T45" s="1">
        <v>0</v>
      </c>
      <c r="U45" s="1">
        <v>5</v>
      </c>
      <c r="V45" s="1">
        <v>3.5</v>
      </c>
      <c r="W45" s="1">
        <v>70</v>
      </c>
      <c r="X45" s="1">
        <v>2</v>
      </c>
      <c r="Y45" s="1">
        <v>0.5</v>
      </c>
      <c r="Z45" s="1">
        <v>25</v>
      </c>
      <c r="AA45" s="1">
        <v>0</v>
      </c>
      <c r="AB45" s="1">
        <v>0</v>
      </c>
      <c r="AC45" s="1">
        <v>0</v>
      </c>
      <c r="AD45" s="1">
        <v>0</v>
      </c>
      <c r="AE45" s="1">
        <v>0.02</v>
      </c>
      <c r="AF45" s="1">
        <v>0</v>
      </c>
      <c r="AG45" s="1">
        <v>0</v>
      </c>
      <c r="AH45" s="1">
        <v>0.5</v>
      </c>
      <c r="AI45" s="1">
        <v>0</v>
      </c>
      <c r="AJ45" s="1">
        <v>0</v>
      </c>
      <c r="AK45" s="1">
        <v>12</v>
      </c>
      <c r="AL45" s="1">
        <v>2.8</v>
      </c>
      <c r="AM45" s="1">
        <v>11.9</v>
      </c>
      <c r="AN45" s="1">
        <v>0.2</v>
      </c>
      <c r="AO45" s="1">
        <v>1.8</v>
      </c>
      <c r="AP45" s="1">
        <v>6.5</v>
      </c>
      <c r="AQ45" s="1">
        <v>6.5</v>
      </c>
      <c r="AR45" s="1">
        <v>0</v>
      </c>
      <c r="AS45" s="1">
        <v>1</v>
      </c>
      <c r="AT45" s="1">
        <v>1.5</v>
      </c>
      <c r="AU45" s="1">
        <v>1.5</v>
      </c>
      <c r="AV45" s="1">
        <v>0.5</v>
      </c>
      <c r="AW45" s="1">
        <v>33</v>
      </c>
      <c r="AX45" s="1">
        <v>5.5</v>
      </c>
      <c r="AY45" s="1">
        <v>1</v>
      </c>
      <c r="AZ45" s="1">
        <v>0.5</v>
      </c>
      <c r="BA45" s="1">
        <v>0.5</v>
      </c>
      <c r="BB45" s="1">
        <v>2</v>
      </c>
      <c r="BC45" s="1">
        <v>16</v>
      </c>
      <c r="BD45" s="1">
        <v>11.5</v>
      </c>
      <c r="BE45" s="1">
        <v>6.5</v>
      </c>
      <c r="BF45" s="1">
        <v>1.5</v>
      </c>
      <c r="BG45" s="1">
        <v>4</v>
      </c>
      <c r="BH45" s="1">
        <v>2</v>
      </c>
      <c r="BI45" s="1">
        <v>1.91</v>
      </c>
      <c r="BJ45" s="1">
        <v>16.5</v>
      </c>
      <c r="BK45" s="1">
        <v>10.5</v>
      </c>
      <c r="BL45" s="1">
        <v>64</v>
      </c>
      <c r="BM45" s="1">
        <v>10.5</v>
      </c>
      <c r="BN45" s="1">
        <v>6</v>
      </c>
      <c r="BO45" s="1">
        <v>57</v>
      </c>
      <c r="BP45" s="1">
        <v>5</v>
      </c>
      <c r="BQ45" s="1">
        <v>3.5</v>
      </c>
      <c r="BR45" s="1">
        <v>70</v>
      </c>
      <c r="BS45" s="1">
        <v>0</v>
      </c>
      <c r="BT45" s="1">
        <v>0</v>
      </c>
      <c r="BU45" s="1">
        <v>2</v>
      </c>
      <c r="BV45" s="1">
        <v>0</v>
      </c>
      <c r="BW45" s="1">
        <v>0</v>
      </c>
      <c r="BX45" s="1">
        <v>1</v>
      </c>
      <c r="BY45" s="1">
        <v>45</v>
      </c>
      <c r="BZ45" s="1">
        <v>2</v>
      </c>
      <c r="CA45" s="1">
        <v>3.5</v>
      </c>
      <c r="CB45" s="1">
        <v>1.5</v>
      </c>
      <c r="CC45" s="1">
        <v>0.5</v>
      </c>
      <c r="CD45" s="1">
        <v>0</v>
      </c>
      <c r="CE45" s="1">
        <v>0</v>
      </c>
      <c r="CF45" s="1">
        <v>0</v>
      </c>
      <c r="CG45" s="1">
        <v>0</v>
      </c>
      <c r="CH45" s="1">
        <v>0</v>
      </c>
      <c r="CI45" s="1">
        <v>0</v>
      </c>
      <c r="CJ45" s="1">
        <v>0</v>
      </c>
      <c r="CK45" s="1">
        <f t="shared" si="0"/>
        <v>3.5715656699999991</v>
      </c>
      <c r="CL45" s="1">
        <v>5</v>
      </c>
    </row>
    <row r="46" spans="1:90" x14ac:dyDescent="0.25">
      <c r="A46" s="1" t="s">
        <v>91</v>
      </c>
      <c r="B46" s="1">
        <v>4.9000000000000004</v>
      </c>
      <c r="C46" s="1">
        <v>2</v>
      </c>
      <c r="D46" s="1">
        <v>90</v>
      </c>
      <c r="E46" s="1">
        <v>0.13</v>
      </c>
      <c r="F46" s="1">
        <v>0</v>
      </c>
      <c r="G46" s="1">
        <v>0</v>
      </c>
      <c r="H46" s="1">
        <v>0</v>
      </c>
      <c r="I46" s="1">
        <v>0.5</v>
      </c>
      <c r="J46" s="1">
        <v>0</v>
      </c>
      <c r="K46" s="1">
        <v>0</v>
      </c>
      <c r="L46" s="1">
        <v>0.5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5</v>
      </c>
      <c r="V46" s="1">
        <v>1.5</v>
      </c>
      <c r="W46" s="1">
        <v>30</v>
      </c>
      <c r="X46" s="1">
        <v>4</v>
      </c>
      <c r="Y46" s="1">
        <v>2</v>
      </c>
      <c r="Z46" s="1">
        <v>50</v>
      </c>
      <c r="AA46" s="1">
        <v>1.5</v>
      </c>
      <c r="AB46" s="1">
        <v>1</v>
      </c>
      <c r="AC46" s="1">
        <v>1</v>
      </c>
      <c r="AD46" s="1">
        <v>0</v>
      </c>
      <c r="AE46" s="1">
        <v>0.04</v>
      </c>
      <c r="AF46" s="1">
        <v>0</v>
      </c>
      <c r="AG46" s="1">
        <v>0</v>
      </c>
      <c r="AH46" s="1">
        <v>0.5</v>
      </c>
      <c r="AI46" s="1">
        <v>0</v>
      </c>
      <c r="AJ46" s="1">
        <v>0</v>
      </c>
      <c r="AK46" s="1">
        <v>0.5</v>
      </c>
      <c r="AL46" s="1">
        <v>18.45</v>
      </c>
      <c r="AM46" s="1">
        <v>9.1999999999999993</v>
      </c>
      <c r="AN46" s="1">
        <v>0.1</v>
      </c>
      <c r="AO46" s="1">
        <v>1.7</v>
      </c>
      <c r="AP46" s="1">
        <v>10.5</v>
      </c>
      <c r="AQ46" s="1">
        <v>10.5</v>
      </c>
      <c r="AR46" s="1">
        <v>0</v>
      </c>
      <c r="AS46" s="1">
        <v>1</v>
      </c>
      <c r="AT46" s="1">
        <v>2</v>
      </c>
      <c r="AU46" s="1">
        <v>1</v>
      </c>
      <c r="AV46" s="1">
        <v>1</v>
      </c>
      <c r="AW46" s="1">
        <v>100</v>
      </c>
      <c r="AX46" s="1">
        <v>2.5</v>
      </c>
      <c r="AY46" s="1">
        <v>2</v>
      </c>
      <c r="AZ46" s="1">
        <v>0</v>
      </c>
      <c r="BA46" s="1">
        <v>0</v>
      </c>
      <c r="BB46" s="1">
        <v>2</v>
      </c>
      <c r="BC46" s="1">
        <v>16.5</v>
      </c>
      <c r="BD46" s="1">
        <v>9.5</v>
      </c>
      <c r="BE46" s="1">
        <v>5.5</v>
      </c>
      <c r="BF46" s="1">
        <v>0</v>
      </c>
      <c r="BG46" s="1">
        <v>2</v>
      </c>
      <c r="BH46" s="1">
        <v>2</v>
      </c>
      <c r="BI46" s="1">
        <v>1.94</v>
      </c>
      <c r="BJ46" s="1">
        <v>21</v>
      </c>
      <c r="BK46" s="1">
        <v>13.5</v>
      </c>
      <c r="BL46" s="1">
        <v>64</v>
      </c>
      <c r="BM46" s="1">
        <v>12.5</v>
      </c>
      <c r="BN46" s="1">
        <v>6.5</v>
      </c>
      <c r="BO46" s="1">
        <v>52</v>
      </c>
      <c r="BP46" s="1">
        <v>5</v>
      </c>
      <c r="BQ46" s="1">
        <v>1.5</v>
      </c>
      <c r="BR46" s="1">
        <v>30</v>
      </c>
      <c r="BS46" s="1">
        <v>0</v>
      </c>
      <c r="BT46" s="1">
        <v>0</v>
      </c>
      <c r="BU46" s="1">
        <v>2</v>
      </c>
      <c r="BV46" s="1">
        <v>0</v>
      </c>
      <c r="BW46" s="1">
        <v>0</v>
      </c>
      <c r="BX46" s="1">
        <v>0.5</v>
      </c>
      <c r="BY46" s="1">
        <v>37</v>
      </c>
      <c r="BZ46" s="1">
        <v>0</v>
      </c>
      <c r="CA46" s="1">
        <v>5</v>
      </c>
      <c r="CB46" s="1">
        <v>4.5</v>
      </c>
      <c r="CC46" s="1">
        <v>0</v>
      </c>
      <c r="CD46" s="1">
        <v>0</v>
      </c>
      <c r="CE46" s="1">
        <v>1.5</v>
      </c>
      <c r="CF46" s="1">
        <v>1</v>
      </c>
      <c r="CG46" s="1">
        <v>0</v>
      </c>
      <c r="CH46" s="1">
        <v>0</v>
      </c>
      <c r="CI46" s="1">
        <v>0</v>
      </c>
      <c r="CJ46" s="1">
        <v>0</v>
      </c>
      <c r="CK46" s="1">
        <f t="shared" si="0"/>
        <v>2.1931899300000004</v>
      </c>
      <c r="CL46" s="1">
        <v>4</v>
      </c>
    </row>
    <row r="47" spans="1:90" x14ac:dyDescent="0.25">
      <c r="A47" s="1" t="s">
        <v>184</v>
      </c>
      <c r="B47" s="1">
        <v>5.4</v>
      </c>
      <c r="C47" s="1">
        <v>2</v>
      </c>
      <c r="D47" s="1">
        <v>90</v>
      </c>
      <c r="E47" s="1">
        <v>0.15</v>
      </c>
      <c r="F47" s="1">
        <v>0.14000000000000001</v>
      </c>
      <c r="G47" s="1">
        <v>0.3</v>
      </c>
      <c r="H47" s="1">
        <v>1</v>
      </c>
      <c r="I47" s="1">
        <v>0.5</v>
      </c>
      <c r="J47" s="1">
        <v>0.5</v>
      </c>
      <c r="K47" s="1">
        <v>0.5</v>
      </c>
      <c r="L47" s="1">
        <v>0</v>
      </c>
      <c r="M47" s="1">
        <v>0.5</v>
      </c>
      <c r="N47" s="1">
        <v>0.5</v>
      </c>
      <c r="O47" s="1">
        <v>0.24</v>
      </c>
      <c r="P47" s="1">
        <v>0.24</v>
      </c>
      <c r="Q47" s="1">
        <v>0.5</v>
      </c>
      <c r="R47" s="1">
        <v>0.5</v>
      </c>
      <c r="S47" s="1">
        <v>0</v>
      </c>
      <c r="T47" s="1">
        <v>0.5</v>
      </c>
      <c r="U47" s="1">
        <v>8.5</v>
      </c>
      <c r="V47" s="1">
        <v>3</v>
      </c>
      <c r="W47" s="1">
        <v>35</v>
      </c>
      <c r="X47" s="1">
        <v>0</v>
      </c>
      <c r="Y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0.04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16.5</v>
      </c>
      <c r="AL47" s="1">
        <v>0.55000000000000004</v>
      </c>
      <c r="AM47" s="1">
        <v>35.799999999999997</v>
      </c>
      <c r="AN47" s="1">
        <v>1.5</v>
      </c>
      <c r="AO47" s="1">
        <v>4.5999999999999996</v>
      </c>
      <c r="AP47" s="1">
        <v>14.5</v>
      </c>
      <c r="AQ47" s="1">
        <v>20.5</v>
      </c>
      <c r="AR47" s="1">
        <v>0</v>
      </c>
      <c r="AS47" s="1">
        <v>4.5</v>
      </c>
      <c r="AT47" s="1">
        <v>1.5</v>
      </c>
      <c r="AU47" s="1">
        <v>0</v>
      </c>
      <c r="AV47" s="1">
        <v>0</v>
      </c>
      <c r="AX47" s="1">
        <v>5</v>
      </c>
      <c r="AY47" s="1">
        <v>5.5</v>
      </c>
      <c r="AZ47" s="1">
        <v>1.5</v>
      </c>
      <c r="BA47" s="1">
        <v>1.5</v>
      </c>
      <c r="BB47" s="1">
        <v>8.5</v>
      </c>
      <c r="BC47" s="1">
        <v>12.5</v>
      </c>
      <c r="BD47" s="1">
        <v>9</v>
      </c>
      <c r="BE47" s="1">
        <v>4</v>
      </c>
      <c r="BF47" s="1">
        <v>2</v>
      </c>
      <c r="BG47" s="1">
        <v>4.5</v>
      </c>
      <c r="BH47" s="1">
        <v>1.5</v>
      </c>
      <c r="BI47" s="1">
        <v>1.24</v>
      </c>
      <c r="BJ47" s="1">
        <v>37.5</v>
      </c>
      <c r="BK47" s="1">
        <v>30</v>
      </c>
      <c r="BL47" s="1">
        <v>80</v>
      </c>
      <c r="BM47" s="1">
        <v>13.5</v>
      </c>
      <c r="BN47" s="1">
        <v>7.5</v>
      </c>
      <c r="BO47" s="1">
        <v>56</v>
      </c>
      <c r="BP47" s="1">
        <v>8.5</v>
      </c>
      <c r="BQ47" s="1">
        <v>3</v>
      </c>
      <c r="BR47" s="1">
        <v>35</v>
      </c>
      <c r="BS47" s="1">
        <v>0</v>
      </c>
      <c r="BT47" s="1">
        <v>0</v>
      </c>
      <c r="BU47" s="1">
        <v>2</v>
      </c>
      <c r="BV47" s="1">
        <v>0</v>
      </c>
      <c r="BW47" s="1">
        <v>0</v>
      </c>
      <c r="BX47" s="1">
        <v>0</v>
      </c>
      <c r="BY47" s="1">
        <v>48</v>
      </c>
      <c r="BZ47" s="1">
        <v>0.5</v>
      </c>
      <c r="CA47" s="1">
        <v>8</v>
      </c>
      <c r="CB47" s="1">
        <v>1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0</v>
      </c>
      <c r="CK47" s="1">
        <f t="shared" si="0"/>
        <v>2.3868469900000009</v>
      </c>
      <c r="CL47" s="1">
        <v>2</v>
      </c>
    </row>
    <row r="48" spans="1:90" x14ac:dyDescent="0.25">
      <c r="A48" s="1" t="s">
        <v>116</v>
      </c>
      <c r="B48" s="1">
        <v>4</v>
      </c>
      <c r="C48" s="1">
        <v>2</v>
      </c>
      <c r="D48" s="1">
        <v>90</v>
      </c>
      <c r="E48" s="1">
        <v>0.05</v>
      </c>
      <c r="F48" s="1">
        <v>0.14000000000000001</v>
      </c>
      <c r="G48" s="1">
        <v>0.1</v>
      </c>
      <c r="H48" s="1">
        <v>1</v>
      </c>
      <c r="I48" s="1">
        <v>1</v>
      </c>
      <c r="J48" s="1">
        <v>0.5</v>
      </c>
      <c r="K48" s="1">
        <v>0.5</v>
      </c>
      <c r="L48" s="1">
        <v>0.5</v>
      </c>
      <c r="M48" s="1">
        <v>0</v>
      </c>
      <c r="N48" s="1">
        <v>0</v>
      </c>
      <c r="O48" s="1">
        <v>0.08</v>
      </c>
      <c r="P48" s="1">
        <v>0.08</v>
      </c>
      <c r="Q48" s="1">
        <v>0.5</v>
      </c>
      <c r="R48" s="1">
        <v>0.5</v>
      </c>
      <c r="S48" s="1">
        <v>0</v>
      </c>
      <c r="T48" s="1">
        <v>0</v>
      </c>
      <c r="U48" s="1">
        <v>5.5</v>
      </c>
      <c r="V48" s="1">
        <v>2.5</v>
      </c>
      <c r="W48" s="1">
        <v>45</v>
      </c>
      <c r="X48" s="1">
        <v>1</v>
      </c>
      <c r="Y48" s="1">
        <v>0.5</v>
      </c>
      <c r="Z48" s="1">
        <v>50</v>
      </c>
      <c r="AA48" s="1">
        <v>0</v>
      </c>
      <c r="AB48" s="1">
        <v>0</v>
      </c>
      <c r="AC48" s="1">
        <v>0</v>
      </c>
      <c r="AD48" s="1">
        <v>0</v>
      </c>
      <c r="AE48" s="1">
        <v>0.02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9</v>
      </c>
      <c r="AL48" s="1">
        <v>3.1</v>
      </c>
      <c r="AM48" s="1">
        <v>42.3</v>
      </c>
      <c r="AN48" s="1">
        <v>0.5</v>
      </c>
      <c r="AO48" s="1">
        <v>3.6</v>
      </c>
      <c r="AP48" s="1">
        <v>12.5</v>
      </c>
      <c r="AQ48" s="1">
        <v>18.5</v>
      </c>
      <c r="AR48" s="1">
        <v>0</v>
      </c>
      <c r="AS48" s="1">
        <v>4.5</v>
      </c>
      <c r="AT48" s="1">
        <v>1.5</v>
      </c>
      <c r="AU48" s="1">
        <v>4.5</v>
      </c>
      <c r="AV48" s="1">
        <v>2</v>
      </c>
      <c r="AW48" s="1">
        <v>44</v>
      </c>
      <c r="AX48" s="1">
        <v>6</v>
      </c>
      <c r="AY48" s="1">
        <v>6.5</v>
      </c>
      <c r="AZ48" s="1">
        <v>0.5</v>
      </c>
      <c r="BA48" s="1">
        <v>3</v>
      </c>
      <c r="BB48" s="1">
        <v>10</v>
      </c>
      <c r="BC48" s="1">
        <v>12.5</v>
      </c>
      <c r="BD48" s="1">
        <v>9</v>
      </c>
      <c r="BE48" s="1">
        <v>4</v>
      </c>
      <c r="BF48" s="1">
        <v>2</v>
      </c>
      <c r="BG48" s="1">
        <v>4.5</v>
      </c>
      <c r="BH48" s="1">
        <v>1.5</v>
      </c>
      <c r="BI48" s="1">
        <v>1.24</v>
      </c>
      <c r="BJ48" s="1">
        <v>28</v>
      </c>
      <c r="BK48" s="1">
        <v>18</v>
      </c>
      <c r="BL48" s="1">
        <v>64</v>
      </c>
      <c r="BM48" s="1">
        <v>16.5</v>
      </c>
      <c r="BN48" s="1">
        <v>9</v>
      </c>
      <c r="BO48" s="1">
        <v>55</v>
      </c>
      <c r="BP48" s="1">
        <v>5.5</v>
      </c>
      <c r="BQ48" s="1">
        <v>2.5</v>
      </c>
      <c r="BR48" s="1">
        <v>45</v>
      </c>
      <c r="BS48" s="1">
        <v>0</v>
      </c>
      <c r="BT48" s="1">
        <v>0</v>
      </c>
      <c r="BU48" s="1">
        <v>2</v>
      </c>
      <c r="BV48" s="1">
        <v>0</v>
      </c>
      <c r="BW48" s="1">
        <v>0</v>
      </c>
      <c r="BX48" s="1">
        <v>1</v>
      </c>
      <c r="BY48" s="1">
        <v>64.5</v>
      </c>
      <c r="BZ48" s="1">
        <v>0.5</v>
      </c>
      <c r="CA48" s="1">
        <v>6.5</v>
      </c>
      <c r="CB48" s="1">
        <v>1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  <c r="CJ48" s="1">
        <v>0</v>
      </c>
      <c r="CK48" s="1">
        <f t="shared" si="0"/>
        <v>2.9133384299999996</v>
      </c>
      <c r="CL48" s="1">
        <v>2</v>
      </c>
    </row>
    <row r="49" spans="1:90" x14ac:dyDescent="0.25">
      <c r="A49" s="1" t="s">
        <v>181</v>
      </c>
      <c r="B49" s="1">
        <v>4.5</v>
      </c>
      <c r="C49" s="1">
        <v>2</v>
      </c>
      <c r="D49" s="1">
        <v>90</v>
      </c>
      <c r="E49" s="1">
        <v>0.3</v>
      </c>
      <c r="F49" s="1">
        <v>0</v>
      </c>
      <c r="G49" s="1">
        <v>0.2</v>
      </c>
      <c r="H49" s="1">
        <v>0</v>
      </c>
      <c r="I49" s="1">
        <v>1</v>
      </c>
      <c r="J49" s="1">
        <v>0</v>
      </c>
      <c r="K49" s="1">
        <v>0.5</v>
      </c>
      <c r="L49" s="1">
        <v>0.5</v>
      </c>
      <c r="M49" s="1">
        <v>0.5</v>
      </c>
      <c r="N49" s="1">
        <v>0.5</v>
      </c>
      <c r="O49" s="1">
        <v>0.16</v>
      </c>
      <c r="P49" s="1">
        <v>0.16</v>
      </c>
      <c r="Q49" s="1">
        <v>0</v>
      </c>
      <c r="R49" s="1">
        <v>0</v>
      </c>
      <c r="S49" s="1">
        <v>0</v>
      </c>
      <c r="T49" s="1">
        <v>0</v>
      </c>
      <c r="U49" s="1">
        <v>16.5</v>
      </c>
      <c r="V49" s="1">
        <v>10.5</v>
      </c>
      <c r="W49" s="1">
        <v>64</v>
      </c>
      <c r="X49" s="1">
        <v>2</v>
      </c>
      <c r="Y49" s="1">
        <v>0</v>
      </c>
      <c r="Z49" s="1">
        <v>0</v>
      </c>
      <c r="AA49" s="1">
        <v>0</v>
      </c>
      <c r="AB49" s="1">
        <v>0</v>
      </c>
      <c r="AC49" s="1">
        <v>0.5</v>
      </c>
      <c r="AD49" s="1">
        <v>0</v>
      </c>
      <c r="AE49" s="1">
        <v>0.03</v>
      </c>
      <c r="AF49" s="1">
        <v>0</v>
      </c>
      <c r="AG49" s="1">
        <v>0</v>
      </c>
      <c r="AH49" s="1">
        <v>0.5</v>
      </c>
      <c r="AI49" s="1">
        <v>0</v>
      </c>
      <c r="AJ49" s="1">
        <v>0.5</v>
      </c>
      <c r="AK49" s="1">
        <v>6</v>
      </c>
      <c r="AL49" s="1">
        <v>7.8</v>
      </c>
      <c r="AM49" s="1">
        <v>8.6999999999999993</v>
      </c>
      <c r="AN49" s="1">
        <v>1</v>
      </c>
      <c r="AO49" s="1">
        <v>4</v>
      </c>
      <c r="AP49" s="1">
        <v>6.5</v>
      </c>
      <c r="AQ49" s="1">
        <v>12.5</v>
      </c>
      <c r="AR49" s="1">
        <v>0</v>
      </c>
      <c r="AS49" s="1">
        <v>3</v>
      </c>
      <c r="AT49" s="1">
        <v>1.5</v>
      </c>
      <c r="AU49" s="1">
        <v>2</v>
      </c>
      <c r="AV49" s="1">
        <v>1.5</v>
      </c>
      <c r="AW49" s="1">
        <v>75</v>
      </c>
      <c r="AX49" s="1">
        <v>3.5</v>
      </c>
      <c r="AY49" s="1">
        <v>1.5</v>
      </c>
      <c r="AZ49" s="1">
        <v>0</v>
      </c>
      <c r="BA49" s="1">
        <v>1</v>
      </c>
      <c r="BB49" s="1">
        <v>2.5</v>
      </c>
      <c r="BC49" s="1">
        <v>11</v>
      </c>
      <c r="BD49" s="1">
        <v>8</v>
      </c>
      <c r="BE49" s="1">
        <v>3</v>
      </c>
      <c r="BF49" s="1">
        <v>1</v>
      </c>
      <c r="BG49" s="1">
        <v>2</v>
      </c>
      <c r="BH49" s="1">
        <v>1</v>
      </c>
      <c r="BI49" s="1">
        <v>0.96</v>
      </c>
      <c r="BJ49" s="1">
        <v>62</v>
      </c>
      <c r="BK49" s="1">
        <v>49</v>
      </c>
      <c r="BL49" s="1">
        <v>79</v>
      </c>
      <c r="BM49" s="1">
        <v>33.5</v>
      </c>
      <c r="BN49" s="1">
        <v>23.5</v>
      </c>
      <c r="BO49" s="1">
        <v>70</v>
      </c>
      <c r="BP49" s="1">
        <v>16.5</v>
      </c>
      <c r="BQ49" s="1">
        <v>10.5</v>
      </c>
      <c r="BR49" s="1">
        <v>64</v>
      </c>
      <c r="BS49" s="1">
        <v>0</v>
      </c>
      <c r="BT49" s="1">
        <v>0</v>
      </c>
      <c r="BU49" s="1">
        <v>2</v>
      </c>
      <c r="BV49" s="1">
        <v>0</v>
      </c>
      <c r="BW49" s="1">
        <v>0</v>
      </c>
      <c r="BX49" s="1">
        <v>0</v>
      </c>
      <c r="BY49" s="1">
        <v>74.5</v>
      </c>
      <c r="BZ49" s="1">
        <v>1.5</v>
      </c>
      <c r="CA49" s="1">
        <v>8</v>
      </c>
      <c r="CB49" s="1">
        <v>1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  <c r="CH49" s="1">
        <v>0</v>
      </c>
      <c r="CI49" s="1">
        <v>0</v>
      </c>
      <c r="CJ49" s="1">
        <v>0</v>
      </c>
      <c r="CK49" s="1">
        <f t="shared" si="0"/>
        <v>3.8910626600000007</v>
      </c>
      <c r="CL49" s="1">
        <v>2</v>
      </c>
    </row>
    <row r="50" spans="1:90" x14ac:dyDescent="0.25">
      <c r="A50" s="1" t="s">
        <v>137</v>
      </c>
      <c r="B50" s="1">
        <v>5.3</v>
      </c>
      <c r="C50" s="1">
        <v>2</v>
      </c>
      <c r="D50" s="1">
        <v>90</v>
      </c>
      <c r="E50" s="1">
        <v>0.03</v>
      </c>
      <c r="F50" s="1">
        <v>0</v>
      </c>
      <c r="G50" s="1">
        <v>0.1</v>
      </c>
      <c r="H50" s="1">
        <v>0</v>
      </c>
      <c r="I50" s="1">
        <v>0.5</v>
      </c>
      <c r="J50" s="1">
        <v>0</v>
      </c>
      <c r="K50" s="1">
        <v>0</v>
      </c>
      <c r="L50" s="1">
        <v>0.5</v>
      </c>
      <c r="M50" s="1">
        <v>0</v>
      </c>
      <c r="N50" s="1">
        <v>0</v>
      </c>
      <c r="O50" s="1">
        <v>0.01</v>
      </c>
      <c r="P50" s="1">
        <v>0.01</v>
      </c>
      <c r="Q50" s="1">
        <v>0</v>
      </c>
      <c r="R50" s="1">
        <v>0</v>
      </c>
      <c r="S50" s="1">
        <v>0</v>
      </c>
      <c r="T50" s="1">
        <v>0</v>
      </c>
      <c r="U50" s="1">
        <v>16.5</v>
      </c>
      <c r="V50" s="1">
        <v>12.5</v>
      </c>
      <c r="W50" s="1">
        <v>76</v>
      </c>
      <c r="X50" s="1">
        <v>2.5</v>
      </c>
      <c r="Y50" s="1">
        <v>0.5</v>
      </c>
      <c r="Z50" s="1">
        <v>20</v>
      </c>
      <c r="AA50" s="1">
        <v>0.5</v>
      </c>
      <c r="AB50" s="1">
        <v>0</v>
      </c>
      <c r="AC50" s="1">
        <v>1</v>
      </c>
      <c r="AD50" s="1">
        <v>0</v>
      </c>
      <c r="AE50" s="1">
        <v>0.04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4</v>
      </c>
      <c r="AL50" s="1">
        <v>15.25</v>
      </c>
      <c r="AM50" s="1">
        <v>14.7</v>
      </c>
      <c r="AN50" s="1">
        <v>0.2</v>
      </c>
      <c r="AO50" s="1">
        <v>3.2</v>
      </c>
      <c r="AP50" s="1">
        <v>14</v>
      </c>
      <c r="AQ50" s="1">
        <v>14</v>
      </c>
      <c r="AR50" s="1">
        <v>0</v>
      </c>
      <c r="AS50" s="1">
        <v>1.5</v>
      </c>
      <c r="AT50" s="1">
        <v>1.5</v>
      </c>
      <c r="AU50" s="1">
        <v>0.5</v>
      </c>
      <c r="AV50" s="1">
        <v>0.5</v>
      </c>
      <c r="AW50" s="1">
        <v>100</v>
      </c>
      <c r="AX50" s="1">
        <v>5</v>
      </c>
      <c r="AY50" s="1">
        <v>3.5</v>
      </c>
      <c r="AZ50" s="1">
        <v>0</v>
      </c>
      <c r="BA50" s="1">
        <v>1.5</v>
      </c>
      <c r="BB50" s="1">
        <v>5</v>
      </c>
      <c r="BC50" s="1">
        <v>12.5</v>
      </c>
      <c r="BD50" s="1">
        <v>9</v>
      </c>
      <c r="BE50" s="1">
        <v>4</v>
      </c>
      <c r="BF50" s="1">
        <v>2</v>
      </c>
      <c r="BG50" s="1">
        <v>4.5</v>
      </c>
      <c r="BH50" s="1">
        <v>1.5</v>
      </c>
      <c r="BI50" s="1">
        <v>1.24</v>
      </c>
      <c r="BJ50" s="1">
        <v>47</v>
      </c>
      <c r="BK50" s="1">
        <v>39.5</v>
      </c>
      <c r="BL50" s="1">
        <v>84</v>
      </c>
      <c r="BM50" s="1">
        <v>31.5</v>
      </c>
      <c r="BN50" s="1">
        <v>23.5</v>
      </c>
      <c r="BO50" s="1">
        <v>75</v>
      </c>
      <c r="BP50" s="1">
        <v>16.5</v>
      </c>
      <c r="BQ50" s="1">
        <v>12.5</v>
      </c>
      <c r="BR50" s="1">
        <v>76</v>
      </c>
      <c r="BS50" s="1">
        <v>0</v>
      </c>
      <c r="BT50" s="1">
        <v>0</v>
      </c>
      <c r="BU50" s="1">
        <v>2</v>
      </c>
      <c r="BV50" s="1">
        <v>0</v>
      </c>
      <c r="BW50" s="1">
        <v>0</v>
      </c>
      <c r="BX50" s="1">
        <v>0.5</v>
      </c>
      <c r="BY50" s="1">
        <v>64.5</v>
      </c>
      <c r="BZ50" s="1">
        <v>0</v>
      </c>
      <c r="CA50" s="1">
        <v>9</v>
      </c>
      <c r="CB50" s="1">
        <v>4</v>
      </c>
      <c r="CC50" s="1">
        <v>0</v>
      </c>
      <c r="CD50" s="1">
        <v>0</v>
      </c>
      <c r="CE50" s="1">
        <v>0.5</v>
      </c>
      <c r="CF50" s="1">
        <v>0</v>
      </c>
      <c r="CG50" s="1">
        <v>0.5</v>
      </c>
      <c r="CH50" s="1">
        <v>0</v>
      </c>
      <c r="CI50" s="1">
        <v>0</v>
      </c>
      <c r="CJ50" s="1">
        <v>0</v>
      </c>
      <c r="CK50" s="1">
        <f t="shared" si="0"/>
        <v>3.1012167899999996</v>
      </c>
      <c r="CL50" s="1">
        <v>2</v>
      </c>
    </row>
    <row r="51" spans="1:90" x14ac:dyDescent="0.25">
      <c r="A51" s="1" t="s">
        <v>146</v>
      </c>
      <c r="B51" s="1">
        <v>4.3</v>
      </c>
      <c r="C51" s="1">
        <v>2</v>
      </c>
      <c r="D51" s="1">
        <v>89.5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4</v>
      </c>
      <c r="V51" s="1">
        <v>2</v>
      </c>
      <c r="W51" s="1">
        <v>50</v>
      </c>
      <c r="X51" s="1">
        <v>0</v>
      </c>
      <c r="Y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0.6</v>
      </c>
      <c r="AM51" s="1">
        <v>23.3</v>
      </c>
      <c r="AN51" s="1">
        <v>0</v>
      </c>
      <c r="AO51" s="1">
        <v>2.9</v>
      </c>
      <c r="AP51" s="1">
        <v>17</v>
      </c>
      <c r="AQ51" s="1">
        <v>17</v>
      </c>
      <c r="AR51" s="1">
        <v>0</v>
      </c>
      <c r="AS51" s="1">
        <v>2</v>
      </c>
      <c r="AT51" s="1">
        <v>1</v>
      </c>
      <c r="AU51" s="1">
        <v>0</v>
      </c>
      <c r="AV51" s="1">
        <v>0</v>
      </c>
      <c r="AX51" s="1">
        <v>5</v>
      </c>
      <c r="AY51" s="1">
        <v>6.5</v>
      </c>
      <c r="AZ51" s="1">
        <v>2</v>
      </c>
      <c r="BA51" s="1">
        <v>1.5</v>
      </c>
      <c r="BB51" s="1">
        <v>10</v>
      </c>
      <c r="BC51" s="1">
        <v>13</v>
      </c>
      <c r="BD51" s="1">
        <v>7.5</v>
      </c>
      <c r="BE51" s="1">
        <v>3.5</v>
      </c>
      <c r="BF51" s="1">
        <v>1</v>
      </c>
      <c r="BG51" s="1">
        <v>3</v>
      </c>
      <c r="BH51" s="1">
        <v>1.5</v>
      </c>
      <c r="BI51" s="1">
        <v>1.36</v>
      </c>
      <c r="BJ51" s="1">
        <v>32.5</v>
      </c>
      <c r="BK51" s="1">
        <v>28</v>
      </c>
      <c r="BL51" s="1">
        <v>86</v>
      </c>
      <c r="BM51" s="1">
        <v>11.5</v>
      </c>
      <c r="BN51" s="1">
        <v>8.5</v>
      </c>
      <c r="BO51" s="1">
        <v>74</v>
      </c>
      <c r="BP51" s="1">
        <v>4</v>
      </c>
      <c r="BQ51" s="1">
        <v>2</v>
      </c>
      <c r="BR51" s="1">
        <v>50</v>
      </c>
      <c r="BS51" s="1">
        <v>0</v>
      </c>
      <c r="BT51" s="1">
        <v>0</v>
      </c>
      <c r="BU51" s="1">
        <v>2</v>
      </c>
      <c r="BV51" s="1">
        <v>0</v>
      </c>
      <c r="BW51" s="1">
        <v>1</v>
      </c>
      <c r="BX51" s="1">
        <v>0</v>
      </c>
      <c r="BY51" s="1">
        <v>43.5</v>
      </c>
      <c r="BZ51" s="1">
        <v>0</v>
      </c>
      <c r="CA51" s="1">
        <v>3.5</v>
      </c>
      <c r="CB51" s="1">
        <v>0.5</v>
      </c>
      <c r="CC51" s="1">
        <v>0</v>
      </c>
      <c r="CD51" s="1">
        <v>0</v>
      </c>
      <c r="CE51" s="1">
        <v>0</v>
      </c>
      <c r="CF51" s="1">
        <v>0</v>
      </c>
      <c r="CG51" s="1">
        <v>0</v>
      </c>
      <c r="CH51" s="1">
        <v>0</v>
      </c>
      <c r="CI51" s="1">
        <v>0</v>
      </c>
      <c r="CJ51" s="1">
        <v>0</v>
      </c>
      <c r="CK51" s="1">
        <f t="shared" si="0"/>
        <v>2.8779001000000002</v>
      </c>
      <c r="CL51" s="1">
        <v>2</v>
      </c>
    </row>
    <row r="52" spans="1:90" x14ac:dyDescent="0.25">
      <c r="A52" s="1" t="s">
        <v>64</v>
      </c>
      <c r="B52" s="1">
        <v>4.5</v>
      </c>
      <c r="C52" s="1">
        <v>2</v>
      </c>
      <c r="D52" s="1">
        <v>90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9.5</v>
      </c>
      <c r="V52" s="1">
        <v>5</v>
      </c>
      <c r="W52" s="1">
        <v>53</v>
      </c>
      <c r="X52" s="1">
        <v>1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</v>
      </c>
      <c r="AK52" s="1">
        <v>0</v>
      </c>
      <c r="AL52" s="1">
        <v>1.2</v>
      </c>
      <c r="AM52" s="1">
        <v>21.3</v>
      </c>
      <c r="AN52" s="1">
        <v>0</v>
      </c>
      <c r="AO52" s="1">
        <v>4.2</v>
      </c>
      <c r="AP52" s="1">
        <v>11</v>
      </c>
      <c r="AQ52" s="1">
        <v>23</v>
      </c>
      <c r="AR52" s="1">
        <v>1</v>
      </c>
      <c r="AS52" s="1">
        <v>7</v>
      </c>
      <c r="AT52" s="1">
        <v>0</v>
      </c>
      <c r="AU52" s="1">
        <v>3.5</v>
      </c>
      <c r="AV52" s="1">
        <v>1.5</v>
      </c>
      <c r="AW52" s="1">
        <v>43</v>
      </c>
      <c r="AX52" s="1">
        <v>6</v>
      </c>
      <c r="AY52" s="1">
        <v>3.5</v>
      </c>
      <c r="AZ52" s="1">
        <v>0.5</v>
      </c>
      <c r="BA52" s="1">
        <v>1</v>
      </c>
      <c r="BB52" s="1">
        <v>5</v>
      </c>
      <c r="BC52" s="1">
        <v>9</v>
      </c>
      <c r="BD52" s="1">
        <v>6</v>
      </c>
      <c r="BE52" s="1">
        <v>2.5</v>
      </c>
      <c r="BF52" s="1">
        <v>1</v>
      </c>
      <c r="BG52" s="1">
        <v>1.5</v>
      </c>
      <c r="BH52" s="1">
        <v>0</v>
      </c>
      <c r="BI52" s="1">
        <v>0.62</v>
      </c>
      <c r="BJ52" s="1">
        <v>47</v>
      </c>
      <c r="BK52" s="1">
        <v>36.5</v>
      </c>
      <c r="BL52" s="1">
        <v>78</v>
      </c>
      <c r="BM52" s="1">
        <v>19.5</v>
      </c>
      <c r="BN52" s="1">
        <v>12.5</v>
      </c>
      <c r="BO52" s="1">
        <v>64</v>
      </c>
      <c r="BP52" s="1">
        <v>9.5</v>
      </c>
      <c r="BQ52" s="1">
        <v>5</v>
      </c>
      <c r="BR52" s="1">
        <v>53</v>
      </c>
      <c r="BS52" s="1">
        <v>0</v>
      </c>
      <c r="BT52" s="1">
        <v>0</v>
      </c>
      <c r="BU52" s="1">
        <v>2</v>
      </c>
      <c r="BV52" s="1">
        <v>0</v>
      </c>
      <c r="BW52" s="1">
        <v>0</v>
      </c>
      <c r="BX52" s="1">
        <v>2</v>
      </c>
      <c r="BY52" s="1">
        <v>77.5</v>
      </c>
      <c r="BZ52" s="1">
        <v>0</v>
      </c>
      <c r="CA52" s="1">
        <v>5.5</v>
      </c>
      <c r="CB52" s="1">
        <v>1.5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  <c r="CJ52" s="1">
        <v>0</v>
      </c>
      <c r="CK52" s="1">
        <f t="shared" si="0"/>
        <v>3.8364716000000003</v>
      </c>
      <c r="CL52" s="1">
        <v>1</v>
      </c>
    </row>
    <row r="53" spans="1:90" x14ac:dyDescent="0.25">
      <c r="A53" s="1" t="s">
        <v>74</v>
      </c>
      <c r="B53" s="1">
        <v>4.4000000000000004</v>
      </c>
      <c r="C53" s="1">
        <v>2</v>
      </c>
      <c r="D53" s="1">
        <v>90</v>
      </c>
      <c r="E53" s="1">
        <v>0.13</v>
      </c>
      <c r="F53" s="1">
        <v>0.25</v>
      </c>
      <c r="G53" s="1">
        <v>0.2</v>
      </c>
      <c r="H53" s="1">
        <v>1</v>
      </c>
      <c r="I53" s="1">
        <v>0.5</v>
      </c>
      <c r="J53" s="1">
        <v>0</v>
      </c>
      <c r="K53" s="1">
        <v>0</v>
      </c>
      <c r="L53" s="1">
        <v>0.5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9.5</v>
      </c>
      <c r="V53" s="1">
        <v>6</v>
      </c>
      <c r="W53" s="1">
        <v>63</v>
      </c>
      <c r="X53" s="1">
        <v>3</v>
      </c>
      <c r="Y53" s="1">
        <v>1.5</v>
      </c>
      <c r="Z53" s="1">
        <v>50</v>
      </c>
      <c r="AA53" s="1">
        <v>0</v>
      </c>
      <c r="AB53" s="1">
        <v>0</v>
      </c>
      <c r="AC53" s="1">
        <v>0.5</v>
      </c>
      <c r="AD53" s="1">
        <v>0.5</v>
      </c>
      <c r="AE53" s="1">
        <v>0.2</v>
      </c>
      <c r="AF53" s="1">
        <v>0.5</v>
      </c>
      <c r="AG53" s="1">
        <v>0</v>
      </c>
      <c r="AH53" s="1">
        <v>0</v>
      </c>
      <c r="AI53" s="1">
        <v>0</v>
      </c>
      <c r="AJ53" s="1">
        <v>0</v>
      </c>
      <c r="AK53" s="1">
        <v>0.5</v>
      </c>
      <c r="AL53" s="1">
        <v>12.35</v>
      </c>
      <c r="AM53" s="1">
        <v>33.5</v>
      </c>
      <c r="AN53" s="1">
        <v>0.6</v>
      </c>
      <c r="AO53" s="1">
        <v>2.9</v>
      </c>
      <c r="AP53" s="1">
        <v>17</v>
      </c>
      <c r="AQ53" s="1">
        <v>21.5</v>
      </c>
      <c r="AR53" s="1">
        <v>0.5</v>
      </c>
      <c r="AS53" s="1">
        <v>4</v>
      </c>
      <c r="AT53" s="1">
        <v>1</v>
      </c>
      <c r="AU53" s="1">
        <v>0.5</v>
      </c>
      <c r="AV53" s="1">
        <v>0.5</v>
      </c>
      <c r="AW53" s="1">
        <v>100</v>
      </c>
      <c r="AX53" s="1">
        <v>6</v>
      </c>
      <c r="AY53" s="1">
        <v>4.5</v>
      </c>
      <c r="AZ53" s="1">
        <v>1.5</v>
      </c>
      <c r="BA53" s="1">
        <v>5</v>
      </c>
      <c r="BB53" s="1">
        <v>11</v>
      </c>
      <c r="BC53" s="1">
        <v>18.5</v>
      </c>
      <c r="BD53" s="1">
        <v>13</v>
      </c>
      <c r="BE53" s="1">
        <v>4.5</v>
      </c>
      <c r="BF53" s="1">
        <v>0.5</v>
      </c>
      <c r="BG53" s="1">
        <v>3</v>
      </c>
      <c r="BH53" s="1">
        <v>3</v>
      </c>
      <c r="BI53" s="1">
        <v>1.92</v>
      </c>
      <c r="BJ53" s="1">
        <v>31.5</v>
      </c>
      <c r="BK53" s="1">
        <v>22.5</v>
      </c>
      <c r="BL53" s="1">
        <v>71</v>
      </c>
      <c r="BM53" s="1">
        <v>21</v>
      </c>
      <c r="BN53" s="1">
        <v>13</v>
      </c>
      <c r="BO53" s="1">
        <v>62</v>
      </c>
      <c r="BP53" s="1">
        <v>9.5</v>
      </c>
      <c r="BQ53" s="1">
        <v>6</v>
      </c>
      <c r="BR53" s="1">
        <v>63</v>
      </c>
      <c r="BS53" s="1">
        <v>0</v>
      </c>
      <c r="BT53" s="1">
        <v>0</v>
      </c>
      <c r="BU53" s="1">
        <v>2</v>
      </c>
      <c r="BV53" s="1">
        <v>0</v>
      </c>
      <c r="BW53" s="1">
        <v>0</v>
      </c>
      <c r="BX53" s="1">
        <v>0</v>
      </c>
      <c r="BY53" s="1">
        <v>63</v>
      </c>
      <c r="BZ53" s="1">
        <v>0</v>
      </c>
      <c r="CA53" s="1">
        <v>7.5</v>
      </c>
      <c r="CB53" s="1">
        <v>3.5</v>
      </c>
      <c r="CC53" s="1">
        <v>0.5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  <c r="CI53" s="1">
        <v>0</v>
      </c>
      <c r="CJ53" s="1">
        <v>0</v>
      </c>
      <c r="CK53" s="1">
        <f t="shared" si="0"/>
        <v>3.3616577300000001</v>
      </c>
      <c r="CL53" s="1">
        <v>1</v>
      </c>
    </row>
    <row r="54" spans="1:90" x14ac:dyDescent="0.25">
      <c r="A54" s="1" t="s">
        <v>82</v>
      </c>
      <c r="B54" s="1">
        <v>4.3</v>
      </c>
      <c r="C54" s="1">
        <v>2</v>
      </c>
      <c r="D54" s="1">
        <v>90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10</v>
      </c>
      <c r="V54" s="1">
        <v>7</v>
      </c>
      <c r="W54" s="1">
        <v>70</v>
      </c>
      <c r="X54" s="1">
        <v>0</v>
      </c>
      <c r="Y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1.3</v>
      </c>
      <c r="AM54" s="1">
        <v>16.2</v>
      </c>
      <c r="AN54" s="1">
        <v>0</v>
      </c>
      <c r="AO54" s="1">
        <v>3.8</v>
      </c>
      <c r="AP54" s="1">
        <v>13</v>
      </c>
      <c r="AQ54" s="1">
        <v>13</v>
      </c>
      <c r="AR54" s="1">
        <v>0</v>
      </c>
      <c r="AS54" s="1">
        <v>2</v>
      </c>
      <c r="AT54" s="1">
        <v>1</v>
      </c>
      <c r="AU54" s="1">
        <v>3</v>
      </c>
      <c r="AV54" s="1">
        <v>1.5</v>
      </c>
      <c r="AW54" s="1">
        <v>50</v>
      </c>
      <c r="AX54" s="1">
        <v>6.5</v>
      </c>
      <c r="AY54" s="1">
        <v>0.5</v>
      </c>
      <c r="AZ54" s="1">
        <v>0.5</v>
      </c>
      <c r="BA54" s="1">
        <v>1.5</v>
      </c>
      <c r="BB54" s="1">
        <v>2.5</v>
      </c>
      <c r="BC54" s="1">
        <v>11.5</v>
      </c>
      <c r="BD54" s="1">
        <v>6</v>
      </c>
      <c r="BE54" s="1">
        <v>3</v>
      </c>
      <c r="BF54" s="1">
        <v>1</v>
      </c>
      <c r="BG54" s="1">
        <v>2</v>
      </c>
      <c r="BH54" s="1">
        <v>0.5</v>
      </c>
      <c r="BI54" s="1">
        <v>0.78</v>
      </c>
      <c r="BJ54" s="1">
        <v>43</v>
      </c>
      <c r="BK54" s="1">
        <v>34.5</v>
      </c>
      <c r="BL54" s="1">
        <v>80</v>
      </c>
      <c r="BM54" s="1">
        <v>20.5</v>
      </c>
      <c r="BN54" s="1">
        <v>14</v>
      </c>
      <c r="BO54" s="1">
        <v>68</v>
      </c>
      <c r="BP54" s="1">
        <v>10</v>
      </c>
      <c r="BQ54" s="1">
        <v>7</v>
      </c>
      <c r="BR54" s="1">
        <v>70</v>
      </c>
      <c r="BS54" s="1">
        <v>0</v>
      </c>
      <c r="BT54" s="1">
        <v>0</v>
      </c>
      <c r="BU54" s="1">
        <v>2</v>
      </c>
      <c r="BV54" s="1">
        <v>0</v>
      </c>
      <c r="BW54" s="1">
        <v>0</v>
      </c>
      <c r="BX54" s="1">
        <v>0</v>
      </c>
      <c r="BY54" s="1">
        <v>56.5</v>
      </c>
      <c r="BZ54" s="1">
        <v>0</v>
      </c>
      <c r="CA54" s="1">
        <v>5</v>
      </c>
      <c r="CB54" s="1">
        <v>1</v>
      </c>
      <c r="CC54" s="1">
        <v>0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0</v>
      </c>
      <c r="CJ54" s="1">
        <v>0</v>
      </c>
      <c r="CK54" s="1">
        <f t="shared" si="0"/>
        <v>3.4157799</v>
      </c>
      <c r="CL54" s="1">
        <v>1</v>
      </c>
    </row>
    <row r="55" spans="1:90" x14ac:dyDescent="0.25">
      <c r="A55" s="1" t="s">
        <v>80</v>
      </c>
      <c r="B55" s="1">
        <v>4.9000000000000004</v>
      </c>
      <c r="C55" s="1">
        <v>2</v>
      </c>
      <c r="D55" s="1">
        <v>90</v>
      </c>
      <c r="E55" s="1">
        <v>0.01</v>
      </c>
      <c r="F55" s="1">
        <v>0</v>
      </c>
      <c r="G55" s="1">
        <v>0</v>
      </c>
      <c r="H55" s="1">
        <v>0</v>
      </c>
      <c r="I55" s="1">
        <v>0.5</v>
      </c>
      <c r="J55" s="1">
        <v>0</v>
      </c>
      <c r="K55" s="1">
        <v>0.5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9</v>
      </c>
      <c r="V55" s="1">
        <v>6</v>
      </c>
      <c r="W55" s="1">
        <v>67</v>
      </c>
      <c r="X55" s="1">
        <v>0</v>
      </c>
      <c r="Y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3</v>
      </c>
      <c r="AL55" s="1">
        <v>1.65</v>
      </c>
      <c r="AM55" s="1">
        <v>18.8</v>
      </c>
      <c r="AN55" s="1">
        <v>0.1</v>
      </c>
      <c r="AO55" s="1">
        <v>2.5</v>
      </c>
      <c r="AP55" s="1">
        <v>13.5</v>
      </c>
      <c r="AQ55" s="1">
        <v>13.5</v>
      </c>
      <c r="AR55" s="1">
        <v>0</v>
      </c>
      <c r="AS55" s="1">
        <v>1.5</v>
      </c>
      <c r="AT55" s="1">
        <v>1.5</v>
      </c>
      <c r="AU55" s="1">
        <v>2</v>
      </c>
      <c r="AV55" s="1">
        <v>1</v>
      </c>
      <c r="AW55" s="1">
        <v>50</v>
      </c>
      <c r="AX55" s="1">
        <v>6.5</v>
      </c>
      <c r="AY55" s="1">
        <v>4.5</v>
      </c>
      <c r="AZ55" s="1">
        <v>1</v>
      </c>
      <c r="BA55" s="1">
        <v>1.5</v>
      </c>
      <c r="BB55" s="1">
        <v>7</v>
      </c>
      <c r="BC55" s="1">
        <v>13.5</v>
      </c>
      <c r="BD55" s="1">
        <v>8.5</v>
      </c>
      <c r="BE55" s="1">
        <v>5</v>
      </c>
      <c r="BF55" s="1">
        <v>0</v>
      </c>
      <c r="BG55" s="1">
        <v>1.5</v>
      </c>
      <c r="BH55" s="1">
        <v>2</v>
      </c>
      <c r="BI55" s="1">
        <v>1.6</v>
      </c>
      <c r="BJ55" s="1">
        <v>58.5</v>
      </c>
      <c r="BK55" s="1">
        <v>51.5</v>
      </c>
      <c r="BL55" s="1">
        <v>88</v>
      </c>
      <c r="BM55" s="1">
        <v>21</v>
      </c>
      <c r="BN55" s="1">
        <v>16.5</v>
      </c>
      <c r="BO55" s="1">
        <v>79</v>
      </c>
      <c r="BP55" s="1">
        <v>9</v>
      </c>
      <c r="BQ55" s="1">
        <v>6</v>
      </c>
      <c r="BR55" s="1">
        <v>67</v>
      </c>
      <c r="BS55" s="1">
        <v>0</v>
      </c>
      <c r="BT55" s="1">
        <v>0</v>
      </c>
      <c r="BU55" s="1">
        <v>2</v>
      </c>
      <c r="BV55" s="1">
        <v>0</v>
      </c>
      <c r="BW55" s="1">
        <v>0</v>
      </c>
      <c r="BX55" s="1">
        <v>0.5</v>
      </c>
      <c r="BY55" s="1">
        <v>70.5</v>
      </c>
      <c r="BZ55" s="1">
        <v>1</v>
      </c>
      <c r="CA55" s="1">
        <v>7</v>
      </c>
      <c r="CB55" s="1">
        <v>0.5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  <c r="CI55" s="1">
        <v>0</v>
      </c>
      <c r="CJ55" s="1">
        <v>0</v>
      </c>
      <c r="CK55" s="1">
        <f t="shared" si="0"/>
        <v>3.6094354100000001</v>
      </c>
      <c r="CL55" s="1">
        <v>1</v>
      </c>
    </row>
    <row r="56" spans="1:90" x14ac:dyDescent="0.25">
      <c r="A56" s="1" t="s">
        <v>84</v>
      </c>
      <c r="B56" s="1">
        <v>5</v>
      </c>
      <c r="C56" s="1">
        <v>2</v>
      </c>
      <c r="D56" s="1">
        <v>81.5</v>
      </c>
      <c r="E56" s="1">
        <v>0.06</v>
      </c>
      <c r="F56" s="1">
        <v>0</v>
      </c>
      <c r="G56" s="1">
        <v>0.1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10.5</v>
      </c>
      <c r="V56" s="1">
        <v>7</v>
      </c>
      <c r="W56" s="1">
        <v>67</v>
      </c>
      <c r="X56" s="1">
        <v>2.5</v>
      </c>
      <c r="Y56" s="1">
        <v>1.5</v>
      </c>
      <c r="Z56" s="1">
        <v>60</v>
      </c>
      <c r="AA56" s="1">
        <v>0.5</v>
      </c>
      <c r="AB56" s="1">
        <v>0.5</v>
      </c>
      <c r="AC56" s="1">
        <v>1.5</v>
      </c>
      <c r="AD56" s="1">
        <v>0</v>
      </c>
      <c r="AE56" s="1">
        <v>0.06</v>
      </c>
      <c r="AF56" s="1">
        <v>0</v>
      </c>
      <c r="AG56" s="1">
        <v>0</v>
      </c>
      <c r="AH56" s="1">
        <v>0.5</v>
      </c>
      <c r="AI56" s="1">
        <v>0</v>
      </c>
      <c r="AJ56" s="1">
        <v>0.5</v>
      </c>
      <c r="AK56" s="1">
        <v>1</v>
      </c>
      <c r="AL56" s="1">
        <v>23.5</v>
      </c>
      <c r="AM56" s="1">
        <v>13.4</v>
      </c>
      <c r="AN56" s="1">
        <v>0.2</v>
      </c>
      <c r="AO56" s="1">
        <v>2.7</v>
      </c>
      <c r="AP56" s="1">
        <v>8</v>
      </c>
      <c r="AQ56" s="1">
        <v>14</v>
      </c>
      <c r="AR56" s="1">
        <v>0</v>
      </c>
      <c r="AS56" s="1">
        <v>3</v>
      </c>
      <c r="AT56" s="1">
        <v>1</v>
      </c>
      <c r="AU56" s="1">
        <v>2</v>
      </c>
      <c r="AV56" s="1">
        <v>1</v>
      </c>
      <c r="AW56" s="1">
        <v>50</v>
      </c>
      <c r="AX56" s="1">
        <v>4.5</v>
      </c>
      <c r="AY56" s="1">
        <v>2.5</v>
      </c>
      <c r="AZ56" s="1">
        <v>0.5</v>
      </c>
      <c r="BA56" s="1">
        <v>1</v>
      </c>
      <c r="BB56" s="1">
        <v>4</v>
      </c>
      <c r="BC56" s="1">
        <v>12.5</v>
      </c>
      <c r="BD56" s="1">
        <v>8</v>
      </c>
      <c r="BE56" s="1">
        <v>2.5</v>
      </c>
      <c r="BF56" s="1">
        <v>0.5</v>
      </c>
      <c r="BG56" s="1">
        <v>1.5</v>
      </c>
      <c r="BH56" s="1">
        <v>2</v>
      </c>
      <c r="BI56" s="1">
        <v>1.2</v>
      </c>
      <c r="BJ56" s="1">
        <v>37.5</v>
      </c>
      <c r="BK56" s="1">
        <v>26</v>
      </c>
      <c r="BL56" s="1">
        <v>69</v>
      </c>
      <c r="BM56" s="1">
        <v>26.5</v>
      </c>
      <c r="BN56" s="1">
        <v>17.5</v>
      </c>
      <c r="BO56" s="1">
        <v>66</v>
      </c>
      <c r="BP56" s="1">
        <v>10.5</v>
      </c>
      <c r="BQ56" s="1">
        <v>7</v>
      </c>
      <c r="BR56" s="1">
        <v>67</v>
      </c>
      <c r="BS56" s="1">
        <v>0</v>
      </c>
      <c r="BT56" s="1">
        <v>0</v>
      </c>
      <c r="BU56" s="1">
        <v>2</v>
      </c>
      <c r="BV56" s="1">
        <v>0</v>
      </c>
      <c r="BW56" s="1">
        <v>1</v>
      </c>
      <c r="BX56" s="1">
        <v>0.5</v>
      </c>
      <c r="BY56" s="1">
        <v>64.5</v>
      </c>
      <c r="BZ56" s="1">
        <v>0.5</v>
      </c>
      <c r="CA56" s="1">
        <v>4</v>
      </c>
      <c r="CB56" s="1">
        <v>3</v>
      </c>
      <c r="CC56" s="1">
        <v>0</v>
      </c>
      <c r="CD56" s="1">
        <v>0</v>
      </c>
      <c r="CE56" s="1">
        <v>0.5</v>
      </c>
      <c r="CF56" s="1">
        <v>0.5</v>
      </c>
      <c r="CG56" s="1">
        <v>0</v>
      </c>
      <c r="CH56" s="1">
        <v>0</v>
      </c>
      <c r="CI56" s="1">
        <v>0</v>
      </c>
      <c r="CJ56" s="1">
        <v>0</v>
      </c>
      <c r="CK56" s="1">
        <f t="shared" si="0"/>
        <v>3.3984582599999991</v>
      </c>
      <c r="CL56" s="1">
        <v>1</v>
      </c>
    </row>
    <row r="57" spans="1:90" x14ac:dyDescent="0.25">
      <c r="A57" s="1" t="s">
        <v>88</v>
      </c>
      <c r="B57" s="1">
        <v>4.5</v>
      </c>
      <c r="C57" s="1">
        <v>2</v>
      </c>
      <c r="D57" s="1">
        <v>90</v>
      </c>
      <c r="E57" s="1">
        <v>0.04</v>
      </c>
      <c r="F57" s="1">
        <v>0</v>
      </c>
      <c r="G57" s="1">
        <v>0</v>
      </c>
      <c r="H57" s="1">
        <v>0</v>
      </c>
      <c r="I57" s="1">
        <v>0.5</v>
      </c>
      <c r="J57" s="1">
        <v>0</v>
      </c>
      <c r="K57" s="1">
        <v>0.5</v>
      </c>
      <c r="L57" s="1">
        <v>0</v>
      </c>
      <c r="M57" s="1">
        <v>0</v>
      </c>
      <c r="N57" s="1">
        <v>0.5</v>
      </c>
      <c r="O57" s="1">
        <v>0.02</v>
      </c>
      <c r="P57" s="1">
        <v>0.02</v>
      </c>
      <c r="Q57" s="1">
        <v>0</v>
      </c>
      <c r="R57" s="1">
        <v>0</v>
      </c>
      <c r="S57" s="1">
        <v>0</v>
      </c>
      <c r="T57" s="1">
        <v>0</v>
      </c>
      <c r="U57" s="1">
        <v>8</v>
      </c>
      <c r="V57" s="1">
        <v>6</v>
      </c>
      <c r="W57" s="1">
        <v>75</v>
      </c>
      <c r="X57" s="1">
        <v>0.5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0.02</v>
      </c>
      <c r="AF57" s="1">
        <v>0</v>
      </c>
      <c r="AG57" s="1">
        <v>0</v>
      </c>
      <c r="AH57" s="1">
        <v>1</v>
      </c>
      <c r="AI57" s="1">
        <v>0</v>
      </c>
      <c r="AJ57" s="1">
        <v>1</v>
      </c>
      <c r="AK57" s="1">
        <v>10</v>
      </c>
      <c r="AL57" s="1">
        <v>1.45</v>
      </c>
      <c r="AM57" s="1">
        <v>17.8</v>
      </c>
      <c r="AN57" s="1">
        <v>0.2</v>
      </c>
      <c r="AO57" s="1">
        <v>3</v>
      </c>
      <c r="AP57" s="1">
        <v>14</v>
      </c>
      <c r="AQ57" s="1">
        <v>26</v>
      </c>
      <c r="AR57" s="1">
        <v>0</v>
      </c>
      <c r="AS57" s="1">
        <v>5</v>
      </c>
      <c r="AT57" s="1">
        <v>0</v>
      </c>
      <c r="AU57" s="1">
        <v>3</v>
      </c>
      <c r="AV57" s="1">
        <v>2.5</v>
      </c>
      <c r="AW57" s="1">
        <v>83</v>
      </c>
      <c r="AX57" s="1">
        <v>6.5</v>
      </c>
      <c r="AY57" s="1">
        <v>4.5</v>
      </c>
      <c r="AZ57" s="1">
        <v>0</v>
      </c>
      <c r="BA57" s="1">
        <v>2.5</v>
      </c>
      <c r="BB57" s="1">
        <v>7</v>
      </c>
      <c r="BC57" s="1">
        <v>12</v>
      </c>
      <c r="BD57" s="1">
        <v>6.5</v>
      </c>
      <c r="BE57" s="1">
        <v>3.5</v>
      </c>
      <c r="BF57" s="1">
        <v>1</v>
      </c>
      <c r="BG57" s="1">
        <v>2</v>
      </c>
      <c r="BH57" s="1">
        <v>0.5</v>
      </c>
      <c r="BI57" s="1">
        <v>0.8</v>
      </c>
      <c r="BJ57" s="1">
        <v>67</v>
      </c>
      <c r="BK57" s="1">
        <v>55.5</v>
      </c>
      <c r="BL57" s="1">
        <v>83</v>
      </c>
      <c r="BM57" s="1">
        <v>23.5</v>
      </c>
      <c r="BN57" s="1">
        <v>17.5</v>
      </c>
      <c r="BO57" s="1">
        <v>74</v>
      </c>
      <c r="BP57" s="1">
        <v>8</v>
      </c>
      <c r="BQ57" s="1">
        <v>6</v>
      </c>
      <c r="BR57" s="1">
        <v>75</v>
      </c>
      <c r="BS57" s="1">
        <v>0</v>
      </c>
      <c r="BT57" s="1">
        <v>0</v>
      </c>
      <c r="BU57" s="1">
        <v>2</v>
      </c>
      <c r="BV57" s="1">
        <v>0</v>
      </c>
      <c r="BW57" s="1">
        <v>0</v>
      </c>
      <c r="BX57" s="1">
        <v>0</v>
      </c>
      <c r="BY57" s="1">
        <v>84</v>
      </c>
      <c r="BZ57" s="1">
        <v>1</v>
      </c>
      <c r="CA57" s="1">
        <v>6</v>
      </c>
      <c r="CB57" s="1">
        <v>4.5</v>
      </c>
      <c r="CC57" s="1">
        <v>0</v>
      </c>
      <c r="CD57" s="1">
        <v>0</v>
      </c>
      <c r="CE57" s="1">
        <v>0</v>
      </c>
      <c r="CF57" s="1">
        <v>0</v>
      </c>
      <c r="CG57" s="1">
        <v>0</v>
      </c>
      <c r="CH57" s="1">
        <v>0</v>
      </c>
      <c r="CI57" s="1">
        <v>0</v>
      </c>
      <c r="CJ57" s="1">
        <v>0</v>
      </c>
      <c r="CK57" s="1">
        <f t="shared" si="0"/>
        <v>4.7363720600000008</v>
      </c>
      <c r="CL57" s="1">
        <v>1</v>
      </c>
    </row>
    <row r="58" spans="1:90" x14ac:dyDescent="0.25">
      <c r="A58" s="1" t="s">
        <v>93</v>
      </c>
      <c r="B58" s="1">
        <v>4.5</v>
      </c>
      <c r="C58" s="1">
        <v>2</v>
      </c>
      <c r="D58" s="1">
        <v>90</v>
      </c>
      <c r="E58" s="1">
        <v>0.2</v>
      </c>
      <c r="F58" s="1">
        <v>0</v>
      </c>
      <c r="G58" s="1">
        <v>0.4</v>
      </c>
      <c r="H58" s="1">
        <v>0</v>
      </c>
      <c r="I58" s="1">
        <v>1.5</v>
      </c>
      <c r="J58" s="1">
        <v>0.5</v>
      </c>
      <c r="K58" s="1">
        <v>1.5</v>
      </c>
      <c r="L58" s="1">
        <v>0</v>
      </c>
      <c r="M58" s="1">
        <v>0</v>
      </c>
      <c r="N58" s="1">
        <v>1.5</v>
      </c>
      <c r="O58" s="1">
        <v>0.12</v>
      </c>
      <c r="P58" s="1">
        <v>0.12</v>
      </c>
      <c r="Q58" s="1">
        <v>0</v>
      </c>
      <c r="R58" s="1">
        <v>0</v>
      </c>
      <c r="S58" s="1">
        <v>0</v>
      </c>
      <c r="T58" s="1">
        <v>0</v>
      </c>
      <c r="U58" s="1">
        <v>13</v>
      </c>
      <c r="V58" s="1">
        <v>7</v>
      </c>
      <c r="W58" s="1">
        <v>54</v>
      </c>
      <c r="X58" s="1">
        <v>1.5</v>
      </c>
      <c r="Y58" s="1">
        <v>0.5</v>
      </c>
      <c r="Z58" s="1">
        <v>33</v>
      </c>
      <c r="AA58" s="1">
        <v>0</v>
      </c>
      <c r="AB58" s="1">
        <v>0</v>
      </c>
      <c r="AC58" s="1">
        <v>0.5</v>
      </c>
      <c r="AD58" s="1">
        <v>0.5</v>
      </c>
      <c r="AE58" s="1">
        <v>0.26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25</v>
      </c>
      <c r="AL58" s="1">
        <v>9</v>
      </c>
      <c r="AM58" s="1">
        <v>21.6</v>
      </c>
      <c r="AN58" s="1">
        <v>1.5</v>
      </c>
      <c r="AO58" s="1">
        <v>3.7</v>
      </c>
      <c r="AP58" s="1">
        <v>19.5</v>
      </c>
      <c r="AQ58" s="1">
        <v>19.5</v>
      </c>
      <c r="AR58" s="1">
        <v>0</v>
      </c>
      <c r="AS58" s="1">
        <v>1</v>
      </c>
      <c r="AT58" s="1">
        <v>2.5</v>
      </c>
      <c r="AU58" s="1">
        <v>4</v>
      </c>
      <c r="AV58" s="1">
        <v>3.5</v>
      </c>
      <c r="AW58" s="1">
        <v>88</v>
      </c>
      <c r="AX58" s="1">
        <v>6.5</v>
      </c>
      <c r="AY58" s="1">
        <v>2</v>
      </c>
      <c r="AZ58" s="1">
        <v>0</v>
      </c>
      <c r="BA58" s="1">
        <v>2.5</v>
      </c>
      <c r="BB58" s="1">
        <v>4.5</v>
      </c>
      <c r="BC58" s="1">
        <v>12</v>
      </c>
      <c r="BD58" s="1">
        <v>6.5</v>
      </c>
      <c r="BE58" s="1">
        <v>5.5</v>
      </c>
      <c r="BF58" s="1">
        <v>0.5</v>
      </c>
      <c r="BG58" s="1">
        <v>2.5</v>
      </c>
      <c r="BH58" s="1">
        <v>3</v>
      </c>
      <c r="BI58" s="1">
        <v>1.95</v>
      </c>
      <c r="BJ58" s="1">
        <v>76</v>
      </c>
      <c r="BK58" s="1">
        <v>59</v>
      </c>
      <c r="BL58" s="1">
        <v>78</v>
      </c>
      <c r="BM58" s="1">
        <v>36</v>
      </c>
      <c r="BN58" s="1">
        <v>21</v>
      </c>
      <c r="BO58" s="1">
        <v>58</v>
      </c>
      <c r="BP58" s="1">
        <v>13</v>
      </c>
      <c r="BQ58" s="1">
        <v>7</v>
      </c>
      <c r="BR58" s="1">
        <v>54</v>
      </c>
      <c r="BS58" s="1">
        <v>0</v>
      </c>
      <c r="BT58" s="1">
        <v>0</v>
      </c>
      <c r="BU58" s="1">
        <v>2</v>
      </c>
      <c r="BV58" s="1">
        <v>0</v>
      </c>
      <c r="BW58" s="1">
        <v>0</v>
      </c>
      <c r="BX58" s="1">
        <v>0</v>
      </c>
      <c r="BY58" s="1">
        <v>99</v>
      </c>
      <c r="BZ58" s="1">
        <v>3.5</v>
      </c>
      <c r="CA58" s="1">
        <v>9</v>
      </c>
      <c r="CB58" s="1">
        <v>2.5</v>
      </c>
      <c r="CC58" s="1">
        <v>0</v>
      </c>
      <c r="CD58" s="1">
        <v>0</v>
      </c>
      <c r="CE58" s="1">
        <v>0</v>
      </c>
      <c r="CF58" s="1">
        <v>0</v>
      </c>
      <c r="CG58" s="1">
        <v>0</v>
      </c>
      <c r="CH58" s="1">
        <v>0</v>
      </c>
      <c r="CI58" s="1">
        <v>0</v>
      </c>
      <c r="CJ58" s="1">
        <v>0</v>
      </c>
      <c r="CK58" s="1">
        <f t="shared" si="0"/>
        <v>5.0098651200000006</v>
      </c>
      <c r="CL58" s="1">
        <v>1</v>
      </c>
    </row>
    <row r="59" spans="1:90" x14ac:dyDescent="0.25">
      <c r="A59" s="1" t="s">
        <v>97</v>
      </c>
      <c r="B59" s="1">
        <v>4.5</v>
      </c>
      <c r="C59" s="1">
        <v>2</v>
      </c>
      <c r="D59" s="1">
        <v>90</v>
      </c>
      <c r="E59" s="1">
        <v>0.16</v>
      </c>
      <c r="F59" s="1">
        <v>0</v>
      </c>
      <c r="G59" s="1">
        <v>0.2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10</v>
      </c>
      <c r="V59" s="1">
        <v>7.5</v>
      </c>
      <c r="W59" s="1">
        <v>75</v>
      </c>
      <c r="X59" s="1">
        <v>0.5</v>
      </c>
      <c r="Y59" s="1">
        <v>0</v>
      </c>
      <c r="Z59" s="1">
        <v>0</v>
      </c>
      <c r="AA59" s="1">
        <v>0</v>
      </c>
      <c r="AB59" s="1">
        <v>0</v>
      </c>
      <c r="AC59" s="1">
        <v>1</v>
      </c>
      <c r="AD59" s="1">
        <v>0.5</v>
      </c>
      <c r="AE59" s="1">
        <v>0.22</v>
      </c>
      <c r="AF59" s="1">
        <v>0</v>
      </c>
      <c r="AG59" s="1">
        <v>0</v>
      </c>
      <c r="AH59" s="1">
        <v>0</v>
      </c>
      <c r="AI59" s="1">
        <v>0</v>
      </c>
      <c r="AJ59" s="1">
        <v>1</v>
      </c>
      <c r="AK59" s="1">
        <v>0</v>
      </c>
      <c r="AL59" s="1">
        <v>12.05</v>
      </c>
      <c r="AM59" s="1">
        <v>15.9</v>
      </c>
      <c r="AN59" s="1">
        <v>0.7</v>
      </c>
      <c r="AO59" s="1">
        <v>4.9000000000000004</v>
      </c>
      <c r="AP59" s="1">
        <v>12</v>
      </c>
      <c r="AQ59" s="1">
        <v>24</v>
      </c>
      <c r="AR59" s="1">
        <v>0</v>
      </c>
      <c r="AS59" s="1">
        <v>6</v>
      </c>
      <c r="AT59" s="1">
        <v>0</v>
      </c>
      <c r="AU59" s="1">
        <v>1.5</v>
      </c>
      <c r="AV59" s="1">
        <v>1</v>
      </c>
      <c r="AW59" s="1">
        <v>67</v>
      </c>
      <c r="AX59" s="1">
        <v>4</v>
      </c>
      <c r="AY59" s="1">
        <v>3</v>
      </c>
      <c r="AZ59" s="1">
        <v>0.5</v>
      </c>
      <c r="BA59" s="1">
        <v>2</v>
      </c>
      <c r="BB59" s="1">
        <v>5.5</v>
      </c>
      <c r="BC59" s="1">
        <v>9</v>
      </c>
      <c r="BD59" s="1">
        <v>6</v>
      </c>
      <c r="BE59" s="1">
        <v>2.5</v>
      </c>
      <c r="BF59" s="1">
        <v>1</v>
      </c>
      <c r="BG59" s="1">
        <v>1.5</v>
      </c>
      <c r="BH59" s="1">
        <v>0</v>
      </c>
      <c r="BI59" s="1">
        <v>0.62</v>
      </c>
      <c r="BJ59" s="1">
        <v>37.5</v>
      </c>
      <c r="BK59" s="1">
        <v>27</v>
      </c>
      <c r="BL59" s="1">
        <v>72</v>
      </c>
      <c r="BM59" s="1">
        <v>20</v>
      </c>
      <c r="BN59" s="1">
        <v>15</v>
      </c>
      <c r="BO59" s="1">
        <v>75</v>
      </c>
      <c r="BP59" s="1">
        <v>10</v>
      </c>
      <c r="BQ59" s="1">
        <v>7.5</v>
      </c>
      <c r="BR59" s="1">
        <v>75</v>
      </c>
      <c r="BS59" s="1">
        <v>0</v>
      </c>
      <c r="BT59" s="1">
        <v>0</v>
      </c>
      <c r="BU59" s="1">
        <v>2</v>
      </c>
      <c r="BV59" s="1">
        <v>0</v>
      </c>
      <c r="BW59" s="1">
        <v>0</v>
      </c>
      <c r="BX59" s="1">
        <v>0</v>
      </c>
      <c r="BY59" s="1">
        <v>60</v>
      </c>
      <c r="BZ59" s="1">
        <v>0</v>
      </c>
      <c r="CA59" s="1">
        <v>6</v>
      </c>
      <c r="CB59" s="1">
        <v>1.5</v>
      </c>
      <c r="CC59" s="1">
        <v>0</v>
      </c>
      <c r="CD59" s="1">
        <v>0</v>
      </c>
      <c r="CE59" s="1">
        <v>0</v>
      </c>
      <c r="CF59" s="1">
        <v>0</v>
      </c>
      <c r="CG59" s="1">
        <v>0</v>
      </c>
      <c r="CH59" s="1">
        <v>0</v>
      </c>
      <c r="CI59" s="1">
        <v>0</v>
      </c>
      <c r="CJ59" s="1">
        <v>0</v>
      </c>
      <c r="CK59" s="1">
        <f t="shared" si="0"/>
        <v>3.5885079600000007</v>
      </c>
      <c r="CL59" s="1">
        <v>1</v>
      </c>
    </row>
    <row r="60" spans="1:90" x14ac:dyDescent="0.25">
      <c r="A60" s="1" t="s">
        <v>197</v>
      </c>
      <c r="B60" s="1">
        <v>4.4000000000000004</v>
      </c>
      <c r="C60" s="1">
        <v>2</v>
      </c>
      <c r="D60" s="1">
        <v>17.5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X60" s="1">
        <v>0</v>
      </c>
      <c r="Y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8.1999999999999993</v>
      </c>
      <c r="AN60" s="1">
        <v>0</v>
      </c>
      <c r="AO60" s="1">
        <v>2.6</v>
      </c>
      <c r="AP60" s="1">
        <v>4.5</v>
      </c>
      <c r="AQ60" s="1">
        <v>4.5</v>
      </c>
      <c r="AR60" s="1">
        <v>0</v>
      </c>
      <c r="AS60" s="1">
        <v>1</v>
      </c>
      <c r="AT60" s="1">
        <v>0</v>
      </c>
      <c r="AU60" s="1">
        <v>0.5</v>
      </c>
      <c r="AV60" s="1">
        <v>0.5</v>
      </c>
      <c r="AW60" s="1">
        <v>100</v>
      </c>
      <c r="AX60" s="1">
        <v>0.5</v>
      </c>
      <c r="AY60" s="1">
        <v>1</v>
      </c>
      <c r="AZ60" s="1">
        <v>1</v>
      </c>
      <c r="BA60" s="1">
        <v>0.5</v>
      </c>
      <c r="BB60" s="1">
        <v>2.5</v>
      </c>
      <c r="BC60" s="1">
        <v>12</v>
      </c>
      <c r="BD60" s="1">
        <v>6.5</v>
      </c>
      <c r="BE60" s="1">
        <v>3.5</v>
      </c>
      <c r="BF60" s="1">
        <v>1</v>
      </c>
      <c r="BG60" s="1">
        <v>2</v>
      </c>
      <c r="BH60" s="1">
        <v>0.5</v>
      </c>
      <c r="BI60" s="1">
        <v>0.8</v>
      </c>
      <c r="BJ60" s="1">
        <v>3.5</v>
      </c>
      <c r="BK60" s="1">
        <v>1</v>
      </c>
      <c r="BL60" s="1">
        <v>29</v>
      </c>
      <c r="BM60" s="1">
        <v>2.5</v>
      </c>
      <c r="BN60" s="1">
        <v>1</v>
      </c>
      <c r="BO60" s="1">
        <v>40</v>
      </c>
      <c r="BP60" s="1">
        <v>0</v>
      </c>
      <c r="BQ60" s="1">
        <v>0</v>
      </c>
      <c r="BS60" s="1">
        <v>0</v>
      </c>
      <c r="BT60" s="1">
        <v>0</v>
      </c>
      <c r="BU60" s="1">
        <v>0</v>
      </c>
      <c r="BV60" s="1">
        <v>2</v>
      </c>
      <c r="BW60" s="1">
        <v>0</v>
      </c>
      <c r="BX60" s="1">
        <v>0</v>
      </c>
      <c r="BY60" s="1">
        <v>7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  <c r="CI60" s="1">
        <v>0</v>
      </c>
      <c r="CJ60" s="1">
        <v>0</v>
      </c>
      <c r="CK60" s="1">
        <f t="shared" si="0"/>
        <v>3.4510273999999992</v>
      </c>
      <c r="CL60" s="1">
        <v>1</v>
      </c>
    </row>
    <row r="61" spans="1:90" x14ac:dyDescent="0.25">
      <c r="A61" s="1" t="s">
        <v>105</v>
      </c>
      <c r="B61" s="1">
        <v>4.4000000000000004</v>
      </c>
      <c r="C61" s="1">
        <v>2</v>
      </c>
      <c r="D61" s="1">
        <v>90</v>
      </c>
      <c r="E61" s="1">
        <v>0.18</v>
      </c>
      <c r="F61" s="1">
        <v>0.5</v>
      </c>
      <c r="G61" s="1">
        <v>0.3</v>
      </c>
      <c r="H61" s="1">
        <v>2</v>
      </c>
      <c r="I61" s="1">
        <v>1</v>
      </c>
      <c r="J61" s="1">
        <v>0.5</v>
      </c>
      <c r="K61" s="1">
        <v>0.5</v>
      </c>
      <c r="L61" s="1">
        <v>0.5</v>
      </c>
      <c r="M61" s="1">
        <v>0.5</v>
      </c>
      <c r="N61" s="1">
        <v>0.5</v>
      </c>
      <c r="O61" s="1">
        <v>0.24</v>
      </c>
      <c r="P61" s="1">
        <v>0.24</v>
      </c>
      <c r="Q61" s="1">
        <v>0.5</v>
      </c>
      <c r="R61" s="1">
        <v>0.5</v>
      </c>
      <c r="S61" s="1">
        <v>0</v>
      </c>
      <c r="T61" s="1">
        <v>0.5</v>
      </c>
      <c r="U61" s="1">
        <v>12.5</v>
      </c>
      <c r="V61" s="1">
        <v>7.5</v>
      </c>
      <c r="W61" s="1">
        <v>60</v>
      </c>
      <c r="X61" s="1">
        <v>2</v>
      </c>
      <c r="Y61" s="1">
        <v>0.5</v>
      </c>
      <c r="Z61" s="1">
        <v>25</v>
      </c>
      <c r="AA61" s="1">
        <v>0</v>
      </c>
      <c r="AB61" s="1">
        <v>0</v>
      </c>
      <c r="AC61" s="1">
        <v>0.5</v>
      </c>
      <c r="AD61" s="1">
        <v>0</v>
      </c>
      <c r="AE61" s="1">
        <v>0.06</v>
      </c>
      <c r="AF61" s="1">
        <v>0.5</v>
      </c>
      <c r="AG61" s="1">
        <v>0</v>
      </c>
      <c r="AH61" s="1">
        <v>0</v>
      </c>
      <c r="AI61" s="1">
        <v>0</v>
      </c>
      <c r="AJ61" s="1">
        <v>0</v>
      </c>
      <c r="AK61" s="1">
        <v>17</v>
      </c>
      <c r="AL61" s="1">
        <v>8.6</v>
      </c>
      <c r="AM61" s="1">
        <v>35</v>
      </c>
      <c r="AN61" s="1">
        <v>1.6</v>
      </c>
      <c r="AO61" s="1">
        <v>3.9</v>
      </c>
      <c r="AP61" s="1">
        <v>13.5</v>
      </c>
      <c r="AQ61" s="1">
        <v>24</v>
      </c>
      <c r="AR61" s="1">
        <v>1.5</v>
      </c>
      <c r="AS61" s="1">
        <v>8</v>
      </c>
      <c r="AT61" s="1">
        <v>1</v>
      </c>
      <c r="AU61" s="1">
        <v>1</v>
      </c>
      <c r="AV61" s="1">
        <v>0</v>
      </c>
      <c r="AW61" s="1">
        <v>0</v>
      </c>
      <c r="AX61" s="1">
        <v>7.5</v>
      </c>
      <c r="AY61" s="1">
        <v>4.5</v>
      </c>
      <c r="AZ61" s="1">
        <v>1</v>
      </c>
      <c r="BA61" s="1">
        <v>2</v>
      </c>
      <c r="BB61" s="1">
        <v>7.5</v>
      </c>
      <c r="BC61" s="1">
        <v>18.5</v>
      </c>
      <c r="BD61" s="1">
        <v>13</v>
      </c>
      <c r="BE61" s="1">
        <v>4.5</v>
      </c>
      <c r="BF61" s="1">
        <v>0.5</v>
      </c>
      <c r="BG61" s="1">
        <v>3</v>
      </c>
      <c r="BH61" s="1">
        <v>3</v>
      </c>
      <c r="BI61" s="1">
        <v>1.92</v>
      </c>
      <c r="BJ61" s="1">
        <v>33</v>
      </c>
      <c r="BK61" s="1">
        <v>23.5</v>
      </c>
      <c r="BL61" s="1">
        <v>71</v>
      </c>
      <c r="BM61" s="1">
        <v>22</v>
      </c>
      <c r="BN61" s="1">
        <v>13.5</v>
      </c>
      <c r="BO61" s="1">
        <v>61</v>
      </c>
      <c r="BP61" s="1">
        <v>12.5</v>
      </c>
      <c r="BQ61" s="1">
        <v>7.5</v>
      </c>
      <c r="BR61" s="1">
        <v>60</v>
      </c>
      <c r="BS61" s="1">
        <v>0</v>
      </c>
      <c r="BT61" s="1">
        <v>0</v>
      </c>
      <c r="BU61" s="1">
        <v>2</v>
      </c>
      <c r="BV61" s="1">
        <v>0</v>
      </c>
      <c r="BW61" s="1">
        <v>0</v>
      </c>
      <c r="BX61" s="1">
        <v>0</v>
      </c>
      <c r="BY61" s="1">
        <v>57</v>
      </c>
      <c r="BZ61" s="1">
        <v>0.5</v>
      </c>
      <c r="CA61" s="1">
        <v>9.5</v>
      </c>
      <c r="CB61" s="1">
        <v>2</v>
      </c>
      <c r="CC61" s="1">
        <v>0</v>
      </c>
      <c r="CD61" s="1">
        <v>0</v>
      </c>
      <c r="CE61" s="1">
        <v>0</v>
      </c>
      <c r="CF61" s="1">
        <v>0</v>
      </c>
      <c r="CG61" s="1">
        <v>0</v>
      </c>
      <c r="CH61" s="1">
        <v>0</v>
      </c>
      <c r="CI61" s="1">
        <v>0</v>
      </c>
      <c r="CJ61" s="1">
        <v>0</v>
      </c>
      <c r="CK61" s="1">
        <f t="shared" si="0"/>
        <v>2.8947315200000001</v>
      </c>
      <c r="CL61" s="1">
        <v>1</v>
      </c>
    </row>
    <row r="62" spans="1:90" x14ac:dyDescent="0.25">
      <c r="A62" s="1" t="s">
        <v>167</v>
      </c>
      <c r="B62" s="1">
        <v>4.5</v>
      </c>
      <c r="C62" s="1">
        <v>2</v>
      </c>
      <c r="D62" s="1">
        <v>90</v>
      </c>
      <c r="E62" s="1">
        <v>0.02</v>
      </c>
      <c r="F62" s="1">
        <v>0</v>
      </c>
      <c r="G62" s="1">
        <v>0</v>
      </c>
      <c r="H62" s="1">
        <v>0</v>
      </c>
      <c r="I62" s="1">
        <v>0.5</v>
      </c>
      <c r="J62" s="1">
        <v>0</v>
      </c>
      <c r="K62" s="1">
        <v>0.5</v>
      </c>
      <c r="L62" s="1">
        <v>0</v>
      </c>
      <c r="M62" s="1">
        <v>0</v>
      </c>
      <c r="N62" s="1">
        <v>0.5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3.5</v>
      </c>
      <c r="V62" s="1">
        <v>1</v>
      </c>
      <c r="W62" s="1">
        <v>29</v>
      </c>
      <c r="X62" s="1">
        <v>0</v>
      </c>
      <c r="Y62" s="1">
        <v>0</v>
      </c>
      <c r="AA62" s="1">
        <v>0</v>
      </c>
      <c r="AB62" s="1">
        <v>0</v>
      </c>
      <c r="AC62" s="1">
        <v>0.5</v>
      </c>
      <c r="AD62" s="1">
        <v>0</v>
      </c>
      <c r="AE62" s="1">
        <v>0.02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2</v>
      </c>
      <c r="AL62" s="1">
        <v>5.25</v>
      </c>
      <c r="AM62" s="1">
        <v>15.2</v>
      </c>
      <c r="AN62" s="1">
        <v>0.1</v>
      </c>
      <c r="AO62" s="1">
        <v>3.9</v>
      </c>
      <c r="AP62" s="1">
        <v>12.5</v>
      </c>
      <c r="AQ62" s="1">
        <v>12.5</v>
      </c>
      <c r="AR62" s="1">
        <v>0</v>
      </c>
      <c r="AS62" s="1">
        <v>2</v>
      </c>
      <c r="AT62" s="1">
        <v>1</v>
      </c>
      <c r="AU62" s="1">
        <v>0</v>
      </c>
      <c r="AV62" s="1">
        <v>0</v>
      </c>
      <c r="AX62" s="1">
        <v>7</v>
      </c>
      <c r="AY62" s="1">
        <v>4.5</v>
      </c>
      <c r="AZ62" s="1">
        <v>0.5</v>
      </c>
      <c r="BA62" s="1">
        <v>1.5</v>
      </c>
      <c r="BB62" s="1">
        <v>6.5</v>
      </c>
      <c r="BC62" s="1">
        <v>11.5</v>
      </c>
      <c r="BD62" s="1">
        <v>6</v>
      </c>
      <c r="BE62" s="1">
        <v>3</v>
      </c>
      <c r="BF62" s="1">
        <v>1</v>
      </c>
      <c r="BG62" s="1">
        <v>2</v>
      </c>
      <c r="BH62" s="1">
        <v>0.5</v>
      </c>
      <c r="BI62" s="1">
        <v>0.78</v>
      </c>
      <c r="BJ62" s="1">
        <v>44.5</v>
      </c>
      <c r="BK62" s="1">
        <v>33.5</v>
      </c>
      <c r="BL62" s="1">
        <v>75</v>
      </c>
      <c r="BM62" s="1">
        <v>10</v>
      </c>
      <c r="BN62" s="1">
        <v>6</v>
      </c>
      <c r="BO62" s="1">
        <v>60</v>
      </c>
      <c r="BP62" s="1">
        <v>3.5</v>
      </c>
      <c r="BQ62" s="1">
        <v>1</v>
      </c>
      <c r="BR62" s="1">
        <v>29</v>
      </c>
      <c r="BS62" s="1">
        <v>0</v>
      </c>
      <c r="BT62" s="1">
        <v>0</v>
      </c>
      <c r="BU62" s="1">
        <v>2</v>
      </c>
      <c r="BV62" s="1">
        <v>0</v>
      </c>
      <c r="BW62" s="1">
        <v>0</v>
      </c>
      <c r="BX62" s="1">
        <v>1</v>
      </c>
      <c r="BY62" s="1">
        <v>57</v>
      </c>
      <c r="BZ62" s="1">
        <v>0.5</v>
      </c>
      <c r="CA62" s="1">
        <v>3.5</v>
      </c>
      <c r="CB62" s="1">
        <v>0.5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  <c r="CI62" s="1">
        <v>0</v>
      </c>
      <c r="CJ62" s="1">
        <v>0</v>
      </c>
      <c r="CK62" s="1">
        <f t="shared" si="0"/>
        <v>3.2560365199999999</v>
      </c>
      <c r="CL62" s="1">
        <v>1</v>
      </c>
    </row>
    <row r="63" spans="1:90" x14ac:dyDescent="0.25">
      <c r="A63" s="1" t="s">
        <v>106</v>
      </c>
      <c r="B63" s="1">
        <v>4.3</v>
      </c>
      <c r="C63" s="1">
        <v>2</v>
      </c>
      <c r="D63" s="1">
        <v>90</v>
      </c>
      <c r="E63" s="1">
        <v>0.01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9</v>
      </c>
      <c r="V63" s="1">
        <v>5.5</v>
      </c>
      <c r="W63" s="1">
        <v>61</v>
      </c>
      <c r="X63" s="1">
        <v>2.5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1</v>
      </c>
      <c r="AK63" s="1">
        <v>4</v>
      </c>
      <c r="AL63" s="1">
        <v>2.2000000000000002</v>
      </c>
      <c r="AM63" s="1">
        <v>17.600000000000001</v>
      </c>
      <c r="AN63" s="1">
        <v>0.1</v>
      </c>
      <c r="AO63" s="1">
        <v>3.8</v>
      </c>
      <c r="AP63" s="1">
        <v>13.5</v>
      </c>
      <c r="AQ63" s="1">
        <v>25.5</v>
      </c>
      <c r="AR63" s="1">
        <v>0</v>
      </c>
      <c r="AS63" s="1">
        <v>6</v>
      </c>
      <c r="AT63" s="1">
        <v>0</v>
      </c>
      <c r="AU63" s="1">
        <v>3.5</v>
      </c>
      <c r="AV63" s="1">
        <v>2.5</v>
      </c>
      <c r="AW63" s="1">
        <v>71</v>
      </c>
      <c r="AX63" s="1">
        <v>5.5</v>
      </c>
      <c r="AY63" s="1">
        <v>2</v>
      </c>
      <c r="AZ63" s="1">
        <v>0.5</v>
      </c>
      <c r="BA63" s="1">
        <v>3</v>
      </c>
      <c r="BB63" s="1">
        <v>5.5</v>
      </c>
      <c r="BC63" s="1">
        <v>12</v>
      </c>
      <c r="BD63" s="1">
        <v>6.5</v>
      </c>
      <c r="BE63" s="1">
        <v>3.5</v>
      </c>
      <c r="BF63" s="1">
        <v>1</v>
      </c>
      <c r="BG63" s="1">
        <v>2</v>
      </c>
      <c r="BH63" s="1">
        <v>0.5</v>
      </c>
      <c r="BI63" s="1">
        <v>0.8</v>
      </c>
      <c r="BJ63" s="1">
        <v>37</v>
      </c>
      <c r="BK63" s="1">
        <v>30</v>
      </c>
      <c r="BL63" s="1">
        <v>81</v>
      </c>
      <c r="BM63" s="1">
        <v>20.5</v>
      </c>
      <c r="BN63" s="1">
        <v>13.5</v>
      </c>
      <c r="BO63" s="1">
        <v>66</v>
      </c>
      <c r="BP63" s="1">
        <v>9</v>
      </c>
      <c r="BQ63" s="1">
        <v>5.5</v>
      </c>
      <c r="BR63" s="1">
        <v>61</v>
      </c>
      <c r="BS63" s="1">
        <v>0</v>
      </c>
      <c r="BT63" s="1">
        <v>0</v>
      </c>
      <c r="BU63" s="1">
        <v>2</v>
      </c>
      <c r="BV63" s="1">
        <v>0</v>
      </c>
      <c r="BW63" s="1">
        <v>0</v>
      </c>
      <c r="BX63" s="1">
        <v>1</v>
      </c>
      <c r="BY63" s="1">
        <v>70.5</v>
      </c>
      <c r="BZ63" s="1">
        <v>2</v>
      </c>
      <c r="CA63" s="1">
        <v>2</v>
      </c>
      <c r="CB63" s="1">
        <v>3</v>
      </c>
      <c r="CC63" s="1">
        <v>1</v>
      </c>
      <c r="CD63" s="1">
        <v>0</v>
      </c>
      <c r="CE63" s="1">
        <v>0</v>
      </c>
      <c r="CF63" s="1">
        <v>0</v>
      </c>
      <c r="CG63" s="1">
        <v>0</v>
      </c>
      <c r="CH63" s="1">
        <v>0</v>
      </c>
      <c r="CI63" s="1">
        <v>0</v>
      </c>
      <c r="CJ63" s="1">
        <v>0</v>
      </c>
      <c r="CK63" s="1">
        <f t="shared" si="0"/>
        <v>3.8819100099999995</v>
      </c>
      <c r="CL63" s="1">
        <v>1</v>
      </c>
    </row>
    <row r="64" spans="1:90" x14ac:dyDescent="0.25">
      <c r="A64" s="1" t="s">
        <v>111</v>
      </c>
      <c r="B64" s="1">
        <v>4.5</v>
      </c>
      <c r="C64" s="1">
        <v>2</v>
      </c>
      <c r="D64" s="1">
        <v>87.5</v>
      </c>
      <c r="E64" s="1">
        <v>0</v>
      </c>
      <c r="F64" s="1">
        <v>0</v>
      </c>
      <c r="G64" s="1">
        <v>0</v>
      </c>
      <c r="H64" s="1">
        <v>0</v>
      </c>
      <c r="I64" s="1">
        <v>0.5</v>
      </c>
      <c r="J64" s="1">
        <v>0</v>
      </c>
      <c r="K64" s="1">
        <v>0</v>
      </c>
      <c r="L64" s="1">
        <v>0.5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6</v>
      </c>
      <c r="V64" s="1">
        <v>4.5</v>
      </c>
      <c r="W64" s="1">
        <v>75</v>
      </c>
      <c r="X64" s="1">
        <v>0</v>
      </c>
      <c r="Y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1</v>
      </c>
      <c r="AK64" s="1">
        <v>0.5</v>
      </c>
      <c r="AL64" s="1">
        <v>1.55</v>
      </c>
      <c r="AM64" s="1">
        <v>16.5</v>
      </c>
      <c r="AN64" s="1">
        <v>0</v>
      </c>
      <c r="AO64" s="1">
        <v>4.3</v>
      </c>
      <c r="AP64" s="1">
        <v>12.5</v>
      </c>
      <c r="AQ64" s="1">
        <v>24.5</v>
      </c>
      <c r="AR64" s="1">
        <v>1</v>
      </c>
      <c r="AS64" s="1">
        <v>7</v>
      </c>
      <c r="AT64" s="1">
        <v>0</v>
      </c>
      <c r="AU64" s="1">
        <v>5.5</v>
      </c>
      <c r="AV64" s="1">
        <v>3.5</v>
      </c>
      <c r="AW64" s="1">
        <v>64</v>
      </c>
      <c r="AX64" s="1">
        <v>7</v>
      </c>
      <c r="AY64" s="1">
        <v>0.5</v>
      </c>
      <c r="AZ64" s="1">
        <v>0.5</v>
      </c>
      <c r="BA64" s="1">
        <v>2</v>
      </c>
      <c r="BB64" s="1">
        <v>3</v>
      </c>
      <c r="BC64" s="1">
        <v>9</v>
      </c>
      <c r="BD64" s="1">
        <v>6</v>
      </c>
      <c r="BE64" s="1">
        <v>2.5</v>
      </c>
      <c r="BF64" s="1">
        <v>1</v>
      </c>
      <c r="BG64" s="1">
        <v>1.5</v>
      </c>
      <c r="BH64" s="1">
        <v>0</v>
      </c>
      <c r="BI64" s="1">
        <v>0.62</v>
      </c>
      <c r="BJ64" s="1">
        <v>36.5</v>
      </c>
      <c r="BK64" s="1">
        <v>31.5</v>
      </c>
      <c r="BL64" s="1">
        <v>86</v>
      </c>
      <c r="BM64" s="1">
        <v>13</v>
      </c>
      <c r="BN64" s="1">
        <v>9</v>
      </c>
      <c r="BO64" s="1">
        <v>69</v>
      </c>
      <c r="BP64" s="1">
        <v>6</v>
      </c>
      <c r="BQ64" s="1">
        <v>4.5</v>
      </c>
      <c r="BR64" s="1">
        <v>75</v>
      </c>
      <c r="BS64" s="1">
        <v>0</v>
      </c>
      <c r="BT64" s="1">
        <v>0</v>
      </c>
      <c r="BU64" s="1">
        <v>2</v>
      </c>
      <c r="BV64" s="1">
        <v>0</v>
      </c>
      <c r="BW64" s="1">
        <v>1</v>
      </c>
      <c r="BX64" s="1">
        <v>0.5</v>
      </c>
      <c r="BY64" s="1">
        <v>53</v>
      </c>
      <c r="BZ64" s="1">
        <v>0</v>
      </c>
      <c r="CA64" s="1">
        <v>2.5</v>
      </c>
      <c r="CB64" s="1">
        <v>0.5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0</v>
      </c>
      <c r="CJ64" s="1">
        <v>0</v>
      </c>
      <c r="CK64" s="1">
        <f t="shared" si="0"/>
        <v>3.354368</v>
      </c>
      <c r="CL64" s="1">
        <v>1</v>
      </c>
    </row>
    <row r="65" spans="1:90" x14ac:dyDescent="0.25">
      <c r="A65" s="1" t="s">
        <v>115</v>
      </c>
      <c r="B65" s="1">
        <v>4.9000000000000004</v>
      </c>
      <c r="C65" s="1">
        <v>2</v>
      </c>
      <c r="D65" s="1">
        <v>90</v>
      </c>
      <c r="E65" s="1">
        <v>0.12</v>
      </c>
      <c r="F65" s="1">
        <v>1</v>
      </c>
      <c r="G65" s="1">
        <v>0.1</v>
      </c>
      <c r="H65" s="1">
        <v>1</v>
      </c>
      <c r="I65" s="1">
        <v>1</v>
      </c>
      <c r="J65" s="1">
        <v>0.5</v>
      </c>
      <c r="K65" s="1">
        <v>1</v>
      </c>
      <c r="L65" s="1">
        <v>0</v>
      </c>
      <c r="M65" s="1">
        <v>0</v>
      </c>
      <c r="N65" s="1">
        <v>1</v>
      </c>
      <c r="O65" s="1">
        <v>0.08</v>
      </c>
      <c r="P65" s="1">
        <v>0.08</v>
      </c>
      <c r="Q65" s="1">
        <v>0</v>
      </c>
      <c r="R65" s="1">
        <v>0</v>
      </c>
      <c r="S65" s="1">
        <v>0</v>
      </c>
      <c r="T65" s="1">
        <v>0</v>
      </c>
      <c r="U65" s="1">
        <v>8</v>
      </c>
      <c r="V65" s="1">
        <v>3.5</v>
      </c>
      <c r="W65" s="1">
        <v>44</v>
      </c>
      <c r="X65" s="1">
        <v>0</v>
      </c>
      <c r="Y65" s="1">
        <v>0</v>
      </c>
      <c r="AA65" s="1">
        <v>0</v>
      </c>
      <c r="AB65" s="1">
        <v>0</v>
      </c>
      <c r="AC65" s="1">
        <v>0.5</v>
      </c>
      <c r="AD65" s="1">
        <v>0</v>
      </c>
      <c r="AE65" s="1">
        <v>0.04</v>
      </c>
      <c r="AF65" s="1">
        <v>0.5</v>
      </c>
      <c r="AG65" s="1">
        <v>0</v>
      </c>
      <c r="AH65" s="1">
        <v>0</v>
      </c>
      <c r="AI65" s="1">
        <v>0</v>
      </c>
      <c r="AJ65" s="1">
        <v>0.5</v>
      </c>
      <c r="AK65" s="1">
        <v>11.5</v>
      </c>
      <c r="AL65" s="1">
        <v>5.8</v>
      </c>
      <c r="AM65" s="1">
        <v>33.5</v>
      </c>
      <c r="AN65" s="1">
        <v>0.6</v>
      </c>
      <c r="AO65" s="1">
        <v>4</v>
      </c>
      <c r="AP65" s="1">
        <v>17</v>
      </c>
      <c r="AQ65" s="1">
        <v>27.5</v>
      </c>
      <c r="AR65" s="1">
        <v>1</v>
      </c>
      <c r="AS65" s="1">
        <v>6</v>
      </c>
      <c r="AT65" s="1">
        <v>1</v>
      </c>
      <c r="AU65" s="1">
        <v>3.5</v>
      </c>
      <c r="AV65" s="1">
        <v>2</v>
      </c>
      <c r="AW65" s="1">
        <v>57</v>
      </c>
      <c r="AX65" s="1">
        <v>8.5</v>
      </c>
      <c r="AY65" s="1">
        <v>2</v>
      </c>
      <c r="AZ65" s="1">
        <v>1</v>
      </c>
      <c r="BA65" s="1">
        <v>4</v>
      </c>
      <c r="BB65" s="1">
        <v>7</v>
      </c>
      <c r="BC65" s="1">
        <v>9</v>
      </c>
      <c r="BD65" s="1">
        <v>6.5</v>
      </c>
      <c r="BE65" s="1">
        <v>2</v>
      </c>
      <c r="BF65" s="1">
        <v>0</v>
      </c>
      <c r="BG65" s="1">
        <v>1.5</v>
      </c>
      <c r="BH65" s="1">
        <v>2.5</v>
      </c>
      <c r="BI65" s="1">
        <v>1.21</v>
      </c>
      <c r="BJ65" s="1">
        <v>54.5</v>
      </c>
      <c r="BK65" s="1">
        <v>45.5</v>
      </c>
      <c r="BL65" s="1">
        <v>83</v>
      </c>
      <c r="BM65" s="1">
        <v>22</v>
      </c>
      <c r="BN65" s="1">
        <v>15</v>
      </c>
      <c r="BO65" s="1">
        <v>68</v>
      </c>
      <c r="BP65" s="1">
        <v>8</v>
      </c>
      <c r="BQ65" s="1">
        <v>3.5</v>
      </c>
      <c r="BR65" s="1">
        <v>44</v>
      </c>
      <c r="BS65" s="1">
        <v>0</v>
      </c>
      <c r="BT65" s="1">
        <v>0</v>
      </c>
      <c r="BU65" s="1">
        <v>2</v>
      </c>
      <c r="BV65" s="1">
        <v>0</v>
      </c>
      <c r="BW65" s="1">
        <v>0</v>
      </c>
      <c r="BX65" s="1">
        <v>1</v>
      </c>
      <c r="BY65" s="1">
        <v>71</v>
      </c>
      <c r="BZ65" s="1">
        <v>1.5</v>
      </c>
      <c r="CA65" s="1">
        <v>7.5</v>
      </c>
      <c r="CB65" s="1">
        <v>0.5</v>
      </c>
      <c r="CC65" s="1">
        <v>0</v>
      </c>
      <c r="CD65" s="1">
        <v>0</v>
      </c>
      <c r="CE65" s="1">
        <v>0</v>
      </c>
      <c r="CF65" s="1">
        <v>0</v>
      </c>
      <c r="CG65" s="1">
        <v>0</v>
      </c>
      <c r="CH65" s="1">
        <v>0</v>
      </c>
      <c r="CI65" s="1">
        <v>0</v>
      </c>
      <c r="CJ65" s="1">
        <v>0</v>
      </c>
      <c r="CK65" s="1">
        <f t="shared" si="0"/>
        <v>3.8329997000000016</v>
      </c>
      <c r="CL65" s="1">
        <v>1</v>
      </c>
    </row>
    <row r="66" spans="1:90" x14ac:dyDescent="0.25">
      <c r="A66" s="1" t="s">
        <v>117</v>
      </c>
      <c r="B66" s="1">
        <v>4.5999999999999996</v>
      </c>
      <c r="C66" s="1">
        <v>2</v>
      </c>
      <c r="D66" s="1">
        <v>90</v>
      </c>
      <c r="E66" s="1">
        <v>0.08</v>
      </c>
      <c r="F66" s="1">
        <v>0</v>
      </c>
      <c r="G66" s="1">
        <v>0.2</v>
      </c>
      <c r="H66" s="1">
        <v>0</v>
      </c>
      <c r="I66" s="1">
        <v>1</v>
      </c>
      <c r="J66" s="1">
        <v>0.5</v>
      </c>
      <c r="K66" s="1">
        <v>1</v>
      </c>
      <c r="L66" s="1">
        <v>0</v>
      </c>
      <c r="M66" s="1">
        <v>0</v>
      </c>
      <c r="N66" s="1">
        <v>1</v>
      </c>
      <c r="O66" s="1">
        <v>0.1</v>
      </c>
      <c r="P66" s="1">
        <v>0.1</v>
      </c>
      <c r="Q66" s="1">
        <v>0</v>
      </c>
      <c r="R66" s="1">
        <v>0</v>
      </c>
      <c r="S66" s="1">
        <v>0</v>
      </c>
      <c r="T66" s="1">
        <v>0</v>
      </c>
      <c r="U66" s="1">
        <v>6</v>
      </c>
      <c r="V66" s="1">
        <v>3.5</v>
      </c>
      <c r="W66" s="1">
        <v>58</v>
      </c>
      <c r="X66" s="1">
        <v>0.5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0.04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20.5</v>
      </c>
      <c r="AL66" s="1">
        <v>0.85</v>
      </c>
      <c r="AM66" s="1">
        <v>17.3</v>
      </c>
      <c r="AN66" s="1">
        <v>0.8</v>
      </c>
      <c r="AO66" s="1">
        <v>2.9</v>
      </c>
      <c r="AP66" s="1">
        <v>14</v>
      </c>
      <c r="AQ66" s="1">
        <v>14</v>
      </c>
      <c r="AR66" s="1">
        <v>0</v>
      </c>
      <c r="AS66" s="1">
        <v>1</v>
      </c>
      <c r="AT66" s="1">
        <v>2.5</v>
      </c>
      <c r="AU66" s="1">
        <v>0</v>
      </c>
      <c r="AV66" s="1">
        <v>0</v>
      </c>
      <c r="AX66" s="1">
        <v>7</v>
      </c>
      <c r="AY66" s="1">
        <v>4.5</v>
      </c>
      <c r="AZ66" s="1">
        <v>0.5</v>
      </c>
      <c r="BA66" s="1">
        <v>0.5</v>
      </c>
      <c r="BB66" s="1">
        <v>5.5</v>
      </c>
      <c r="BC66" s="1">
        <v>12</v>
      </c>
      <c r="BD66" s="1">
        <v>6.5</v>
      </c>
      <c r="BE66" s="1">
        <v>5.5</v>
      </c>
      <c r="BF66" s="1">
        <v>0.5</v>
      </c>
      <c r="BG66" s="1">
        <v>2.5</v>
      </c>
      <c r="BH66" s="1">
        <v>3</v>
      </c>
      <c r="BI66" s="1">
        <v>1.95</v>
      </c>
      <c r="BJ66" s="1">
        <v>62</v>
      </c>
      <c r="BK66" s="1">
        <v>51.5</v>
      </c>
      <c r="BL66" s="1">
        <v>83</v>
      </c>
      <c r="BM66" s="1">
        <v>18.5</v>
      </c>
      <c r="BN66" s="1">
        <v>13.5</v>
      </c>
      <c r="BO66" s="1">
        <v>73</v>
      </c>
      <c r="BP66" s="1">
        <v>6</v>
      </c>
      <c r="BQ66" s="1">
        <v>3.5</v>
      </c>
      <c r="BR66" s="1">
        <v>58</v>
      </c>
      <c r="BS66" s="1">
        <v>0</v>
      </c>
      <c r="BT66" s="1">
        <v>0</v>
      </c>
      <c r="BU66" s="1">
        <v>2</v>
      </c>
      <c r="BV66" s="1">
        <v>0</v>
      </c>
      <c r="BW66" s="1">
        <v>0</v>
      </c>
      <c r="BX66" s="1">
        <v>0</v>
      </c>
      <c r="BY66" s="1">
        <v>72</v>
      </c>
      <c r="BZ66" s="1">
        <v>2.5</v>
      </c>
      <c r="CA66" s="1">
        <v>3.5</v>
      </c>
      <c r="CB66" s="1">
        <v>0.5</v>
      </c>
      <c r="CC66" s="1">
        <v>0</v>
      </c>
      <c r="CD66" s="1">
        <v>0</v>
      </c>
      <c r="CE66" s="1">
        <v>0</v>
      </c>
      <c r="CF66" s="1">
        <v>0</v>
      </c>
      <c r="CG66" s="1">
        <v>0</v>
      </c>
      <c r="CH66" s="1">
        <v>0</v>
      </c>
      <c r="CI66" s="1">
        <v>0</v>
      </c>
      <c r="CJ66" s="1">
        <v>0</v>
      </c>
      <c r="CK66" s="1">
        <f t="shared" si="0"/>
        <v>4.1908493800000004</v>
      </c>
      <c r="CL66" s="1">
        <v>1</v>
      </c>
    </row>
    <row r="67" spans="1:90" x14ac:dyDescent="0.25">
      <c r="A67" s="1" t="s">
        <v>177</v>
      </c>
      <c r="B67" s="1">
        <v>4.8</v>
      </c>
      <c r="C67" s="1">
        <v>2</v>
      </c>
      <c r="D67" s="1">
        <v>90</v>
      </c>
      <c r="E67" s="1">
        <v>0.2</v>
      </c>
      <c r="F67" s="1">
        <v>0</v>
      </c>
      <c r="G67" s="1">
        <v>0.2</v>
      </c>
      <c r="H67" s="1">
        <v>0</v>
      </c>
      <c r="I67" s="1">
        <v>2</v>
      </c>
      <c r="J67" s="1">
        <v>1</v>
      </c>
      <c r="K67" s="1">
        <v>0</v>
      </c>
      <c r="L67" s="1">
        <v>2</v>
      </c>
      <c r="M67" s="1">
        <v>0</v>
      </c>
      <c r="N67" s="1">
        <v>0</v>
      </c>
      <c r="O67" s="1">
        <v>0.16</v>
      </c>
      <c r="P67" s="1">
        <v>0.16</v>
      </c>
      <c r="Q67" s="1">
        <v>0</v>
      </c>
      <c r="R67" s="1">
        <v>0</v>
      </c>
      <c r="S67" s="1">
        <v>0</v>
      </c>
      <c r="T67" s="1">
        <v>0</v>
      </c>
      <c r="U67" s="1">
        <v>10</v>
      </c>
      <c r="V67" s="1">
        <v>6.5</v>
      </c>
      <c r="W67" s="1">
        <v>65</v>
      </c>
      <c r="X67" s="1">
        <v>0.5</v>
      </c>
      <c r="Y67" s="1">
        <v>0</v>
      </c>
      <c r="Z67" s="1">
        <v>0</v>
      </c>
      <c r="AA67" s="1">
        <v>0</v>
      </c>
      <c r="AB67" s="1">
        <v>0</v>
      </c>
      <c r="AC67" s="1">
        <v>1</v>
      </c>
      <c r="AD67" s="1">
        <v>0</v>
      </c>
      <c r="AE67" s="1">
        <v>0.06</v>
      </c>
      <c r="AF67" s="1">
        <v>0</v>
      </c>
      <c r="AG67" s="1">
        <v>0</v>
      </c>
      <c r="AH67" s="1">
        <v>0</v>
      </c>
      <c r="AI67" s="1">
        <v>0</v>
      </c>
      <c r="AJ67" s="1">
        <v>0.5</v>
      </c>
      <c r="AK67" s="1">
        <v>14.5</v>
      </c>
      <c r="AL67" s="1">
        <v>11.7</v>
      </c>
      <c r="AM67" s="1">
        <v>13.4</v>
      </c>
      <c r="AN67" s="1">
        <v>1.1000000000000001</v>
      </c>
      <c r="AO67" s="1">
        <v>4.4000000000000004</v>
      </c>
      <c r="AP67" s="1">
        <v>9</v>
      </c>
      <c r="AQ67" s="1">
        <v>15</v>
      </c>
      <c r="AR67" s="1">
        <v>0</v>
      </c>
      <c r="AS67" s="1">
        <v>3.5</v>
      </c>
      <c r="AT67" s="1">
        <v>1</v>
      </c>
      <c r="AU67" s="1">
        <v>1</v>
      </c>
      <c r="AV67" s="1">
        <v>0</v>
      </c>
      <c r="AW67" s="1">
        <v>0</v>
      </c>
      <c r="AX67" s="1">
        <v>5</v>
      </c>
      <c r="AY67" s="1">
        <v>1.5</v>
      </c>
      <c r="AZ67" s="1">
        <v>0.5</v>
      </c>
      <c r="BA67" s="1">
        <v>1.5</v>
      </c>
      <c r="BB67" s="1">
        <v>3.5</v>
      </c>
      <c r="BC67" s="1">
        <v>9</v>
      </c>
      <c r="BD67" s="1">
        <v>6.5</v>
      </c>
      <c r="BE67" s="1">
        <v>2</v>
      </c>
      <c r="BF67" s="1">
        <v>0</v>
      </c>
      <c r="BG67" s="1">
        <v>1.5</v>
      </c>
      <c r="BH67" s="1">
        <v>2.5</v>
      </c>
      <c r="BI67" s="1">
        <v>1.21</v>
      </c>
      <c r="BJ67" s="1">
        <v>38.5</v>
      </c>
      <c r="BK67" s="1">
        <v>32</v>
      </c>
      <c r="BL67" s="1">
        <v>83</v>
      </c>
      <c r="BM67" s="1">
        <v>18</v>
      </c>
      <c r="BN67" s="1">
        <v>13.5</v>
      </c>
      <c r="BO67" s="1">
        <v>75</v>
      </c>
      <c r="BP67" s="1">
        <v>10</v>
      </c>
      <c r="BQ67" s="1">
        <v>6.5</v>
      </c>
      <c r="BR67" s="1">
        <v>65</v>
      </c>
      <c r="BS67" s="1">
        <v>0</v>
      </c>
      <c r="BT67" s="1">
        <v>0</v>
      </c>
      <c r="BU67" s="1">
        <v>2</v>
      </c>
      <c r="BV67" s="1">
        <v>0</v>
      </c>
      <c r="BW67" s="1">
        <v>0</v>
      </c>
      <c r="BX67" s="1">
        <v>0.5</v>
      </c>
      <c r="BY67" s="1">
        <v>52</v>
      </c>
      <c r="BZ67" s="1">
        <v>1.5</v>
      </c>
      <c r="CA67" s="1">
        <v>4.5</v>
      </c>
      <c r="CB67" s="1">
        <v>1.5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  <c r="CJ67" s="1">
        <v>0</v>
      </c>
      <c r="CK67" s="1">
        <f t="shared" ref="CK67:CK85" si="1">4.183594+(-0.009034*D67)+(-1.802019*E67)+(1.02112*F67)+(1.762121*G67)+(-3.031996*J67)+(-6.456009*M67)+(24.043236*O67)+(-1.033312*T67)+(0.066494*AA67)+(-0.22258*AB67)+(-0.191123*AC67)+(-1.297444*AI67)+(-0.050047*AK67)+(-0.042478*AM67)+(0.045861*AQ67)+(-0.114879*AS67)+(-0.11276*AT67)+(0.156991*AU67)+(-0.222984*AV67)+(0.03936*AY67)+(0.032499*BE67)+(0.1917*BF67)+(-0.123623*BG67)+(0.065461*BH67)+(0.015142*BK67)+(-0.018628*BL67)+(-0.023796*BN67)+(0.006707*BR67)+(0.619998*BS67)+(0.019132*BY67)+(0.096691*BZ67)+(-0.020132*CA67)+(0.100053*CB67)+(-1.303454*CD67)+(-0.545811*CF67)+(-1.093949*CG67)+(4.460507*CH67)+(7.9751*CJ67)</f>
        <v>3.37630696</v>
      </c>
      <c r="CL67" s="1">
        <v>1</v>
      </c>
    </row>
    <row r="68" spans="1:90" x14ac:dyDescent="0.25">
      <c r="A68" s="1" t="s">
        <v>180</v>
      </c>
      <c r="B68" s="1">
        <v>5</v>
      </c>
      <c r="C68" s="1">
        <v>2</v>
      </c>
      <c r="D68" s="1">
        <v>90</v>
      </c>
      <c r="E68" s="1">
        <v>0.08</v>
      </c>
      <c r="F68" s="1">
        <v>0</v>
      </c>
      <c r="G68" s="1">
        <v>0.1</v>
      </c>
      <c r="H68" s="1">
        <v>0</v>
      </c>
      <c r="I68" s="1">
        <v>0.5</v>
      </c>
      <c r="J68" s="1">
        <v>0</v>
      </c>
      <c r="K68" s="1">
        <v>0.5</v>
      </c>
      <c r="L68" s="1">
        <v>0</v>
      </c>
      <c r="M68" s="1">
        <v>0</v>
      </c>
      <c r="N68" s="1">
        <v>0.5</v>
      </c>
      <c r="O68" s="1">
        <v>0.02</v>
      </c>
      <c r="P68" s="1">
        <v>0.02</v>
      </c>
      <c r="Q68" s="1">
        <v>0</v>
      </c>
      <c r="R68" s="1">
        <v>0</v>
      </c>
      <c r="S68" s="1">
        <v>0</v>
      </c>
      <c r="T68" s="1">
        <v>0</v>
      </c>
      <c r="U68" s="1">
        <v>21</v>
      </c>
      <c r="V68" s="1">
        <v>17.5</v>
      </c>
      <c r="W68" s="1">
        <v>83</v>
      </c>
      <c r="X68" s="1">
        <v>4</v>
      </c>
      <c r="Y68" s="1">
        <v>0</v>
      </c>
      <c r="Z68" s="1">
        <v>0</v>
      </c>
      <c r="AA68" s="1">
        <v>0</v>
      </c>
      <c r="AB68" s="1">
        <v>0</v>
      </c>
      <c r="AC68" s="1">
        <v>0.5</v>
      </c>
      <c r="AD68" s="1">
        <v>0</v>
      </c>
      <c r="AE68" s="1">
        <v>0.04</v>
      </c>
      <c r="AF68" s="1">
        <v>0</v>
      </c>
      <c r="AG68" s="1">
        <v>0</v>
      </c>
      <c r="AH68" s="1">
        <v>0</v>
      </c>
      <c r="AI68" s="1">
        <v>0</v>
      </c>
      <c r="AJ68" s="1">
        <v>0.5</v>
      </c>
      <c r="AK68" s="1">
        <v>7</v>
      </c>
      <c r="AL68" s="1">
        <v>10.75</v>
      </c>
      <c r="AM68" s="1">
        <v>14.7</v>
      </c>
      <c r="AN68" s="1">
        <v>0.2</v>
      </c>
      <c r="AO68" s="1">
        <v>3.8</v>
      </c>
      <c r="AP68" s="1">
        <v>15.5</v>
      </c>
      <c r="AQ68" s="1">
        <v>21.5</v>
      </c>
      <c r="AR68" s="1">
        <v>0</v>
      </c>
      <c r="AS68" s="1">
        <v>3.5</v>
      </c>
      <c r="AT68" s="1">
        <v>1.5</v>
      </c>
      <c r="AU68" s="1">
        <v>3.5</v>
      </c>
      <c r="AV68" s="1">
        <v>2</v>
      </c>
      <c r="AW68" s="1">
        <v>57</v>
      </c>
      <c r="AX68" s="1">
        <v>8</v>
      </c>
      <c r="AY68" s="1">
        <v>1.5</v>
      </c>
      <c r="AZ68" s="1">
        <v>0</v>
      </c>
      <c r="BA68" s="1">
        <v>2.5</v>
      </c>
      <c r="BB68" s="1">
        <v>4</v>
      </c>
      <c r="BC68" s="1">
        <v>11</v>
      </c>
      <c r="BD68" s="1">
        <v>8</v>
      </c>
      <c r="BE68" s="1">
        <v>3</v>
      </c>
      <c r="BF68" s="1">
        <v>1</v>
      </c>
      <c r="BG68" s="1">
        <v>2</v>
      </c>
      <c r="BH68" s="1">
        <v>1</v>
      </c>
      <c r="BI68" s="1">
        <v>0.96</v>
      </c>
      <c r="BJ68" s="1">
        <v>65</v>
      </c>
      <c r="BK68" s="1">
        <v>56.5</v>
      </c>
      <c r="BL68" s="1">
        <v>87</v>
      </c>
      <c r="BM68" s="1">
        <v>36.5</v>
      </c>
      <c r="BN68" s="1">
        <v>28</v>
      </c>
      <c r="BO68" s="1">
        <v>77</v>
      </c>
      <c r="BP68" s="1">
        <v>21</v>
      </c>
      <c r="BQ68" s="1">
        <v>17.5</v>
      </c>
      <c r="BR68" s="1">
        <v>83</v>
      </c>
      <c r="BS68" s="1">
        <v>0</v>
      </c>
      <c r="BT68" s="1">
        <v>0</v>
      </c>
      <c r="BU68" s="1">
        <v>2</v>
      </c>
      <c r="BV68" s="1">
        <v>0</v>
      </c>
      <c r="BW68" s="1">
        <v>0</v>
      </c>
      <c r="BX68" s="1">
        <v>2</v>
      </c>
      <c r="BY68" s="1">
        <v>95</v>
      </c>
      <c r="BZ68" s="1">
        <v>3</v>
      </c>
      <c r="CA68" s="1">
        <v>3</v>
      </c>
      <c r="CB68" s="1">
        <v>3.5</v>
      </c>
      <c r="CC68" s="1">
        <v>0</v>
      </c>
      <c r="CD68" s="1">
        <v>0</v>
      </c>
      <c r="CE68" s="1">
        <v>0</v>
      </c>
      <c r="CF68" s="1">
        <v>0</v>
      </c>
      <c r="CG68" s="1">
        <v>0</v>
      </c>
      <c r="CH68" s="1">
        <v>0</v>
      </c>
      <c r="CI68" s="1">
        <v>0</v>
      </c>
      <c r="CJ68" s="1">
        <v>0</v>
      </c>
      <c r="CK68" s="1">
        <f t="shared" si="1"/>
        <v>5.0205621999999996</v>
      </c>
      <c r="CL68" s="1">
        <v>1</v>
      </c>
    </row>
    <row r="69" spans="1:90" x14ac:dyDescent="0.25">
      <c r="A69" s="1" t="s">
        <v>129</v>
      </c>
      <c r="B69" s="1">
        <v>4.8</v>
      </c>
      <c r="C69" s="1">
        <v>2</v>
      </c>
      <c r="D69" s="1">
        <v>90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9.5</v>
      </c>
      <c r="V69" s="1">
        <v>6</v>
      </c>
      <c r="W69" s="1">
        <v>63</v>
      </c>
      <c r="X69" s="1">
        <v>0</v>
      </c>
      <c r="Y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1.6</v>
      </c>
      <c r="AM69" s="1">
        <v>24.6</v>
      </c>
      <c r="AN69" s="1">
        <v>0</v>
      </c>
      <c r="AO69" s="1">
        <v>4.0999999999999996</v>
      </c>
      <c r="AP69" s="1">
        <v>16</v>
      </c>
      <c r="AQ69" s="1">
        <v>16</v>
      </c>
      <c r="AR69" s="1">
        <v>0</v>
      </c>
      <c r="AS69" s="1">
        <v>1.5</v>
      </c>
      <c r="AT69" s="1">
        <v>1.5</v>
      </c>
      <c r="AU69" s="1">
        <v>0.5</v>
      </c>
      <c r="AV69" s="1">
        <v>0</v>
      </c>
      <c r="AW69" s="1">
        <v>0</v>
      </c>
      <c r="AX69" s="1">
        <v>8</v>
      </c>
      <c r="AY69" s="1">
        <v>5.5</v>
      </c>
      <c r="AZ69" s="1">
        <v>1.5</v>
      </c>
      <c r="BA69" s="1">
        <v>1.5</v>
      </c>
      <c r="BB69" s="1">
        <v>8.5</v>
      </c>
      <c r="BC69" s="1">
        <v>10</v>
      </c>
      <c r="BD69" s="1">
        <v>5</v>
      </c>
      <c r="BE69" s="1">
        <v>2</v>
      </c>
      <c r="BF69" s="1">
        <v>2.5</v>
      </c>
      <c r="BG69" s="1">
        <v>1</v>
      </c>
      <c r="BH69" s="1">
        <v>1</v>
      </c>
      <c r="BI69" s="1">
        <v>0.8</v>
      </c>
      <c r="BJ69" s="1">
        <v>75.5</v>
      </c>
      <c r="BK69" s="1">
        <v>68.5</v>
      </c>
      <c r="BL69" s="1">
        <v>91</v>
      </c>
      <c r="BM69" s="1">
        <v>30</v>
      </c>
      <c r="BN69" s="1">
        <v>24.5</v>
      </c>
      <c r="BO69" s="1">
        <v>82</v>
      </c>
      <c r="BP69" s="1">
        <v>9.5</v>
      </c>
      <c r="BQ69" s="1">
        <v>6</v>
      </c>
      <c r="BR69" s="1">
        <v>63</v>
      </c>
      <c r="BS69" s="1">
        <v>0</v>
      </c>
      <c r="BT69" s="1">
        <v>0</v>
      </c>
      <c r="BU69" s="1">
        <v>2</v>
      </c>
      <c r="BV69" s="1">
        <v>0</v>
      </c>
      <c r="BW69" s="1">
        <v>0</v>
      </c>
      <c r="BX69" s="1">
        <v>0</v>
      </c>
      <c r="BY69" s="1">
        <v>88.5</v>
      </c>
      <c r="BZ69" s="1">
        <v>0.5</v>
      </c>
      <c r="CA69" s="1">
        <v>9.5</v>
      </c>
      <c r="CB69" s="1">
        <v>0</v>
      </c>
      <c r="CC69" s="1">
        <v>0</v>
      </c>
      <c r="CD69" s="1">
        <v>0</v>
      </c>
      <c r="CE69" s="1">
        <v>0</v>
      </c>
      <c r="CF69" s="1">
        <v>0</v>
      </c>
      <c r="CG69" s="1">
        <v>0</v>
      </c>
      <c r="CH69" s="1">
        <v>0</v>
      </c>
      <c r="CI69" s="1">
        <v>0</v>
      </c>
      <c r="CJ69" s="1">
        <v>0</v>
      </c>
      <c r="CK69" s="1">
        <f t="shared" si="1"/>
        <v>4.1807986999999995</v>
      </c>
      <c r="CL69" s="1">
        <v>1</v>
      </c>
    </row>
    <row r="70" spans="1:90" x14ac:dyDescent="0.25">
      <c r="A70" s="1" t="s">
        <v>130</v>
      </c>
      <c r="B70" s="1">
        <v>4.0999999999999996</v>
      </c>
      <c r="C70" s="1">
        <v>2</v>
      </c>
      <c r="D70" s="1">
        <v>90</v>
      </c>
      <c r="E70" s="1">
        <v>7.0000000000000007E-2</v>
      </c>
      <c r="F70" s="1">
        <v>0</v>
      </c>
      <c r="G70" s="1">
        <v>0.1</v>
      </c>
      <c r="H70" s="1">
        <v>0</v>
      </c>
      <c r="I70" s="1">
        <v>1</v>
      </c>
      <c r="J70" s="1">
        <v>0.5</v>
      </c>
      <c r="K70" s="1">
        <v>1</v>
      </c>
      <c r="L70" s="1">
        <v>0</v>
      </c>
      <c r="M70" s="1">
        <v>0</v>
      </c>
      <c r="N70" s="1">
        <v>0.5</v>
      </c>
      <c r="O70" s="1">
        <v>0.08</v>
      </c>
      <c r="P70" s="1">
        <v>0.08</v>
      </c>
      <c r="Q70" s="1">
        <v>0</v>
      </c>
      <c r="R70" s="1">
        <v>0</v>
      </c>
      <c r="S70" s="1">
        <v>0</v>
      </c>
      <c r="T70" s="1">
        <v>0</v>
      </c>
      <c r="U70" s="1">
        <v>5.5</v>
      </c>
      <c r="V70" s="1">
        <v>2</v>
      </c>
      <c r="W70" s="1">
        <v>36</v>
      </c>
      <c r="X70" s="1">
        <v>0</v>
      </c>
      <c r="Y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0.02</v>
      </c>
      <c r="AF70" s="1">
        <v>0</v>
      </c>
      <c r="AG70" s="1">
        <v>0</v>
      </c>
      <c r="AH70" s="1">
        <v>0.5</v>
      </c>
      <c r="AI70" s="1">
        <v>0</v>
      </c>
      <c r="AJ70" s="1">
        <v>0</v>
      </c>
      <c r="AK70" s="1">
        <v>10.5</v>
      </c>
      <c r="AL70" s="1">
        <v>0.6</v>
      </c>
      <c r="AM70" s="1">
        <v>20.2</v>
      </c>
      <c r="AN70" s="1">
        <v>0.6</v>
      </c>
      <c r="AO70" s="1">
        <v>4.0999999999999996</v>
      </c>
      <c r="AP70" s="1">
        <v>12.5</v>
      </c>
      <c r="AQ70" s="1">
        <v>12.5</v>
      </c>
      <c r="AR70" s="1">
        <v>0</v>
      </c>
      <c r="AS70" s="1">
        <v>1</v>
      </c>
      <c r="AT70" s="1">
        <v>1.5</v>
      </c>
      <c r="AU70" s="1">
        <v>0.5</v>
      </c>
      <c r="AV70" s="1">
        <v>0.5</v>
      </c>
      <c r="AW70" s="1">
        <v>100</v>
      </c>
      <c r="AX70" s="1">
        <v>3</v>
      </c>
      <c r="AY70" s="1">
        <v>4.5</v>
      </c>
      <c r="AZ70" s="1">
        <v>1</v>
      </c>
      <c r="BA70" s="1">
        <v>0.5</v>
      </c>
      <c r="BB70" s="1">
        <v>6</v>
      </c>
      <c r="BC70" s="1">
        <v>10</v>
      </c>
      <c r="BD70" s="1">
        <v>5</v>
      </c>
      <c r="BE70" s="1">
        <v>2</v>
      </c>
      <c r="BF70" s="1">
        <v>2.5</v>
      </c>
      <c r="BG70" s="1">
        <v>1</v>
      </c>
      <c r="BH70" s="1">
        <v>1</v>
      </c>
      <c r="BI70" s="1">
        <v>0.8</v>
      </c>
      <c r="BJ70" s="1">
        <v>67</v>
      </c>
      <c r="BK70" s="1">
        <v>60.5</v>
      </c>
      <c r="BL70" s="1">
        <v>90</v>
      </c>
      <c r="BM70" s="1">
        <v>18</v>
      </c>
      <c r="BN70" s="1">
        <v>12.5</v>
      </c>
      <c r="BO70" s="1">
        <v>69</v>
      </c>
      <c r="BP70" s="1">
        <v>5.5</v>
      </c>
      <c r="BQ70" s="1">
        <v>2</v>
      </c>
      <c r="BR70" s="1">
        <v>36</v>
      </c>
      <c r="BS70" s="1">
        <v>0</v>
      </c>
      <c r="BT70" s="1">
        <v>0</v>
      </c>
      <c r="BU70" s="1">
        <v>2</v>
      </c>
      <c r="BV70" s="1">
        <v>0</v>
      </c>
      <c r="BW70" s="1">
        <v>0</v>
      </c>
      <c r="BX70" s="1">
        <v>0</v>
      </c>
      <c r="BY70" s="1">
        <v>76</v>
      </c>
      <c r="BZ70" s="1">
        <v>1</v>
      </c>
      <c r="CA70" s="1">
        <v>5.5</v>
      </c>
      <c r="CB70" s="1">
        <v>1</v>
      </c>
      <c r="CC70" s="1">
        <v>0</v>
      </c>
      <c r="CD70" s="1">
        <v>0</v>
      </c>
      <c r="CE70" s="1">
        <v>0</v>
      </c>
      <c r="CF70" s="1">
        <v>0</v>
      </c>
      <c r="CG70" s="1">
        <v>0</v>
      </c>
      <c r="CH70" s="1">
        <v>0</v>
      </c>
      <c r="CI70" s="1">
        <v>0</v>
      </c>
      <c r="CJ70" s="1">
        <v>0</v>
      </c>
      <c r="CK70" s="1">
        <f t="shared" si="1"/>
        <v>4.0875925499999992</v>
      </c>
      <c r="CL70" s="1">
        <v>1</v>
      </c>
    </row>
    <row r="71" spans="1:90" x14ac:dyDescent="0.25">
      <c r="A71" s="1" t="s">
        <v>140</v>
      </c>
      <c r="B71" s="1">
        <v>4.9000000000000004</v>
      </c>
      <c r="C71" s="1">
        <v>2</v>
      </c>
      <c r="D71" s="1">
        <v>90</v>
      </c>
      <c r="E71" s="1">
        <v>0.04</v>
      </c>
      <c r="F71" s="1">
        <v>0</v>
      </c>
      <c r="G71" s="1">
        <v>0</v>
      </c>
      <c r="H71" s="1">
        <v>0</v>
      </c>
      <c r="I71" s="1">
        <v>0.5</v>
      </c>
      <c r="J71" s="1">
        <v>0</v>
      </c>
      <c r="K71" s="1">
        <v>0.5</v>
      </c>
      <c r="L71" s="1">
        <v>0</v>
      </c>
      <c r="M71" s="1">
        <v>0</v>
      </c>
      <c r="N71" s="1">
        <v>0</v>
      </c>
      <c r="O71" s="1">
        <v>0.02</v>
      </c>
      <c r="P71" s="1">
        <v>0.02</v>
      </c>
      <c r="Q71" s="1">
        <v>0</v>
      </c>
      <c r="R71" s="1">
        <v>0</v>
      </c>
      <c r="S71" s="1">
        <v>0</v>
      </c>
      <c r="T71" s="1">
        <v>0</v>
      </c>
      <c r="U71" s="1">
        <v>14.5</v>
      </c>
      <c r="V71" s="1">
        <v>9</v>
      </c>
      <c r="W71" s="1">
        <v>62</v>
      </c>
      <c r="X71" s="1">
        <v>1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0.02</v>
      </c>
      <c r="AF71" s="1">
        <v>0</v>
      </c>
      <c r="AG71" s="1">
        <v>0</v>
      </c>
      <c r="AH71" s="1">
        <v>0.5</v>
      </c>
      <c r="AI71" s="1">
        <v>0</v>
      </c>
      <c r="AJ71" s="1">
        <v>0.5</v>
      </c>
      <c r="AK71" s="1">
        <v>10</v>
      </c>
      <c r="AL71" s="1">
        <v>2.75</v>
      </c>
      <c r="AM71" s="1">
        <v>19.899999999999999</v>
      </c>
      <c r="AN71" s="1">
        <v>0.2</v>
      </c>
      <c r="AO71" s="1">
        <v>2.9</v>
      </c>
      <c r="AP71" s="1">
        <v>9.5</v>
      </c>
      <c r="AQ71" s="1">
        <v>15.5</v>
      </c>
      <c r="AR71" s="1">
        <v>0</v>
      </c>
      <c r="AS71" s="1">
        <v>3</v>
      </c>
      <c r="AT71" s="1">
        <v>1</v>
      </c>
      <c r="AU71" s="1">
        <v>5.5</v>
      </c>
      <c r="AV71" s="1">
        <v>2</v>
      </c>
      <c r="AW71" s="1">
        <v>36</v>
      </c>
      <c r="AX71" s="1">
        <v>8</v>
      </c>
      <c r="AY71" s="1">
        <v>2.5</v>
      </c>
      <c r="AZ71" s="1">
        <v>0.5</v>
      </c>
      <c r="BA71" s="1">
        <v>1</v>
      </c>
      <c r="BB71" s="1">
        <v>4</v>
      </c>
      <c r="BC71" s="1">
        <v>9</v>
      </c>
      <c r="BD71" s="1">
        <v>6.5</v>
      </c>
      <c r="BE71" s="1">
        <v>2</v>
      </c>
      <c r="BF71" s="1">
        <v>0</v>
      </c>
      <c r="BG71" s="1">
        <v>1.5</v>
      </c>
      <c r="BH71" s="1">
        <v>2.5</v>
      </c>
      <c r="BI71" s="1">
        <v>1.21</v>
      </c>
      <c r="BJ71" s="1">
        <v>50.5</v>
      </c>
      <c r="BK71" s="1">
        <v>38</v>
      </c>
      <c r="BL71" s="1">
        <v>75</v>
      </c>
      <c r="BM71" s="1">
        <v>31</v>
      </c>
      <c r="BN71" s="1">
        <v>21</v>
      </c>
      <c r="BO71" s="1">
        <v>68</v>
      </c>
      <c r="BP71" s="1">
        <v>14.5</v>
      </c>
      <c r="BQ71" s="1">
        <v>9</v>
      </c>
      <c r="BR71" s="1">
        <v>62</v>
      </c>
      <c r="BS71" s="1">
        <v>0</v>
      </c>
      <c r="BT71" s="1">
        <v>0</v>
      </c>
      <c r="BU71" s="1">
        <v>2</v>
      </c>
      <c r="BV71" s="1">
        <v>0</v>
      </c>
      <c r="BW71" s="1">
        <v>0</v>
      </c>
      <c r="BX71" s="1">
        <v>1</v>
      </c>
      <c r="BY71" s="1">
        <v>79.5</v>
      </c>
      <c r="BZ71" s="1">
        <v>1</v>
      </c>
      <c r="CA71" s="1">
        <v>11</v>
      </c>
      <c r="CB71" s="1">
        <v>2.5</v>
      </c>
      <c r="CC71" s="1">
        <v>0</v>
      </c>
      <c r="CD71" s="1">
        <v>0</v>
      </c>
      <c r="CE71" s="1">
        <v>0</v>
      </c>
      <c r="CF71" s="1">
        <v>0</v>
      </c>
      <c r="CG71" s="1">
        <v>0</v>
      </c>
      <c r="CH71" s="1">
        <v>0</v>
      </c>
      <c r="CI71" s="1">
        <v>0</v>
      </c>
      <c r="CJ71" s="1">
        <v>0</v>
      </c>
      <c r="CK71" s="1">
        <f t="shared" si="1"/>
        <v>3.9868622599999992</v>
      </c>
      <c r="CL71" s="1">
        <v>1</v>
      </c>
    </row>
    <row r="72" spans="1:90" x14ac:dyDescent="0.25">
      <c r="A72" s="1" t="s">
        <v>142</v>
      </c>
      <c r="B72" s="1">
        <v>4.4000000000000004</v>
      </c>
      <c r="C72" s="1">
        <v>2</v>
      </c>
      <c r="D72" s="1">
        <v>90</v>
      </c>
      <c r="E72" s="1">
        <v>0.19</v>
      </c>
      <c r="F72" s="1">
        <v>1</v>
      </c>
      <c r="G72" s="1">
        <v>0.1</v>
      </c>
      <c r="H72" s="1">
        <v>1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0.01</v>
      </c>
      <c r="P72" s="1">
        <v>0.01</v>
      </c>
      <c r="Q72" s="1">
        <v>0</v>
      </c>
      <c r="R72" s="1">
        <v>0</v>
      </c>
      <c r="S72" s="1">
        <v>0</v>
      </c>
      <c r="T72" s="1">
        <v>0</v>
      </c>
      <c r="U72" s="1">
        <v>2.5</v>
      </c>
      <c r="V72" s="1">
        <v>1.5</v>
      </c>
      <c r="W72" s="1">
        <v>60</v>
      </c>
      <c r="X72" s="1">
        <v>0.5</v>
      </c>
      <c r="Y72" s="1">
        <v>0.5</v>
      </c>
      <c r="Z72" s="1">
        <v>100</v>
      </c>
      <c r="AA72" s="1">
        <v>0</v>
      </c>
      <c r="AB72" s="1">
        <v>0</v>
      </c>
      <c r="AC72" s="1">
        <v>1</v>
      </c>
      <c r="AD72" s="1">
        <v>0</v>
      </c>
      <c r="AE72" s="1">
        <v>0.04</v>
      </c>
      <c r="AF72" s="1">
        <v>0.5</v>
      </c>
      <c r="AG72" s="1">
        <v>0</v>
      </c>
      <c r="AH72" s="1">
        <v>0</v>
      </c>
      <c r="AI72" s="1">
        <v>0</v>
      </c>
      <c r="AJ72" s="1">
        <v>0</v>
      </c>
      <c r="AK72" s="1">
        <v>4</v>
      </c>
      <c r="AL72" s="1">
        <v>12.5</v>
      </c>
      <c r="AM72" s="1">
        <v>28.5</v>
      </c>
      <c r="AN72" s="1">
        <v>0.2</v>
      </c>
      <c r="AO72" s="1">
        <v>2.2999999999999998</v>
      </c>
      <c r="AP72" s="1">
        <v>15</v>
      </c>
      <c r="AQ72" s="1">
        <v>19.5</v>
      </c>
      <c r="AR72" s="1">
        <v>0.5</v>
      </c>
      <c r="AS72" s="1">
        <v>3.5</v>
      </c>
      <c r="AT72" s="1">
        <v>2</v>
      </c>
      <c r="AU72" s="1">
        <v>1.5</v>
      </c>
      <c r="AV72" s="1">
        <v>1.5</v>
      </c>
      <c r="AW72" s="1">
        <v>100</v>
      </c>
      <c r="AX72" s="1">
        <v>2.5</v>
      </c>
      <c r="AY72" s="1">
        <v>3.5</v>
      </c>
      <c r="AZ72" s="1">
        <v>1.5</v>
      </c>
      <c r="BA72" s="1">
        <v>2</v>
      </c>
      <c r="BB72" s="1">
        <v>7</v>
      </c>
      <c r="BC72" s="1">
        <v>16.5</v>
      </c>
      <c r="BD72" s="1">
        <v>9.5</v>
      </c>
      <c r="BE72" s="1">
        <v>5.5</v>
      </c>
      <c r="BF72" s="1">
        <v>0</v>
      </c>
      <c r="BG72" s="1">
        <v>2</v>
      </c>
      <c r="BH72" s="1">
        <v>2</v>
      </c>
      <c r="BI72" s="1">
        <v>1.94</v>
      </c>
      <c r="BJ72" s="1">
        <v>28</v>
      </c>
      <c r="BK72" s="1">
        <v>21</v>
      </c>
      <c r="BL72" s="1">
        <v>75</v>
      </c>
      <c r="BM72" s="1">
        <v>9.5</v>
      </c>
      <c r="BN72" s="1">
        <v>6</v>
      </c>
      <c r="BO72" s="1">
        <v>63</v>
      </c>
      <c r="BP72" s="1">
        <v>2.5</v>
      </c>
      <c r="BQ72" s="1">
        <v>1.5</v>
      </c>
      <c r="BR72" s="1">
        <v>60</v>
      </c>
      <c r="BS72" s="1">
        <v>0</v>
      </c>
      <c r="BT72" s="1">
        <v>0</v>
      </c>
      <c r="BU72" s="1">
        <v>2</v>
      </c>
      <c r="BV72" s="1">
        <v>0</v>
      </c>
      <c r="BW72" s="1">
        <v>0</v>
      </c>
      <c r="BX72" s="1">
        <v>0.5</v>
      </c>
      <c r="BY72" s="1">
        <v>40</v>
      </c>
      <c r="BZ72" s="1">
        <v>2</v>
      </c>
      <c r="CA72" s="1">
        <v>1</v>
      </c>
      <c r="CB72" s="1">
        <v>0.5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0</v>
      </c>
      <c r="CJ72" s="1">
        <v>0</v>
      </c>
      <c r="CK72" s="1">
        <f t="shared" si="1"/>
        <v>3.4009473499999996</v>
      </c>
      <c r="CL72" s="1">
        <v>1</v>
      </c>
    </row>
    <row r="73" spans="1:90" x14ac:dyDescent="0.25">
      <c r="A73" s="1" t="s">
        <v>170</v>
      </c>
      <c r="B73" s="1">
        <v>5.3</v>
      </c>
      <c r="C73" s="1">
        <v>2</v>
      </c>
      <c r="D73" s="1">
        <v>90</v>
      </c>
      <c r="E73" s="1">
        <v>0.01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15</v>
      </c>
      <c r="V73" s="1">
        <v>11.5</v>
      </c>
      <c r="W73" s="1">
        <v>77</v>
      </c>
      <c r="X73" s="1">
        <v>1</v>
      </c>
      <c r="Y73" s="1">
        <v>0.5</v>
      </c>
      <c r="Z73" s="1">
        <v>50</v>
      </c>
      <c r="AA73" s="1">
        <v>0</v>
      </c>
      <c r="AB73" s="1">
        <v>0</v>
      </c>
      <c r="AC73" s="1">
        <v>0.5</v>
      </c>
      <c r="AD73" s="1">
        <v>0</v>
      </c>
      <c r="AE73" s="1">
        <v>0.02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2</v>
      </c>
      <c r="AL73" s="1">
        <v>10.45</v>
      </c>
      <c r="AM73" s="1">
        <v>16.600000000000001</v>
      </c>
      <c r="AN73" s="1">
        <v>0.1</v>
      </c>
      <c r="AO73" s="1">
        <v>2.5</v>
      </c>
      <c r="AP73" s="1">
        <v>12</v>
      </c>
      <c r="AQ73" s="1">
        <v>12</v>
      </c>
      <c r="AR73" s="1">
        <v>0</v>
      </c>
      <c r="AS73" s="1">
        <v>1.5</v>
      </c>
      <c r="AT73" s="1">
        <v>1.5</v>
      </c>
      <c r="AU73" s="1">
        <v>3</v>
      </c>
      <c r="AV73" s="1">
        <v>1.5</v>
      </c>
      <c r="AW73" s="1">
        <v>50</v>
      </c>
      <c r="AX73" s="1">
        <v>6.5</v>
      </c>
      <c r="AY73" s="1">
        <v>2.5</v>
      </c>
      <c r="AZ73" s="1">
        <v>0.5</v>
      </c>
      <c r="BA73" s="1">
        <v>1</v>
      </c>
      <c r="BB73" s="1">
        <v>4</v>
      </c>
      <c r="BC73" s="1">
        <v>13.5</v>
      </c>
      <c r="BD73" s="1">
        <v>8.5</v>
      </c>
      <c r="BE73" s="1">
        <v>5</v>
      </c>
      <c r="BF73" s="1">
        <v>0</v>
      </c>
      <c r="BG73" s="1">
        <v>1.5</v>
      </c>
      <c r="BH73" s="1">
        <v>2</v>
      </c>
      <c r="BI73" s="1">
        <v>1.6</v>
      </c>
      <c r="BJ73" s="1">
        <v>52</v>
      </c>
      <c r="BK73" s="1">
        <v>41</v>
      </c>
      <c r="BL73" s="1">
        <v>79</v>
      </c>
      <c r="BM73" s="1">
        <v>29</v>
      </c>
      <c r="BN73" s="1">
        <v>22</v>
      </c>
      <c r="BO73" s="1">
        <v>76</v>
      </c>
      <c r="BP73" s="1">
        <v>15</v>
      </c>
      <c r="BQ73" s="1">
        <v>11.5</v>
      </c>
      <c r="BR73" s="1">
        <v>77</v>
      </c>
      <c r="BS73" s="1">
        <v>0</v>
      </c>
      <c r="BT73" s="1">
        <v>0</v>
      </c>
      <c r="BU73" s="1">
        <v>2</v>
      </c>
      <c r="BV73" s="1">
        <v>0</v>
      </c>
      <c r="BW73" s="1">
        <v>0</v>
      </c>
      <c r="BX73" s="1">
        <v>0</v>
      </c>
      <c r="BY73" s="1">
        <v>71.5</v>
      </c>
      <c r="BZ73" s="1">
        <v>1</v>
      </c>
      <c r="CA73" s="1">
        <v>4.5</v>
      </c>
      <c r="CB73" s="1">
        <v>2.5</v>
      </c>
      <c r="CC73" s="1">
        <v>0</v>
      </c>
      <c r="CD73" s="1">
        <v>0</v>
      </c>
      <c r="CE73" s="1">
        <v>0</v>
      </c>
      <c r="CF73" s="1">
        <v>0</v>
      </c>
      <c r="CG73" s="1">
        <v>0</v>
      </c>
      <c r="CH73" s="1">
        <v>0</v>
      </c>
      <c r="CI73" s="1">
        <v>0</v>
      </c>
      <c r="CJ73" s="1">
        <v>0</v>
      </c>
      <c r="CK73" s="1">
        <f t="shared" si="1"/>
        <v>3.7697810099999991</v>
      </c>
      <c r="CL73" s="1">
        <v>1</v>
      </c>
    </row>
    <row r="74" spans="1:90" x14ac:dyDescent="0.25">
      <c r="A74" s="1" t="s">
        <v>62</v>
      </c>
      <c r="B74" s="1">
        <v>4.5</v>
      </c>
      <c r="C74" s="1">
        <v>2</v>
      </c>
      <c r="D74" s="1">
        <v>90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5</v>
      </c>
      <c r="V74" s="1">
        <v>2</v>
      </c>
      <c r="W74" s="1">
        <v>40</v>
      </c>
      <c r="X74" s="1">
        <v>0</v>
      </c>
      <c r="Y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1</v>
      </c>
      <c r="AK74" s="1">
        <v>0</v>
      </c>
      <c r="AL74" s="1">
        <v>0.35</v>
      </c>
      <c r="AM74" s="1">
        <v>23.5</v>
      </c>
      <c r="AN74" s="1">
        <v>0</v>
      </c>
      <c r="AO74" s="1">
        <v>2.8</v>
      </c>
      <c r="AP74" s="1">
        <v>11.5</v>
      </c>
      <c r="AQ74" s="1">
        <v>23.5</v>
      </c>
      <c r="AR74" s="1">
        <v>1</v>
      </c>
      <c r="AS74" s="1">
        <v>7</v>
      </c>
      <c r="AT74" s="1">
        <v>0</v>
      </c>
      <c r="AU74" s="1">
        <v>1</v>
      </c>
      <c r="AV74" s="1">
        <v>0</v>
      </c>
      <c r="AW74" s="1">
        <v>0</v>
      </c>
      <c r="AX74" s="1">
        <v>5</v>
      </c>
      <c r="AY74" s="1">
        <v>5</v>
      </c>
      <c r="AZ74" s="1">
        <v>1.5</v>
      </c>
      <c r="BA74" s="1">
        <v>1.5</v>
      </c>
      <c r="BB74" s="1">
        <v>8</v>
      </c>
      <c r="BC74" s="1">
        <v>11.5</v>
      </c>
      <c r="BD74" s="1">
        <v>6</v>
      </c>
      <c r="BE74" s="1">
        <v>4.5</v>
      </c>
      <c r="BF74" s="1">
        <v>1</v>
      </c>
      <c r="BG74" s="1">
        <v>1</v>
      </c>
      <c r="BH74" s="1">
        <v>2.5</v>
      </c>
      <c r="BI74" s="1">
        <v>1.61</v>
      </c>
      <c r="BJ74" s="1">
        <v>51</v>
      </c>
      <c r="BK74" s="1">
        <v>44</v>
      </c>
      <c r="BL74" s="1">
        <v>86</v>
      </c>
      <c r="BM74" s="1">
        <v>13.5</v>
      </c>
      <c r="BN74" s="1">
        <v>8</v>
      </c>
      <c r="BO74" s="1">
        <v>59</v>
      </c>
      <c r="BP74" s="1">
        <v>5</v>
      </c>
      <c r="BQ74" s="1">
        <v>2</v>
      </c>
      <c r="BR74" s="1">
        <v>40</v>
      </c>
      <c r="BS74" s="1">
        <v>0</v>
      </c>
      <c r="BT74" s="1">
        <v>0</v>
      </c>
      <c r="BU74" s="1">
        <v>2</v>
      </c>
      <c r="BV74" s="1">
        <v>0</v>
      </c>
      <c r="BW74" s="1">
        <v>0</v>
      </c>
      <c r="BX74" s="1">
        <v>1</v>
      </c>
      <c r="BY74" s="1">
        <v>67</v>
      </c>
      <c r="BZ74" s="1">
        <v>0</v>
      </c>
      <c r="CA74" s="1">
        <v>4.5</v>
      </c>
      <c r="CB74" s="1">
        <v>0.5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>
        <v>0</v>
      </c>
      <c r="CJ74" s="1">
        <v>0</v>
      </c>
      <c r="CK74" s="1">
        <f t="shared" si="1"/>
        <v>3.761076000000001</v>
      </c>
      <c r="CL74" s="1">
        <v>0</v>
      </c>
    </row>
    <row r="75" spans="1:90" x14ac:dyDescent="0.25">
      <c r="A75" s="1" t="s">
        <v>65</v>
      </c>
      <c r="B75" s="1">
        <v>5.0999999999999996</v>
      </c>
      <c r="C75" s="1">
        <v>2</v>
      </c>
      <c r="D75" s="1">
        <v>90</v>
      </c>
      <c r="E75" s="1">
        <v>0.08</v>
      </c>
      <c r="F75" s="1">
        <v>0</v>
      </c>
      <c r="G75" s="1">
        <v>0.1</v>
      </c>
      <c r="H75" s="1">
        <v>0</v>
      </c>
      <c r="I75" s="1">
        <v>0.5</v>
      </c>
      <c r="J75" s="1">
        <v>0</v>
      </c>
      <c r="K75" s="1">
        <v>0.5</v>
      </c>
      <c r="L75" s="1">
        <v>0</v>
      </c>
      <c r="M75" s="1">
        <v>0</v>
      </c>
      <c r="N75" s="1">
        <v>0</v>
      </c>
      <c r="O75" s="1">
        <v>0.02</v>
      </c>
      <c r="P75" s="1">
        <v>0.02</v>
      </c>
      <c r="Q75" s="1">
        <v>0</v>
      </c>
      <c r="R75" s="1">
        <v>0</v>
      </c>
      <c r="S75" s="1">
        <v>0</v>
      </c>
      <c r="T75" s="1">
        <v>0</v>
      </c>
      <c r="U75" s="1">
        <v>9</v>
      </c>
      <c r="V75" s="1">
        <v>7</v>
      </c>
      <c r="W75" s="1">
        <v>78</v>
      </c>
      <c r="X75" s="1">
        <v>2.5</v>
      </c>
      <c r="Y75" s="1">
        <v>0.5</v>
      </c>
      <c r="Z75" s="1">
        <v>20</v>
      </c>
      <c r="AA75" s="1">
        <v>0</v>
      </c>
      <c r="AB75" s="1">
        <v>0</v>
      </c>
      <c r="AC75" s="1">
        <v>0.5</v>
      </c>
      <c r="AD75" s="1">
        <v>0</v>
      </c>
      <c r="AE75" s="1">
        <v>0.04</v>
      </c>
      <c r="AF75" s="1">
        <v>0</v>
      </c>
      <c r="AG75" s="1">
        <v>0</v>
      </c>
      <c r="AH75" s="1">
        <v>0</v>
      </c>
      <c r="AI75" s="1">
        <v>0</v>
      </c>
      <c r="AJ75" s="1">
        <v>0.5</v>
      </c>
      <c r="AK75" s="1">
        <v>13</v>
      </c>
      <c r="AL75" s="1">
        <v>9.3000000000000007</v>
      </c>
      <c r="AM75" s="1">
        <v>11</v>
      </c>
      <c r="AN75" s="1">
        <v>0.3</v>
      </c>
      <c r="AO75" s="1">
        <v>3.4</v>
      </c>
      <c r="AP75" s="1">
        <v>14.5</v>
      </c>
      <c r="AQ75" s="1">
        <v>20.5</v>
      </c>
      <c r="AR75" s="1">
        <v>0.5</v>
      </c>
      <c r="AS75" s="1">
        <v>4</v>
      </c>
      <c r="AT75" s="1">
        <v>1</v>
      </c>
      <c r="AU75" s="1">
        <v>1.5</v>
      </c>
      <c r="AV75" s="1">
        <v>1.5</v>
      </c>
      <c r="AW75" s="1">
        <v>100</v>
      </c>
      <c r="AX75" s="1">
        <v>5</v>
      </c>
      <c r="AY75" s="1">
        <v>1</v>
      </c>
      <c r="AZ75" s="1">
        <v>0</v>
      </c>
      <c r="BA75" s="1">
        <v>1</v>
      </c>
      <c r="BB75" s="1">
        <v>2</v>
      </c>
      <c r="BC75" s="1">
        <v>12.5</v>
      </c>
      <c r="BD75" s="1">
        <v>8</v>
      </c>
      <c r="BE75" s="1">
        <v>2.5</v>
      </c>
      <c r="BF75" s="1">
        <v>0.5</v>
      </c>
      <c r="BG75" s="1">
        <v>1.5</v>
      </c>
      <c r="BH75" s="1">
        <v>2</v>
      </c>
      <c r="BI75" s="1">
        <v>1.2</v>
      </c>
      <c r="BJ75" s="1">
        <v>36</v>
      </c>
      <c r="BK75" s="1">
        <v>30.5</v>
      </c>
      <c r="BL75" s="1">
        <v>85</v>
      </c>
      <c r="BM75" s="1">
        <v>18</v>
      </c>
      <c r="BN75" s="1">
        <v>14</v>
      </c>
      <c r="BO75" s="1">
        <v>78</v>
      </c>
      <c r="BP75" s="1">
        <v>9</v>
      </c>
      <c r="BQ75" s="1">
        <v>7</v>
      </c>
      <c r="BR75" s="1">
        <v>78</v>
      </c>
      <c r="BS75" s="1">
        <v>0</v>
      </c>
      <c r="BT75" s="1">
        <v>0</v>
      </c>
      <c r="BU75" s="1">
        <v>2</v>
      </c>
      <c r="BV75" s="1">
        <v>0</v>
      </c>
      <c r="BW75" s="1">
        <v>0</v>
      </c>
      <c r="BX75" s="1">
        <v>1</v>
      </c>
      <c r="BY75" s="1">
        <v>56</v>
      </c>
      <c r="BZ75" s="1">
        <v>2.5</v>
      </c>
      <c r="CA75" s="1">
        <v>1.5</v>
      </c>
      <c r="CB75" s="1">
        <v>2.5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0</v>
      </c>
      <c r="CJ75" s="1">
        <v>0</v>
      </c>
      <c r="CK75" s="1">
        <f t="shared" si="1"/>
        <v>3.7023557999999999</v>
      </c>
      <c r="CL75" s="1">
        <v>0</v>
      </c>
    </row>
    <row r="76" spans="1:90" x14ac:dyDescent="0.25">
      <c r="A76" s="1" t="s">
        <v>66</v>
      </c>
      <c r="B76" s="1">
        <v>4.8</v>
      </c>
      <c r="C76" s="1">
        <v>2</v>
      </c>
      <c r="D76" s="1">
        <v>90</v>
      </c>
      <c r="E76" s="1">
        <v>0.27</v>
      </c>
      <c r="F76" s="1">
        <v>0</v>
      </c>
      <c r="G76" s="1">
        <v>0.3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0.02</v>
      </c>
      <c r="P76" s="1">
        <v>0.02</v>
      </c>
      <c r="Q76" s="1">
        <v>0</v>
      </c>
      <c r="R76" s="1">
        <v>0</v>
      </c>
      <c r="S76" s="1">
        <v>0</v>
      </c>
      <c r="T76" s="1">
        <v>0</v>
      </c>
      <c r="U76" s="1">
        <v>19.5</v>
      </c>
      <c r="V76" s="1">
        <v>18</v>
      </c>
      <c r="W76" s="1">
        <v>92</v>
      </c>
      <c r="X76" s="1">
        <v>3.5</v>
      </c>
      <c r="Y76" s="1">
        <v>0.5</v>
      </c>
      <c r="Z76" s="1">
        <v>14</v>
      </c>
      <c r="AA76" s="1">
        <v>0</v>
      </c>
      <c r="AB76" s="1">
        <v>0</v>
      </c>
      <c r="AC76" s="1">
        <v>1</v>
      </c>
      <c r="AD76" s="1">
        <v>0.5</v>
      </c>
      <c r="AE76" s="1">
        <v>0.24</v>
      </c>
      <c r="AF76" s="1">
        <v>0</v>
      </c>
      <c r="AG76" s="1">
        <v>0</v>
      </c>
      <c r="AH76" s="1">
        <v>0</v>
      </c>
      <c r="AI76" s="1">
        <v>0</v>
      </c>
      <c r="AJ76" s="1">
        <v>1</v>
      </c>
      <c r="AK76" s="1">
        <v>10</v>
      </c>
      <c r="AL76" s="1">
        <v>17</v>
      </c>
      <c r="AM76" s="1">
        <v>13.2</v>
      </c>
      <c r="AN76" s="1">
        <v>0.9</v>
      </c>
      <c r="AO76" s="1">
        <v>4.5999999999999996</v>
      </c>
      <c r="AP76" s="1">
        <v>15</v>
      </c>
      <c r="AQ76" s="1">
        <v>27</v>
      </c>
      <c r="AR76" s="1">
        <v>1.5</v>
      </c>
      <c r="AS76" s="1">
        <v>7.5</v>
      </c>
      <c r="AT76" s="1">
        <v>0</v>
      </c>
      <c r="AU76" s="1">
        <v>0</v>
      </c>
      <c r="AV76" s="1">
        <v>0</v>
      </c>
      <c r="AX76" s="1">
        <v>8</v>
      </c>
      <c r="AY76" s="1">
        <v>2</v>
      </c>
      <c r="AZ76" s="1">
        <v>0.5</v>
      </c>
      <c r="BA76" s="1">
        <v>0.5</v>
      </c>
      <c r="BB76" s="1">
        <v>3</v>
      </c>
      <c r="BC76" s="1">
        <v>12</v>
      </c>
      <c r="BD76" s="1">
        <v>6.5</v>
      </c>
      <c r="BE76" s="1">
        <v>3.5</v>
      </c>
      <c r="BF76" s="1">
        <v>1</v>
      </c>
      <c r="BG76" s="1">
        <v>2</v>
      </c>
      <c r="BH76" s="1">
        <v>0.5</v>
      </c>
      <c r="BI76" s="1">
        <v>0.8</v>
      </c>
      <c r="BJ76" s="1">
        <v>40.5</v>
      </c>
      <c r="BK76" s="1">
        <v>35</v>
      </c>
      <c r="BL76" s="1">
        <v>86</v>
      </c>
      <c r="BM76" s="1">
        <v>32.5</v>
      </c>
      <c r="BN76" s="1">
        <v>26</v>
      </c>
      <c r="BO76" s="1">
        <v>80</v>
      </c>
      <c r="BP76" s="1">
        <v>19.5</v>
      </c>
      <c r="BQ76" s="1">
        <v>18</v>
      </c>
      <c r="BR76" s="1">
        <v>92</v>
      </c>
      <c r="BS76" s="1">
        <v>0</v>
      </c>
      <c r="BT76" s="1">
        <v>0</v>
      </c>
      <c r="BU76" s="1">
        <v>2</v>
      </c>
      <c r="BV76" s="1">
        <v>0</v>
      </c>
      <c r="BW76" s="1">
        <v>0</v>
      </c>
      <c r="BX76" s="1">
        <v>1</v>
      </c>
      <c r="BY76" s="1">
        <v>64.5</v>
      </c>
      <c r="BZ76" s="1">
        <v>4.5</v>
      </c>
      <c r="CA76" s="1">
        <v>3.5</v>
      </c>
      <c r="CB76" s="1">
        <v>5.5</v>
      </c>
      <c r="CC76" s="1">
        <v>0</v>
      </c>
      <c r="CD76" s="1">
        <v>0</v>
      </c>
      <c r="CE76" s="1">
        <v>0</v>
      </c>
      <c r="CF76" s="1">
        <v>0</v>
      </c>
      <c r="CG76" s="1">
        <v>0</v>
      </c>
      <c r="CH76" s="1">
        <v>0</v>
      </c>
      <c r="CI76" s="1">
        <v>0</v>
      </c>
      <c r="CJ76" s="1">
        <v>0</v>
      </c>
      <c r="CK76" s="1">
        <f t="shared" si="1"/>
        <v>4.2627557899999999</v>
      </c>
      <c r="CL76" s="1">
        <v>0</v>
      </c>
    </row>
    <row r="77" spans="1:90" x14ac:dyDescent="0.25">
      <c r="A77" s="1" t="s">
        <v>171</v>
      </c>
      <c r="B77" s="1">
        <v>4.7</v>
      </c>
      <c r="C77" s="1">
        <v>2</v>
      </c>
      <c r="D77" s="1">
        <v>90</v>
      </c>
      <c r="E77" s="1">
        <v>0.03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10.5</v>
      </c>
      <c r="V77" s="1">
        <v>8</v>
      </c>
      <c r="W77" s="1">
        <v>76</v>
      </c>
      <c r="X77" s="1">
        <v>3</v>
      </c>
      <c r="Y77" s="1">
        <v>1</v>
      </c>
      <c r="Z77" s="1">
        <v>33</v>
      </c>
      <c r="AA77" s="1">
        <v>0</v>
      </c>
      <c r="AB77" s="1">
        <v>0</v>
      </c>
      <c r="AC77" s="1">
        <v>1</v>
      </c>
      <c r="AD77" s="1">
        <v>0</v>
      </c>
      <c r="AE77" s="1">
        <v>0.04</v>
      </c>
      <c r="AF77" s="1">
        <v>0</v>
      </c>
      <c r="AG77" s="1">
        <v>0</v>
      </c>
      <c r="AH77" s="1">
        <v>0.5</v>
      </c>
      <c r="AI77" s="1">
        <v>0</v>
      </c>
      <c r="AJ77" s="1">
        <v>1</v>
      </c>
      <c r="AK77" s="1">
        <v>4</v>
      </c>
      <c r="AL77" s="1">
        <v>16.149999999999999</v>
      </c>
      <c r="AM77" s="1">
        <v>22.1</v>
      </c>
      <c r="AN77" s="1">
        <v>0.2</v>
      </c>
      <c r="AO77" s="1">
        <v>2.5</v>
      </c>
      <c r="AP77" s="1">
        <v>13.5</v>
      </c>
      <c r="AQ77" s="1">
        <v>25.5</v>
      </c>
      <c r="AR77" s="1">
        <v>0</v>
      </c>
      <c r="AS77" s="1">
        <v>5.5</v>
      </c>
      <c r="AT77" s="1">
        <v>0</v>
      </c>
      <c r="AU77" s="1">
        <v>3.5</v>
      </c>
      <c r="AV77" s="1">
        <v>1.5</v>
      </c>
      <c r="AW77" s="1">
        <v>43</v>
      </c>
      <c r="AX77" s="1">
        <v>4.5</v>
      </c>
      <c r="AY77" s="1">
        <v>4</v>
      </c>
      <c r="AZ77" s="1">
        <v>0.5</v>
      </c>
      <c r="BA77" s="1">
        <v>2</v>
      </c>
      <c r="BB77" s="1">
        <v>6.5</v>
      </c>
      <c r="BC77" s="1">
        <v>11.5</v>
      </c>
      <c r="BD77" s="1">
        <v>6</v>
      </c>
      <c r="BE77" s="1">
        <v>4.5</v>
      </c>
      <c r="BF77" s="1">
        <v>1</v>
      </c>
      <c r="BG77" s="1">
        <v>1</v>
      </c>
      <c r="BH77" s="1">
        <v>2.5</v>
      </c>
      <c r="BI77" s="1">
        <v>1.61</v>
      </c>
      <c r="BJ77" s="1">
        <v>40.5</v>
      </c>
      <c r="BK77" s="1">
        <v>34.5</v>
      </c>
      <c r="BL77" s="1">
        <v>85</v>
      </c>
      <c r="BM77" s="1">
        <v>23.5</v>
      </c>
      <c r="BN77" s="1">
        <v>17.5</v>
      </c>
      <c r="BO77" s="1">
        <v>74</v>
      </c>
      <c r="BP77" s="1">
        <v>10.5</v>
      </c>
      <c r="BQ77" s="1">
        <v>8</v>
      </c>
      <c r="BR77" s="1">
        <v>76</v>
      </c>
      <c r="BS77" s="1">
        <v>0</v>
      </c>
      <c r="BT77" s="1">
        <v>0</v>
      </c>
      <c r="BU77" s="1">
        <v>2</v>
      </c>
      <c r="BV77" s="1">
        <v>0</v>
      </c>
      <c r="BW77" s="1">
        <v>0</v>
      </c>
      <c r="BX77" s="1">
        <v>0.5</v>
      </c>
      <c r="BY77" s="1">
        <v>68</v>
      </c>
      <c r="BZ77" s="1">
        <v>2</v>
      </c>
      <c r="CA77" s="1">
        <v>4.5</v>
      </c>
      <c r="CB77" s="1">
        <v>3</v>
      </c>
      <c r="CC77" s="1">
        <v>0</v>
      </c>
      <c r="CD77" s="1">
        <v>0</v>
      </c>
      <c r="CE77" s="1">
        <v>0</v>
      </c>
      <c r="CF77" s="1">
        <v>0</v>
      </c>
      <c r="CG77" s="1">
        <v>0</v>
      </c>
      <c r="CH77" s="1">
        <v>0</v>
      </c>
      <c r="CI77" s="1">
        <v>0</v>
      </c>
      <c r="CJ77" s="1">
        <v>0</v>
      </c>
      <c r="CK77" s="1">
        <f t="shared" si="1"/>
        <v>4.0106711299999995</v>
      </c>
      <c r="CL77" s="1">
        <v>0</v>
      </c>
    </row>
    <row r="78" spans="1:90" x14ac:dyDescent="0.25">
      <c r="A78" s="1" t="s">
        <v>75</v>
      </c>
      <c r="B78" s="1">
        <v>4.3</v>
      </c>
      <c r="C78" s="1">
        <v>2</v>
      </c>
      <c r="D78" s="1">
        <v>90</v>
      </c>
      <c r="E78" s="1">
        <v>0.04</v>
      </c>
      <c r="F78" s="1">
        <v>0</v>
      </c>
      <c r="G78" s="1">
        <v>0.1</v>
      </c>
      <c r="H78" s="1">
        <v>0</v>
      </c>
      <c r="I78" s="1">
        <v>1</v>
      </c>
      <c r="J78" s="1">
        <v>0</v>
      </c>
      <c r="K78" s="1">
        <v>1</v>
      </c>
      <c r="L78" s="1">
        <v>0</v>
      </c>
      <c r="M78" s="1">
        <v>0</v>
      </c>
      <c r="N78" s="1">
        <v>0.5</v>
      </c>
      <c r="O78" s="1">
        <v>0.03</v>
      </c>
      <c r="P78" s="1">
        <v>0.03</v>
      </c>
      <c r="Q78" s="1">
        <v>0</v>
      </c>
      <c r="R78" s="1">
        <v>0</v>
      </c>
      <c r="S78" s="1">
        <v>0</v>
      </c>
      <c r="T78" s="1">
        <v>0</v>
      </c>
      <c r="U78" s="1">
        <v>8</v>
      </c>
      <c r="V78" s="1">
        <v>6</v>
      </c>
      <c r="W78" s="1">
        <v>75</v>
      </c>
      <c r="X78" s="1">
        <v>3.5</v>
      </c>
      <c r="Y78" s="1">
        <v>1</v>
      </c>
      <c r="Z78" s="1">
        <v>29</v>
      </c>
      <c r="AA78" s="1">
        <v>0</v>
      </c>
      <c r="AB78" s="1">
        <v>0</v>
      </c>
      <c r="AC78" s="1">
        <v>0</v>
      </c>
      <c r="AD78" s="1">
        <v>0</v>
      </c>
      <c r="AE78" s="1">
        <v>0.03</v>
      </c>
      <c r="AF78" s="1">
        <v>0</v>
      </c>
      <c r="AG78" s="1">
        <v>0</v>
      </c>
      <c r="AH78" s="1">
        <v>0</v>
      </c>
      <c r="AI78" s="1">
        <v>0</v>
      </c>
      <c r="AJ78" s="1">
        <v>1</v>
      </c>
      <c r="AK78" s="1">
        <v>14</v>
      </c>
      <c r="AL78" s="1">
        <v>7.85</v>
      </c>
      <c r="AM78" s="1">
        <v>9.3000000000000007</v>
      </c>
      <c r="AN78" s="1">
        <v>0.3</v>
      </c>
      <c r="AO78" s="1">
        <v>3.1</v>
      </c>
      <c r="AP78" s="1">
        <v>8</v>
      </c>
      <c r="AQ78" s="1">
        <v>20</v>
      </c>
      <c r="AR78" s="1">
        <v>0</v>
      </c>
      <c r="AS78" s="1">
        <v>6</v>
      </c>
      <c r="AT78" s="1">
        <v>0</v>
      </c>
      <c r="AU78" s="1">
        <v>0.5</v>
      </c>
      <c r="AV78" s="1">
        <v>0.5</v>
      </c>
      <c r="AW78" s="1">
        <v>100</v>
      </c>
      <c r="AX78" s="1">
        <v>3.5</v>
      </c>
      <c r="AY78" s="1">
        <v>2</v>
      </c>
      <c r="AZ78" s="1">
        <v>0</v>
      </c>
      <c r="BA78" s="1">
        <v>1</v>
      </c>
      <c r="BB78" s="1">
        <v>3</v>
      </c>
      <c r="BC78" s="1">
        <v>11.5</v>
      </c>
      <c r="BD78" s="1">
        <v>6</v>
      </c>
      <c r="BE78" s="1">
        <v>4.5</v>
      </c>
      <c r="BF78" s="1">
        <v>1</v>
      </c>
      <c r="BG78" s="1">
        <v>1</v>
      </c>
      <c r="BH78" s="1">
        <v>2.5</v>
      </c>
      <c r="BI78" s="1">
        <v>1.61</v>
      </c>
      <c r="BJ78" s="1">
        <v>31</v>
      </c>
      <c r="BK78" s="1">
        <v>25.5</v>
      </c>
      <c r="BL78" s="1">
        <v>82</v>
      </c>
      <c r="BM78" s="1">
        <v>18</v>
      </c>
      <c r="BN78" s="1">
        <v>12</v>
      </c>
      <c r="BO78" s="1">
        <v>67</v>
      </c>
      <c r="BP78" s="1">
        <v>8</v>
      </c>
      <c r="BQ78" s="1">
        <v>6</v>
      </c>
      <c r="BR78" s="1">
        <v>75</v>
      </c>
      <c r="BS78" s="1">
        <v>0</v>
      </c>
      <c r="BT78" s="1">
        <v>0</v>
      </c>
      <c r="BU78" s="1">
        <v>2</v>
      </c>
      <c r="BV78" s="1">
        <v>0</v>
      </c>
      <c r="BW78" s="1">
        <v>0</v>
      </c>
      <c r="BX78" s="1">
        <v>2.5</v>
      </c>
      <c r="BY78" s="1">
        <v>59</v>
      </c>
      <c r="BZ78" s="1">
        <v>2.5</v>
      </c>
      <c r="CA78" s="1">
        <v>4.5</v>
      </c>
      <c r="CB78" s="1">
        <v>3.5</v>
      </c>
      <c r="CC78" s="1">
        <v>0.5</v>
      </c>
      <c r="CD78" s="1">
        <v>0</v>
      </c>
      <c r="CE78" s="1">
        <v>0</v>
      </c>
      <c r="CF78" s="1">
        <v>0</v>
      </c>
      <c r="CG78" s="1">
        <v>0</v>
      </c>
      <c r="CH78" s="1">
        <v>0</v>
      </c>
      <c r="CI78" s="1">
        <v>0</v>
      </c>
      <c r="CJ78" s="1">
        <v>0</v>
      </c>
      <c r="CK78" s="1">
        <f t="shared" si="1"/>
        <v>4.4581085199999988</v>
      </c>
      <c r="CL78" s="1">
        <v>0</v>
      </c>
    </row>
    <row r="79" spans="1:90" x14ac:dyDescent="0.25">
      <c r="A79" s="1" t="s">
        <v>107</v>
      </c>
      <c r="B79" s="1">
        <v>4.8</v>
      </c>
      <c r="C79" s="1">
        <v>2</v>
      </c>
      <c r="D79" s="1">
        <v>90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5</v>
      </c>
      <c r="V79" s="1">
        <v>3</v>
      </c>
      <c r="W79" s="1">
        <v>60</v>
      </c>
      <c r="X79" s="1">
        <v>0</v>
      </c>
      <c r="Y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0.5</v>
      </c>
      <c r="AK79" s="1">
        <v>0</v>
      </c>
      <c r="AL79" s="1">
        <v>0.75</v>
      </c>
      <c r="AM79" s="1">
        <v>15.2</v>
      </c>
      <c r="AN79" s="1">
        <v>0</v>
      </c>
      <c r="AO79" s="1">
        <v>3.2</v>
      </c>
      <c r="AP79" s="1">
        <v>14</v>
      </c>
      <c r="AQ79" s="1">
        <v>20</v>
      </c>
      <c r="AR79" s="1">
        <v>0</v>
      </c>
      <c r="AS79" s="1">
        <v>3.5</v>
      </c>
      <c r="AT79" s="1">
        <v>1</v>
      </c>
      <c r="AU79" s="1">
        <v>0</v>
      </c>
      <c r="AV79" s="1">
        <v>0</v>
      </c>
      <c r="AX79" s="1">
        <v>4.5</v>
      </c>
      <c r="AY79" s="1">
        <v>5</v>
      </c>
      <c r="AZ79" s="1">
        <v>0.5</v>
      </c>
      <c r="BA79" s="1">
        <v>0.5</v>
      </c>
      <c r="BB79" s="1">
        <v>6</v>
      </c>
      <c r="BC79" s="1">
        <v>12.5</v>
      </c>
      <c r="BD79" s="1">
        <v>8</v>
      </c>
      <c r="BE79" s="1">
        <v>2.5</v>
      </c>
      <c r="BF79" s="1">
        <v>0.5</v>
      </c>
      <c r="BG79" s="1">
        <v>1.5</v>
      </c>
      <c r="BH79" s="1">
        <v>2</v>
      </c>
      <c r="BI79" s="1">
        <v>1.2</v>
      </c>
      <c r="BJ79" s="1">
        <v>50</v>
      </c>
      <c r="BK79" s="1">
        <v>44</v>
      </c>
      <c r="BL79" s="1">
        <v>88</v>
      </c>
      <c r="BM79" s="1">
        <v>14</v>
      </c>
      <c r="BN79" s="1">
        <v>11</v>
      </c>
      <c r="BO79" s="1">
        <v>79</v>
      </c>
      <c r="BP79" s="1">
        <v>5</v>
      </c>
      <c r="BQ79" s="1">
        <v>3</v>
      </c>
      <c r="BR79" s="1">
        <v>60</v>
      </c>
      <c r="BS79" s="1">
        <v>0</v>
      </c>
      <c r="BT79" s="1">
        <v>0</v>
      </c>
      <c r="BU79" s="1">
        <v>2</v>
      </c>
      <c r="BV79" s="1">
        <v>0</v>
      </c>
      <c r="BW79" s="1">
        <v>0</v>
      </c>
      <c r="BX79" s="1">
        <v>0</v>
      </c>
      <c r="BY79" s="1">
        <v>59</v>
      </c>
      <c r="BZ79" s="1">
        <v>0</v>
      </c>
      <c r="CA79" s="1">
        <v>4</v>
      </c>
      <c r="CB79" s="1">
        <v>0</v>
      </c>
      <c r="CC79" s="1">
        <v>0</v>
      </c>
      <c r="CD79" s="1">
        <v>0</v>
      </c>
      <c r="CE79" s="1">
        <v>0</v>
      </c>
      <c r="CF79" s="1">
        <v>0</v>
      </c>
      <c r="CG79" s="1">
        <v>0</v>
      </c>
      <c r="CH79" s="1">
        <v>0</v>
      </c>
      <c r="CI79" s="1">
        <v>0</v>
      </c>
      <c r="CJ79" s="1">
        <v>0</v>
      </c>
      <c r="CK79" s="1">
        <f t="shared" si="1"/>
        <v>3.6625448999999994</v>
      </c>
      <c r="CL79" s="1">
        <v>0</v>
      </c>
    </row>
    <row r="80" spans="1:90" x14ac:dyDescent="0.25">
      <c r="A80" s="1" t="s">
        <v>178</v>
      </c>
      <c r="B80" s="1">
        <v>5.3</v>
      </c>
      <c r="C80" s="1">
        <v>2</v>
      </c>
      <c r="D80" s="1">
        <v>90</v>
      </c>
      <c r="E80" s="1">
        <v>0.19</v>
      </c>
      <c r="F80" s="1">
        <v>0.33</v>
      </c>
      <c r="G80" s="1">
        <v>0.3</v>
      </c>
      <c r="H80" s="1">
        <v>1</v>
      </c>
      <c r="I80" s="1">
        <v>1</v>
      </c>
      <c r="J80" s="1">
        <v>1</v>
      </c>
      <c r="K80" s="1">
        <v>1</v>
      </c>
      <c r="L80" s="1">
        <v>0</v>
      </c>
      <c r="M80" s="1">
        <v>0</v>
      </c>
      <c r="N80" s="1">
        <v>1</v>
      </c>
      <c r="O80" s="1">
        <v>0.19</v>
      </c>
      <c r="P80" s="1">
        <v>0.19</v>
      </c>
      <c r="Q80" s="1">
        <v>0.5</v>
      </c>
      <c r="R80" s="1">
        <v>0.5</v>
      </c>
      <c r="S80" s="1">
        <v>0</v>
      </c>
      <c r="T80" s="1">
        <v>0.5</v>
      </c>
      <c r="U80" s="1">
        <v>4.5</v>
      </c>
      <c r="V80" s="1">
        <v>2.5</v>
      </c>
      <c r="W80" s="1">
        <v>56</v>
      </c>
      <c r="X80" s="1">
        <v>0</v>
      </c>
      <c r="Y80" s="1">
        <v>0</v>
      </c>
      <c r="AA80" s="1">
        <v>0</v>
      </c>
      <c r="AB80" s="1">
        <v>0</v>
      </c>
      <c r="AC80" s="1">
        <v>0.5</v>
      </c>
      <c r="AD80" s="1">
        <v>0</v>
      </c>
      <c r="AE80" s="1">
        <v>0.09</v>
      </c>
      <c r="AF80" s="1">
        <v>0</v>
      </c>
      <c r="AG80" s="1">
        <v>0</v>
      </c>
      <c r="AH80" s="1">
        <v>0.5</v>
      </c>
      <c r="AI80" s="1">
        <v>0</v>
      </c>
      <c r="AJ80" s="1">
        <v>1</v>
      </c>
      <c r="AK80" s="1">
        <v>33</v>
      </c>
      <c r="AL80" s="1">
        <v>0.45</v>
      </c>
      <c r="AM80" s="1">
        <v>36.200000000000003</v>
      </c>
      <c r="AN80" s="1">
        <v>1.4</v>
      </c>
      <c r="AO80" s="1">
        <v>3.8</v>
      </c>
      <c r="AP80" s="1">
        <v>15</v>
      </c>
      <c r="AQ80" s="1">
        <v>33</v>
      </c>
      <c r="AR80" s="1">
        <v>1.5</v>
      </c>
      <c r="AS80" s="1">
        <v>10</v>
      </c>
      <c r="AT80" s="1">
        <v>0</v>
      </c>
      <c r="AU80" s="1">
        <v>0.5</v>
      </c>
      <c r="AV80" s="1">
        <v>0.5</v>
      </c>
      <c r="AW80" s="1">
        <v>100</v>
      </c>
      <c r="AX80" s="1">
        <v>2</v>
      </c>
      <c r="AY80" s="1">
        <v>5</v>
      </c>
      <c r="AZ80" s="1">
        <v>1</v>
      </c>
      <c r="BA80" s="1">
        <v>0</v>
      </c>
      <c r="BB80" s="1">
        <v>6</v>
      </c>
      <c r="BC80" s="1">
        <v>11.5</v>
      </c>
      <c r="BD80" s="1">
        <v>6</v>
      </c>
      <c r="BE80" s="1">
        <v>4.5</v>
      </c>
      <c r="BF80" s="1">
        <v>1</v>
      </c>
      <c r="BG80" s="1">
        <v>1</v>
      </c>
      <c r="BH80" s="1">
        <v>2.5</v>
      </c>
      <c r="BI80" s="1">
        <v>1.61</v>
      </c>
      <c r="BJ80" s="1">
        <v>54.5</v>
      </c>
      <c r="BK80" s="1">
        <v>49.5</v>
      </c>
      <c r="BL80" s="1">
        <v>91</v>
      </c>
      <c r="BM80" s="1">
        <v>12.5</v>
      </c>
      <c r="BN80" s="1">
        <v>9</v>
      </c>
      <c r="BO80" s="1">
        <v>72</v>
      </c>
      <c r="BP80" s="1">
        <v>4.5</v>
      </c>
      <c r="BQ80" s="1">
        <v>2.5</v>
      </c>
      <c r="BR80" s="1">
        <v>56</v>
      </c>
      <c r="BS80" s="1">
        <v>1</v>
      </c>
      <c r="BT80" s="1">
        <v>0</v>
      </c>
      <c r="BU80" s="1">
        <v>2</v>
      </c>
      <c r="BV80" s="1">
        <v>0</v>
      </c>
      <c r="BW80" s="1">
        <v>0</v>
      </c>
      <c r="BX80" s="1">
        <v>0</v>
      </c>
      <c r="BY80" s="1">
        <v>66.5</v>
      </c>
      <c r="BZ80" s="1">
        <v>1</v>
      </c>
      <c r="CA80" s="1">
        <v>4.5</v>
      </c>
      <c r="CB80" s="1">
        <v>0.5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  <c r="CI80" s="1">
        <v>0</v>
      </c>
      <c r="CJ80" s="1">
        <v>0</v>
      </c>
      <c r="CK80" s="1">
        <f t="shared" si="1"/>
        <v>3.6991130300000012</v>
      </c>
      <c r="CL80" s="1">
        <v>0</v>
      </c>
    </row>
    <row r="81" spans="1:90" x14ac:dyDescent="0.25">
      <c r="A81" s="1" t="s">
        <v>179</v>
      </c>
      <c r="B81" s="1">
        <v>5.4</v>
      </c>
      <c r="C81" s="1">
        <v>2</v>
      </c>
      <c r="D81" s="1">
        <v>90</v>
      </c>
      <c r="E81" s="1">
        <v>0.16</v>
      </c>
      <c r="F81" s="1">
        <v>0</v>
      </c>
      <c r="G81" s="1">
        <v>0.3</v>
      </c>
      <c r="H81" s="1">
        <v>0</v>
      </c>
      <c r="I81" s="1">
        <v>0.5</v>
      </c>
      <c r="J81" s="1">
        <v>0.5</v>
      </c>
      <c r="K81" s="1">
        <v>0.5</v>
      </c>
      <c r="L81" s="1">
        <v>0</v>
      </c>
      <c r="M81" s="1">
        <v>0.5</v>
      </c>
      <c r="N81" s="1">
        <v>0</v>
      </c>
      <c r="O81" s="1">
        <v>0.24</v>
      </c>
      <c r="P81" s="1">
        <v>0.24</v>
      </c>
      <c r="Q81" s="1">
        <v>0</v>
      </c>
      <c r="R81" s="1">
        <v>0</v>
      </c>
      <c r="S81" s="1">
        <v>0</v>
      </c>
      <c r="T81" s="1">
        <v>0</v>
      </c>
      <c r="U81" s="1">
        <v>12</v>
      </c>
      <c r="V81" s="1">
        <v>6.5</v>
      </c>
      <c r="W81" s="1">
        <v>54</v>
      </c>
      <c r="X81" s="1">
        <v>0</v>
      </c>
      <c r="Y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0.04</v>
      </c>
      <c r="AF81" s="1">
        <v>0</v>
      </c>
      <c r="AG81" s="1">
        <v>0</v>
      </c>
      <c r="AH81" s="1">
        <v>0.5</v>
      </c>
      <c r="AI81" s="1">
        <v>0</v>
      </c>
      <c r="AJ81" s="1">
        <v>0</v>
      </c>
      <c r="AK81" s="1">
        <v>17.5</v>
      </c>
      <c r="AL81" s="1">
        <v>0.7</v>
      </c>
      <c r="AM81" s="1">
        <v>21.2</v>
      </c>
      <c r="AN81" s="1">
        <v>1.6</v>
      </c>
      <c r="AO81" s="1">
        <v>3.5</v>
      </c>
      <c r="AP81" s="1">
        <v>11.5</v>
      </c>
      <c r="AQ81" s="1">
        <v>11.5</v>
      </c>
      <c r="AR81" s="1">
        <v>0</v>
      </c>
      <c r="AS81" s="1">
        <v>1</v>
      </c>
      <c r="AT81" s="1">
        <v>1.5</v>
      </c>
      <c r="AU81" s="1">
        <v>1.5</v>
      </c>
      <c r="AV81" s="1">
        <v>1</v>
      </c>
      <c r="AW81" s="1">
        <v>67</v>
      </c>
      <c r="AX81" s="1">
        <v>8.5</v>
      </c>
      <c r="AY81" s="1">
        <v>4.5</v>
      </c>
      <c r="AZ81" s="1">
        <v>0.5</v>
      </c>
      <c r="BA81" s="1">
        <v>1</v>
      </c>
      <c r="BB81" s="1">
        <v>6</v>
      </c>
      <c r="BC81" s="1">
        <v>13.5</v>
      </c>
      <c r="BD81" s="1">
        <v>8.5</v>
      </c>
      <c r="BE81" s="1">
        <v>5</v>
      </c>
      <c r="BF81" s="1">
        <v>0</v>
      </c>
      <c r="BG81" s="1">
        <v>1.5</v>
      </c>
      <c r="BH81" s="1">
        <v>2</v>
      </c>
      <c r="BI81" s="1">
        <v>1.6</v>
      </c>
      <c r="BJ81" s="1">
        <v>78</v>
      </c>
      <c r="BK81" s="1">
        <v>64.5</v>
      </c>
      <c r="BL81" s="1">
        <v>83</v>
      </c>
      <c r="BM81" s="1">
        <v>27</v>
      </c>
      <c r="BN81" s="1">
        <v>19</v>
      </c>
      <c r="BO81" s="1">
        <v>70</v>
      </c>
      <c r="BP81" s="1">
        <v>12</v>
      </c>
      <c r="BQ81" s="1">
        <v>6.5</v>
      </c>
      <c r="BR81" s="1">
        <v>54</v>
      </c>
      <c r="BS81" s="1">
        <v>0</v>
      </c>
      <c r="BT81" s="1">
        <v>0</v>
      </c>
      <c r="BU81" s="1">
        <v>2</v>
      </c>
      <c r="BV81" s="1">
        <v>0</v>
      </c>
      <c r="BW81" s="1">
        <v>0</v>
      </c>
      <c r="BX81" s="1">
        <v>0</v>
      </c>
      <c r="BY81" s="1">
        <v>89</v>
      </c>
      <c r="BZ81" s="1">
        <v>1</v>
      </c>
      <c r="CA81" s="1">
        <v>11</v>
      </c>
      <c r="CB81" s="1">
        <v>1.5</v>
      </c>
      <c r="CC81" s="1">
        <v>0</v>
      </c>
      <c r="CD81" s="1">
        <v>0</v>
      </c>
      <c r="CE81" s="1">
        <v>0</v>
      </c>
      <c r="CF81" s="1">
        <v>0</v>
      </c>
      <c r="CG81" s="1">
        <v>0</v>
      </c>
      <c r="CH81" s="1">
        <v>0</v>
      </c>
      <c r="CI81" s="1">
        <v>0</v>
      </c>
      <c r="CJ81" s="1">
        <v>0</v>
      </c>
      <c r="CK81" s="1">
        <f t="shared" si="1"/>
        <v>4.4705083000000005</v>
      </c>
      <c r="CL81" s="1">
        <v>0</v>
      </c>
    </row>
    <row r="82" spans="1:90" x14ac:dyDescent="0.25">
      <c r="A82" s="1" t="s">
        <v>139</v>
      </c>
      <c r="B82" s="1">
        <v>4.4000000000000004</v>
      </c>
      <c r="C82" s="1">
        <v>2</v>
      </c>
      <c r="D82" s="1">
        <v>90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6</v>
      </c>
      <c r="V82" s="1">
        <v>2.5</v>
      </c>
      <c r="W82" s="1">
        <v>42</v>
      </c>
      <c r="X82" s="1">
        <v>0</v>
      </c>
      <c r="Y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0.1</v>
      </c>
      <c r="AM82" s="1">
        <v>13.6</v>
      </c>
      <c r="AN82" s="1">
        <v>0</v>
      </c>
      <c r="AO82" s="1">
        <v>3.8</v>
      </c>
      <c r="AP82" s="1">
        <v>13</v>
      </c>
      <c r="AQ82" s="1">
        <v>13</v>
      </c>
      <c r="AR82" s="1">
        <v>0</v>
      </c>
      <c r="AS82" s="1">
        <v>2</v>
      </c>
      <c r="AT82" s="1">
        <v>1</v>
      </c>
      <c r="AU82" s="1">
        <v>1.5</v>
      </c>
      <c r="AV82" s="1">
        <v>1</v>
      </c>
      <c r="AW82" s="1">
        <v>67</v>
      </c>
      <c r="AX82" s="1">
        <v>4</v>
      </c>
      <c r="AY82" s="1">
        <v>3.5</v>
      </c>
      <c r="AZ82" s="1">
        <v>0</v>
      </c>
      <c r="BA82" s="1">
        <v>2.5</v>
      </c>
      <c r="BB82" s="1">
        <v>6</v>
      </c>
      <c r="BC82" s="1">
        <v>11.5</v>
      </c>
      <c r="BD82" s="1">
        <v>6</v>
      </c>
      <c r="BE82" s="1">
        <v>3</v>
      </c>
      <c r="BF82" s="1">
        <v>1</v>
      </c>
      <c r="BG82" s="1">
        <v>2</v>
      </c>
      <c r="BH82" s="1">
        <v>0.5</v>
      </c>
      <c r="BI82" s="1">
        <v>0.78</v>
      </c>
      <c r="BJ82" s="1">
        <v>44</v>
      </c>
      <c r="BK82" s="1">
        <v>32</v>
      </c>
      <c r="BL82" s="1">
        <v>73</v>
      </c>
      <c r="BM82" s="1">
        <v>11</v>
      </c>
      <c r="BN82" s="1">
        <v>4.5</v>
      </c>
      <c r="BO82" s="1">
        <v>41</v>
      </c>
      <c r="BP82" s="1">
        <v>6</v>
      </c>
      <c r="BQ82" s="1">
        <v>2.5</v>
      </c>
      <c r="BR82" s="1">
        <v>42</v>
      </c>
      <c r="BS82" s="1">
        <v>0</v>
      </c>
      <c r="BT82" s="1">
        <v>0</v>
      </c>
      <c r="BU82" s="1">
        <v>2</v>
      </c>
      <c r="BV82" s="1">
        <v>0</v>
      </c>
      <c r="BW82" s="1">
        <v>0</v>
      </c>
      <c r="BX82" s="1">
        <v>0.5</v>
      </c>
      <c r="BY82" s="1">
        <v>57.5</v>
      </c>
      <c r="BZ82" s="1">
        <v>0</v>
      </c>
      <c r="CA82" s="1">
        <v>6</v>
      </c>
      <c r="CB82" s="1">
        <v>0.5</v>
      </c>
      <c r="CC82" s="1">
        <v>0</v>
      </c>
      <c r="CD82" s="1">
        <v>0</v>
      </c>
      <c r="CE82" s="1">
        <v>0</v>
      </c>
      <c r="CF82" s="1">
        <v>0</v>
      </c>
      <c r="CG82" s="1">
        <v>0</v>
      </c>
      <c r="CH82" s="1">
        <v>0</v>
      </c>
      <c r="CI82" s="1">
        <v>0</v>
      </c>
      <c r="CJ82" s="1">
        <v>0</v>
      </c>
      <c r="CK82" s="1">
        <f t="shared" si="1"/>
        <v>3.6000887000000001</v>
      </c>
      <c r="CL82" s="1">
        <v>0</v>
      </c>
    </row>
    <row r="83" spans="1:90" x14ac:dyDescent="0.25">
      <c r="A83" s="1" t="s">
        <v>149</v>
      </c>
      <c r="B83" s="1">
        <v>4.4000000000000004</v>
      </c>
      <c r="C83" s="1">
        <v>2</v>
      </c>
      <c r="D83" s="1">
        <v>90</v>
      </c>
      <c r="E83" s="1">
        <v>0.04</v>
      </c>
      <c r="F83" s="1">
        <v>0</v>
      </c>
      <c r="G83" s="1">
        <v>0</v>
      </c>
      <c r="H83" s="1">
        <v>0</v>
      </c>
      <c r="I83" s="1">
        <v>0.5</v>
      </c>
      <c r="J83" s="1">
        <v>0</v>
      </c>
      <c r="K83" s="1">
        <v>0.5</v>
      </c>
      <c r="L83" s="1">
        <v>0</v>
      </c>
      <c r="M83" s="1">
        <v>0</v>
      </c>
      <c r="N83" s="1">
        <v>0.5</v>
      </c>
      <c r="O83" s="1">
        <v>0.02</v>
      </c>
      <c r="P83" s="1">
        <v>0.02</v>
      </c>
      <c r="Q83" s="1">
        <v>0</v>
      </c>
      <c r="R83" s="1">
        <v>0</v>
      </c>
      <c r="S83" s="1">
        <v>0</v>
      </c>
      <c r="T83" s="1">
        <v>0</v>
      </c>
      <c r="U83" s="1">
        <v>4</v>
      </c>
      <c r="V83" s="1">
        <v>2</v>
      </c>
      <c r="W83" s="1">
        <v>50</v>
      </c>
      <c r="X83" s="1">
        <v>0</v>
      </c>
      <c r="Y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0.02</v>
      </c>
      <c r="AF83" s="1">
        <v>0</v>
      </c>
      <c r="AG83" s="1">
        <v>0</v>
      </c>
      <c r="AH83" s="1">
        <v>0</v>
      </c>
      <c r="AI83" s="1">
        <v>0</v>
      </c>
      <c r="AJ83" s="1">
        <v>1</v>
      </c>
      <c r="AK83" s="1">
        <v>10</v>
      </c>
      <c r="AL83" s="1">
        <v>0.4</v>
      </c>
      <c r="AM83" s="1">
        <v>19.2</v>
      </c>
      <c r="AN83" s="1">
        <v>0.2</v>
      </c>
      <c r="AO83" s="1">
        <v>4</v>
      </c>
      <c r="AP83" s="1">
        <v>16</v>
      </c>
      <c r="AQ83" s="1">
        <v>28</v>
      </c>
      <c r="AR83" s="1">
        <v>2</v>
      </c>
      <c r="AS83" s="1">
        <v>8</v>
      </c>
      <c r="AT83" s="1">
        <v>0</v>
      </c>
      <c r="AU83" s="1">
        <v>0.5</v>
      </c>
      <c r="AV83" s="1">
        <v>0.5</v>
      </c>
      <c r="AW83" s="1">
        <v>100</v>
      </c>
      <c r="AX83" s="1">
        <v>5.5</v>
      </c>
      <c r="AY83" s="1">
        <v>5.5</v>
      </c>
      <c r="AZ83" s="1">
        <v>0</v>
      </c>
      <c r="BA83" s="1">
        <v>2.5</v>
      </c>
      <c r="BB83" s="1">
        <v>8</v>
      </c>
      <c r="BC83" s="1">
        <v>12</v>
      </c>
      <c r="BD83" s="1">
        <v>6.5</v>
      </c>
      <c r="BE83" s="1">
        <v>3.5</v>
      </c>
      <c r="BF83" s="1">
        <v>1</v>
      </c>
      <c r="BG83" s="1">
        <v>2</v>
      </c>
      <c r="BH83" s="1">
        <v>0.5</v>
      </c>
      <c r="BI83" s="1">
        <v>0.8</v>
      </c>
      <c r="BJ83" s="1">
        <v>65</v>
      </c>
      <c r="BK83" s="1">
        <v>56</v>
      </c>
      <c r="BL83" s="1">
        <v>86</v>
      </c>
      <c r="BM83" s="1">
        <v>15</v>
      </c>
      <c r="BN83" s="1">
        <v>10.5</v>
      </c>
      <c r="BO83" s="1">
        <v>70</v>
      </c>
      <c r="BP83" s="1">
        <v>4</v>
      </c>
      <c r="BQ83" s="1">
        <v>2</v>
      </c>
      <c r="BR83" s="1">
        <v>50</v>
      </c>
      <c r="BS83" s="1">
        <v>0</v>
      </c>
      <c r="BT83" s="1">
        <v>0</v>
      </c>
      <c r="BU83" s="1">
        <v>2</v>
      </c>
      <c r="BV83" s="1">
        <v>0</v>
      </c>
      <c r="BW83" s="1">
        <v>0</v>
      </c>
      <c r="BX83" s="1">
        <v>0</v>
      </c>
      <c r="BY83" s="1">
        <v>77</v>
      </c>
      <c r="BZ83" s="1">
        <v>1</v>
      </c>
      <c r="CA83" s="1">
        <v>4</v>
      </c>
      <c r="CB83" s="1">
        <v>0</v>
      </c>
      <c r="CC83" s="1">
        <v>0</v>
      </c>
      <c r="CD83" s="1">
        <v>0</v>
      </c>
      <c r="CE83" s="1">
        <v>0</v>
      </c>
      <c r="CF83" s="1">
        <v>0</v>
      </c>
      <c r="CG83" s="1">
        <v>0</v>
      </c>
      <c r="CH83" s="1">
        <v>0</v>
      </c>
      <c r="CI83" s="1">
        <v>0</v>
      </c>
      <c r="CJ83" s="1">
        <v>0</v>
      </c>
      <c r="CK83" s="1">
        <f t="shared" si="1"/>
        <v>3.9235238599999995</v>
      </c>
      <c r="CL83" s="1">
        <v>0</v>
      </c>
    </row>
    <row r="84" spans="1:90" x14ac:dyDescent="0.25">
      <c r="A84" s="1" t="s">
        <v>153</v>
      </c>
      <c r="B84" s="1">
        <v>3.8</v>
      </c>
      <c r="C84" s="1">
        <v>2</v>
      </c>
      <c r="D84" s="1">
        <v>32.5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7</v>
      </c>
      <c r="V84" s="1">
        <v>6</v>
      </c>
      <c r="W84" s="1">
        <v>86</v>
      </c>
      <c r="X84" s="1">
        <v>0</v>
      </c>
      <c r="Y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1.7</v>
      </c>
      <c r="AM84" s="1">
        <v>5.0999999999999996</v>
      </c>
      <c r="AN84" s="1">
        <v>0</v>
      </c>
      <c r="AO84" s="1">
        <v>1.4</v>
      </c>
      <c r="AP84" s="1">
        <v>6</v>
      </c>
      <c r="AQ84" s="1">
        <v>6</v>
      </c>
      <c r="AR84" s="1">
        <v>0</v>
      </c>
      <c r="AS84" s="1">
        <v>0.5</v>
      </c>
      <c r="AT84" s="1">
        <v>1</v>
      </c>
      <c r="AU84" s="1">
        <v>0</v>
      </c>
      <c r="AV84" s="1">
        <v>0</v>
      </c>
      <c r="AX84" s="1">
        <v>0</v>
      </c>
      <c r="AY84" s="1">
        <v>1.5</v>
      </c>
      <c r="AZ84" s="1">
        <v>0</v>
      </c>
      <c r="BA84" s="1">
        <v>1</v>
      </c>
      <c r="BB84" s="1">
        <v>2.5</v>
      </c>
      <c r="BC84" s="1">
        <v>13.5</v>
      </c>
      <c r="BD84" s="1">
        <v>8.5</v>
      </c>
      <c r="BE84" s="1">
        <v>5</v>
      </c>
      <c r="BF84" s="1">
        <v>0</v>
      </c>
      <c r="BG84" s="1">
        <v>1.5</v>
      </c>
      <c r="BH84" s="1">
        <v>2</v>
      </c>
      <c r="BI84" s="1">
        <v>1.6</v>
      </c>
      <c r="BJ84" s="1">
        <v>30.5</v>
      </c>
      <c r="BK84" s="1">
        <v>29</v>
      </c>
      <c r="BL84" s="1">
        <v>95</v>
      </c>
      <c r="BM84" s="1">
        <v>16</v>
      </c>
      <c r="BN84" s="1">
        <v>14.5</v>
      </c>
      <c r="BO84" s="1">
        <v>91</v>
      </c>
      <c r="BP84" s="1">
        <v>7</v>
      </c>
      <c r="BQ84" s="1">
        <v>6</v>
      </c>
      <c r="BR84" s="1">
        <v>86</v>
      </c>
      <c r="BS84" s="1">
        <v>0</v>
      </c>
      <c r="BT84" s="1">
        <v>0</v>
      </c>
      <c r="BU84" s="1">
        <v>1</v>
      </c>
      <c r="BV84" s="1">
        <v>1</v>
      </c>
      <c r="BW84" s="1">
        <v>1</v>
      </c>
      <c r="BX84" s="1">
        <v>0</v>
      </c>
      <c r="BY84" s="1">
        <v>35.5</v>
      </c>
      <c r="BZ84" s="1">
        <v>0</v>
      </c>
      <c r="CA84" s="1">
        <v>5.5</v>
      </c>
      <c r="CB84" s="1">
        <v>0</v>
      </c>
      <c r="CC84" s="1">
        <v>0</v>
      </c>
      <c r="CD84" s="1">
        <v>0</v>
      </c>
      <c r="CE84" s="1">
        <v>0</v>
      </c>
      <c r="CF84" s="1">
        <v>0</v>
      </c>
      <c r="CG84" s="1">
        <v>0</v>
      </c>
      <c r="CH84" s="1">
        <v>0</v>
      </c>
      <c r="CI84" s="1">
        <v>0</v>
      </c>
      <c r="CJ84" s="1">
        <v>0</v>
      </c>
      <c r="CK84" s="1">
        <f t="shared" si="1"/>
        <v>3.4150182000000004</v>
      </c>
      <c r="CL84" s="1">
        <v>0</v>
      </c>
    </row>
    <row r="85" spans="1:90" x14ac:dyDescent="0.25">
      <c r="A85" s="1" t="s">
        <v>104</v>
      </c>
      <c r="B85" s="1">
        <v>5.4</v>
      </c>
      <c r="C85" s="1">
        <v>2</v>
      </c>
      <c r="D85" s="1">
        <v>90</v>
      </c>
      <c r="E85" s="1">
        <v>0.01</v>
      </c>
      <c r="F85" s="1">
        <v>0</v>
      </c>
      <c r="G85" s="1">
        <v>0</v>
      </c>
      <c r="H85" s="1">
        <v>0</v>
      </c>
      <c r="I85" s="1">
        <v>0.5</v>
      </c>
      <c r="J85" s="1">
        <v>0</v>
      </c>
      <c r="K85" s="1">
        <v>0.5</v>
      </c>
      <c r="L85" s="1">
        <v>0</v>
      </c>
      <c r="M85" s="1">
        <v>0</v>
      </c>
      <c r="N85" s="1">
        <v>0.5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11</v>
      </c>
      <c r="V85" s="1">
        <v>7.5</v>
      </c>
      <c r="W85" s="1">
        <v>68</v>
      </c>
      <c r="X85" s="1">
        <v>0</v>
      </c>
      <c r="Y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0.5</v>
      </c>
      <c r="AI85" s="1">
        <v>0</v>
      </c>
      <c r="AJ85" s="1">
        <v>0.5</v>
      </c>
      <c r="AK85" s="1">
        <v>2</v>
      </c>
      <c r="AL85" s="1">
        <v>2.0499999999999998</v>
      </c>
      <c r="AM85" s="1">
        <v>17.600000000000001</v>
      </c>
      <c r="AN85" s="1">
        <v>0</v>
      </c>
      <c r="AO85" s="1">
        <v>2.7</v>
      </c>
      <c r="AP85" s="1">
        <v>13.5</v>
      </c>
      <c r="AQ85" s="1">
        <v>19.5</v>
      </c>
      <c r="AR85" s="1">
        <v>0</v>
      </c>
      <c r="AS85" s="1">
        <v>3</v>
      </c>
      <c r="AT85" s="1">
        <v>1</v>
      </c>
      <c r="AU85" s="1">
        <v>2</v>
      </c>
      <c r="AV85" s="1">
        <v>2</v>
      </c>
      <c r="AW85" s="1">
        <v>100</v>
      </c>
      <c r="AX85" s="1">
        <v>3.5</v>
      </c>
      <c r="AY85" s="1">
        <v>2.5</v>
      </c>
      <c r="AZ85" s="1">
        <v>1</v>
      </c>
      <c r="BA85" s="1">
        <v>1</v>
      </c>
      <c r="BB85" s="1">
        <v>4.5</v>
      </c>
      <c r="BC85" s="1">
        <v>12.5</v>
      </c>
      <c r="BD85" s="1">
        <v>8</v>
      </c>
      <c r="BE85" s="1">
        <v>2.5</v>
      </c>
      <c r="BF85" s="1">
        <v>0.5</v>
      </c>
      <c r="BG85" s="1">
        <v>1.5</v>
      </c>
      <c r="BH85" s="1">
        <v>2</v>
      </c>
      <c r="BI85" s="1">
        <v>1.2</v>
      </c>
      <c r="BJ85" s="1">
        <v>52</v>
      </c>
      <c r="BK85" s="1">
        <v>44.5</v>
      </c>
      <c r="BL85" s="1">
        <v>86</v>
      </c>
      <c r="BM85" s="1">
        <v>25</v>
      </c>
      <c r="BN85" s="1">
        <v>20</v>
      </c>
      <c r="BO85" s="1">
        <v>80</v>
      </c>
      <c r="BP85" s="1">
        <v>11</v>
      </c>
      <c r="BQ85" s="1">
        <v>7.5</v>
      </c>
      <c r="BR85" s="1">
        <v>68</v>
      </c>
      <c r="BS85" s="1">
        <v>0</v>
      </c>
      <c r="BT85" s="1">
        <v>0</v>
      </c>
      <c r="BU85" s="1">
        <v>2</v>
      </c>
      <c r="BV85" s="1">
        <v>0</v>
      </c>
      <c r="BW85" s="1">
        <v>0</v>
      </c>
      <c r="BX85" s="1">
        <v>0</v>
      </c>
      <c r="BY85" s="1">
        <v>61.5</v>
      </c>
      <c r="BZ85" s="1">
        <v>0.5</v>
      </c>
      <c r="CA85" s="1">
        <v>6.5</v>
      </c>
      <c r="CB85" s="1">
        <v>0.5</v>
      </c>
      <c r="CC85" s="1">
        <v>0</v>
      </c>
      <c r="CD85" s="1">
        <v>0</v>
      </c>
      <c r="CE85" s="1">
        <v>0</v>
      </c>
      <c r="CF85" s="1">
        <v>0</v>
      </c>
      <c r="CG85" s="1">
        <v>0</v>
      </c>
      <c r="CH85" s="1">
        <v>0</v>
      </c>
      <c r="CI85" s="1">
        <v>0</v>
      </c>
      <c r="CJ85" s="1">
        <v>0</v>
      </c>
      <c r="CK85" s="1">
        <f t="shared" si="1"/>
        <v>3.226797509999999</v>
      </c>
      <c r="CL85" s="1">
        <v>-3</v>
      </c>
    </row>
  </sheetData>
  <sortState xmlns:xlrd2="http://schemas.microsoft.com/office/spreadsheetml/2017/richdata2" ref="A2:CL85">
    <sortCondition ref="C7:C85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97CF8-0657-46E8-8073-9E2D31BA45CF}">
  <dimension ref="A1:CL78"/>
  <sheetViews>
    <sheetView zoomScale="80" zoomScaleNormal="80" workbookViewId="0">
      <pane xSplit="1" ySplit="1" topLeftCell="BT2" activePane="bottomRight" state="frozen"/>
      <selection pane="topRight" activeCell="B1" sqref="B1"/>
      <selection pane="bottomLeft" activeCell="A2" sqref="A2"/>
      <selection pane="bottomRight" activeCell="CK1" activeCellId="1" sqref="A1:B1048576 CK1:CL1048576"/>
    </sheetView>
  </sheetViews>
  <sheetFormatPr defaultRowHeight="15.75" x14ac:dyDescent="0.25"/>
  <cols>
    <col min="1" max="89" width="9.140625" style="1"/>
    <col min="90" max="90" width="12" style="1" bestFit="1" customWidth="1"/>
    <col min="91" max="16384" width="9.140625" style="1"/>
  </cols>
  <sheetData>
    <row r="1" spans="1:9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10</v>
      </c>
      <c r="S1" s="1" t="s">
        <v>11</v>
      </c>
      <c r="T1" s="1" t="s">
        <v>13</v>
      </c>
      <c r="U1" s="1" t="s">
        <v>17</v>
      </c>
      <c r="V1" s="1" t="s">
        <v>18</v>
      </c>
      <c r="W1" s="1" t="s">
        <v>19</v>
      </c>
      <c r="X1" s="1" t="s">
        <v>17</v>
      </c>
      <c r="Y1" s="1" t="s">
        <v>18</v>
      </c>
      <c r="Z1" s="1" t="s">
        <v>19</v>
      </c>
      <c r="AA1" s="1" t="s">
        <v>20</v>
      </c>
      <c r="AB1" s="1" t="s">
        <v>21</v>
      </c>
      <c r="AC1" s="1" t="s">
        <v>22</v>
      </c>
      <c r="AD1" s="1" t="s">
        <v>23</v>
      </c>
      <c r="AE1" s="1" t="s">
        <v>24</v>
      </c>
      <c r="AF1" s="1" t="s">
        <v>25</v>
      </c>
      <c r="AG1" s="1" t="s">
        <v>26</v>
      </c>
      <c r="AH1" s="1" t="s">
        <v>27</v>
      </c>
      <c r="AI1" s="1" t="s">
        <v>28</v>
      </c>
      <c r="AJ1" s="1" t="s">
        <v>29</v>
      </c>
      <c r="AK1" s="1" t="s">
        <v>30</v>
      </c>
      <c r="AL1" s="1" t="s">
        <v>31</v>
      </c>
      <c r="AM1" s="1" t="s">
        <v>32</v>
      </c>
      <c r="AN1" s="1" t="s">
        <v>33</v>
      </c>
      <c r="AO1" s="1" t="s">
        <v>34</v>
      </c>
      <c r="AP1" s="1" t="s">
        <v>35</v>
      </c>
      <c r="AQ1" s="1" t="s">
        <v>36</v>
      </c>
      <c r="AR1" s="1" t="s">
        <v>37</v>
      </c>
      <c r="AS1" s="1" t="s">
        <v>38</v>
      </c>
      <c r="AT1" s="1" t="s">
        <v>39</v>
      </c>
      <c r="AU1" s="1" t="s">
        <v>17</v>
      </c>
      <c r="AV1" s="1" t="s">
        <v>40</v>
      </c>
      <c r="AW1" s="1" t="s">
        <v>19</v>
      </c>
      <c r="AX1" s="1" t="s">
        <v>41</v>
      </c>
      <c r="AY1" s="1" t="s">
        <v>42</v>
      </c>
      <c r="AZ1" s="1" t="s">
        <v>43</v>
      </c>
      <c r="BA1" s="1" t="s">
        <v>44</v>
      </c>
      <c r="BB1" s="1" t="s">
        <v>45</v>
      </c>
      <c r="BC1" s="1" t="s">
        <v>8</v>
      </c>
      <c r="BD1" s="1" t="s">
        <v>10</v>
      </c>
      <c r="BE1" s="1" t="s">
        <v>9</v>
      </c>
      <c r="BF1" s="1" t="s">
        <v>46</v>
      </c>
      <c r="BG1" s="1" t="s">
        <v>13</v>
      </c>
      <c r="BH1" s="1" t="s">
        <v>12</v>
      </c>
      <c r="BI1" s="1" t="s">
        <v>47</v>
      </c>
      <c r="BJ1" s="1" t="s">
        <v>17</v>
      </c>
      <c r="BK1" s="1" t="s">
        <v>48</v>
      </c>
      <c r="BL1" s="1" t="s">
        <v>19</v>
      </c>
      <c r="BM1" s="1" t="s">
        <v>17</v>
      </c>
      <c r="BN1" s="1" t="s">
        <v>49</v>
      </c>
      <c r="BO1" s="1" t="s">
        <v>19</v>
      </c>
      <c r="BP1" s="1" t="s">
        <v>17</v>
      </c>
      <c r="BQ1" s="1" t="s">
        <v>18</v>
      </c>
      <c r="BR1" s="1" t="s">
        <v>19</v>
      </c>
      <c r="BS1" s="1" t="s">
        <v>17</v>
      </c>
      <c r="BT1" s="1" t="s">
        <v>49</v>
      </c>
      <c r="BU1" s="1" t="s">
        <v>50</v>
      </c>
      <c r="BV1" s="1" t="s">
        <v>51</v>
      </c>
      <c r="BW1" s="1" t="s">
        <v>52</v>
      </c>
      <c r="BX1" s="1" t="s">
        <v>53</v>
      </c>
      <c r="BY1" s="1" t="s">
        <v>54</v>
      </c>
      <c r="BZ1" s="1" t="s">
        <v>55</v>
      </c>
      <c r="CA1" s="1" t="s">
        <v>56</v>
      </c>
      <c r="CB1" s="1" t="s">
        <v>55</v>
      </c>
      <c r="CC1" s="1" t="s">
        <v>56</v>
      </c>
      <c r="CD1" s="1" t="s">
        <v>55</v>
      </c>
      <c r="CE1" s="1" t="s">
        <v>57</v>
      </c>
      <c r="CF1" s="1" t="s">
        <v>49</v>
      </c>
      <c r="CG1" s="1" t="s">
        <v>17</v>
      </c>
      <c r="CH1" s="1" t="s">
        <v>58</v>
      </c>
      <c r="CI1" s="1" t="s">
        <v>17</v>
      </c>
      <c r="CJ1" s="1" t="s">
        <v>58</v>
      </c>
      <c r="CK1" s="1" t="s">
        <v>209</v>
      </c>
      <c r="CL1" s="1" t="s">
        <v>208</v>
      </c>
    </row>
    <row r="2" spans="1:90" x14ac:dyDescent="0.25">
      <c r="A2" s="1" t="s">
        <v>165</v>
      </c>
      <c r="B2" s="1">
        <v>7.1</v>
      </c>
      <c r="C2" s="1">
        <v>1</v>
      </c>
      <c r="D2" s="1">
        <v>90</v>
      </c>
      <c r="E2" s="1">
        <v>0.3</v>
      </c>
      <c r="F2" s="1">
        <v>0</v>
      </c>
      <c r="G2" s="1">
        <v>0.5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0.04</v>
      </c>
      <c r="P2" s="1">
        <v>0.04</v>
      </c>
      <c r="Q2" s="1">
        <v>0</v>
      </c>
      <c r="R2" s="1">
        <v>0</v>
      </c>
      <c r="S2" s="1">
        <v>0</v>
      </c>
      <c r="T2" s="1">
        <v>0</v>
      </c>
      <c r="U2" s="1">
        <v>29</v>
      </c>
      <c r="V2" s="1">
        <v>22</v>
      </c>
      <c r="W2" s="1">
        <v>76</v>
      </c>
      <c r="X2" s="1">
        <v>8</v>
      </c>
      <c r="Y2" s="1">
        <v>1</v>
      </c>
      <c r="Z2" s="1">
        <v>13</v>
      </c>
      <c r="AA2" s="1">
        <v>1</v>
      </c>
      <c r="AB2" s="1">
        <v>0</v>
      </c>
      <c r="AC2" s="1">
        <v>1</v>
      </c>
      <c r="AD2" s="1">
        <v>1</v>
      </c>
      <c r="AE2" s="1">
        <v>0.45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18</v>
      </c>
      <c r="AL2" s="1">
        <v>21.9</v>
      </c>
      <c r="AM2" s="1">
        <v>8.8000000000000007</v>
      </c>
      <c r="AN2" s="1">
        <v>1.6</v>
      </c>
      <c r="AO2" s="1">
        <v>4.7</v>
      </c>
      <c r="AP2" s="1">
        <v>17</v>
      </c>
      <c r="AQ2" s="1">
        <v>17</v>
      </c>
      <c r="AR2" s="1">
        <v>0</v>
      </c>
      <c r="AS2" s="1">
        <v>1</v>
      </c>
      <c r="AT2" s="1">
        <v>3</v>
      </c>
      <c r="AU2" s="1">
        <v>0</v>
      </c>
      <c r="AV2" s="1">
        <v>0</v>
      </c>
      <c r="AX2" s="1">
        <v>7</v>
      </c>
      <c r="AY2" s="1">
        <v>2</v>
      </c>
      <c r="AZ2" s="1">
        <v>0</v>
      </c>
      <c r="BA2" s="1">
        <v>0</v>
      </c>
      <c r="BB2" s="1">
        <v>2</v>
      </c>
      <c r="BC2" s="1">
        <v>7</v>
      </c>
      <c r="BD2" s="1">
        <v>5</v>
      </c>
      <c r="BE2" s="1">
        <v>3</v>
      </c>
      <c r="BF2" s="1">
        <v>1</v>
      </c>
      <c r="BG2" s="1">
        <v>3</v>
      </c>
      <c r="BH2" s="1">
        <v>2</v>
      </c>
      <c r="BI2" s="1">
        <v>1.18</v>
      </c>
      <c r="BJ2" s="1">
        <v>65</v>
      </c>
      <c r="BK2" s="1">
        <v>56</v>
      </c>
      <c r="BL2" s="1">
        <v>86</v>
      </c>
      <c r="BM2" s="1">
        <v>56</v>
      </c>
      <c r="BN2" s="1">
        <v>42</v>
      </c>
      <c r="BO2" s="1">
        <v>75</v>
      </c>
      <c r="BP2" s="1">
        <v>29</v>
      </c>
      <c r="BQ2" s="1">
        <v>22</v>
      </c>
      <c r="BR2" s="1">
        <v>76</v>
      </c>
      <c r="BS2" s="1">
        <v>0</v>
      </c>
      <c r="BT2" s="1">
        <v>0</v>
      </c>
      <c r="BU2" s="1">
        <v>1</v>
      </c>
      <c r="BV2" s="1">
        <v>0</v>
      </c>
      <c r="BW2" s="1">
        <v>0</v>
      </c>
      <c r="BX2" s="1">
        <v>0</v>
      </c>
      <c r="BY2" s="1">
        <v>92</v>
      </c>
      <c r="BZ2" s="1">
        <v>9</v>
      </c>
      <c r="CA2" s="1">
        <v>2</v>
      </c>
      <c r="CB2" s="1">
        <v>8</v>
      </c>
      <c r="CC2" s="1">
        <v>0</v>
      </c>
      <c r="CD2" s="1">
        <v>0</v>
      </c>
      <c r="CE2" s="1">
        <v>1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f>4.183594+(-0.009034*D2)+(-1.802019*E2)+(1.02112*F2)+(1.762121*G2)+(-3.031996*J2)+(-6.456009*M2)+(24.043236*O2)+(-1.033312*T2)+(0.066494*AA2)+(-0.22258*AB2)+(-0.191123*AC2)+(-1.297444*AI2)+(-0.050047*AK2)+(-0.042478*AM2)+(0.045861*AQ2)+(-0.114879*AS2)+(-0.11276*AT2)+(0.156991*AU2)+(-0.222984*AV2)+(0.03936*AY2)+(0.032499*BE2)+(0.1917*BF2)+(-0.123623*BG2)+(0.065461*BH2)+(0.015142*BK2)+(-0.018628*BL2)+(-0.023796*BN2)+(0.006707*BR2)+(0.619998*BS2)+(0.019132*BY2)+(0.096691*BZ2)+(-0.020132*CA2)+(0.100053*CB2)+(-1.303454*CD2)+(-0.545811*CF2)+(-1.093949*CG2)+(4.460507*CH2)+(7.9751*CJ2)</f>
        <v>5.8746518400000003</v>
      </c>
      <c r="CL2" s="1">
        <v>12</v>
      </c>
    </row>
    <row r="3" spans="1:90" x14ac:dyDescent="0.25">
      <c r="A3" s="1" t="s">
        <v>61</v>
      </c>
      <c r="B3" s="1">
        <v>4.7</v>
      </c>
      <c r="C3" s="1">
        <v>1</v>
      </c>
      <c r="D3" s="1">
        <v>16</v>
      </c>
      <c r="E3" s="1">
        <v>0.02</v>
      </c>
      <c r="F3" s="1">
        <v>0.5</v>
      </c>
      <c r="G3" s="1">
        <v>0</v>
      </c>
      <c r="H3" s="1">
        <v>1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7</v>
      </c>
      <c r="V3" s="1">
        <v>6</v>
      </c>
      <c r="W3" s="1">
        <v>86</v>
      </c>
      <c r="X3" s="1">
        <v>1</v>
      </c>
      <c r="Y3" s="1">
        <v>0</v>
      </c>
      <c r="Z3" s="1">
        <v>0</v>
      </c>
      <c r="AA3" s="1">
        <v>1</v>
      </c>
      <c r="AB3" s="1">
        <v>1</v>
      </c>
      <c r="AC3" s="1">
        <v>1</v>
      </c>
      <c r="AD3" s="1">
        <v>0</v>
      </c>
      <c r="AE3" s="1">
        <v>0.03</v>
      </c>
      <c r="AF3" s="1">
        <v>1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11.4</v>
      </c>
      <c r="AM3" s="1">
        <v>24.4</v>
      </c>
      <c r="AN3" s="1">
        <v>0.1</v>
      </c>
      <c r="AO3" s="1">
        <v>2.9</v>
      </c>
      <c r="AP3" s="1">
        <v>5</v>
      </c>
      <c r="AQ3" s="1">
        <v>14</v>
      </c>
      <c r="AR3" s="1">
        <v>0</v>
      </c>
      <c r="AS3" s="1">
        <v>4</v>
      </c>
      <c r="AT3" s="1">
        <v>0</v>
      </c>
      <c r="AU3" s="1">
        <v>0</v>
      </c>
      <c r="AV3" s="1">
        <v>0</v>
      </c>
      <c r="AX3" s="1">
        <v>1</v>
      </c>
      <c r="AY3" s="1">
        <v>0</v>
      </c>
      <c r="AZ3" s="1">
        <v>1</v>
      </c>
      <c r="BA3" s="1">
        <v>0</v>
      </c>
      <c r="BB3" s="1">
        <v>1</v>
      </c>
      <c r="BC3" s="1">
        <v>6</v>
      </c>
      <c r="BD3" s="1">
        <v>3</v>
      </c>
      <c r="BE3" s="1">
        <v>2</v>
      </c>
      <c r="BF3" s="1">
        <v>0</v>
      </c>
      <c r="BG3" s="1">
        <v>0</v>
      </c>
      <c r="BH3" s="1">
        <v>1</v>
      </c>
      <c r="BI3" s="1">
        <v>0.73</v>
      </c>
      <c r="BJ3" s="1">
        <v>12</v>
      </c>
      <c r="BK3" s="1">
        <v>11</v>
      </c>
      <c r="BL3" s="1">
        <v>92</v>
      </c>
      <c r="BM3" s="1">
        <v>12</v>
      </c>
      <c r="BN3" s="1">
        <v>10</v>
      </c>
      <c r="BO3" s="1">
        <v>83</v>
      </c>
      <c r="BP3" s="1">
        <v>7</v>
      </c>
      <c r="BQ3" s="1">
        <v>6</v>
      </c>
      <c r="BR3" s="1">
        <v>86</v>
      </c>
      <c r="BS3" s="1">
        <v>0</v>
      </c>
      <c r="BT3" s="1">
        <v>0</v>
      </c>
      <c r="BU3" s="1">
        <v>0</v>
      </c>
      <c r="BV3" s="1">
        <v>1</v>
      </c>
      <c r="BW3" s="1">
        <v>0</v>
      </c>
      <c r="BX3" s="1">
        <v>1</v>
      </c>
      <c r="BY3" s="1">
        <v>16</v>
      </c>
      <c r="BZ3" s="1">
        <v>0</v>
      </c>
      <c r="CA3" s="1">
        <v>4</v>
      </c>
      <c r="CB3" s="1">
        <v>2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f t="shared" ref="CK3:CK66" si="0">4.183594+(-0.009034*D3)+(-1.802019*E3)+(1.02112*F3)+(1.762121*G3)+(-3.031996*J3)+(-6.456009*M3)+(24.043236*O3)+(-1.033312*T3)+(0.066494*AA3)+(-0.22258*AB3)+(-0.191123*AC3)+(-1.297444*AI3)+(-0.050047*AK3)+(-0.042478*AM3)+(0.045861*AQ3)+(-0.114879*AS3)+(-0.11276*AT3)+(0.156991*AU3)+(-0.222984*AV3)+(0.03936*AY3)+(0.032499*BE3)+(0.1917*BF3)+(-0.123623*BG3)+(0.065461*BH3)+(0.015142*BK3)+(-0.018628*BL3)+(-0.023796*BN3)+(0.006707*BR3)+(0.619998*BS3)+(0.019132*BY3)+(0.096691*BZ3)+(-0.020132*CA3)+(0.100053*CB3)+(-1.303454*CD3)+(-0.545811*CF3)+(-1.093949*CG3)+(4.460507*CH3)+(7.9751*CJ3)</f>
        <v>2.6602124200000001</v>
      </c>
      <c r="CL3" s="1">
        <v>9</v>
      </c>
    </row>
    <row r="4" spans="1:90" x14ac:dyDescent="0.25">
      <c r="A4" s="1" t="s">
        <v>123</v>
      </c>
      <c r="B4" s="1">
        <v>4.4000000000000004</v>
      </c>
      <c r="C4" s="1">
        <v>1</v>
      </c>
      <c r="D4" s="1">
        <v>90</v>
      </c>
      <c r="E4" s="1">
        <v>0.26</v>
      </c>
      <c r="F4" s="1">
        <v>0.5</v>
      </c>
      <c r="G4" s="1">
        <v>0.2</v>
      </c>
      <c r="H4" s="1">
        <v>1</v>
      </c>
      <c r="I4" s="1">
        <v>1</v>
      </c>
      <c r="J4" s="1">
        <v>1</v>
      </c>
      <c r="K4" s="1">
        <v>1</v>
      </c>
      <c r="L4" s="1">
        <v>0</v>
      </c>
      <c r="M4" s="1">
        <v>0</v>
      </c>
      <c r="N4" s="1">
        <v>1</v>
      </c>
      <c r="O4" s="1">
        <v>0.16</v>
      </c>
      <c r="P4" s="1">
        <v>0.16</v>
      </c>
      <c r="Q4" s="1">
        <v>1</v>
      </c>
      <c r="R4" s="1">
        <v>1</v>
      </c>
      <c r="S4" s="1">
        <v>0</v>
      </c>
      <c r="T4" s="1">
        <v>1</v>
      </c>
      <c r="U4" s="1">
        <v>4</v>
      </c>
      <c r="V4" s="1">
        <v>1</v>
      </c>
      <c r="W4" s="1">
        <v>25</v>
      </c>
      <c r="X4" s="1">
        <v>0</v>
      </c>
      <c r="Y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0.04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17</v>
      </c>
      <c r="AL4" s="1">
        <v>0.6</v>
      </c>
      <c r="AM4" s="1">
        <v>63.2</v>
      </c>
      <c r="AN4" s="1">
        <v>1.1000000000000001</v>
      </c>
      <c r="AO4" s="1">
        <v>4.3</v>
      </c>
      <c r="AP4" s="1">
        <v>16</v>
      </c>
      <c r="AQ4" s="1">
        <v>28</v>
      </c>
      <c r="AR4" s="1">
        <v>1</v>
      </c>
      <c r="AS4" s="1">
        <v>9</v>
      </c>
      <c r="AT4" s="1">
        <v>1</v>
      </c>
      <c r="AU4" s="1">
        <v>3</v>
      </c>
      <c r="AV4" s="1">
        <v>2</v>
      </c>
      <c r="AW4" s="1">
        <v>67</v>
      </c>
      <c r="AX4" s="1">
        <v>6</v>
      </c>
      <c r="AY4" s="1">
        <v>3</v>
      </c>
      <c r="AZ4" s="1">
        <v>4</v>
      </c>
      <c r="BA4" s="1">
        <v>2</v>
      </c>
      <c r="BB4" s="1">
        <v>9</v>
      </c>
      <c r="BC4" s="1">
        <v>17</v>
      </c>
      <c r="BD4" s="1">
        <v>8</v>
      </c>
      <c r="BE4" s="1">
        <v>5</v>
      </c>
      <c r="BF4" s="1">
        <v>0</v>
      </c>
      <c r="BG4" s="1">
        <v>1</v>
      </c>
      <c r="BH4" s="1">
        <v>0</v>
      </c>
      <c r="BI4" s="1">
        <v>1.1200000000000001</v>
      </c>
      <c r="BJ4" s="1">
        <v>29</v>
      </c>
      <c r="BK4" s="1">
        <v>18</v>
      </c>
      <c r="BL4" s="1">
        <v>62</v>
      </c>
      <c r="BM4" s="1">
        <v>11</v>
      </c>
      <c r="BN4" s="1">
        <v>6</v>
      </c>
      <c r="BO4" s="1">
        <v>55</v>
      </c>
      <c r="BP4" s="1">
        <v>4</v>
      </c>
      <c r="BQ4" s="1">
        <v>1</v>
      </c>
      <c r="BR4" s="1">
        <v>25</v>
      </c>
      <c r="BS4" s="1">
        <v>0</v>
      </c>
      <c r="BT4" s="1">
        <v>0</v>
      </c>
      <c r="BU4" s="1">
        <v>1</v>
      </c>
      <c r="BV4" s="1">
        <v>0</v>
      </c>
      <c r="BW4" s="1">
        <v>0</v>
      </c>
      <c r="BX4" s="1">
        <v>0</v>
      </c>
      <c r="BY4" s="1">
        <v>47</v>
      </c>
      <c r="BZ4" s="1">
        <v>1</v>
      </c>
      <c r="CA4" s="1">
        <v>4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f t="shared" si="0"/>
        <v>0.38847442000000026</v>
      </c>
      <c r="CL4" s="1">
        <v>7</v>
      </c>
    </row>
    <row r="5" spans="1:90" x14ac:dyDescent="0.25">
      <c r="A5" s="1" t="s">
        <v>161</v>
      </c>
      <c r="B5" s="1">
        <v>4.2</v>
      </c>
      <c r="C5" s="1">
        <v>1</v>
      </c>
      <c r="D5" s="1">
        <v>90</v>
      </c>
      <c r="E5" s="1">
        <v>0.05</v>
      </c>
      <c r="F5" s="1">
        <v>0</v>
      </c>
      <c r="G5" s="1">
        <v>0.1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16</v>
      </c>
      <c r="V5" s="1">
        <v>12</v>
      </c>
      <c r="W5" s="1">
        <v>75</v>
      </c>
      <c r="X5" s="1">
        <v>4</v>
      </c>
      <c r="Y5" s="1">
        <v>1</v>
      </c>
      <c r="Z5" s="1">
        <v>25</v>
      </c>
      <c r="AA5" s="1">
        <v>0</v>
      </c>
      <c r="AB5" s="1">
        <v>0</v>
      </c>
      <c r="AC5" s="1">
        <v>2</v>
      </c>
      <c r="AD5" s="1">
        <v>0</v>
      </c>
      <c r="AE5" s="1">
        <v>7.0000000000000007E-2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27.9</v>
      </c>
      <c r="AM5" s="1">
        <v>22.8</v>
      </c>
      <c r="AN5" s="1">
        <v>0.2</v>
      </c>
      <c r="AO5" s="1">
        <v>5.6</v>
      </c>
      <c r="AP5" s="1">
        <v>21</v>
      </c>
      <c r="AQ5" s="1">
        <v>21</v>
      </c>
      <c r="AR5" s="1">
        <v>0</v>
      </c>
      <c r="AS5" s="1">
        <v>2</v>
      </c>
      <c r="AT5" s="1">
        <v>1</v>
      </c>
      <c r="AU5" s="1">
        <v>3</v>
      </c>
      <c r="AV5" s="1">
        <v>3</v>
      </c>
      <c r="AW5" s="1">
        <v>100</v>
      </c>
      <c r="AX5" s="1">
        <v>2</v>
      </c>
      <c r="AY5" s="1">
        <v>3</v>
      </c>
      <c r="AZ5" s="1">
        <v>0</v>
      </c>
      <c r="BA5" s="1">
        <v>2</v>
      </c>
      <c r="BB5" s="1">
        <v>5</v>
      </c>
      <c r="BC5" s="1">
        <v>6</v>
      </c>
      <c r="BD5" s="1">
        <v>4</v>
      </c>
      <c r="BE5" s="1">
        <v>1</v>
      </c>
      <c r="BF5" s="1">
        <v>3</v>
      </c>
      <c r="BG5" s="1">
        <v>1</v>
      </c>
      <c r="BH5" s="1">
        <v>0</v>
      </c>
      <c r="BI5" s="1">
        <v>0.27</v>
      </c>
      <c r="BJ5" s="1">
        <v>65</v>
      </c>
      <c r="BK5" s="1">
        <v>60</v>
      </c>
      <c r="BL5" s="1">
        <v>92</v>
      </c>
      <c r="BM5" s="1">
        <v>38</v>
      </c>
      <c r="BN5" s="1">
        <v>31</v>
      </c>
      <c r="BO5" s="1">
        <v>82</v>
      </c>
      <c r="BP5" s="1">
        <v>16</v>
      </c>
      <c r="BQ5" s="1">
        <v>12</v>
      </c>
      <c r="BR5" s="1">
        <v>75</v>
      </c>
      <c r="BS5" s="1">
        <v>0</v>
      </c>
      <c r="BT5" s="1">
        <v>0</v>
      </c>
      <c r="BU5" s="1">
        <v>1</v>
      </c>
      <c r="BV5" s="1">
        <v>0</v>
      </c>
      <c r="BW5" s="1">
        <v>0</v>
      </c>
      <c r="BX5" s="1">
        <v>0</v>
      </c>
      <c r="BY5" s="1">
        <v>86</v>
      </c>
      <c r="BZ5" s="1">
        <v>0</v>
      </c>
      <c r="CA5" s="1">
        <v>9</v>
      </c>
      <c r="CB5" s="1">
        <v>6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f t="shared" si="0"/>
        <v>4.1551157499999993</v>
      </c>
      <c r="CL5" s="1">
        <v>6</v>
      </c>
    </row>
    <row r="6" spans="1:90" x14ac:dyDescent="0.25">
      <c r="A6" s="1" t="s">
        <v>199</v>
      </c>
      <c r="B6" s="1">
        <v>5</v>
      </c>
      <c r="C6" s="1">
        <v>1</v>
      </c>
      <c r="D6" s="1">
        <v>17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X6" s="1">
        <v>2</v>
      </c>
      <c r="Y6" s="1">
        <v>0</v>
      </c>
      <c r="Z6" s="1">
        <v>0</v>
      </c>
      <c r="AA6" s="1">
        <v>1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0.1</v>
      </c>
      <c r="AM6" s="1">
        <v>10.4</v>
      </c>
      <c r="AN6" s="1">
        <v>0</v>
      </c>
      <c r="AO6" s="1">
        <v>1.3</v>
      </c>
      <c r="AP6" s="1">
        <v>2</v>
      </c>
      <c r="AQ6" s="1">
        <v>2</v>
      </c>
      <c r="AR6" s="1">
        <v>0</v>
      </c>
      <c r="AS6" s="1">
        <v>1</v>
      </c>
      <c r="AT6" s="1">
        <v>0</v>
      </c>
      <c r="AU6" s="1">
        <v>4</v>
      </c>
      <c r="AV6" s="1">
        <v>2</v>
      </c>
      <c r="AW6" s="1">
        <v>50</v>
      </c>
      <c r="AX6" s="1">
        <v>1</v>
      </c>
      <c r="AY6" s="1">
        <v>1</v>
      </c>
      <c r="AZ6" s="1">
        <v>0</v>
      </c>
      <c r="BA6" s="1">
        <v>0</v>
      </c>
      <c r="BB6" s="1">
        <v>1</v>
      </c>
      <c r="BC6" s="1">
        <v>16</v>
      </c>
      <c r="BD6" s="1">
        <v>12</v>
      </c>
      <c r="BE6" s="1">
        <v>5</v>
      </c>
      <c r="BF6" s="1">
        <v>0</v>
      </c>
      <c r="BG6" s="1">
        <v>1</v>
      </c>
      <c r="BH6" s="1">
        <v>2</v>
      </c>
      <c r="BI6" s="1">
        <v>1.63</v>
      </c>
      <c r="BJ6" s="1">
        <v>8</v>
      </c>
      <c r="BK6" s="1">
        <v>6</v>
      </c>
      <c r="BL6" s="1">
        <v>75</v>
      </c>
      <c r="BM6" s="1">
        <v>4</v>
      </c>
      <c r="BN6" s="1">
        <v>2</v>
      </c>
      <c r="BO6" s="1">
        <v>50</v>
      </c>
      <c r="BP6" s="1">
        <v>0</v>
      </c>
      <c r="BQ6" s="1">
        <v>0</v>
      </c>
      <c r="BS6" s="1">
        <v>0</v>
      </c>
      <c r="BT6" s="1">
        <v>0</v>
      </c>
      <c r="BU6" s="1">
        <v>0</v>
      </c>
      <c r="BV6" s="1">
        <v>1</v>
      </c>
      <c r="BW6" s="1">
        <v>0</v>
      </c>
      <c r="BX6" s="1">
        <v>0</v>
      </c>
      <c r="BY6" s="1">
        <v>17</v>
      </c>
      <c r="BZ6" s="1">
        <v>0</v>
      </c>
      <c r="CA6" s="1">
        <v>0</v>
      </c>
      <c r="CB6" s="1">
        <v>1</v>
      </c>
      <c r="CC6" s="1">
        <v>0</v>
      </c>
      <c r="CD6" s="1">
        <v>0</v>
      </c>
      <c r="CE6" s="1">
        <v>1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f t="shared" si="0"/>
        <v>3.0941888</v>
      </c>
      <c r="CL6" s="1">
        <v>2</v>
      </c>
    </row>
    <row r="7" spans="1:90" x14ac:dyDescent="0.25">
      <c r="A7" s="1" t="s">
        <v>200</v>
      </c>
      <c r="B7" s="1">
        <v>4.4000000000000004</v>
      </c>
      <c r="C7" s="1">
        <v>1</v>
      </c>
      <c r="D7" s="1">
        <v>4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X7" s="1">
        <v>0</v>
      </c>
      <c r="Y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0.2</v>
      </c>
      <c r="AN7" s="1">
        <v>0</v>
      </c>
      <c r="AO7" s="1">
        <v>1.3</v>
      </c>
      <c r="AP7" s="1">
        <v>2</v>
      </c>
      <c r="AQ7" s="1">
        <v>2</v>
      </c>
      <c r="AR7" s="1">
        <v>0</v>
      </c>
      <c r="AS7" s="1">
        <v>1</v>
      </c>
      <c r="AT7" s="1">
        <v>0</v>
      </c>
      <c r="AU7" s="1">
        <v>0</v>
      </c>
      <c r="AV7" s="1">
        <v>0</v>
      </c>
      <c r="AX7" s="1">
        <v>1</v>
      </c>
      <c r="AY7" s="1">
        <v>0</v>
      </c>
      <c r="AZ7" s="1">
        <v>0</v>
      </c>
      <c r="BA7" s="1">
        <v>0</v>
      </c>
      <c r="BB7" s="1">
        <v>0</v>
      </c>
      <c r="BC7" s="1">
        <v>16</v>
      </c>
      <c r="BD7" s="1">
        <v>12</v>
      </c>
      <c r="BE7" s="1">
        <v>5</v>
      </c>
      <c r="BF7" s="1">
        <v>2</v>
      </c>
      <c r="BG7" s="1">
        <v>5</v>
      </c>
      <c r="BH7" s="1">
        <v>2</v>
      </c>
      <c r="BI7" s="1">
        <v>1.62</v>
      </c>
      <c r="BJ7" s="1">
        <v>1</v>
      </c>
      <c r="BK7" s="1">
        <v>1</v>
      </c>
      <c r="BL7" s="1">
        <v>100</v>
      </c>
      <c r="BM7" s="1">
        <v>0</v>
      </c>
      <c r="BN7" s="1">
        <v>0</v>
      </c>
      <c r="BP7" s="1">
        <v>0</v>
      </c>
      <c r="BQ7" s="1">
        <v>0</v>
      </c>
      <c r="BS7" s="1">
        <v>0</v>
      </c>
      <c r="BT7" s="1">
        <v>0</v>
      </c>
      <c r="BU7" s="1">
        <v>0</v>
      </c>
      <c r="BV7" s="1">
        <v>1</v>
      </c>
      <c r="BW7" s="1">
        <v>0</v>
      </c>
      <c r="BX7" s="1">
        <v>0</v>
      </c>
      <c r="BY7" s="1">
        <v>4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f t="shared" si="0"/>
        <v>2.4033773999999997</v>
      </c>
      <c r="CL7" s="1">
        <v>2</v>
      </c>
    </row>
    <row r="8" spans="1:90" x14ac:dyDescent="0.25">
      <c r="A8" s="1" t="s">
        <v>112</v>
      </c>
      <c r="B8" s="1">
        <v>4.9000000000000004</v>
      </c>
      <c r="C8" s="1">
        <v>1</v>
      </c>
      <c r="D8" s="1">
        <v>90</v>
      </c>
      <c r="E8" s="1">
        <v>0.03</v>
      </c>
      <c r="F8" s="1">
        <v>0</v>
      </c>
      <c r="G8" s="1">
        <v>0.1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0.01</v>
      </c>
      <c r="P8" s="1">
        <v>0.01</v>
      </c>
      <c r="Q8" s="1">
        <v>0</v>
      </c>
      <c r="R8" s="1">
        <v>0</v>
      </c>
      <c r="S8" s="1">
        <v>0</v>
      </c>
      <c r="T8" s="1">
        <v>0</v>
      </c>
      <c r="U8" s="1">
        <v>3</v>
      </c>
      <c r="V8" s="1">
        <v>2</v>
      </c>
      <c r="W8" s="1">
        <v>67</v>
      </c>
      <c r="X8" s="1">
        <v>0</v>
      </c>
      <c r="Y8" s="1">
        <v>0</v>
      </c>
      <c r="AA8" s="1">
        <v>0</v>
      </c>
      <c r="AB8" s="1">
        <v>0</v>
      </c>
      <c r="AC8" s="1">
        <v>1</v>
      </c>
      <c r="AD8" s="1">
        <v>0</v>
      </c>
      <c r="AE8" s="1">
        <v>0.04</v>
      </c>
      <c r="AF8" s="1">
        <v>0</v>
      </c>
      <c r="AG8" s="1">
        <v>0</v>
      </c>
      <c r="AH8" s="1">
        <v>1</v>
      </c>
      <c r="AI8" s="1">
        <v>0</v>
      </c>
      <c r="AJ8" s="1">
        <v>1</v>
      </c>
      <c r="AK8" s="1">
        <v>4</v>
      </c>
      <c r="AL8" s="1">
        <v>11.6</v>
      </c>
      <c r="AM8" s="1">
        <v>11.8</v>
      </c>
      <c r="AN8" s="1">
        <v>0.2</v>
      </c>
      <c r="AO8" s="1">
        <v>3.1</v>
      </c>
      <c r="AP8" s="1">
        <v>11</v>
      </c>
      <c r="AQ8" s="1">
        <v>23</v>
      </c>
      <c r="AR8" s="1">
        <v>0</v>
      </c>
      <c r="AS8" s="1">
        <v>5</v>
      </c>
      <c r="AT8" s="1">
        <v>0</v>
      </c>
      <c r="AU8" s="1">
        <v>0</v>
      </c>
      <c r="AV8" s="1">
        <v>0</v>
      </c>
      <c r="AX8" s="1">
        <v>2</v>
      </c>
      <c r="AY8" s="1">
        <v>1</v>
      </c>
      <c r="AZ8" s="1">
        <v>1</v>
      </c>
      <c r="BA8" s="1">
        <v>0</v>
      </c>
      <c r="BB8" s="1">
        <v>2</v>
      </c>
      <c r="BC8" s="1">
        <v>6</v>
      </c>
      <c r="BD8" s="1">
        <v>3</v>
      </c>
      <c r="BE8" s="1">
        <v>2</v>
      </c>
      <c r="BF8" s="1">
        <v>0</v>
      </c>
      <c r="BG8" s="1">
        <v>0</v>
      </c>
      <c r="BH8" s="1">
        <v>1</v>
      </c>
      <c r="BI8" s="1">
        <v>0.73</v>
      </c>
      <c r="BJ8" s="1">
        <v>31</v>
      </c>
      <c r="BK8" s="1">
        <v>29</v>
      </c>
      <c r="BL8" s="1">
        <v>94</v>
      </c>
      <c r="BM8" s="1">
        <v>7</v>
      </c>
      <c r="BN8" s="1">
        <v>6</v>
      </c>
      <c r="BO8" s="1">
        <v>86</v>
      </c>
      <c r="BP8" s="1">
        <v>3</v>
      </c>
      <c r="BQ8" s="1">
        <v>2</v>
      </c>
      <c r="BR8" s="1">
        <v>67</v>
      </c>
      <c r="BS8" s="1">
        <v>0</v>
      </c>
      <c r="BT8" s="1">
        <v>0</v>
      </c>
      <c r="BU8" s="1">
        <v>1</v>
      </c>
      <c r="BV8" s="1">
        <v>0</v>
      </c>
      <c r="BW8" s="1">
        <v>0</v>
      </c>
      <c r="BX8" s="1">
        <v>0</v>
      </c>
      <c r="BY8" s="1">
        <v>36</v>
      </c>
      <c r="BZ8" s="1">
        <v>2</v>
      </c>
      <c r="CA8" s="1">
        <v>1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f t="shared" si="0"/>
        <v>3.3474744900000006</v>
      </c>
      <c r="CL8" s="1">
        <v>2</v>
      </c>
    </row>
    <row r="9" spans="1:90" x14ac:dyDescent="0.25">
      <c r="A9" s="1" t="s">
        <v>134</v>
      </c>
      <c r="B9" s="1">
        <v>6.3</v>
      </c>
      <c r="C9" s="1">
        <v>1</v>
      </c>
      <c r="D9" s="1">
        <v>90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14</v>
      </c>
      <c r="V9" s="1">
        <v>13</v>
      </c>
      <c r="W9" s="1">
        <v>93</v>
      </c>
      <c r="X9" s="1">
        <v>0</v>
      </c>
      <c r="Y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1</v>
      </c>
      <c r="AK9" s="1">
        <v>0</v>
      </c>
      <c r="AL9" s="1">
        <v>2.4</v>
      </c>
      <c r="AM9" s="1">
        <v>21.6</v>
      </c>
      <c r="AN9" s="1">
        <v>0</v>
      </c>
      <c r="AO9" s="1">
        <v>4.5999999999999996</v>
      </c>
      <c r="AP9" s="1">
        <v>16</v>
      </c>
      <c r="AQ9" s="1">
        <v>28</v>
      </c>
      <c r="AR9" s="1">
        <v>0</v>
      </c>
      <c r="AS9" s="1">
        <v>6</v>
      </c>
      <c r="AT9" s="1">
        <v>0</v>
      </c>
      <c r="AU9" s="1">
        <v>1</v>
      </c>
      <c r="AV9" s="1">
        <v>1</v>
      </c>
      <c r="AW9" s="1">
        <v>100</v>
      </c>
      <c r="AX9" s="1">
        <v>4</v>
      </c>
      <c r="AY9" s="1">
        <v>2</v>
      </c>
      <c r="AZ9" s="1">
        <v>1</v>
      </c>
      <c r="BA9" s="1">
        <v>0</v>
      </c>
      <c r="BB9" s="1">
        <v>3</v>
      </c>
      <c r="BC9" s="1">
        <v>5</v>
      </c>
      <c r="BD9" s="1">
        <v>3</v>
      </c>
      <c r="BE9" s="1">
        <v>1</v>
      </c>
      <c r="BF9" s="1">
        <v>1</v>
      </c>
      <c r="BG9" s="1">
        <v>1</v>
      </c>
      <c r="BH9" s="1">
        <v>1</v>
      </c>
      <c r="BI9" s="1">
        <v>0.48</v>
      </c>
      <c r="BJ9" s="1">
        <v>84</v>
      </c>
      <c r="BK9" s="1">
        <v>83</v>
      </c>
      <c r="BL9" s="1">
        <v>99</v>
      </c>
      <c r="BM9" s="1">
        <v>40</v>
      </c>
      <c r="BN9" s="1">
        <v>39</v>
      </c>
      <c r="BO9" s="1">
        <v>98</v>
      </c>
      <c r="BP9" s="1">
        <v>14</v>
      </c>
      <c r="BQ9" s="1">
        <v>13</v>
      </c>
      <c r="BR9" s="1">
        <v>93</v>
      </c>
      <c r="BS9" s="1">
        <v>0</v>
      </c>
      <c r="BT9" s="1">
        <v>0</v>
      </c>
      <c r="BU9" s="1">
        <v>1</v>
      </c>
      <c r="BV9" s="1">
        <v>0</v>
      </c>
      <c r="BW9" s="1">
        <v>0</v>
      </c>
      <c r="BX9" s="1">
        <v>1</v>
      </c>
      <c r="BY9" s="1">
        <v>91</v>
      </c>
      <c r="BZ9" s="1">
        <v>0</v>
      </c>
      <c r="CA9" s="1">
        <v>12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f t="shared" si="0"/>
        <v>3.8343561999999998</v>
      </c>
      <c r="CL9" s="1">
        <v>2</v>
      </c>
    </row>
    <row r="10" spans="1:90" x14ac:dyDescent="0.25">
      <c r="A10" s="1" t="s">
        <v>145</v>
      </c>
      <c r="B10" s="1">
        <v>4.7</v>
      </c>
      <c r="C10" s="1">
        <v>1</v>
      </c>
      <c r="D10" s="1">
        <v>90</v>
      </c>
      <c r="E10" s="1">
        <v>0</v>
      </c>
      <c r="F10" s="1">
        <v>0</v>
      </c>
      <c r="G10" s="1">
        <v>0</v>
      </c>
      <c r="H10" s="1">
        <v>0</v>
      </c>
      <c r="I10" s="1">
        <v>1</v>
      </c>
      <c r="J10" s="1">
        <v>0</v>
      </c>
      <c r="K10" s="1">
        <v>0</v>
      </c>
      <c r="L10" s="1">
        <v>1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10</v>
      </c>
      <c r="V10" s="1">
        <v>9</v>
      </c>
      <c r="W10" s="1">
        <v>90</v>
      </c>
      <c r="X10" s="1">
        <v>0</v>
      </c>
      <c r="Y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1</v>
      </c>
      <c r="AK10" s="1">
        <v>1</v>
      </c>
      <c r="AL10" s="1">
        <v>2</v>
      </c>
      <c r="AM10" s="1">
        <v>7.4</v>
      </c>
      <c r="AN10" s="1">
        <v>0</v>
      </c>
      <c r="AO10" s="1">
        <v>3.9</v>
      </c>
      <c r="AP10" s="1">
        <v>12</v>
      </c>
      <c r="AQ10" s="1">
        <v>24</v>
      </c>
      <c r="AR10" s="1">
        <v>0</v>
      </c>
      <c r="AS10" s="1">
        <v>6</v>
      </c>
      <c r="AT10" s="1">
        <v>0</v>
      </c>
      <c r="AU10" s="1">
        <v>0</v>
      </c>
      <c r="AV10" s="1">
        <v>0</v>
      </c>
      <c r="AX10" s="1">
        <v>7</v>
      </c>
      <c r="AY10" s="1">
        <v>1</v>
      </c>
      <c r="AZ10" s="1">
        <v>0</v>
      </c>
      <c r="BA10" s="1">
        <v>1</v>
      </c>
      <c r="BB10" s="1">
        <v>2</v>
      </c>
      <c r="BC10" s="1">
        <v>4</v>
      </c>
      <c r="BD10" s="1">
        <v>1</v>
      </c>
      <c r="BE10" s="1">
        <v>3</v>
      </c>
      <c r="BF10" s="1">
        <v>0</v>
      </c>
      <c r="BG10" s="1">
        <v>1</v>
      </c>
      <c r="BH10" s="1">
        <v>1</v>
      </c>
      <c r="BI10" s="1">
        <v>0.72</v>
      </c>
      <c r="BJ10" s="1">
        <v>77</v>
      </c>
      <c r="BK10" s="1">
        <v>69</v>
      </c>
      <c r="BL10" s="1">
        <v>90</v>
      </c>
      <c r="BM10" s="1">
        <v>29</v>
      </c>
      <c r="BN10" s="1">
        <v>22</v>
      </c>
      <c r="BO10" s="1">
        <v>76</v>
      </c>
      <c r="BP10" s="1">
        <v>10</v>
      </c>
      <c r="BQ10" s="1">
        <v>9</v>
      </c>
      <c r="BR10" s="1">
        <v>90</v>
      </c>
      <c r="BS10" s="1">
        <v>0</v>
      </c>
      <c r="BT10" s="1">
        <v>0</v>
      </c>
      <c r="BU10" s="1">
        <v>1</v>
      </c>
      <c r="BV10" s="1">
        <v>0</v>
      </c>
      <c r="BW10" s="1">
        <v>0</v>
      </c>
      <c r="BX10" s="1">
        <v>1</v>
      </c>
      <c r="BY10" s="1">
        <v>82</v>
      </c>
      <c r="BZ10" s="1">
        <v>0</v>
      </c>
      <c r="CA10" s="1">
        <v>7</v>
      </c>
      <c r="CB10" s="1">
        <v>1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f t="shared" si="0"/>
        <v>4.4725837999999989</v>
      </c>
      <c r="CL10" s="1">
        <v>2</v>
      </c>
    </row>
    <row r="11" spans="1:90" x14ac:dyDescent="0.25">
      <c r="A11" s="1" t="s">
        <v>86</v>
      </c>
      <c r="B11" s="1">
        <v>4.3</v>
      </c>
      <c r="C11" s="1">
        <v>1</v>
      </c>
      <c r="D11" s="1">
        <v>71</v>
      </c>
      <c r="E11" s="1">
        <v>0.16</v>
      </c>
      <c r="F11" s="1">
        <v>0</v>
      </c>
      <c r="G11" s="1">
        <v>0.5</v>
      </c>
      <c r="H11" s="1">
        <v>0</v>
      </c>
      <c r="I11" s="1">
        <v>1</v>
      </c>
      <c r="J11" s="1">
        <v>0</v>
      </c>
      <c r="K11" s="1">
        <v>0</v>
      </c>
      <c r="L11" s="1">
        <v>1</v>
      </c>
      <c r="M11" s="1">
        <v>0</v>
      </c>
      <c r="N11" s="1">
        <v>0</v>
      </c>
      <c r="O11" s="1">
        <v>0.02</v>
      </c>
      <c r="P11" s="1">
        <v>0.02</v>
      </c>
      <c r="Q11" s="1">
        <v>0</v>
      </c>
      <c r="R11" s="1">
        <v>0</v>
      </c>
      <c r="S11" s="1">
        <v>0</v>
      </c>
      <c r="T11" s="1">
        <v>0</v>
      </c>
      <c r="U11" s="1">
        <v>10</v>
      </c>
      <c r="V11" s="1">
        <v>5</v>
      </c>
      <c r="W11" s="1">
        <v>50</v>
      </c>
      <c r="X11" s="1">
        <v>0</v>
      </c>
      <c r="Y11" s="1">
        <v>0</v>
      </c>
      <c r="AA11" s="1">
        <v>0</v>
      </c>
      <c r="AB11" s="1">
        <v>0</v>
      </c>
      <c r="AC11" s="1">
        <v>1</v>
      </c>
      <c r="AD11" s="1">
        <v>1</v>
      </c>
      <c r="AE11" s="1">
        <v>0.43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10</v>
      </c>
      <c r="AL11" s="1">
        <v>11.1</v>
      </c>
      <c r="AM11" s="1">
        <v>7.6</v>
      </c>
      <c r="AN11" s="1">
        <v>1.4</v>
      </c>
      <c r="AO11" s="1">
        <v>4.0999999999999996</v>
      </c>
      <c r="AP11" s="1">
        <v>9</v>
      </c>
      <c r="AQ11" s="1">
        <v>9</v>
      </c>
      <c r="AR11" s="1">
        <v>0</v>
      </c>
      <c r="AS11" s="1">
        <v>1</v>
      </c>
      <c r="AT11" s="1">
        <v>3</v>
      </c>
      <c r="AU11" s="1">
        <v>0</v>
      </c>
      <c r="AV11" s="1">
        <v>0</v>
      </c>
      <c r="AX11" s="1">
        <v>3</v>
      </c>
      <c r="AY11" s="1">
        <v>2</v>
      </c>
      <c r="AZ11" s="1">
        <v>1</v>
      </c>
      <c r="BA11" s="1">
        <v>1</v>
      </c>
      <c r="BB11" s="1">
        <v>4</v>
      </c>
      <c r="BC11" s="1">
        <v>10</v>
      </c>
      <c r="BD11" s="1">
        <v>6</v>
      </c>
      <c r="BE11" s="1">
        <v>4</v>
      </c>
      <c r="BF11" s="1">
        <v>0</v>
      </c>
      <c r="BG11" s="1">
        <v>1</v>
      </c>
      <c r="BH11" s="1">
        <v>2</v>
      </c>
      <c r="BI11" s="1">
        <v>1.36</v>
      </c>
      <c r="BJ11" s="1">
        <v>26</v>
      </c>
      <c r="BK11" s="1">
        <v>16</v>
      </c>
      <c r="BL11" s="1">
        <v>62</v>
      </c>
      <c r="BM11" s="1">
        <v>15</v>
      </c>
      <c r="BN11" s="1">
        <v>8</v>
      </c>
      <c r="BO11" s="1">
        <v>53</v>
      </c>
      <c r="BP11" s="1">
        <v>10</v>
      </c>
      <c r="BQ11" s="1">
        <v>5</v>
      </c>
      <c r="BR11" s="1">
        <v>50</v>
      </c>
      <c r="BS11" s="1">
        <v>0</v>
      </c>
      <c r="BT11" s="1">
        <v>0</v>
      </c>
      <c r="BU11" s="1">
        <v>1</v>
      </c>
      <c r="BV11" s="1">
        <v>0</v>
      </c>
      <c r="BW11" s="1">
        <v>1</v>
      </c>
      <c r="BX11" s="1">
        <v>0</v>
      </c>
      <c r="BY11" s="1">
        <v>32</v>
      </c>
      <c r="BZ11" s="1">
        <v>1</v>
      </c>
      <c r="CA11" s="1">
        <v>7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f t="shared" si="0"/>
        <v>3.5772703799999999</v>
      </c>
      <c r="CL11" s="1">
        <v>1</v>
      </c>
    </row>
    <row r="12" spans="1:90" x14ac:dyDescent="0.25">
      <c r="A12" s="1" t="s">
        <v>173</v>
      </c>
      <c r="B12" s="1">
        <v>4.3</v>
      </c>
      <c r="C12" s="1">
        <v>1</v>
      </c>
      <c r="D12" s="1">
        <v>80</v>
      </c>
      <c r="E12" s="1">
        <v>0.03</v>
      </c>
      <c r="F12" s="1">
        <v>0</v>
      </c>
      <c r="G12" s="1">
        <v>0</v>
      </c>
      <c r="H12" s="1">
        <v>0</v>
      </c>
      <c r="I12" s="1">
        <v>1</v>
      </c>
      <c r="J12" s="1">
        <v>0</v>
      </c>
      <c r="K12" s="1">
        <v>0</v>
      </c>
      <c r="L12" s="1">
        <v>1</v>
      </c>
      <c r="M12" s="1">
        <v>0</v>
      </c>
      <c r="N12" s="1">
        <v>0</v>
      </c>
      <c r="O12" s="1">
        <v>0.02</v>
      </c>
      <c r="P12" s="1">
        <v>0.02</v>
      </c>
      <c r="Q12" s="1">
        <v>0</v>
      </c>
      <c r="R12" s="1">
        <v>0</v>
      </c>
      <c r="S12" s="1">
        <v>0</v>
      </c>
      <c r="T12" s="1">
        <v>0</v>
      </c>
      <c r="U12" s="1">
        <v>1</v>
      </c>
      <c r="V12" s="1">
        <v>0</v>
      </c>
      <c r="W12" s="1">
        <v>0</v>
      </c>
      <c r="X12" s="1">
        <v>0</v>
      </c>
      <c r="Y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0.02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8</v>
      </c>
      <c r="AL12" s="1">
        <v>0.1</v>
      </c>
      <c r="AM12" s="1">
        <v>13.2</v>
      </c>
      <c r="AN12" s="1">
        <v>0.2</v>
      </c>
      <c r="AO12" s="1">
        <v>1.5</v>
      </c>
      <c r="AP12" s="1">
        <v>11</v>
      </c>
      <c r="AQ12" s="1">
        <v>11</v>
      </c>
      <c r="AR12" s="1">
        <v>0</v>
      </c>
      <c r="AS12" s="1">
        <v>1</v>
      </c>
      <c r="AT12" s="1">
        <v>3</v>
      </c>
      <c r="AU12" s="1">
        <v>1</v>
      </c>
      <c r="AV12" s="1">
        <v>1</v>
      </c>
      <c r="AW12" s="1">
        <v>100</v>
      </c>
      <c r="AX12" s="1">
        <v>4</v>
      </c>
      <c r="AY12" s="1">
        <v>5</v>
      </c>
      <c r="AZ12" s="1">
        <v>1</v>
      </c>
      <c r="BA12" s="1">
        <v>0</v>
      </c>
      <c r="BB12" s="1">
        <v>6</v>
      </c>
      <c r="BC12" s="1">
        <v>23</v>
      </c>
      <c r="BD12" s="1">
        <v>16</v>
      </c>
      <c r="BE12" s="1">
        <v>9</v>
      </c>
      <c r="BF12" s="1">
        <v>3</v>
      </c>
      <c r="BG12" s="1">
        <v>9</v>
      </c>
      <c r="BH12" s="1">
        <v>4</v>
      </c>
      <c r="BI12" s="1">
        <v>2.88</v>
      </c>
      <c r="BJ12" s="1">
        <v>18</v>
      </c>
      <c r="BK12" s="1">
        <v>9</v>
      </c>
      <c r="BL12" s="1">
        <v>50</v>
      </c>
      <c r="BM12" s="1">
        <v>6</v>
      </c>
      <c r="BN12" s="1">
        <v>2</v>
      </c>
      <c r="BO12" s="1">
        <v>33</v>
      </c>
      <c r="BP12" s="1">
        <v>1</v>
      </c>
      <c r="BQ12" s="1">
        <v>0</v>
      </c>
      <c r="BR12" s="1">
        <v>0</v>
      </c>
      <c r="BS12" s="1">
        <v>0</v>
      </c>
      <c r="BT12" s="1">
        <v>0</v>
      </c>
      <c r="BU12" s="1">
        <v>1</v>
      </c>
      <c r="BV12" s="1">
        <v>0</v>
      </c>
      <c r="BW12" s="1">
        <v>1</v>
      </c>
      <c r="BX12" s="1">
        <v>0</v>
      </c>
      <c r="BY12" s="1">
        <v>33</v>
      </c>
      <c r="BZ12" s="1">
        <v>0</v>
      </c>
      <c r="CA12" s="1">
        <v>1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f t="shared" si="0"/>
        <v>2.8940495500000014</v>
      </c>
      <c r="CL12" s="1">
        <v>1</v>
      </c>
    </row>
    <row r="13" spans="1:90" x14ac:dyDescent="0.25">
      <c r="A13" s="1" t="s">
        <v>109</v>
      </c>
      <c r="B13" s="1">
        <v>5.7</v>
      </c>
      <c r="C13" s="1">
        <v>1</v>
      </c>
      <c r="D13" s="1">
        <v>76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15</v>
      </c>
      <c r="V13" s="1">
        <v>13</v>
      </c>
      <c r="W13" s="1">
        <v>87</v>
      </c>
      <c r="X13" s="1">
        <v>1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1</v>
      </c>
      <c r="AI13" s="1">
        <v>0</v>
      </c>
      <c r="AJ13" s="1">
        <v>1</v>
      </c>
      <c r="AK13" s="1">
        <v>0</v>
      </c>
      <c r="AL13" s="1">
        <v>3.4</v>
      </c>
      <c r="AM13" s="1">
        <v>16.2</v>
      </c>
      <c r="AN13" s="1">
        <v>0</v>
      </c>
      <c r="AO13" s="1">
        <v>4.0999999999999996</v>
      </c>
      <c r="AP13" s="1">
        <v>12</v>
      </c>
      <c r="AQ13" s="1">
        <v>24</v>
      </c>
      <c r="AR13" s="1">
        <v>0</v>
      </c>
      <c r="AS13" s="1">
        <v>5</v>
      </c>
      <c r="AT13" s="1">
        <v>0</v>
      </c>
      <c r="AU13" s="1">
        <v>1</v>
      </c>
      <c r="AV13" s="1">
        <v>1</v>
      </c>
      <c r="AW13" s="1">
        <v>100</v>
      </c>
      <c r="AX13" s="1">
        <v>1</v>
      </c>
      <c r="AY13" s="1">
        <v>4</v>
      </c>
      <c r="AZ13" s="1">
        <v>0</v>
      </c>
      <c r="BA13" s="1">
        <v>0</v>
      </c>
      <c r="BB13" s="1">
        <v>4</v>
      </c>
      <c r="BC13" s="1">
        <v>4</v>
      </c>
      <c r="BD13" s="1">
        <v>3</v>
      </c>
      <c r="BE13" s="1">
        <v>1</v>
      </c>
      <c r="BF13" s="1">
        <v>0</v>
      </c>
      <c r="BG13" s="1">
        <v>0</v>
      </c>
      <c r="BH13" s="1">
        <v>0</v>
      </c>
      <c r="BI13" s="1">
        <v>0.32</v>
      </c>
      <c r="BJ13" s="1">
        <v>95</v>
      </c>
      <c r="BK13" s="1">
        <v>92</v>
      </c>
      <c r="BL13" s="1">
        <v>97</v>
      </c>
      <c r="BM13" s="1">
        <v>51</v>
      </c>
      <c r="BN13" s="1">
        <v>48</v>
      </c>
      <c r="BO13" s="1">
        <v>94</v>
      </c>
      <c r="BP13" s="1">
        <v>15</v>
      </c>
      <c r="BQ13" s="1">
        <v>13</v>
      </c>
      <c r="BR13" s="1">
        <v>87</v>
      </c>
      <c r="BS13" s="1">
        <v>1</v>
      </c>
      <c r="BT13" s="1">
        <v>1</v>
      </c>
      <c r="BU13" s="1">
        <v>1</v>
      </c>
      <c r="BV13" s="1">
        <v>0</v>
      </c>
      <c r="BW13" s="1">
        <v>1</v>
      </c>
      <c r="BX13" s="1">
        <v>0</v>
      </c>
      <c r="BY13" s="1">
        <v>102</v>
      </c>
      <c r="BZ13" s="1">
        <v>0</v>
      </c>
      <c r="CA13" s="1">
        <v>14</v>
      </c>
      <c r="CB13" s="1">
        <v>3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f t="shared" si="0"/>
        <v>5.0763033999999996</v>
      </c>
      <c r="CL13" s="1">
        <v>1</v>
      </c>
    </row>
    <row r="14" spans="1:90" x14ac:dyDescent="0.25">
      <c r="A14" s="1" t="s">
        <v>138</v>
      </c>
      <c r="B14" s="1">
        <v>4.7</v>
      </c>
      <c r="C14" s="1">
        <v>1</v>
      </c>
      <c r="D14" s="1">
        <v>6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1</v>
      </c>
      <c r="V14" s="1">
        <v>0</v>
      </c>
      <c r="W14" s="1">
        <v>0</v>
      </c>
      <c r="X14" s="1">
        <v>0</v>
      </c>
      <c r="Y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1.3</v>
      </c>
      <c r="AP14" s="1">
        <v>3</v>
      </c>
      <c r="AQ14" s="1">
        <v>3</v>
      </c>
      <c r="AR14" s="1">
        <v>0</v>
      </c>
      <c r="AS14" s="1">
        <v>1</v>
      </c>
      <c r="AT14" s="1">
        <v>0</v>
      </c>
      <c r="AU14" s="1">
        <v>0</v>
      </c>
      <c r="AV14" s="1">
        <v>0</v>
      </c>
      <c r="AX14" s="1">
        <v>1</v>
      </c>
      <c r="AY14" s="1">
        <v>0</v>
      </c>
      <c r="AZ14" s="1">
        <v>0</v>
      </c>
      <c r="BA14" s="1">
        <v>0</v>
      </c>
      <c r="BB14" s="1">
        <v>0</v>
      </c>
      <c r="BC14" s="1">
        <v>16</v>
      </c>
      <c r="BD14" s="1">
        <v>12</v>
      </c>
      <c r="BE14" s="1">
        <v>5</v>
      </c>
      <c r="BF14" s="1">
        <v>2</v>
      </c>
      <c r="BG14" s="1">
        <v>5</v>
      </c>
      <c r="BH14" s="1">
        <v>2</v>
      </c>
      <c r="BI14" s="1">
        <v>1.62</v>
      </c>
      <c r="BJ14" s="1">
        <v>1</v>
      </c>
      <c r="BK14" s="1">
        <v>0</v>
      </c>
      <c r="BL14" s="1">
        <v>0</v>
      </c>
      <c r="BM14" s="1">
        <v>1</v>
      </c>
      <c r="BN14" s="1">
        <v>0</v>
      </c>
      <c r="BO14" s="1">
        <v>0</v>
      </c>
      <c r="BP14" s="1">
        <v>1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1</v>
      </c>
      <c r="BW14" s="1">
        <v>0</v>
      </c>
      <c r="BX14" s="1">
        <v>0</v>
      </c>
      <c r="BY14" s="1">
        <v>1</v>
      </c>
      <c r="BZ14" s="1">
        <v>0</v>
      </c>
      <c r="CA14" s="1">
        <v>1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f t="shared" si="0"/>
        <v>4.2097959999999999</v>
      </c>
      <c r="CL14" s="1">
        <v>1</v>
      </c>
    </row>
    <row r="15" spans="1:90" x14ac:dyDescent="0.25">
      <c r="A15" s="1" t="s">
        <v>202</v>
      </c>
      <c r="B15" s="1">
        <v>4.9000000000000004</v>
      </c>
      <c r="C15" s="1">
        <v>1</v>
      </c>
      <c r="D15" s="1">
        <v>45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4</v>
      </c>
      <c r="V15" s="1">
        <v>3</v>
      </c>
      <c r="W15" s="1">
        <v>75</v>
      </c>
      <c r="X15" s="1">
        <v>0</v>
      </c>
      <c r="Y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0.6</v>
      </c>
      <c r="AM15" s="1">
        <v>1.8</v>
      </c>
      <c r="AN15" s="1">
        <v>0</v>
      </c>
      <c r="AO15" s="1">
        <v>1.2</v>
      </c>
      <c r="AP15" s="1">
        <v>-1</v>
      </c>
      <c r="AQ15" s="1">
        <v>-1</v>
      </c>
      <c r="AR15" s="1">
        <v>0</v>
      </c>
      <c r="AS15" s="1">
        <v>-2</v>
      </c>
      <c r="AT15" s="1">
        <v>2</v>
      </c>
      <c r="AU15" s="1">
        <v>1</v>
      </c>
      <c r="AV15" s="1">
        <v>1</v>
      </c>
      <c r="AW15" s="1">
        <v>100</v>
      </c>
      <c r="AX15" s="1">
        <v>1</v>
      </c>
      <c r="AY15" s="1">
        <v>2</v>
      </c>
      <c r="AZ15" s="1">
        <v>0</v>
      </c>
      <c r="BA15" s="1">
        <v>0</v>
      </c>
      <c r="BB15" s="1">
        <v>2</v>
      </c>
      <c r="BC15" s="1">
        <v>16</v>
      </c>
      <c r="BD15" s="1">
        <v>12</v>
      </c>
      <c r="BE15" s="1">
        <v>5</v>
      </c>
      <c r="BF15" s="1">
        <v>0</v>
      </c>
      <c r="BG15" s="1">
        <v>1</v>
      </c>
      <c r="BH15" s="1">
        <v>2</v>
      </c>
      <c r="BI15" s="1">
        <v>1.63</v>
      </c>
      <c r="BJ15" s="1">
        <v>22</v>
      </c>
      <c r="BK15" s="1">
        <v>16</v>
      </c>
      <c r="BL15" s="1">
        <v>73</v>
      </c>
      <c r="BM15" s="1">
        <v>8</v>
      </c>
      <c r="BN15" s="1">
        <v>5</v>
      </c>
      <c r="BO15" s="1">
        <v>63</v>
      </c>
      <c r="BP15" s="1">
        <v>4</v>
      </c>
      <c r="BQ15" s="1">
        <v>3</v>
      </c>
      <c r="BR15" s="1">
        <v>75</v>
      </c>
      <c r="BS15" s="1">
        <v>0</v>
      </c>
      <c r="BT15" s="1">
        <v>0</v>
      </c>
      <c r="BU15" s="1">
        <v>1</v>
      </c>
      <c r="BV15" s="1">
        <v>0</v>
      </c>
      <c r="BW15" s="1">
        <v>1</v>
      </c>
      <c r="BX15" s="1">
        <v>0</v>
      </c>
      <c r="BY15" s="1">
        <v>28</v>
      </c>
      <c r="BZ15" s="1">
        <v>0</v>
      </c>
      <c r="CA15" s="1">
        <v>3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f t="shared" si="0"/>
        <v>3.5832746000000011</v>
      </c>
      <c r="CL15" s="1">
        <v>1</v>
      </c>
    </row>
    <row r="16" spans="1:90" x14ac:dyDescent="0.25">
      <c r="A16" s="1" t="s">
        <v>71</v>
      </c>
      <c r="B16" s="1">
        <v>4.3</v>
      </c>
      <c r="C16" s="1">
        <v>1</v>
      </c>
      <c r="D16" s="1">
        <v>26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X16" s="1">
        <v>0</v>
      </c>
      <c r="Y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0.2</v>
      </c>
      <c r="AN16" s="1">
        <v>0</v>
      </c>
      <c r="AO16" s="1">
        <v>1.3</v>
      </c>
      <c r="AP16" s="1">
        <v>3</v>
      </c>
      <c r="AQ16" s="1">
        <v>3</v>
      </c>
      <c r="AR16" s="1">
        <v>0</v>
      </c>
      <c r="AS16" s="1">
        <v>1</v>
      </c>
      <c r="AT16" s="1">
        <v>0</v>
      </c>
      <c r="AU16" s="1">
        <v>0</v>
      </c>
      <c r="AV16" s="1">
        <v>0</v>
      </c>
      <c r="AX16" s="1">
        <v>1</v>
      </c>
      <c r="AY16" s="1">
        <v>0</v>
      </c>
      <c r="AZ16" s="1">
        <v>0</v>
      </c>
      <c r="BA16" s="1">
        <v>0</v>
      </c>
      <c r="BB16" s="1">
        <v>0</v>
      </c>
      <c r="BC16" s="1">
        <v>9</v>
      </c>
      <c r="BD16" s="1">
        <v>8</v>
      </c>
      <c r="BE16" s="1">
        <v>3</v>
      </c>
      <c r="BF16" s="1">
        <v>0</v>
      </c>
      <c r="BG16" s="1">
        <v>2</v>
      </c>
      <c r="BH16" s="1">
        <v>3</v>
      </c>
      <c r="BI16" s="1">
        <v>1.55</v>
      </c>
      <c r="BJ16" s="1">
        <v>4</v>
      </c>
      <c r="BK16" s="1">
        <v>3</v>
      </c>
      <c r="BL16" s="1">
        <v>75</v>
      </c>
      <c r="BM16" s="1">
        <v>0</v>
      </c>
      <c r="BN16" s="1">
        <v>0</v>
      </c>
      <c r="BP16" s="1">
        <v>0</v>
      </c>
      <c r="BQ16" s="1">
        <v>0</v>
      </c>
      <c r="BS16" s="1">
        <v>0</v>
      </c>
      <c r="BT16" s="1">
        <v>0</v>
      </c>
      <c r="BU16" s="1">
        <v>0</v>
      </c>
      <c r="BV16" s="1">
        <v>1</v>
      </c>
      <c r="BW16" s="1">
        <v>0</v>
      </c>
      <c r="BX16" s="1">
        <v>0</v>
      </c>
      <c r="BY16" s="1">
        <v>4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f t="shared" si="0"/>
        <v>2.7344064000000006</v>
      </c>
      <c r="CL16" s="1">
        <v>0</v>
      </c>
    </row>
    <row r="17" spans="1:90" x14ac:dyDescent="0.25">
      <c r="A17" s="1" t="s">
        <v>102</v>
      </c>
      <c r="B17" s="1">
        <v>4.3</v>
      </c>
      <c r="C17" s="1">
        <v>1</v>
      </c>
      <c r="D17" s="1">
        <v>90</v>
      </c>
      <c r="E17" s="1">
        <v>0.16</v>
      </c>
      <c r="F17" s="1">
        <v>0</v>
      </c>
      <c r="G17" s="1">
        <v>0.4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7</v>
      </c>
      <c r="V17" s="1">
        <v>2</v>
      </c>
      <c r="W17" s="1">
        <v>29</v>
      </c>
      <c r="X17" s="1">
        <v>4</v>
      </c>
      <c r="Y17" s="1">
        <v>2</v>
      </c>
      <c r="Z17" s="1">
        <v>50</v>
      </c>
      <c r="AA17" s="1">
        <v>0</v>
      </c>
      <c r="AB17" s="1">
        <v>0</v>
      </c>
      <c r="AC17" s="1">
        <v>1</v>
      </c>
      <c r="AD17" s="1">
        <v>1</v>
      </c>
      <c r="AE17" s="1">
        <v>0.41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2</v>
      </c>
      <c r="AL17" s="1">
        <v>18.8</v>
      </c>
      <c r="AM17" s="1">
        <v>19.2</v>
      </c>
      <c r="AN17" s="1">
        <v>1.3</v>
      </c>
      <c r="AO17" s="1">
        <v>3.8</v>
      </c>
      <c r="AP17" s="1">
        <v>18</v>
      </c>
      <c r="AQ17" s="1">
        <v>18</v>
      </c>
      <c r="AR17" s="1">
        <v>0</v>
      </c>
      <c r="AS17" s="1">
        <v>2</v>
      </c>
      <c r="AT17" s="1">
        <v>1</v>
      </c>
      <c r="AU17" s="1">
        <v>4</v>
      </c>
      <c r="AV17" s="1">
        <v>3</v>
      </c>
      <c r="AW17" s="1">
        <v>75</v>
      </c>
      <c r="AX17" s="1">
        <v>4</v>
      </c>
      <c r="AY17" s="1">
        <v>2</v>
      </c>
      <c r="AZ17" s="1">
        <v>0</v>
      </c>
      <c r="BA17" s="1">
        <v>1</v>
      </c>
      <c r="BB17" s="1">
        <v>3</v>
      </c>
      <c r="BC17" s="1">
        <v>9</v>
      </c>
      <c r="BD17" s="1">
        <v>8</v>
      </c>
      <c r="BE17" s="1">
        <v>3</v>
      </c>
      <c r="BF17" s="1">
        <v>0</v>
      </c>
      <c r="BG17" s="1">
        <v>2</v>
      </c>
      <c r="BH17" s="1">
        <v>3</v>
      </c>
      <c r="BI17" s="1">
        <v>1.55</v>
      </c>
      <c r="BJ17" s="1">
        <v>25</v>
      </c>
      <c r="BK17" s="1">
        <v>14</v>
      </c>
      <c r="BL17" s="1">
        <v>56</v>
      </c>
      <c r="BM17" s="1">
        <v>16</v>
      </c>
      <c r="BN17" s="1">
        <v>6</v>
      </c>
      <c r="BO17" s="1">
        <v>38</v>
      </c>
      <c r="BP17" s="1">
        <v>7</v>
      </c>
      <c r="BQ17" s="1">
        <v>2</v>
      </c>
      <c r="BR17" s="1">
        <v>29</v>
      </c>
      <c r="BS17" s="1">
        <v>0</v>
      </c>
      <c r="BT17" s="1">
        <v>0</v>
      </c>
      <c r="BU17" s="1">
        <v>1</v>
      </c>
      <c r="BV17" s="1">
        <v>0</v>
      </c>
      <c r="BW17" s="1">
        <v>0</v>
      </c>
      <c r="BX17" s="1">
        <v>0</v>
      </c>
      <c r="BY17" s="1">
        <v>55</v>
      </c>
      <c r="BZ17" s="1">
        <v>1</v>
      </c>
      <c r="CA17" s="1">
        <v>7</v>
      </c>
      <c r="CB17" s="1">
        <v>2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f t="shared" si="0"/>
        <v>3.6762907599999997</v>
      </c>
      <c r="CL17" s="1">
        <v>0</v>
      </c>
    </row>
    <row r="18" spans="1:90" x14ac:dyDescent="0.25">
      <c r="A18" s="1" t="s">
        <v>110</v>
      </c>
      <c r="B18" s="1">
        <v>4.3</v>
      </c>
      <c r="C18" s="1">
        <v>1</v>
      </c>
      <c r="D18" s="1">
        <v>89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3</v>
      </c>
      <c r="V18" s="1">
        <v>3</v>
      </c>
      <c r="W18" s="1">
        <v>100</v>
      </c>
      <c r="X18" s="1">
        <v>2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0.8</v>
      </c>
      <c r="AM18" s="1">
        <v>6.4</v>
      </c>
      <c r="AN18" s="1">
        <v>0</v>
      </c>
      <c r="AO18" s="1">
        <v>2.5</v>
      </c>
      <c r="AP18" s="1">
        <v>11</v>
      </c>
      <c r="AQ18" s="1">
        <v>11</v>
      </c>
      <c r="AR18" s="1">
        <v>0</v>
      </c>
      <c r="AS18" s="1">
        <v>2</v>
      </c>
      <c r="AT18" s="1">
        <v>1</v>
      </c>
      <c r="AU18" s="1">
        <v>0</v>
      </c>
      <c r="AV18" s="1">
        <v>0</v>
      </c>
      <c r="AX18" s="1">
        <v>2</v>
      </c>
      <c r="AY18" s="1">
        <v>2</v>
      </c>
      <c r="AZ18" s="1">
        <v>0</v>
      </c>
      <c r="BA18" s="1">
        <v>0</v>
      </c>
      <c r="BB18" s="1">
        <v>2</v>
      </c>
      <c r="BC18" s="1">
        <v>14</v>
      </c>
      <c r="BD18" s="1">
        <v>10</v>
      </c>
      <c r="BE18" s="1">
        <v>5</v>
      </c>
      <c r="BF18" s="1">
        <v>0</v>
      </c>
      <c r="BG18" s="1">
        <v>3</v>
      </c>
      <c r="BH18" s="1">
        <v>1</v>
      </c>
      <c r="BI18" s="1">
        <v>1.54</v>
      </c>
      <c r="BJ18" s="1">
        <v>41</v>
      </c>
      <c r="BK18" s="1">
        <v>37</v>
      </c>
      <c r="BL18" s="1">
        <v>90</v>
      </c>
      <c r="BM18" s="1">
        <v>15</v>
      </c>
      <c r="BN18" s="1">
        <v>10</v>
      </c>
      <c r="BO18" s="1">
        <v>67</v>
      </c>
      <c r="BP18" s="1">
        <v>3</v>
      </c>
      <c r="BQ18" s="1">
        <v>3</v>
      </c>
      <c r="BR18" s="1">
        <v>100</v>
      </c>
      <c r="BS18" s="1">
        <v>0</v>
      </c>
      <c r="BT18" s="1">
        <v>0</v>
      </c>
      <c r="BU18" s="1">
        <v>1</v>
      </c>
      <c r="BV18" s="1">
        <v>0</v>
      </c>
      <c r="BW18" s="1">
        <v>1</v>
      </c>
      <c r="BX18" s="1">
        <v>0</v>
      </c>
      <c r="BY18" s="1">
        <v>48</v>
      </c>
      <c r="BZ18" s="1">
        <v>0</v>
      </c>
      <c r="CA18" s="1">
        <v>1</v>
      </c>
      <c r="CB18" s="1">
        <v>2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f t="shared" si="0"/>
        <v>3.6202528000000007</v>
      </c>
      <c r="CL18" s="1">
        <v>0</v>
      </c>
    </row>
    <row r="19" spans="1:90" x14ac:dyDescent="0.25">
      <c r="A19" s="1" t="s">
        <v>127</v>
      </c>
      <c r="B19" s="1">
        <v>4.7</v>
      </c>
      <c r="C19" s="1">
        <v>1</v>
      </c>
      <c r="D19" s="1">
        <v>31</v>
      </c>
      <c r="E19" s="1">
        <v>0.01</v>
      </c>
      <c r="F19" s="1">
        <v>0</v>
      </c>
      <c r="G19" s="1">
        <v>0</v>
      </c>
      <c r="H19" s="1">
        <v>0</v>
      </c>
      <c r="I19" s="1">
        <v>1</v>
      </c>
      <c r="J19" s="1">
        <v>0</v>
      </c>
      <c r="K19" s="1">
        <v>1</v>
      </c>
      <c r="L19" s="1">
        <v>0</v>
      </c>
      <c r="M19" s="1">
        <v>0</v>
      </c>
      <c r="N19" s="1">
        <v>1</v>
      </c>
      <c r="O19" s="1">
        <v>0.01</v>
      </c>
      <c r="P19" s="1">
        <v>0.01</v>
      </c>
      <c r="Q19" s="1">
        <v>0</v>
      </c>
      <c r="R19" s="1">
        <v>0</v>
      </c>
      <c r="S19" s="1">
        <v>0</v>
      </c>
      <c r="T19" s="1">
        <v>0</v>
      </c>
      <c r="U19" s="1">
        <v>2</v>
      </c>
      <c r="V19" s="1">
        <v>2</v>
      </c>
      <c r="W19" s="1">
        <v>100</v>
      </c>
      <c r="X19" s="1">
        <v>0</v>
      </c>
      <c r="Y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0.01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4</v>
      </c>
      <c r="AL19" s="1">
        <v>0.5</v>
      </c>
      <c r="AM19" s="1">
        <v>3.6</v>
      </c>
      <c r="AN19" s="1">
        <v>0.1</v>
      </c>
      <c r="AO19" s="1">
        <v>0.9</v>
      </c>
      <c r="AP19" s="1">
        <v>4</v>
      </c>
      <c r="AQ19" s="1">
        <v>4</v>
      </c>
      <c r="AR19" s="1">
        <v>0</v>
      </c>
      <c r="AS19" s="1">
        <v>1</v>
      </c>
      <c r="AT19" s="1">
        <v>1</v>
      </c>
      <c r="AU19" s="1">
        <v>0</v>
      </c>
      <c r="AV19" s="1">
        <v>0</v>
      </c>
      <c r="AX19" s="1">
        <v>0</v>
      </c>
      <c r="AY19" s="1">
        <v>1</v>
      </c>
      <c r="AZ19" s="1">
        <v>0</v>
      </c>
      <c r="BA19" s="1">
        <v>1</v>
      </c>
      <c r="BB19" s="1">
        <v>2</v>
      </c>
      <c r="BC19" s="1">
        <v>13</v>
      </c>
      <c r="BD19" s="1">
        <v>8</v>
      </c>
      <c r="BE19" s="1">
        <v>4</v>
      </c>
      <c r="BF19" s="1">
        <v>1</v>
      </c>
      <c r="BG19" s="1">
        <v>1</v>
      </c>
      <c r="BH19" s="1">
        <v>4</v>
      </c>
      <c r="BI19" s="1">
        <v>2.08</v>
      </c>
      <c r="BJ19" s="1">
        <v>17</v>
      </c>
      <c r="BK19" s="1">
        <v>14</v>
      </c>
      <c r="BL19" s="1">
        <v>82</v>
      </c>
      <c r="BM19" s="1">
        <v>6</v>
      </c>
      <c r="BN19" s="1">
        <v>3</v>
      </c>
      <c r="BO19" s="1">
        <v>50</v>
      </c>
      <c r="BP19" s="1">
        <v>2</v>
      </c>
      <c r="BQ19" s="1">
        <v>2</v>
      </c>
      <c r="BR19" s="1">
        <v>100</v>
      </c>
      <c r="BS19" s="1">
        <v>0</v>
      </c>
      <c r="BT19" s="1">
        <v>0</v>
      </c>
      <c r="BU19" s="1">
        <v>0</v>
      </c>
      <c r="BV19" s="1">
        <v>1</v>
      </c>
      <c r="BW19" s="1">
        <v>0</v>
      </c>
      <c r="BX19" s="1">
        <v>1</v>
      </c>
      <c r="BY19" s="1">
        <v>30</v>
      </c>
      <c r="BZ19" s="1">
        <v>1</v>
      </c>
      <c r="CA19" s="1">
        <v>0</v>
      </c>
      <c r="CB19" s="1">
        <v>1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f t="shared" si="0"/>
        <v>4.2824333700000006</v>
      </c>
      <c r="CL19" s="1">
        <v>0</v>
      </c>
    </row>
    <row r="20" spans="1:90" x14ac:dyDescent="0.25">
      <c r="A20" s="1" t="s">
        <v>59</v>
      </c>
      <c r="B20" s="1">
        <v>6.7</v>
      </c>
      <c r="C20" s="1">
        <v>2</v>
      </c>
      <c r="D20" s="1">
        <v>90</v>
      </c>
      <c r="E20" s="1">
        <v>0.04</v>
      </c>
      <c r="F20" s="1">
        <v>0</v>
      </c>
      <c r="G20" s="1">
        <v>0.1</v>
      </c>
      <c r="H20" s="1">
        <v>0</v>
      </c>
      <c r="I20" s="1">
        <v>1.5</v>
      </c>
      <c r="J20" s="1">
        <v>0</v>
      </c>
      <c r="K20" s="1">
        <v>1.5</v>
      </c>
      <c r="L20" s="1">
        <v>0</v>
      </c>
      <c r="M20" s="1">
        <v>0</v>
      </c>
      <c r="N20" s="1">
        <v>1.5</v>
      </c>
      <c r="O20" s="1">
        <v>0.04</v>
      </c>
      <c r="P20" s="1">
        <v>0.04</v>
      </c>
      <c r="Q20" s="1">
        <v>0</v>
      </c>
      <c r="R20" s="1">
        <v>0</v>
      </c>
      <c r="S20" s="1">
        <v>0</v>
      </c>
      <c r="T20" s="1">
        <v>0</v>
      </c>
      <c r="U20" s="1">
        <v>11.5</v>
      </c>
      <c r="V20" s="1">
        <v>6</v>
      </c>
      <c r="W20" s="1">
        <v>52</v>
      </c>
      <c r="X20" s="1">
        <v>0</v>
      </c>
      <c r="Y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0.04</v>
      </c>
      <c r="AF20" s="1">
        <v>0</v>
      </c>
      <c r="AG20" s="1">
        <v>0</v>
      </c>
      <c r="AH20" s="1">
        <v>0</v>
      </c>
      <c r="AI20" s="1">
        <v>0</v>
      </c>
      <c r="AJ20" s="1">
        <v>0.5</v>
      </c>
      <c r="AK20" s="1">
        <v>21</v>
      </c>
      <c r="AL20" s="1">
        <v>1.3</v>
      </c>
      <c r="AM20" s="1">
        <v>20.5</v>
      </c>
      <c r="AN20" s="1">
        <v>0.4</v>
      </c>
      <c r="AO20" s="1">
        <v>4.2</v>
      </c>
      <c r="AP20" s="1">
        <v>14</v>
      </c>
      <c r="AQ20" s="1">
        <v>20</v>
      </c>
      <c r="AR20" s="1">
        <v>0</v>
      </c>
      <c r="AS20" s="1">
        <v>3.5</v>
      </c>
      <c r="AT20" s="1">
        <v>1.5</v>
      </c>
      <c r="AU20" s="1">
        <v>0</v>
      </c>
      <c r="AV20" s="1">
        <v>0</v>
      </c>
      <c r="AX20" s="1">
        <v>6.5</v>
      </c>
      <c r="AY20" s="1">
        <v>2.5</v>
      </c>
      <c r="AZ20" s="1">
        <v>1.5</v>
      </c>
      <c r="BA20" s="1">
        <v>1</v>
      </c>
      <c r="BB20" s="1">
        <v>5</v>
      </c>
      <c r="BC20" s="1">
        <v>6</v>
      </c>
      <c r="BD20" s="1">
        <v>4</v>
      </c>
      <c r="BE20" s="1">
        <v>3</v>
      </c>
      <c r="BF20" s="1">
        <v>0.5</v>
      </c>
      <c r="BG20" s="1">
        <v>2</v>
      </c>
      <c r="BH20" s="1">
        <v>1</v>
      </c>
      <c r="BI20" s="1">
        <v>0.85</v>
      </c>
      <c r="BJ20" s="1">
        <v>89.5</v>
      </c>
      <c r="BK20" s="1">
        <v>80</v>
      </c>
      <c r="BL20" s="1">
        <v>89</v>
      </c>
      <c r="BM20" s="1">
        <v>35</v>
      </c>
      <c r="BN20" s="1">
        <v>28</v>
      </c>
      <c r="BO20" s="1">
        <v>80</v>
      </c>
      <c r="BP20" s="1">
        <v>11.5</v>
      </c>
      <c r="BQ20" s="1">
        <v>6</v>
      </c>
      <c r="BR20" s="1">
        <v>52</v>
      </c>
      <c r="BS20" s="1">
        <v>0</v>
      </c>
      <c r="BT20" s="1">
        <v>0</v>
      </c>
      <c r="BU20" s="1">
        <v>2</v>
      </c>
      <c r="BV20" s="1">
        <v>0</v>
      </c>
      <c r="BW20" s="1">
        <v>0</v>
      </c>
      <c r="BX20" s="1">
        <v>0</v>
      </c>
      <c r="BY20" s="1">
        <v>98</v>
      </c>
      <c r="BZ20" s="1">
        <v>2</v>
      </c>
      <c r="CA20" s="1">
        <v>10.5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f t="shared" si="0"/>
        <v>4.0634502799999996</v>
      </c>
      <c r="CL20" s="1">
        <v>15</v>
      </c>
    </row>
    <row r="21" spans="1:90" x14ac:dyDescent="0.25">
      <c r="A21" s="1" t="s">
        <v>171</v>
      </c>
      <c r="B21" s="1">
        <v>4.7</v>
      </c>
      <c r="C21" s="1">
        <v>2</v>
      </c>
      <c r="D21" s="1">
        <v>90</v>
      </c>
      <c r="E21" s="1">
        <v>0.05</v>
      </c>
      <c r="F21" s="1">
        <v>0</v>
      </c>
      <c r="G21" s="1">
        <v>0.1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11</v>
      </c>
      <c r="V21" s="1">
        <v>7.5</v>
      </c>
      <c r="W21" s="1">
        <v>68</v>
      </c>
      <c r="X21" s="1">
        <v>3.5</v>
      </c>
      <c r="Y21" s="1">
        <v>1.5</v>
      </c>
      <c r="Z21" s="1">
        <v>43</v>
      </c>
      <c r="AA21" s="1">
        <v>0</v>
      </c>
      <c r="AB21" s="1">
        <v>0</v>
      </c>
      <c r="AC21" s="1">
        <v>1.5</v>
      </c>
      <c r="AD21" s="1">
        <v>0</v>
      </c>
      <c r="AE21" s="1">
        <v>0.06</v>
      </c>
      <c r="AF21" s="1">
        <v>0</v>
      </c>
      <c r="AG21" s="1">
        <v>0</v>
      </c>
      <c r="AH21" s="1">
        <v>0.5</v>
      </c>
      <c r="AI21" s="1">
        <v>0</v>
      </c>
      <c r="AJ21" s="1">
        <v>0.5</v>
      </c>
      <c r="AK21" s="1">
        <v>3</v>
      </c>
      <c r="AL21" s="1">
        <v>22.9</v>
      </c>
      <c r="AM21" s="1">
        <v>18.5</v>
      </c>
      <c r="AN21" s="1">
        <v>0.2</v>
      </c>
      <c r="AO21" s="1">
        <v>2.2999999999999998</v>
      </c>
      <c r="AP21" s="1">
        <v>10</v>
      </c>
      <c r="AQ21" s="1">
        <v>16</v>
      </c>
      <c r="AR21" s="1">
        <v>0</v>
      </c>
      <c r="AS21" s="1">
        <v>2.5</v>
      </c>
      <c r="AT21" s="1">
        <v>2</v>
      </c>
      <c r="AU21" s="1">
        <v>3</v>
      </c>
      <c r="AV21" s="1">
        <v>1.5</v>
      </c>
      <c r="AW21" s="1">
        <v>50</v>
      </c>
      <c r="AX21" s="1">
        <v>4.5</v>
      </c>
      <c r="AY21" s="1">
        <v>4</v>
      </c>
      <c r="AZ21" s="1">
        <v>0</v>
      </c>
      <c r="BA21" s="1">
        <v>0.5</v>
      </c>
      <c r="BB21" s="1">
        <v>4.5</v>
      </c>
      <c r="BC21" s="1">
        <v>13</v>
      </c>
      <c r="BD21" s="1">
        <v>10</v>
      </c>
      <c r="BE21" s="1">
        <v>5</v>
      </c>
      <c r="BF21" s="1">
        <v>1</v>
      </c>
      <c r="BG21" s="1">
        <v>1.5</v>
      </c>
      <c r="BH21" s="1">
        <v>3</v>
      </c>
      <c r="BI21" s="1">
        <v>1.96</v>
      </c>
      <c r="BJ21" s="1">
        <v>40.5</v>
      </c>
      <c r="BK21" s="1">
        <v>34.5</v>
      </c>
      <c r="BL21" s="1">
        <v>85</v>
      </c>
      <c r="BM21" s="1">
        <v>27.5</v>
      </c>
      <c r="BN21" s="1">
        <v>21</v>
      </c>
      <c r="BO21" s="1">
        <v>76</v>
      </c>
      <c r="BP21" s="1">
        <v>11</v>
      </c>
      <c r="BQ21" s="1">
        <v>7.5</v>
      </c>
      <c r="BR21" s="1">
        <v>68</v>
      </c>
      <c r="BS21" s="1">
        <v>0</v>
      </c>
      <c r="BT21" s="1">
        <v>0</v>
      </c>
      <c r="BU21" s="1">
        <v>2</v>
      </c>
      <c r="BV21" s="1">
        <v>0</v>
      </c>
      <c r="BW21" s="1">
        <v>0</v>
      </c>
      <c r="BX21" s="1">
        <v>0</v>
      </c>
      <c r="BY21" s="1">
        <v>69</v>
      </c>
      <c r="BZ21" s="1">
        <v>1.5</v>
      </c>
      <c r="CA21" s="1">
        <v>6.5</v>
      </c>
      <c r="CB21" s="1">
        <v>3.5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f t="shared" si="0"/>
        <v>3.6939666500000001</v>
      </c>
      <c r="CL21" s="1">
        <v>12</v>
      </c>
    </row>
    <row r="22" spans="1:90" x14ac:dyDescent="0.25">
      <c r="A22" s="1" t="s">
        <v>75</v>
      </c>
      <c r="B22" s="1">
        <v>4.3</v>
      </c>
      <c r="C22" s="1">
        <v>2</v>
      </c>
      <c r="D22" s="1">
        <v>90</v>
      </c>
      <c r="E22" s="1">
        <v>0.04</v>
      </c>
      <c r="F22" s="1">
        <v>0</v>
      </c>
      <c r="G22" s="1">
        <v>0</v>
      </c>
      <c r="H22" s="1">
        <v>0</v>
      </c>
      <c r="I22" s="1">
        <v>0.5</v>
      </c>
      <c r="J22" s="1">
        <v>0</v>
      </c>
      <c r="K22" s="1">
        <v>0.5</v>
      </c>
      <c r="L22" s="1">
        <v>0</v>
      </c>
      <c r="M22" s="1">
        <v>0</v>
      </c>
      <c r="N22" s="1">
        <v>0.5</v>
      </c>
      <c r="O22" s="1">
        <v>0.01</v>
      </c>
      <c r="P22" s="1">
        <v>0.01</v>
      </c>
      <c r="Q22" s="1">
        <v>0</v>
      </c>
      <c r="R22" s="1">
        <v>0</v>
      </c>
      <c r="S22" s="1">
        <v>0</v>
      </c>
      <c r="T22" s="1">
        <v>0</v>
      </c>
      <c r="U22" s="1">
        <v>8.5</v>
      </c>
      <c r="V22" s="1">
        <v>6</v>
      </c>
      <c r="W22" s="1">
        <v>71</v>
      </c>
      <c r="X22" s="1">
        <v>4</v>
      </c>
      <c r="Y22" s="1">
        <v>1</v>
      </c>
      <c r="Z22" s="1">
        <v>25</v>
      </c>
      <c r="AA22" s="1">
        <v>0</v>
      </c>
      <c r="AB22" s="1">
        <v>0</v>
      </c>
      <c r="AC22" s="1">
        <v>0.5</v>
      </c>
      <c r="AD22" s="1">
        <v>0</v>
      </c>
      <c r="AE22" s="1">
        <v>0.03</v>
      </c>
      <c r="AF22" s="1">
        <v>0</v>
      </c>
      <c r="AG22" s="1">
        <v>0</v>
      </c>
      <c r="AH22" s="1">
        <v>0</v>
      </c>
      <c r="AI22" s="1">
        <v>0</v>
      </c>
      <c r="AJ22" s="1">
        <v>0.5</v>
      </c>
      <c r="AK22" s="1">
        <v>6</v>
      </c>
      <c r="AL22" s="1">
        <v>12.8</v>
      </c>
      <c r="AM22" s="1">
        <v>17</v>
      </c>
      <c r="AN22" s="1">
        <v>0.2</v>
      </c>
      <c r="AO22" s="1">
        <v>2.8</v>
      </c>
      <c r="AP22" s="1">
        <v>10</v>
      </c>
      <c r="AQ22" s="1">
        <v>16</v>
      </c>
      <c r="AR22" s="1">
        <v>0</v>
      </c>
      <c r="AS22" s="1">
        <v>3</v>
      </c>
      <c r="AT22" s="1">
        <v>2</v>
      </c>
      <c r="AU22" s="1">
        <v>2.5</v>
      </c>
      <c r="AV22" s="1">
        <v>1.5</v>
      </c>
      <c r="AW22" s="1">
        <v>60</v>
      </c>
      <c r="AX22" s="1">
        <v>5.5</v>
      </c>
      <c r="AY22" s="1">
        <v>1.5</v>
      </c>
      <c r="AZ22" s="1">
        <v>1</v>
      </c>
      <c r="BA22" s="1">
        <v>0.5</v>
      </c>
      <c r="BB22" s="1">
        <v>3</v>
      </c>
      <c r="BC22" s="1">
        <v>13</v>
      </c>
      <c r="BD22" s="1">
        <v>10</v>
      </c>
      <c r="BE22" s="1">
        <v>5</v>
      </c>
      <c r="BF22" s="1">
        <v>1</v>
      </c>
      <c r="BG22" s="1">
        <v>1.5</v>
      </c>
      <c r="BH22" s="1">
        <v>3</v>
      </c>
      <c r="BI22" s="1">
        <v>1.96</v>
      </c>
      <c r="BJ22" s="1">
        <v>39.5</v>
      </c>
      <c r="BK22" s="1">
        <v>29.5</v>
      </c>
      <c r="BL22" s="1">
        <v>75</v>
      </c>
      <c r="BM22" s="1">
        <v>19.5</v>
      </c>
      <c r="BN22" s="1">
        <v>12</v>
      </c>
      <c r="BO22" s="1">
        <v>62</v>
      </c>
      <c r="BP22" s="1">
        <v>8.5</v>
      </c>
      <c r="BQ22" s="1">
        <v>6</v>
      </c>
      <c r="BR22" s="1">
        <v>71</v>
      </c>
      <c r="BS22" s="1">
        <v>0</v>
      </c>
      <c r="BT22" s="1">
        <v>0</v>
      </c>
      <c r="BU22" s="1">
        <v>2</v>
      </c>
      <c r="BV22" s="1">
        <v>0</v>
      </c>
      <c r="BW22" s="1">
        <v>0</v>
      </c>
      <c r="BX22" s="1">
        <v>2.5</v>
      </c>
      <c r="BY22" s="1">
        <v>68.5</v>
      </c>
      <c r="BZ22" s="1">
        <v>2.5</v>
      </c>
      <c r="CA22" s="1">
        <v>4</v>
      </c>
      <c r="CB22" s="1">
        <v>3</v>
      </c>
      <c r="CC22" s="1">
        <v>0.5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f t="shared" si="0"/>
        <v>4.0788545999999997</v>
      </c>
      <c r="CL22" s="1">
        <v>11</v>
      </c>
    </row>
    <row r="23" spans="1:90" x14ac:dyDescent="0.25">
      <c r="A23" s="1" t="s">
        <v>124</v>
      </c>
      <c r="B23" s="1">
        <v>4.5</v>
      </c>
      <c r="C23" s="1">
        <v>2</v>
      </c>
      <c r="D23" s="1">
        <v>90</v>
      </c>
      <c r="E23" s="1">
        <v>0.1</v>
      </c>
      <c r="F23" s="1">
        <v>0.2</v>
      </c>
      <c r="G23" s="1">
        <v>0.2</v>
      </c>
      <c r="H23" s="1">
        <v>1</v>
      </c>
      <c r="I23" s="1">
        <v>1</v>
      </c>
      <c r="J23" s="1">
        <v>1</v>
      </c>
      <c r="K23" s="1">
        <v>1</v>
      </c>
      <c r="L23" s="1">
        <v>0</v>
      </c>
      <c r="M23" s="1">
        <v>0</v>
      </c>
      <c r="N23" s="1">
        <v>0</v>
      </c>
      <c r="O23" s="1">
        <v>0.16</v>
      </c>
      <c r="P23" s="1">
        <v>0.16</v>
      </c>
      <c r="Q23" s="1">
        <v>0.5</v>
      </c>
      <c r="R23" s="1">
        <v>0.5</v>
      </c>
      <c r="S23" s="1">
        <v>0</v>
      </c>
      <c r="T23" s="1">
        <v>0</v>
      </c>
      <c r="U23" s="1">
        <v>4.5</v>
      </c>
      <c r="V23" s="1">
        <v>3.5</v>
      </c>
      <c r="W23" s="1">
        <v>78</v>
      </c>
      <c r="X23" s="1">
        <v>0</v>
      </c>
      <c r="Y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0.04</v>
      </c>
      <c r="AF23" s="1">
        <v>0</v>
      </c>
      <c r="AG23" s="1">
        <v>0</v>
      </c>
      <c r="AH23" s="1">
        <v>0.5</v>
      </c>
      <c r="AI23" s="1">
        <v>0</v>
      </c>
      <c r="AJ23" s="1">
        <v>0.5</v>
      </c>
      <c r="AK23" s="1">
        <v>17</v>
      </c>
      <c r="AL23" s="1">
        <v>0.95</v>
      </c>
      <c r="AM23" s="1">
        <v>34.9</v>
      </c>
      <c r="AN23" s="1">
        <v>1.1000000000000001</v>
      </c>
      <c r="AO23" s="1">
        <v>4.2</v>
      </c>
      <c r="AP23" s="1">
        <v>14</v>
      </c>
      <c r="AQ23" s="1">
        <v>26</v>
      </c>
      <c r="AR23" s="1">
        <v>1</v>
      </c>
      <c r="AS23" s="1">
        <v>7</v>
      </c>
      <c r="AT23" s="1">
        <v>1.5</v>
      </c>
      <c r="AU23" s="1">
        <v>0.5</v>
      </c>
      <c r="AV23" s="1">
        <v>0</v>
      </c>
      <c r="AW23" s="1">
        <v>0</v>
      </c>
      <c r="AX23" s="1">
        <v>8.5</v>
      </c>
      <c r="AY23" s="1">
        <v>3</v>
      </c>
      <c r="AZ23" s="1">
        <v>1</v>
      </c>
      <c r="BA23" s="1">
        <v>0.5</v>
      </c>
      <c r="BB23" s="1">
        <v>4.5</v>
      </c>
      <c r="BC23" s="1">
        <v>9.5</v>
      </c>
      <c r="BD23" s="1">
        <v>6</v>
      </c>
      <c r="BE23" s="1">
        <v>5.5</v>
      </c>
      <c r="BF23" s="1">
        <v>3.5</v>
      </c>
      <c r="BG23" s="1">
        <v>3</v>
      </c>
      <c r="BH23" s="1">
        <v>0.5</v>
      </c>
      <c r="BI23" s="1">
        <v>1.0900000000000001</v>
      </c>
      <c r="BJ23" s="1">
        <v>67.5</v>
      </c>
      <c r="BK23" s="1">
        <v>59.5</v>
      </c>
      <c r="BL23" s="1">
        <v>88</v>
      </c>
      <c r="BM23" s="1">
        <v>20.5</v>
      </c>
      <c r="BN23" s="1">
        <v>16.5</v>
      </c>
      <c r="BO23" s="1">
        <v>80</v>
      </c>
      <c r="BP23" s="1">
        <v>4.5</v>
      </c>
      <c r="BQ23" s="1">
        <v>3.5</v>
      </c>
      <c r="BR23" s="1">
        <v>78</v>
      </c>
      <c r="BS23" s="1">
        <v>0</v>
      </c>
      <c r="BT23" s="1">
        <v>0</v>
      </c>
      <c r="BU23" s="1">
        <v>2</v>
      </c>
      <c r="BV23" s="1">
        <v>0</v>
      </c>
      <c r="BW23" s="1">
        <v>0</v>
      </c>
      <c r="BX23" s="1">
        <v>1</v>
      </c>
      <c r="BY23" s="1">
        <v>78</v>
      </c>
      <c r="BZ23" s="1">
        <v>1</v>
      </c>
      <c r="CA23" s="1">
        <v>3.5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f t="shared" si="0"/>
        <v>4.0665673600000005</v>
      </c>
      <c r="CL23" s="1">
        <v>9</v>
      </c>
    </row>
    <row r="24" spans="1:90" x14ac:dyDescent="0.25">
      <c r="A24" s="1" t="s">
        <v>182</v>
      </c>
      <c r="B24" s="1">
        <v>5.0999999999999996</v>
      </c>
      <c r="C24" s="1">
        <v>2</v>
      </c>
      <c r="D24" s="1">
        <v>77</v>
      </c>
      <c r="E24" s="1">
        <v>0.05</v>
      </c>
      <c r="F24" s="1">
        <v>0</v>
      </c>
      <c r="G24" s="1">
        <v>0.1</v>
      </c>
      <c r="H24" s="1">
        <v>0</v>
      </c>
      <c r="I24" s="1">
        <v>1</v>
      </c>
      <c r="J24" s="1">
        <v>0</v>
      </c>
      <c r="K24" s="1">
        <v>1</v>
      </c>
      <c r="L24" s="1">
        <v>0</v>
      </c>
      <c r="M24" s="1">
        <v>0</v>
      </c>
      <c r="N24" s="1">
        <v>0.5</v>
      </c>
      <c r="O24" s="1">
        <v>0.01</v>
      </c>
      <c r="P24" s="1">
        <v>0.01</v>
      </c>
      <c r="Q24" s="1">
        <v>0</v>
      </c>
      <c r="R24" s="1">
        <v>0</v>
      </c>
      <c r="S24" s="1">
        <v>0</v>
      </c>
      <c r="T24" s="1">
        <v>0</v>
      </c>
      <c r="U24" s="1">
        <v>13.5</v>
      </c>
      <c r="V24" s="1">
        <v>9.5</v>
      </c>
      <c r="W24" s="1">
        <v>70</v>
      </c>
      <c r="X24" s="1">
        <v>2.5</v>
      </c>
      <c r="Y24" s="1">
        <v>1</v>
      </c>
      <c r="Z24" s="1">
        <v>40</v>
      </c>
      <c r="AA24" s="1">
        <v>0</v>
      </c>
      <c r="AB24" s="1">
        <v>0</v>
      </c>
      <c r="AC24" s="1">
        <v>1</v>
      </c>
      <c r="AD24" s="1">
        <v>0</v>
      </c>
      <c r="AE24" s="1">
        <v>0.04</v>
      </c>
      <c r="AF24" s="1">
        <v>0</v>
      </c>
      <c r="AG24" s="1">
        <v>0</v>
      </c>
      <c r="AH24" s="1">
        <v>0.5</v>
      </c>
      <c r="AI24" s="1">
        <v>0</v>
      </c>
      <c r="AJ24" s="1">
        <v>0.5</v>
      </c>
      <c r="AK24" s="1">
        <v>6</v>
      </c>
      <c r="AL24" s="1">
        <v>18.55</v>
      </c>
      <c r="AM24" s="1">
        <v>6.4</v>
      </c>
      <c r="AN24" s="1">
        <v>0.2</v>
      </c>
      <c r="AO24" s="1">
        <v>3.5</v>
      </c>
      <c r="AP24" s="1">
        <v>9.5</v>
      </c>
      <c r="AQ24" s="1">
        <v>15.5</v>
      </c>
      <c r="AR24" s="1">
        <v>0</v>
      </c>
      <c r="AS24" s="1">
        <v>3.5</v>
      </c>
      <c r="AT24" s="1">
        <v>0.5</v>
      </c>
      <c r="AU24" s="1">
        <v>1.5</v>
      </c>
      <c r="AV24" s="1">
        <v>1.5</v>
      </c>
      <c r="AW24" s="1">
        <v>100</v>
      </c>
      <c r="AX24" s="1">
        <v>1</v>
      </c>
      <c r="AY24" s="1">
        <v>0.5</v>
      </c>
      <c r="AZ24" s="1">
        <v>0</v>
      </c>
      <c r="BA24" s="1">
        <v>0</v>
      </c>
      <c r="BB24" s="1">
        <v>0.5</v>
      </c>
      <c r="BC24" s="1">
        <v>7.5</v>
      </c>
      <c r="BD24" s="1">
        <v>5.5</v>
      </c>
      <c r="BE24" s="1">
        <v>3</v>
      </c>
      <c r="BF24" s="1">
        <v>2</v>
      </c>
      <c r="BG24" s="1">
        <v>1.5</v>
      </c>
      <c r="BH24" s="1">
        <v>1</v>
      </c>
      <c r="BI24" s="1">
        <v>0.89</v>
      </c>
      <c r="BJ24" s="1">
        <v>54.5</v>
      </c>
      <c r="BK24" s="1">
        <v>46</v>
      </c>
      <c r="BL24" s="1">
        <v>84</v>
      </c>
      <c r="BM24" s="1">
        <v>32.5</v>
      </c>
      <c r="BN24" s="1">
        <v>26</v>
      </c>
      <c r="BO24" s="1">
        <v>80</v>
      </c>
      <c r="BP24" s="1">
        <v>13.5</v>
      </c>
      <c r="BQ24" s="1">
        <v>9.5</v>
      </c>
      <c r="BR24" s="1">
        <v>70</v>
      </c>
      <c r="BS24" s="1">
        <v>0</v>
      </c>
      <c r="BT24" s="1">
        <v>0</v>
      </c>
      <c r="BU24" s="1">
        <v>2</v>
      </c>
      <c r="BV24" s="1">
        <v>0</v>
      </c>
      <c r="BW24" s="1">
        <v>1</v>
      </c>
      <c r="BX24" s="1">
        <v>0</v>
      </c>
      <c r="BY24" s="1">
        <v>76.5</v>
      </c>
      <c r="BZ24" s="1">
        <v>2</v>
      </c>
      <c r="CA24" s="1">
        <v>5.5</v>
      </c>
      <c r="CB24" s="1">
        <v>2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f t="shared" si="0"/>
        <v>4.3141923100000001</v>
      </c>
      <c r="CL24" s="1">
        <v>9</v>
      </c>
    </row>
    <row r="25" spans="1:90" x14ac:dyDescent="0.25">
      <c r="A25" s="1" t="s">
        <v>155</v>
      </c>
      <c r="B25" s="1">
        <v>8.5</v>
      </c>
      <c r="C25" s="1">
        <v>2</v>
      </c>
      <c r="D25" s="1">
        <v>90</v>
      </c>
      <c r="E25" s="1">
        <v>0.39</v>
      </c>
      <c r="F25" s="1">
        <v>0.67</v>
      </c>
      <c r="G25" s="1">
        <v>1</v>
      </c>
      <c r="H25" s="1">
        <v>4</v>
      </c>
      <c r="I25" s="1">
        <v>2.5</v>
      </c>
      <c r="J25" s="1">
        <v>1</v>
      </c>
      <c r="K25" s="1">
        <v>1.5</v>
      </c>
      <c r="L25" s="1">
        <v>1</v>
      </c>
      <c r="M25" s="1">
        <v>0</v>
      </c>
      <c r="N25" s="1">
        <v>0</v>
      </c>
      <c r="O25" s="1">
        <v>0.19</v>
      </c>
      <c r="P25" s="1">
        <v>0.19</v>
      </c>
      <c r="Q25" s="1">
        <v>0.5</v>
      </c>
      <c r="R25" s="1">
        <v>0</v>
      </c>
      <c r="S25" s="1">
        <v>0.5</v>
      </c>
      <c r="T25" s="1">
        <v>0</v>
      </c>
      <c r="U25" s="1">
        <v>21.5</v>
      </c>
      <c r="V25" s="1">
        <v>14.5</v>
      </c>
      <c r="W25" s="1">
        <v>67</v>
      </c>
      <c r="X25" s="1">
        <v>8</v>
      </c>
      <c r="Y25" s="1">
        <v>2.5</v>
      </c>
      <c r="Z25" s="1">
        <v>31</v>
      </c>
      <c r="AA25" s="1">
        <v>2.5</v>
      </c>
      <c r="AB25" s="1">
        <v>1</v>
      </c>
      <c r="AC25" s="1">
        <v>4</v>
      </c>
      <c r="AD25" s="1">
        <v>1.5</v>
      </c>
      <c r="AE25" s="1">
        <v>0.76</v>
      </c>
      <c r="AF25" s="1">
        <v>1.5</v>
      </c>
      <c r="AG25" s="1">
        <v>0</v>
      </c>
      <c r="AH25" s="1">
        <v>0.5</v>
      </c>
      <c r="AI25" s="1">
        <v>0</v>
      </c>
      <c r="AJ25" s="1">
        <v>0.5</v>
      </c>
      <c r="AK25" s="1">
        <v>32</v>
      </c>
      <c r="AL25" s="1">
        <v>56.2</v>
      </c>
      <c r="AM25" s="1">
        <v>56.7</v>
      </c>
      <c r="AN25" s="1">
        <v>3.4</v>
      </c>
      <c r="AO25" s="1">
        <v>6.8</v>
      </c>
      <c r="AP25" s="1">
        <v>21.5</v>
      </c>
      <c r="AQ25" s="1">
        <v>47</v>
      </c>
      <c r="AR25" s="1">
        <v>3</v>
      </c>
      <c r="AS25" s="1">
        <v>13.5</v>
      </c>
      <c r="AT25" s="1">
        <v>1.5</v>
      </c>
      <c r="AU25" s="1">
        <v>0.5</v>
      </c>
      <c r="AV25" s="1">
        <v>0</v>
      </c>
      <c r="AW25" s="1">
        <v>0</v>
      </c>
      <c r="AX25" s="1">
        <v>6</v>
      </c>
      <c r="AY25" s="1">
        <v>0.5</v>
      </c>
      <c r="AZ25" s="1">
        <v>0</v>
      </c>
      <c r="BA25" s="1">
        <v>2</v>
      </c>
      <c r="BB25" s="1">
        <v>2.5</v>
      </c>
      <c r="BC25" s="1">
        <v>6</v>
      </c>
      <c r="BD25" s="1">
        <v>4</v>
      </c>
      <c r="BE25" s="1">
        <v>3</v>
      </c>
      <c r="BF25" s="1">
        <v>0.5</v>
      </c>
      <c r="BG25" s="1">
        <v>2</v>
      </c>
      <c r="BH25" s="1">
        <v>1</v>
      </c>
      <c r="BI25" s="1">
        <v>0.85</v>
      </c>
      <c r="BJ25" s="1">
        <v>58</v>
      </c>
      <c r="BK25" s="1">
        <v>47.5</v>
      </c>
      <c r="BL25" s="1">
        <v>82</v>
      </c>
      <c r="BM25" s="1">
        <v>45.5</v>
      </c>
      <c r="BN25" s="1">
        <v>31</v>
      </c>
      <c r="BO25" s="1">
        <v>68</v>
      </c>
      <c r="BP25" s="1">
        <v>21.5</v>
      </c>
      <c r="BQ25" s="1">
        <v>14.5</v>
      </c>
      <c r="BR25" s="1">
        <v>67</v>
      </c>
      <c r="BS25" s="1">
        <v>0.5</v>
      </c>
      <c r="BT25" s="1">
        <v>0</v>
      </c>
      <c r="BU25" s="1">
        <v>2</v>
      </c>
      <c r="BV25" s="1">
        <v>0</v>
      </c>
      <c r="BW25" s="1">
        <v>0</v>
      </c>
      <c r="BX25" s="1">
        <v>0.5</v>
      </c>
      <c r="BY25" s="1">
        <v>84</v>
      </c>
      <c r="BZ25" s="1">
        <v>4</v>
      </c>
      <c r="CA25" s="1">
        <v>11</v>
      </c>
      <c r="CB25" s="1">
        <v>10.5</v>
      </c>
      <c r="CC25" s="1">
        <v>0</v>
      </c>
      <c r="CD25" s="1">
        <v>0</v>
      </c>
      <c r="CE25" s="1">
        <v>2.5</v>
      </c>
      <c r="CF25" s="1">
        <v>1</v>
      </c>
      <c r="CG25" s="1">
        <v>0.5</v>
      </c>
      <c r="CH25" s="1">
        <v>0.5</v>
      </c>
      <c r="CI25" s="1">
        <v>0</v>
      </c>
      <c r="CJ25" s="1">
        <v>0</v>
      </c>
      <c r="CK25" s="1">
        <f t="shared" si="0"/>
        <v>5.5384567300000001</v>
      </c>
      <c r="CL25" s="1">
        <v>9</v>
      </c>
    </row>
    <row r="26" spans="1:90" x14ac:dyDescent="0.25">
      <c r="A26" s="1" t="s">
        <v>163</v>
      </c>
      <c r="B26" s="1">
        <v>5.6</v>
      </c>
      <c r="C26" s="1">
        <v>2</v>
      </c>
      <c r="D26" s="1">
        <v>90</v>
      </c>
      <c r="E26" s="1">
        <v>0.04</v>
      </c>
      <c r="F26" s="1">
        <v>0</v>
      </c>
      <c r="G26" s="1">
        <v>0.1</v>
      </c>
      <c r="H26" s="1">
        <v>0</v>
      </c>
      <c r="I26" s="1">
        <v>2</v>
      </c>
      <c r="J26" s="1">
        <v>0</v>
      </c>
      <c r="K26" s="1">
        <v>2</v>
      </c>
      <c r="L26" s="1">
        <v>0</v>
      </c>
      <c r="M26" s="1">
        <v>0</v>
      </c>
      <c r="N26" s="1">
        <v>0.5</v>
      </c>
      <c r="O26" s="1">
        <v>0.05</v>
      </c>
      <c r="P26" s="1">
        <v>0.05</v>
      </c>
      <c r="Q26" s="1">
        <v>0</v>
      </c>
      <c r="R26" s="1">
        <v>0</v>
      </c>
      <c r="S26" s="1">
        <v>0</v>
      </c>
      <c r="T26" s="1">
        <v>0</v>
      </c>
      <c r="U26" s="1">
        <v>8</v>
      </c>
      <c r="V26" s="1">
        <v>6</v>
      </c>
      <c r="W26" s="1">
        <v>75</v>
      </c>
      <c r="X26" s="1">
        <v>0</v>
      </c>
      <c r="Y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0.05</v>
      </c>
      <c r="AF26" s="1">
        <v>0</v>
      </c>
      <c r="AG26" s="1">
        <v>0</v>
      </c>
      <c r="AH26" s="1">
        <v>0</v>
      </c>
      <c r="AI26" s="1">
        <v>0</v>
      </c>
      <c r="AJ26" s="1">
        <v>0.5</v>
      </c>
      <c r="AK26" s="1">
        <v>23</v>
      </c>
      <c r="AL26" s="1">
        <v>1.5</v>
      </c>
      <c r="AM26" s="1">
        <v>18.7</v>
      </c>
      <c r="AN26" s="1">
        <v>0.4</v>
      </c>
      <c r="AO26" s="1">
        <v>4.5</v>
      </c>
      <c r="AP26" s="1">
        <v>16</v>
      </c>
      <c r="AQ26" s="1">
        <v>22</v>
      </c>
      <c r="AR26" s="1">
        <v>0</v>
      </c>
      <c r="AS26" s="1">
        <v>4</v>
      </c>
      <c r="AT26" s="1">
        <v>0.5</v>
      </c>
      <c r="AU26" s="1">
        <v>2.5</v>
      </c>
      <c r="AV26" s="1">
        <v>2</v>
      </c>
      <c r="AW26" s="1">
        <v>80</v>
      </c>
      <c r="AX26" s="1">
        <v>5.5</v>
      </c>
      <c r="AY26" s="1">
        <v>2</v>
      </c>
      <c r="AZ26" s="1">
        <v>0</v>
      </c>
      <c r="BA26" s="1">
        <v>0</v>
      </c>
      <c r="BB26" s="1">
        <v>2</v>
      </c>
      <c r="BC26" s="1">
        <v>4.5</v>
      </c>
      <c r="BD26" s="1">
        <v>2</v>
      </c>
      <c r="BE26" s="1">
        <v>2.5</v>
      </c>
      <c r="BF26" s="1">
        <v>0</v>
      </c>
      <c r="BG26" s="1">
        <v>1</v>
      </c>
      <c r="BH26" s="1">
        <v>1</v>
      </c>
      <c r="BI26" s="1">
        <v>0.7</v>
      </c>
      <c r="BJ26" s="1">
        <v>89</v>
      </c>
      <c r="BK26" s="1">
        <v>84</v>
      </c>
      <c r="BL26" s="1">
        <v>94</v>
      </c>
      <c r="BM26" s="1">
        <v>27</v>
      </c>
      <c r="BN26" s="1">
        <v>24.5</v>
      </c>
      <c r="BO26" s="1">
        <v>91</v>
      </c>
      <c r="BP26" s="1">
        <v>8</v>
      </c>
      <c r="BQ26" s="1">
        <v>6</v>
      </c>
      <c r="BR26" s="1">
        <v>75</v>
      </c>
      <c r="BS26" s="1">
        <v>0</v>
      </c>
      <c r="BT26" s="1">
        <v>0</v>
      </c>
      <c r="BU26" s="1">
        <v>2</v>
      </c>
      <c r="BV26" s="1">
        <v>0</v>
      </c>
      <c r="BW26" s="1">
        <v>0</v>
      </c>
      <c r="BX26" s="1">
        <v>0.5</v>
      </c>
      <c r="BY26" s="1">
        <v>96.5</v>
      </c>
      <c r="BZ26" s="1">
        <v>2.5</v>
      </c>
      <c r="CA26" s="1">
        <v>7.5</v>
      </c>
      <c r="CB26" s="1">
        <v>1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f t="shared" si="0"/>
        <v>4.7507160399999995</v>
      </c>
      <c r="CL26" s="1">
        <v>8</v>
      </c>
    </row>
    <row r="27" spans="1:90" x14ac:dyDescent="0.25">
      <c r="A27" s="1" t="s">
        <v>77</v>
      </c>
      <c r="B27" s="1">
        <v>4.7</v>
      </c>
      <c r="C27" s="1">
        <v>2</v>
      </c>
      <c r="D27" s="1">
        <v>90</v>
      </c>
      <c r="E27" s="1">
        <v>0.26</v>
      </c>
      <c r="F27" s="1">
        <v>0</v>
      </c>
      <c r="G27" s="1">
        <v>0.3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19</v>
      </c>
      <c r="V27" s="1">
        <v>14.5</v>
      </c>
      <c r="W27" s="1">
        <v>76</v>
      </c>
      <c r="X27" s="1">
        <v>4</v>
      </c>
      <c r="Y27" s="1">
        <v>3</v>
      </c>
      <c r="Z27" s="1">
        <v>75</v>
      </c>
      <c r="AA27" s="1">
        <v>1.5</v>
      </c>
      <c r="AB27" s="1">
        <v>0</v>
      </c>
      <c r="AC27" s="1">
        <v>2.5</v>
      </c>
      <c r="AD27" s="1">
        <v>0.5</v>
      </c>
      <c r="AE27" s="1">
        <v>0.28000000000000003</v>
      </c>
      <c r="AF27" s="1">
        <v>0</v>
      </c>
      <c r="AG27" s="1">
        <v>0</v>
      </c>
      <c r="AH27" s="1">
        <v>0</v>
      </c>
      <c r="AI27" s="1">
        <v>0</v>
      </c>
      <c r="AJ27" s="1">
        <v>0.5</v>
      </c>
      <c r="AK27" s="1">
        <v>3</v>
      </c>
      <c r="AL27" s="1">
        <v>39.549999999999997</v>
      </c>
      <c r="AM27" s="1">
        <v>26.2</v>
      </c>
      <c r="AN27" s="1">
        <v>0.9</v>
      </c>
      <c r="AO27" s="1">
        <v>4.5999999999999996</v>
      </c>
      <c r="AP27" s="1">
        <v>12.5</v>
      </c>
      <c r="AQ27" s="1">
        <v>18.5</v>
      </c>
      <c r="AR27" s="1">
        <v>0.5</v>
      </c>
      <c r="AS27" s="1">
        <v>4.5</v>
      </c>
      <c r="AT27" s="1">
        <v>0.5</v>
      </c>
      <c r="AU27" s="1">
        <v>4</v>
      </c>
      <c r="AV27" s="1">
        <v>2.5</v>
      </c>
      <c r="AW27" s="1">
        <v>63</v>
      </c>
      <c r="AX27" s="1">
        <v>5</v>
      </c>
      <c r="AY27" s="1">
        <v>1</v>
      </c>
      <c r="AZ27" s="1">
        <v>0.5</v>
      </c>
      <c r="BA27" s="1">
        <v>0.5</v>
      </c>
      <c r="BB27" s="1">
        <v>2</v>
      </c>
      <c r="BC27" s="1">
        <v>7.5</v>
      </c>
      <c r="BD27" s="1">
        <v>4</v>
      </c>
      <c r="BE27" s="1">
        <v>2.5</v>
      </c>
      <c r="BF27" s="1">
        <v>0.5</v>
      </c>
      <c r="BG27" s="1">
        <v>1.5</v>
      </c>
      <c r="BH27" s="1">
        <v>1</v>
      </c>
      <c r="BI27" s="1">
        <v>0.82</v>
      </c>
      <c r="BJ27" s="1">
        <v>42.5</v>
      </c>
      <c r="BK27" s="1">
        <v>31</v>
      </c>
      <c r="BL27" s="1">
        <v>73</v>
      </c>
      <c r="BM27" s="1">
        <v>31.5</v>
      </c>
      <c r="BN27" s="1">
        <v>22</v>
      </c>
      <c r="BO27" s="1">
        <v>70</v>
      </c>
      <c r="BP27" s="1">
        <v>19</v>
      </c>
      <c r="BQ27" s="1">
        <v>14.5</v>
      </c>
      <c r="BR27" s="1">
        <v>76</v>
      </c>
      <c r="BS27" s="1">
        <v>0</v>
      </c>
      <c r="BT27" s="1">
        <v>0</v>
      </c>
      <c r="BU27" s="1">
        <v>2</v>
      </c>
      <c r="BV27" s="1">
        <v>0</v>
      </c>
      <c r="BW27" s="1">
        <v>0</v>
      </c>
      <c r="BX27" s="1">
        <v>0.5</v>
      </c>
      <c r="BY27" s="1">
        <v>72.5</v>
      </c>
      <c r="BZ27" s="1">
        <v>1.5</v>
      </c>
      <c r="CA27" s="1">
        <v>11</v>
      </c>
      <c r="CB27" s="1">
        <v>5</v>
      </c>
      <c r="CC27" s="1">
        <v>0.5</v>
      </c>
      <c r="CD27" s="1">
        <v>0</v>
      </c>
      <c r="CE27" s="1">
        <v>1.5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f t="shared" si="0"/>
        <v>3.1382927599999997</v>
      </c>
      <c r="CL27" s="1">
        <v>8</v>
      </c>
    </row>
    <row r="28" spans="1:90" x14ac:dyDescent="0.25">
      <c r="A28" s="1" t="s">
        <v>195</v>
      </c>
      <c r="B28" s="1">
        <v>4.5</v>
      </c>
      <c r="C28" s="1">
        <v>2</v>
      </c>
      <c r="D28" s="1">
        <v>77</v>
      </c>
      <c r="E28" s="1">
        <v>0.36</v>
      </c>
      <c r="F28" s="1">
        <v>0</v>
      </c>
      <c r="G28" s="1">
        <v>0.4</v>
      </c>
      <c r="H28" s="1">
        <v>0</v>
      </c>
      <c r="I28" s="1">
        <v>1.5</v>
      </c>
      <c r="J28" s="1">
        <v>1</v>
      </c>
      <c r="K28" s="1">
        <v>1.5</v>
      </c>
      <c r="L28" s="1">
        <v>0</v>
      </c>
      <c r="M28" s="1">
        <v>0.5</v>
      </c>
      <c r="N28" s="1">
        <v>0</v>
      </c>
      <c r="O28" s="1">
        <v>0.32</v>
      </c>
      <c r="P28" s="1">
        <v>0.32</v>
      </c>
      <c r="Q28" s="1">
        <v>0</v>
      </c>
      <c r="R28" s="1">
        <v>0</v>
      </c>
      <c r="S28" s="1">
        <v>0</v>
      </c>
      <c r="T28" s="1">
        <v>0</v>
      </c>
      <c r="U28" s="1">
        <v>10.5</v>
      </c>
      <c r="V28" s="1">
        <v>10</v>
      </c>
      <c r="W28" s="1">
        <v>95</v>
      </c>
      <c r="X28" s="1">
        <v>6</v>
      </c>
      <c r="Y28" s="1">
        <v>1.5</v>
      </c>
      <c r="Z28" s="1">
        <v>25</v>
      </c>
      <c r="AA28" s="1">
        <v>0</v>
      </c>
      <c r="AB28" s="1">
        <v>0</v>
      </c>
      <c r="AC28" s="1">
        <v>1</v>
      </c>
      <c r="AD28" s="1">
        <v>0</v>
      </c>
      <c r="AE28" s="1">
        <v>0.09</v>
      </c>
      <c r="AF28" s="1">
        <v>0</v>
      </c>
      <c r="AG28" s="1">
        <v>0</v>
      </c>
      <c r="AH28" s="1">
        <v>0</v>
      </c>
      <c r="AI28" s="1">
        <v>0</v>
      </c>
      <c r="AJ28" s="1">
        <v>0.5</v>
      </c>
      <c r="AK28" s="1">
        <v>25</v>
      </c>
      <c r="AL28" s="1">
        <v>20.350000000000001</v>
      </c>
      <c r="AM28" s="1">
        <v>9.5</v>
      </c>
      <c r="AN28" s="1">
        <v>2.2000000000000002</v>
      </c>
      <c r="AO28" s="1">
        <v>6</v>
      </c>
      <c r="AP28" s="1">
        <v>3</v>
      </c>
      <c r="AQ28" s="1">
        <v>9</v>
      </c>
      <c r="AR28" s="1">
        <v>0</v>
      </c>
      <c r="AS28" s="1">
        <v>4</v>
      </c>
      <c r="AT28" s="1">
        <v>0.5</v>
      </c>
      <c r="AU28" s="1">
        <v>1</v>
      </c>
      <c r="AV28" s="1">
        <v>0.5</v>
      </c>
      <c r="AW28" s="1">
        <v>50</v>
      </c>
      <c r="AX28" s="1">
        <v>3</v>
      </c>
      <c r="AY28" s="1">
        <v>1</v>
      </c>
      <c r="AZ28" s="1">
        <v>0</v>
      </c>
      <c r="BA28" s="1">
        <v>0</v>
      </c>
      <c r="BB28" s="1">
        <v>1</v>
      </c>
      <c r="BC28" s="1">
        <v>7.5</v>
      </c>
      <c r="BD28" s="1">
        <v>5.5</v>
      </c>
      <c r="BE28" s="1">
        <v>3</v>
      </c>
      <c r="BF28" s="1">
        <v>2</v>
      </c>
      <c r="BG28" s="1">
        <v>1.5</v>
      </c>
      <c r="BH28" s="1">
        <v>1</v>
      </c>
      <c r="BI28" s="1">
        <v>0.89</v>
      </c>
      <c r="BJ28" s="1">
        <v>30</v>
      </c>
      <c r="BK28" s="1">
        <v>29</v>
      </c>
      <c r="BL28" s="1">
        <v>97</v>
      </c>
      <c r="BM28" s="1">
        <v>23</v>
      </c>
      <c r="BN28" s="1">
        <v>18</v>
      </c>
      <c r="BO28" s="1">
        <v>78</v>
      </c>
      <c r="BP28" s="1">
        <v>10.5</v>
      </c>
      <c r="BQ28" s="1">
        <v>10</v>
      </c>
      <c r="BR28" s="1">
        <v>95</v>
      </c>
      <c r="BS28" s="1">
        <v>0</v>
      </c>
      <c r="BT28" s="1">
        <v>0</v>
      </c>
      <c r="BU28" s="1">
        <v>2</v>
      </c>
      <c r="BV28" s="1">
        <v>0</v>
      </c>
      <c r="BW28" s="1">
        <v>2</v>
      </c>
      <c r="BX28" s="1">
        <v>1.5</v>
      </c>
      <c r="BY28" s="1">
        <v>54</v>
      </c>
      <c r="BZ28" s="1">
        <v>4.5</v>
      </c>
      <c r="CA28" s="1">
        <v>1</v>
      </c>
      <c r="CB28" s="1">
        <v>3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f t="shared" si="0"/>
        <v>4.064032580000001</v>
      </c>
      <c r="CL28" s="1">
        <v>8</v>
      </c>
    </row>
    <row r="29" spans="1:90" x14ac:dyDescent="0.25">
      <c r="A29" s="1" t="s">
        <v>178</v>
      </c>
      <c r="B29" s="1">
        <v>5.3</v>
      </c>
      <c r="C29" s="1">
        <v>2</v>
      </c>
      <c r="D29" s="1">
        <v>90</v>
      </c>
      <c r="E29" s="1">
        <v>0.14000000000000001</v>
      </c>
      <c r="F29" s="1">
        <v>0</v>
      </c>
      <c r="G29" s="1">
        <v>0.2</v>
      </c>
      <c r="H29" s="1">
        <v>0</v>
      </c>
      <c r="I29" s="1">
        <v>0.5</v>
      </c>
      <c r="J29" s="1">
        <v>0.5</v>
      </c>
      <c r="K29" s="1">
        <v>0.5</v>
      </c>
      <c r="L29" s="1">
        <v>0</v>
      </c>
      <c r="M29" s="1">
        <v>0</v>
      </c>
      <c r="N29" s="1">
        <v>0.5</v>
      </c>
      <c r="O29" s="1">
        <v>0.1</v>
      </c>
      <c r="P29" s="1">
        <v>0.1</v>
      </c>
      <c r="Q29" s="1">
        <v>0</v>
      </c>
      <c r="R29" s="1">
        <v>0</v>
      </c>
      <c r="S29" s="1">
        <v>0</v>
      </c>
      <c r="T29" s="1">
        <v>0</v>
      </c>
      <c r="U29" s="1">
        <v>6.5</v>
      </c>
      <c r="V29" s="1">
        <v>4.5</v>
      </c>
      <c r="W29" s="1">
        <v>69</v>
      </c>
      <c r="X29" s="1">
        <v>0</v>
      </c>
      <c r="Y29" s="1">
        <v>0</v>
      </c>
      <c r="AA29" s="1">
        <v>0</v>
      </c>
      <c r="AB29" s="1">
        <v>0</v>
      </c>
      <c r="AC29" s="1">
        <v>0.5</v>
      </c>
      <c r="AD29" s="1">
        <v>0</v>
      </c>
      <c r="AE29" s="1">
        <v>0.06</v>
      </c>
      <c r="AF29" s="1">
        <v>0</v>
      </c>
      <c r="AG29" s="1">
        <v>0</v>
      </c>
      <c r="AH29" s="1">
        <v>0.5</v>
      </c>
      <c r="AI29" s="1">
        <v>0</v>
      </c>
      <c r="AJ29" s="1">
        <v>0.5</v>
      </c>
      <c r="AK29" s="1">
        <v>16.5</v>
      </c>
      <c r="AL29" s="1">
        <v>0.6</v>
      </c>
      <c r="AM29" s="1">
        <v>23.5</v>
      </c>
      <c r="AN29" s="1">
        <v>0.7</v>
      </c>
      <c r="AO29" s="1">
        <v>2.9</v>
      </c>
      <c r="AP29" s="1">
        <v>13.5</v>
      </c>
      <c r="AQ29" s="1">
        <v>19.5</v>
      </c>
      <c r="AR29" s="1">
        <v>0</v>
      </c>
      <c r="AS29" s="1">
        <v>2.5</v>
      </c>
      <c r="AT29" s="1">
        <v>2</v>
      </c>
      <c r="AU29" s="1">
        <v>3</v>
      </c>
      <c r="AV29" s="1">
        <v>1</v>
      </c>
      <c r="AW29" s="1">
        <v>33</v>
      </c>
      <c r="AX29" s="1">
        <v>4.5</v>
      </c>
      <c r="AY29" s="1">
        <v>1.5</v>
      </c>
      <c r="AZ29" s="1">
        <v>1.5</v>
      </c>
      <c r="BA29" s="1">
        <v>0</v>
      </c>
      <c r="BB29" s="1">
        <v>3</v>
      </c>
      <c r="BC29" s="1">
        <v>13</v>
      </c>
      <c r="BD29" s="1">
        <v>10</v>
      </c>
      <c r="BE29" s="1">
        <v>5</v>
      </c>
      <c r="BF29" s="1">
        <v>1</v>
      </c>
      <c r="BG29" s="1">
        <v>1.5</v>
      </c>
      <c r="BH29" s="1">
        <v>3</v>
      </c>
      <c r="BI29" s="1">
        <v>1.96</v>
      </c>
      <c r="BJ29" s="1">
        <v>64.5</v>
      </c>
      <c r="BK29" s="1">
        <v>59</v>
      </c>
      <c r="BL29" s="1">
        <v>91</v>
      </c>
      <c r="BM29" s="1">
        <v>14.5</v>
      </c>
      <c r="BN29" s="1">
        <v>10.5</v>
      </c>
      <c r="BO29" s="1">
        <v>72</v>
      </c>
      <c r="BP29" s="1">
        <v>6.5</v>
      </c>
      <c r="BQ29" s="1">
        <v>4.5</v>
      </c>
      <c r="BR29" s="1">
        <v>69</v>
      </c>
      <c r="BS29" s="1">
        <v>1</v>
      </c>
      <c r="BT29" s="1">
        <v>0</v>
      </c>
      <c r="BU29" s="1">
        <v>2</v>
      </c>
      <c r="BV29" s="1">
        <v>0</v>
      </c>
      <c r="BW29" s="1">
        <v>0</v>
      </c>
      <c r="BX29" s="1">
        <v>0.5</v>
      </c>
      <c r="BY29" s="1">
        <v>75.5</v>
      </c>
      <c r="BZ29" s="1">
        <v>0.5</v>
      </c>
      <c r="CA29" s="1">
        <v>6.5</v>
      </c>
      <c r="CB29" s="1">
        <v>0.5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f t="shared" si="0"/>
        <v>4.9363086400000018</v>
      </c>
      <c r="CL29" s="1">
        <v>8</v>
      </c>
    </row>
    <row r="30" spans="1:90" x14ac:dyDescent="0.25">
      <c r="A30" s="1" t="s">
        <v>141</v>
      </c>
      <c r="B30" s="1">
        <v>4.7</v>
      </c>
      <c r="C30" s="1">
        <v>2</v>
      </c>
      <c r="D30" s="1">
        <v>90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2.5</v>
      </c>
      <c r="V30" s="1">
        <v>1</v>
      </c>
      <c r="W30" s="1">
        <v>40</v>
      </c>
      <c r="X30" s="1">
        <v>0</v>
      </c>
      <c r="Y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0.5</v>
      </c>
      <c r="AK30" s="1">
        <v>0</v>
      </c>
      <c r="AL30" s="1">
        <v>0.1</v>
      </c>
      <c r="AM30" s="1">
        <v>20.7</v>
      </c>
      <c r="AN30" s="1">
        <v>0</v>
      </c>
      <c r="AO30" s="1">
        <v>3.2</v>
      </c>
      <c r="AP30" s="1">
        <v>11.5</v>
      </c>
      <c r="AQ30" s="1">
        <v>17.5</v>
      </c>
      <c r="AR30" s="1">
        <v>0</v>
      </c>
      <c r="AS30" s="1">
        <v>3.5</v>
      </c>
      <c r="AT30" s="1">
        <v>1</v>
      </c>
      <c r="AU30" s="1">
        <v>1.5</v>
      </c>
      <c r="AV30" s="1">
        <v>1</v>
      </c>
      <c r="AW30" s="1">
        <v>67</v>
      </c>
      <c r="AX30" s="1">
        <v>2</v>
      </c>
      <c r="AY30" s="1">
        <v>4</v>
      </c>
      <c r="AZ30" s="1">
        <v>1.5</v>
      </c>
      <c r="BA30" s="1">
        <v>0.5</v>
      </c>
      <c r="BB30" s="1">
        <v>6</v>
      </c>
      <c r="BC30" s="1">
        <v>10.5</v>
      </c>
      <c r="BD30" s="1">
        <v>7.5</v>
      </c>
      <c r="BE30" s="1">
        <v>4.5</v>
      </c>
      <c r="BF30" s="1">
        <v>0.5</v>
      </c>
      <c r="BG30" s="1">
        <v>2.5</v>
      </c>
      <c r="BH30" s="1">
        <v>1.5</v>
      </c>
      <c r="BI30" s="1">
        <v>1.26</v>
      </c>
      <c r="BJ30" s="1">
        <v>35</v>
      </c>
      <c r="BK30" s="1">
        <v>31</v>
      </c>
      <c r="BL30" s="1">
        <v>89</v>
      </c>
      <c r="BM30" s="1">
        <v>8</v>
      </c>
      <c r="BN30" s="1">
        <v>5.5</v>
      </c>
      <c r="BO30" s="1">
        <v>69</v>
      </c>
      <c r="BP30" s="1">
        <v>2.5</v>
      </c>
      <c r="BQ30" s="1">
        <v>1</v>
      </c>
      <c r="BR30" s="1">
        <v>40</v>
      </c>
      <c r="BS30" s="1">
        <v>0</v>
      </c>
      <c r="BT30" s="1">
        <v>0</v>
      </c>
      <c r="BU30" s="1">
        <v>2</v>
      </c>
      <c r="BV30" s="1">
        <v>0</v>
      </c>
      <c r="BW30" s="1">
        <v>0</v>
      </c>
      <c r="BX30" s="1">
        <v>0</v>
      </c>
      <c r="BY30" s="1">
        <v>43.5</v>
      </c>
      <c r="BZ30" s="1">
        <v>0</v>
      </c>
      <c r="CA30" s="1">
        <v>2.5</v>
      </c>
      <c r="CB30" s="1">
        <v>0.5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f t="shared" si="0"/>
        <v>2.7609928999999998</v>
      </c>
      <c r="CL30" s="1">
        <v>8</v>
      </c>
    </row>
    <row r="31" spans="1:90" x14ac:dyDescent="0.25">
      <c r="A31" s="1" t="s">
        <v>160</v>
      </c>
      <c r="B31" s="1">
        <v>3.9</v>
      </c>
      <c r="C31" s="1">
        <v>2</v>
      </c>
      <c r="D31" s="1">
        <v>90</v>
      </c>
      <c r="E31" s="1">
        <v>0.06</v>
      </c>
      <c r="F31" s="1">
        <v>0</v>
      </c>
      <c r="G31" s="1">
        <v>0.1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8.5</v>
      </c>
      <c r="V31" s="1">
        <v>7</v>
      </c>
      <c r="W31" s="1">
        <v>82</v>
      </c>
      <c r="X31" s="1">
        <v>0.5</v>
      </c>
      <c r="Y31" s="1">
        <v>0</v>
      </c>
      <c r="Z31" s="1">
        <v>0</v>
      </c>
      <c r="AA31" s="1">
        <v>0</v>
      </c>
      <c r="AB31" s="1">
        <v>0</v>
      </c>
      <c r="AC31" s="1">
        <v>1.5</v>
      </c>
      <c r="AD31" s="1">
        <v>0</v>
      </c>
      <c r="AE31" s="1">
        <v>0.06</v>
      </c>
      <c r="AF31" s="1">
        <v>0</v>
      </c>
      <c r="AG31" s="1">
        <v>0</v>
      </c>
      <c r="AH31" s="1">
        <v>0.5</v>
      </c>
      <c r="AI31" s="1">
        <v>0</v>
      </c>
      <c r="AJ31" s="1">
        <v>0</v>
      </c>
      <c r="AK31" s="1">
        <v>4</v>
      </c>
      <c r="AL31" s="1">
        <v>17.95</v>
      </c>
      <c r="AM31" s="1">
        <v>16.2</v>
      </c>
      <c r="AN31" s="1">
        <v>0.2</v>
      </c>
      <c r="AO31" s="1">
        <v>2.1</v>
      </c>
      <c r="AP31" s="1">
        <v>15</v>
      </c>
      <c r="AQ31" s="1">
        <v>15</v>
      </c>
      <c r="AR31" s="1">
        <v>0</v>
      </c>
      <c r="AS31" s="1">
        <v>1.5</v>
      </c>
      <c r="AT31" s="1">
        <v>1</v>
      </c>
      <c r="AU31" s="1">
        <v>0.5</v>
      </c>
      <c r="AV31" s="1">
        <v>0.5</v>
      </c>
      <c r="AW31" s="1">
        <v>100</v>
      </c>
      <c r="AX31" s="1">
        <v>4.5</v>
      </c>
      <c r="AY31" s="1">
        <v>2.5</v>
      </c>
      <c r="AZ31" s="1">
        <v>0</v>
      </c>
      <c r="BA31" s="1">
        <v>2</v>
      </c>
      <c r="BB31" s="1">
        <v>4.5</v>
      </c>
      <c r="BC31" s="1">
        <v>18</v>
      </c>
      <c r="BD31" s="1">
        <v>12.5</v>
      </c>
      <c r="BE31" s="1">
        <v>6</v>
      </c>
      <c r="BF31" s="1">
        <v>0.5</v>
      </c>
      <c r="BG31" s="1">
        <v>4</v>
      </c>
      <c r="BH31" s="1">
        <v>1.5</v>
      </c>
      <c r="BI31" s="1">
        <v>1.78</v>
      </c>
      <c r="BJ31" s="1">
        <v>34.5</v>
      </c>
      <c r="BK31" s="1">
        <v>29</v>
      </c>
      <c r="BL31" s="1">
        <v>84</v>
      </c>
      <c r="BM31" s="1">
        <v>17</v>
      </c>
      <c r="BN31" s="1">
        <v>14</v>
      </c>
      <c r="BO31" s="1">
        <v>82</v>
      </c>
      <c r="BP31" s="1">
        <v>8.5</v>
      </c>
      <c r="BQ31" s="1">
        <v>7</v>
      </c>
      <c r="BR31" s="1">
        <v>82</v>
      </c>
      <c r="BS31" s="1">
        <v>0</v>
      </c>
      <c r="BT31" s="1">
        <v>0</v>
      </c>
      <c r="BU31" s="1">
        <v>2</v>
      </c>
      <c r="BV31" s="1">
        <v>0</v>
      </c>
      <c r="BW31" s="1">
        <v>0</v>
      </c>
      <c r="BX31" s="1">
        <v>2.5</v>
      </c>
      <c r="BY31" s="1">
        <v>54.5</v>
      </c>
      <c r="BZ31" s="1">
        <v>2</v>
      </c>
      <c r="CA31" s="1">
        <v>2.5</v>
      </c>
      <c r="CB31" s="1">
        <v>2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  <c r="CJ31" s="1">
        <v>0</v>
      </c>
      <c r="CK31" s="1">
        <f t="shared" si="0"/>
        <v>3.1034403599999991</v>
      </c>
      <c r="CL31" s="1">
        <v>7</v>
      </c>
    </row>
    <row r="32" spans="1:90" x14ac:dyDescent="0.25">
      <c r="A32" s="1" t="s">
        <v>62</v>
      </c>
      <c r="B32" s="1">
        <v>4.5</v>
      </c>
      <c r="C32" s="1">
        <v>2</v>
      </c>
      <c r="D32" s="1">
        <v>90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8</v>
      </c>
      <c r="V32" s="1">
        <v>3.5</v>
      </c>
      <c r="W32" s="1">
        <v>44</v>
      </c>
      <c r="X32" s="1">
        <v>0</v>
      </c>
      <c r="Y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0.5</v>
      </c>
      <c r="AK32" s="1">
        <v>0</v>
      </c>
      <c r="AL32" s="1">
        <v>0.35</v>
      </c>
      <c r="AM32" s="1">
        <v>31.8</v>
      </c>
      <c r="AN32" s="1">
        <v>0</v>
      </c>
      <c r="AO32" s="1">
        <v>2.7</v>
      </c>
      <c r="AP32" s="1">
        <v>14</v>
      </c>
      <c r="AQ32" s="1">
        <v>20</v>
      </c>
      <c r="AR32" s="1">
        <v>1</v>
      </c>
      <c r="AS32" s="1">
        <v>4</v>
      </c>
      <c r="AT32" s="1">
        <v>2</v>
      </c>
      <c r="AU32" s="1">
        <v>1</v>
      </c>
      <c r="AV32" s="1">
        <v>0.5</v>
      </c>
      <c r="AW32" s="1">
        <v>50</v>
      </c>
      <c r="AX32" s="1">
        <v>6</v>
      </c>
      <c r="AY32" s="1">
        <v>6.5</v>
      </c>
      <c r="AZ32" s="1">
        <v>2</v>
      </c>
      <c r="BA32" s="1">
        <v>2</v>
      </c>
      <c r="BB32" s="1">
        <v>10.5</v>
      </c>
      <c r="BC32" s="1">
        <v>13</v>
      </c>
      <c r="BD32" s="1">
        <v>10</v>
      </c>
      <c r="BE32" s="1">
        <v>5</v>
      </c>
      <c r="BF32" s="1">
        <v>1</v>
      </c>
      <c r="BG32" s="1">
        <v>1.5</v>
      </c>
      <c r="BH32" s="1">
        <v>3</v>
      </c>
      <c r="BI32" s="1">
        <v>1.96</v>
      </c>
      <c r="BJ32" s="1">
        <v>61</v>
      </c>
      <c r="BK32" s="1">
        <v>51</v>
      </c>
      <c r="BL32" s="1">
        <v>84</v>
      </c>
      <c r="BM32" s="1">
        <v>17.5</v>
      </c>
      <c r="BN32" s="1">
        <v>10.5</v>
      </c>
      <c r="BO32" s="1">
        <v>60</v>
      </c>
      <c r="BP32" s="1">
        <v>8</v>
      </c>
      <c r="BQ32" s="1">
        <v>3.5</v>
      </c>
      <c r="BR32" s="1">
        <v>44</v>
      </c>
      <c r="BS32" s="1">
        <v>0</v>
      </c>
      <c r="BT32" s="1">
        <v>0</v>
      </c>
      <c r="BU32" s="1">
        <v>2</v>
      </c>
      <c r="BV32" s="1">
        <v>0</v>
      </c>
      <c r="BW32" s="1">
        <v>0</v>
      </c>
      <c r="BX32" s="1">
        <v>1</v>
      </c>
      <c r="BY32" s="1">
        <v>81</v>
      </c>
      <c r="BZ32" s="1">
        <v>0</v>
      </c>
      <c r="CA32" s="1">
        <v>8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0</v>
      </c>
      <c r="CK32" s="1">
        <f t="shared" si="0"/>
        <v>3.5597761000000001</v>
      </c>
      <c r="CL32" s="1">
        <v>6</v>
      </c>
    </row>
    <row r="33" spans="1:90" x14ac:dyDescent="0.25">
      <c r="A33" s="1" t="s">
        <v>63</v>
      </c>
      <c r="B33" s="1">
        <v>4.4000000000000004</v>
      </c>
      <c r="C33" s="1">
        <v>2</v>
      </c>
      <c r="D33" s="1">
        <v>52.5</v>
      </c>
      <c r="E33" s="1">
        <v>0.02</v>
      </c>
      <c r="F33" s="1">
        <v>0</v>
      </c>
      <c r="G33" s="1">
        <v>0</v>
      </c>
      <c r="H33" s="1">
        <v>0</v>
      </c>
      <c r="I33" s="1">
        <v>0.5</v>
      </c>
      <c r="J33" s="1">
        <v>0</v>
      </c>
      <c r="K33" s="1">
        <v>0</v>
      </c>
      <c r="L33" s="1">
        <v>0.5</v>
      </c>
      <c r="M33" s="1">
        <v>0</v>
      </c>
      <c r="N33" s="1">
        <v>0</v>
      </c>
      <c r="O33" s="1">
        <v>0.01</v>
      </c>
      <c r="P33" s="1">
        <v>0.01</v>
      </c>
      <c r="Q33" s="1">
        <v>0</v>
      </c>
      <c r="R33" s="1">
        <v>0</v>
      </c>
      <c r="S33" s="1">
        <v>0</v>
      </c>
      <c r="T33" s="1">
        <v>0</v>
      </c>
      <c r="U33" s="1">
        <v>18</v>
      </c>
      <c r="V33" s="1">
        <v>14</v>
      </c>
      <c r="W33" s="1">
        <v>78</v>
      </c>
      <c r="X33" s="1">
        <v>1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0.01</v>
      </c>
      <c r="AF33" s="1">
        <v>0</v>
      </c>
      <c r="AG33" s="1">
        <v>0</v>
      </c>
      <c r="AH33" s="1">
        <v>0.5</v>
      </c>
      <c r="AI33" s="1">
        <v>0</v>
      </c>
      <c r="AJ33" s="1">
        <v>0</v>
      </c>
      <c r="AK33" s="1">
        <v>4</v>
      </c>
      <c r="AL33" s="1">
        <v>2.5</v>
      </c>
      <c r="AM33" s="1">
        <v>12.3</v>
      </c>
      <c r="AN33" s="1">
        <v>0.1</v>
      </c>
      <c r="AO33" s="1">
        <v>2.9</v>
      </c>
      <c r="AP33" s="1">
        <v>6.5</v>
      </c>
      <c r="AQ33" s="1">
        <v>6.5</v>
      </c>
      <c r="AR33" s="1">
        <v>0</v>
      </c>
      <c r="AS33" s="1">
        <v>0.5</v>
      </c>
      <c r="AT33" s="1">
        <v>1</v>
      </c>
      <c r="AU33" s="1">
        <v>1.5</v>
      </c>
      <c r="AV33" s="1">
        <v>0.5</v>
      </c>
      <c r="AW33" s="1">
        <v>33</v>
      </c>
      <c r="AX33" s="1">
        <v>3.5</v>
      </c>
      <c r="AY33" s="1">
        <v>2.5</v>
      </c>
      <c r="AZ33" s="1">
        <v>0</v>
      </c>
      <c r="BA33" s="1">
        <v>0</v>
      </c>
      <c r="BB33" s="1">
        <v>2.5</v>
      </c>
      <c r="BC33" s="1">
        <v>7.5</v>
      </c>
      <c r="BD33" s="1">
        <v>5.5</v>
      </c>
      <c r="BE33" s="1">
        <v>3</v>
      </c>
      <c r="BF33" s="1">
        <v>2</v>
      </c>
      <c r="BG33" s="1">
        <v>1.5</v>
      </c>
      <c r="BH33" s="1">
        <v>1</v>
      </c>
      <c r="BI33" s="1">
        <v>0.89</v>
      </c>
      <c r="BJ33" s="1">
        <v>62</v>
      </c>
      <c r="BK33" s="1">
        <v>52.5</v>
      </c>
      <c r="BL33" s="1">
        <v>85</v>
      </c>
      <c r="BM33" s="1">
        <v>30.5</v>
      </c>
      <c r="BN33" s="1">
        <v>24</v>
      </c>
      <c r="BO33" s="1">
        <v>79</v>
      </c>
      <c r="BP33" s="1">
        <v>18</v>
      </c>
      <c r="BQ33" s="1">
        <v>14</v>
      </c>
      <c r="BR33" s="1">
        <v>78</v>
      </c>
      <c r="BS33" s="1">
        <v>0</v>
      </c>
      <c r="BT33" s="1">
        <v>0</v>
      </c>
      <c r="BU33" s="1">
        <v>1</v>
      </c>
      <c r="BV33" s="1">
        <v>1</v>
      </c>
      <c r="BW33" s="1">
        <v>0</v>
      </c>
      <c r="BX33" s="1">
        <v>1.5</v>
      </c>
      <c r="BY33" s="1">
        <v>73.5</v>
      </c>
      <c r="BZ33" s="1">
        <v>0</v>
      </c>
      <c r="CA33" s="1">
        <v>11.5</v>
      </c>
      <c r="CB33" s="1">
        <v>1.5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f t="shared" si="0"/>
        <v>4.3906290800000001</v>
      </c>
      <c r="CL33" s="1">
        <v>6</v>
      </c>
    </row>
    <row r="34" spans="1:90" x14ac:dyDescent="0.25">
      <c r="A34" s="1" t="s">
        <v>87</v>
      </c>
      <c r="B34" s="1">
        <v>5</v>
      </c>
      <c r="C34" s="1">
        <v>2</v>
      </c>
      <c r="D34" s="1">
        <v>90</v>
      </c>
      <c r="E34" s="1">
        <v>0.04</v>
      </c>
      <c r="F34" s="1">
        <v>0</v>
      </c>
      <c r="G34" s="1">
        <v>0</v>
      </c>
      <c r="H34" s="1">
        <v>0</v>
      </c>
      <c r="I34" s="1">
        <v>0.5</v>
      </c>
      <c r="J34" s="1">
        <v>0</v>
      </c>
      <c r="K34" s="1">
        <v>0.5</v>
      </c>
      <c r="L34" s="1">
        <v>0</v>
      </c>
      <c r="M34" s="1">
        <v>0</v>
      </c>
      <c r="N34" s="1">
        <v>0.5</v>
      </c>
      <c r="O34" s="1">
        <v>0.01</v>
      </c>
      <c r="P34" s="1">
        <v>0.01</v>
      </c>
      <c r="Q34" s="1">
        <v>0</v>
      </c>
      <c r="R34" s="1">
        <v>0</v>
      </c>
      <c r="S34" s="1">
        <v>0</v>
      </c>
      <c r="T34" s="1">
        <v>0</v>
      </c>
      <c r="U34" s="1">
        <v>9</v>
      </c>
      <c r="V34" s="1">
        <v>5.5</v>
      </c>
      <c r="W34" s="1">
        <v>61</v>
      </c>
      <c r="X34" s="1">
        <v>0</v>
      </c>
      <c r="Y34" s="1">
        <v>0</v>
      </c>
      <c r="AA34" s="1">
        <v>0</v>
      </c>
      <c r="AB34" s="1">
        <v>0</v>
      </c>
      <c r="AC34" s="1">
        <v>0.5</v>
      </c>
      <c r="AD34" s="1">
        <v>0</v>
      </c>
      <c r="AE34" s="1">
        <v>0.02</v>
      </c>
      <c r="AF34" s="1">
        <v>0</v>
      </c>
      <c r="AG34" s="1">
        <v>0</v>
      </c>
      <c r="AH34" s="1">
        <v>0</v>
      </c>
      <c r="AI34" s="1">
        <v>0</v>
      </c>
      <c r="AJ34" s="1">
        <v>0.5</v>
      </c>
      <c r="AK34" s="1">
        <v>5.5</v>
      </c>
      <c r="AL34" s="1">
        <v>7.2</v>
      </c>
      <c r="AM34" s="1">
        <v>21</v>
      </c>
      <c r="AN34" s="1">
        <v>0.2</v>
      </c>
      <c r="AO34" s="1">
        <v>3.3</v>
      </c>
      <c r="AP34" s="1">
        <v>13.5</v>
      </c>
      <c r="AQ34" s="1">
        <v>19.5</v>
      </c>
      <c r="AR34" s="1">
        <v>0.5</v>
      </c>
      <c r="AS34" s="1">
        <v>4</v>
      </c>
      <c r="AT34" s="1">
        <v>1</v>
      </c>
      <c r="AU34" s="1">
        <v>1.5</v>
      </c>
      <c r="AV34" s="1">
        <v>0</v>
      </c>
      <c r="AW34" s="1">
        <v>0</v>
      </c>
      <c r="AX34" s="1">
        <v>6.5</v>
      </c>
      <c r="AY34" s="1">
        <v>4.5</v>
      </c>
      <c r="AZ34" s="1">
        <v>0.5</v>
      </c>
      <c r="BA34" s="1">
        <v>1</v>
      </c>
      <c r="BB34" s="1">
        <v>6</v>
      </c>
      <c r="BC34" s="1">
        <v>10.5</v>
      </c>
      <c r="BD34" s="1">
        <v>7.5</v>
      </c>
      <c r="BE34" s="1">
        <v>4.5</v>
      </c>
      <c r="BF34" s="1">
        <v>0.5</v>
      </c>
      <c r="BG34" s="1">
        <v>2.5</v>
      </c>
      <c r="BH34" s="1">
        <v>1.5</v>
      </c>
      <c r="BI34" s="1">
        <v>1.26</v>
      </c>
      <c r="BJ34" s="1">
        <v>60.5</v>
      </c>
      <c r="BK34" s="1">
        <v>48.5</v>
      </c>
      <c r="BL34" s="1">
        <v>80</v>
      </c>
      <c r="BM34" s="1">
        <v>24.5</v>
      </c>
      <c r="BN34" s="1">
        <v>16.5</v>
      </c>
      <c r="BO34" s="1">
        <v>67</v>
      </c>
      <c r="BP34" s="1">
        <v>9</v>
      </c>
      <c r="BQ34" s="1">
        <v>5.5</v>
      </c>
      <c r="BR34" s="1">
        <v>61</v>
      </c>
      <c r="BS34" s="1">
        <v>0.5</v>
      </c>
      <c r="BT34" s="1">
        <v>0</v>
      </c>
      <c r="BU34" s="1">
        <v>2</v>
      </c>
      <c r="BV34" s="1">
        <v>0</v>
      </c>
      <c r="BW34" s="1">
        <v>0</v>
      </c>
      <c r="BX34" s="1">
        <v>0.5</v>
      </c>
      <c r="BY34" s="1">
        <v>73</v>
      </c>
      <c r="BZ34" s="1">
        <v>1</v>
      </c>
      <c r="CA34" s="1">
        <v>7.5</v>
      </c>
      <c r="CB34" s="1">
        <v>1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f t="shared" si="0"/>
        <v>4.0549060999999993</v>
      </c>
      <c r="CL34" s="1">
        <v>6</v>
      </c>
    </row>
    <row r="35" spans="1:90" x14ac:dyDescent="0.25">
      <c r="A35" s="1" t="s">
        <v>93</v>
      </c>
      <c r="B35" s="1">
        <v>4.5</v>
      </c>
      <c r="C35" s="1">
        <v>2</v>
      </c>
      <c r="D35" s="1">
        <v>90</v>
      </c>
      <c r="E35" s="1">
        <v>0.2</v>
      </c>
      <c r="F35" s="1">
        <v>0</v>
      </c>
      <c r="G35" s="1">
        <v>0.4</v>
      </c>
      <c r="H35" s="1">
        <v>0</v>
      </c>
      <c r="I35" s="1">
        <v>1.5</v>
      </c>
      <c r="J35" s="1">
        <v>0.5</v>
      </c>
      <c r="K35" s="1">
        <v>1.5</v>
      </c>
      <c r="L35" s="1">
        <v>0</v>
      </c>
      <c r="M35" s="1">
        <v>0</v>
      </c>
      <c r="N35" s="1">
        <v>1.5</v>
      </c>
      <c r="O35" s="1">
        <v>0.12</v>
      </c>
      <c r="P35" s="1">
        <v>0.12</v>
      </c>
      <c r="Q35" s="1">
        <v>0</v>
      </c>
      <c r="R35" s="1">
        <v>0</v>
      </c>
      <c r="S35" s="1">
        <v>0</v>
      </c>
      <c r="T35" s="1">
        <v>0</v>
      </c>
      <c r="U35" s="1">
        <v>11</v>
      </c>
      <c r="V35" s="1">
        <v>6.5</v>
      </c>
      <c r="W35" s="1">
        <v>59</v>
      </c>
      <c r="X35" s="1">
        <v>2</v>
      </c>
      <c r="Y35" s="1">
        <v>0.5</v>
      </c>
      <c r="Z35" s="1">
        <v>25</v>
      </c>
      <c r="AA35" s="1">
        <v>0</v>
      </c>
      <c r="AB35" s="1">
        <v>0</v>
      </c>
      <c r="AC35" s="1">
        <v>0.5</v>
      </c>
      <c r="AD35" s="1">
        <v>0.5</v>
      </c>
      <c r="AE35" s="1">
        <v>0.26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28</v>
      </c>
      <c r="AL35" s="1">
        <v>8.8000000000000007</v>
      </c>
      <c r="AM35" s="1">
        <v>28.6</v>
      </c>
      <c r="AN35" s="1">
        <v>1.5</v>
      </c>
      <c r="AO35" s="1">
        <v>3.7</v>
      </c>
      <c r="AP35" s="1">
        <v>19</v>
      </c>
      <c r="AQ35" s="1">
        <v>19</v>
      </c>
      <c r="AR35" s="1">
        <v>0</v>
      </c>
      <c r="AS35" s="1">
        <v>1</v>
      </c>
      <c r="AT35" s="1">
        <v>2.5</v>
      </c>
      <c r="AU35" s="1">
        <v>4</v>
      </c>
      <c r="AV35" s="1">
        <v>3</v>
      </c>
      <c r="AW35" s="1">
        <v>75</v>
      </c>
      <c r="AX35" s="1">
        <v>4</v>
      </c>
      <c r="AY35" s="1">
        <v>4</v>
      </c>
      <c r="AZ35" s="1">
        <v>0.5</v>
      </c>
      <c r="BA35" s="1">
        <v>3</v>
      </c>
      <c r="BB35" s="1">
        <v>7.5</v>
      </c>
      <c r="BC35" s="1">
        <v>16</v>
      </c>
      <c r="BD35" s="1">
        <v>10</v>
      </c>
      <c r="BE35" s="1">
        <v>7</v>
      </c>
      <c r="BF35" s="1">
        <v>1.5</v>
      </c>
      <c r="BG35" s="1">
        <v>4.5</v>
      </c>
      <c r="BH35" s="1">
        <v>2.5</v>
      </c>
      <c r="BI35" s="1">
        <v>2.14</v>
      </c>
      <c r="BJ35" s="1">
        <v>59.5</v>
      </c>
      <c r="BK35" s="1">
        <v>47</v>
      </c>
      <c r="BL35" s="1">
        <v>79</v>
      </c>
      <c r="BM35" s="1">
        <v>29.5</v>
      </c>
      <c r="BN35" s="1">
        <v>18</v>
      </c>
      <c r="BO35" s="1">
        <v>61</v>
      </c>
      <c r="BP35" s="1">
        <v>11</v>
      </c>
      <c r="BQ35" s="1">
        <v>6.5</v>
      </c>
      <c r="BR35" s="1">
        <v>59</v>
      </c>
      <c r="BS35" s="1">
        <v>0</v>
      </c>
      <c r="BT35" s="1">
        <v>0</v>
      </c>
      <c r="BU35" s="1">
        <v>2</v>
      </c>
      <c r="BV35" s="1">
        <v>0</v>
      </c>
      <c r="BW35" s="1">
        <v>0</v>
      </c>
      <c r="BX35" s="1">
        <v>0</v>
      </c>
      <c r="BY35" s="1">
        <v>88</v>
      </c>
      <c r="BZ35" s="1">
        <v>5</v>
      </c>
      <c r="CA35" s="1">
        <v>5.5</v>
      </c>
      <c r="CB35" s="1">
        <v>3.5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>
        <v>0</v>
      </c>
      <c r="CJ35" s="1">
        <v>0</v>
      </c>
      <c r="CK35" s="1">
        <f t="shared" si="0"/>
        <v>4.6998221200000003</v>
      </c>
      <c r="CL35" s="1">
        <v>6</v>
      </c>
    </row>
    <row r="36" spans="1:90" x14ac:dyDescent="0.25">
      <c r="A36" s="1" t="s">
        <v>114</v>
      </c>
      <c r="B36" s="1">
        <v>4.5</v>
      </c>
      <c r="C36" s="1">
        <v>2</v>
      </c>
      <c r="D36" s="1">
        <v>90</v>
      </c>
      <c r="E36" s="1">
        <v>0.21</v>
      </c>
      <c r="F36" s="1">
        <v>0</v>
      </c>
      <c r="G36" s="1">
        <v>0.2</v>
      </c>
      <c r="H36" s="1">
        <v>0</v>
      </c>
      <c r="I36" s="1">
        <v>1</v>
      </c>
      <c r="J36" s="1">
        <v>0</v>
      </c>
      <c r="K36" s="1">
        <v>1</v>
      </c>
      <c r="L36" s="1">
        <v>0</v>
      </c>
      <c r="M36" s="1">
        <v>0.5</v>
      </c>
      <c r="N36" s="1">
        <v>0.5</v>
      </c>
      <c r="O36" s="1">
        <v>0.16</v>
      </c>
      <c r="P36" s="1">
        <v>0.16</v>
      </c>
      <c r="Q36" s="1">
        <v>0</v>
      </c>
      <c r="R36" s="1">
        <v>0</v>
      </c>
      <c r="S36" s="1">
        <v>0</v>
      </c>
      <c r="T36" s="1">
        <v>0</v>
      </c>
      <c r="U36" s="1">
        <v>2.5</v>
      </c>
      <c r="V36" s="1">
        <v>2</v>
      </c>
      <c r="W36" s="1">
        <v>80</v>
      </c>
      <c r="X36" s="1">
        <v>0</v>
      </c>
      <c r="Y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0.02</v>
      </c>
      <c r="AF36" s="1">
        <v>0</v>
      </c>
      <c r="AG36" s="1">
        <v>0</v>
      </c>
      <c r="AH36" s="1">
        <v>0</v>
      </c>
      <c r="AI36" s="1">
        <v>0</v>
      </c>
      <c r="AJ36" s="1">
        <v>0.5</v>
      </c>
      <c r="AK36" s="1">
        <v>11</v>
      </c>
      <c r="AL36" s="1">
        <v>0.8</v>
      </c>
      <c r="AM36" s="1">
        <v>18.2</v>
      </c>
      <c r="AN36" s="1">
        <v>1.1000000000000001</v>
      </c>
      <c r="AO36" s="1">
        <v>4.3</v>
      </c>
      <c r="AP36" s="1">
        <v>11</v>
      </c>
      <c r="AQ36" s="1">
        <v>17</v>
      </c>
      <c r="AR36" s="1">
        <v>0</v>
      </c>
      <c r="AS36" s="1">
        <v>3.5</v>
      </c>
      <c r="AT36" s="1">
        <v>1</v>
      </c>
      <c r="AU36" s="1">
        <v>4</v>
      </c>
      <c r="AV36" s="1">
        <v>2.5</v>
      </c>
      <c r="AW36" s="1">
        <v>63</v>
      </c>
      <c r="AX36" s="1">
        <v>7.5</v>
      </c>
      <c r="AY36" s="1">
        <v>3</v>
      </c>
      <c r="AZ36" s="1">
        <v>0</v>
      </c>
      <c r="BA36" s="1">
        <v>3</v>
      </c>
      <c r="BB36" s="1">
        <v>6</v>
      </c>
      <c r="BC36" s="1">
        <v>10.5</v>
      </c>
      <c r="BD36" s="1">
        <v>7.5</v>
      </c>
      <c r="BE36" s="1">
        <v>4.5</v>
      </c>
      <c r="BF36" s="1">
        <v>0.5</v>
      </c>
      <c r="BG36" s="1">
        <v>2.5</v>
      </c>
      <c r="BH36" s="1">
        <v>1.5</v>
      </c>
      <c r="BI36" s="1">
        <v>1.26</v>
      </c>
      <c r="BJ36" s="1">
        <v>51.5</v>
      </c>
      <c r="BK36" s="1">
        <v>44</v>
      </c>
      <c r="BL36" s="1">
        <v>85</v>
      </c>
      <c r="BM36" s="1">
        <v>17</v>
      </c>
      <c r="BN36" s="1">
        <v>12</v>
      </c>
      <c r="BO36" s="1">
        <v>71</v>
      </c>
      <c r="BP36" s="1">
        <v>2.5</v>
      </c>
      <c r="BQ36" s="1">
        <v>2</v>
      </c>
      <c r="BR36" s="1">
        <v>80</v>
      </c>
      <c r="BS36" s="1">
        <v>0</v>
      </c>
      <c r="BT36" s="1">
        <v>0</v>
      </c>
      <c r="BU36" s="1">
        <v>2</v>
      </c>
      <c r="BV36" s="1">
        <v>0</v>
      </c>
      <c r="BW36" s="1">
        <v>0</v>
      </c>
      <c r="BX36" s="1">
        <v>0</v>
      </c>
      <c r="BY36" s="1">
        <v>69</v>
      </c>
      <c r="BZ36" s="1">
        <v>1</v>
      </c>
      <c r="CA36" s="1">
        <v>2.5</v>
      </c>
      <c r="CB36" s="1">
        <v>0.5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>
        <v>0</v>
      </c>
      <c r="CJ36" s="1">
        <v>0</v>
      </c>
      <c r="CK36" s="1">
        <f t="shared" si="0"/>
        <v>3.8748163699999996</v>
      </c>
      <c r="CL36" s="1">
        <v>6</v>
      </c>
    </row>
    <row r="37" spans="1:90" x14ac:dyDescent="0.25">
      <c r="A37" s="1" t="s">
        <v>122</v>
      </c>
      <c r="B37" s="1">
        <v>4.5</v>
      </c>
      <c r="C37" s="1">
        <v>2</v>
      </c>
      <c r="D37" s="1">
        <v>79.5</v>
      </c>
      <c r="E37" s="1">
        <v>0.3</v>
      </c>
      <c r="F37" s="1">
        <v>0.5</v>
      </c>
      <c r="G37" s="1">
        <v>0.6</v>
      </c>
      <c r="H37" s="1">
        <v>2</v>
      </c>
      <c r="I37" s="1">
        <v>1</v>
      </c>
      <c r="J37" s="1">
        <v>1</v>
      </c>
      <c r="K37" s="1">
        <v>1</v>
      </c>
      <c r="L37" s="1">
        <v>0</v>
      </c>
      <c r="M37" s="1">
        <v>1</v>
      </c>
      <c r="N37" s="1">
        <v>0.5</v>
      </c>
      <c r="O37" s="1">
        <v>0.48</v>
      </c>
      <c r="P37" s="1">
        <v>0.48</v>
      </c>
      <c r="Q37" s="1">
        <v>1</v>
      </c>
      <c r="R37" s="1">
        <v>1</v>
      </c>
      <c r="S37" s="1">
        <v>0</v>
      </c>
      <c r="T37" s="1">
        <v>0.5</v>
      </c>
      <c r="U37" s="1">
        <v>10.5</v>
      </c>
      <c r="V37" s="1">
        <v>8.5</v>
      </c>
      <c r="W37" s="1">
        <v>81</v>
      </c>
      <c r="X37" s="1">
        <v>2.5</v>
      </c>
      <c r="Y37" s="1">
        <v>0</v>
      </c>
      <c r="Z37" s="1">
        <v>0</v>
      </c>
      <c r="AA37" s="1">
        <v>0</v>
      </c>
      <c r="AB37" s="1">
        <v>0</v>
      </c>
      <c r="AC37" s="1">
        <v>0.5</v>
      </c>
      <c r="AD37" s="1">
        <v>0</v>
      </c>
      <c r="AE37" s="1">
        <v>0.1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36</v>
      </c>
      <c r="AL37" s="1">
        <v>8.1</v>
      </c>
      <c r="AM37" s="1">
        <v>40.1</v>
      </c>
      <c r="AN37" s="1">
        <v>3.2</v>
      </c>
      <c r="AO37" s="1">
        <v>5.3</v>
      </c>
      <c r="AP37" s="1">
        <v>10.5</v>
      </c>
      <c r="AQ37" s="1">
        <v>22.5</v>
      </c>
      <c r="AR37" s="1">
        <v>1.5</v>
      </c>
      <c r="AS37" s="1">
        <v>8.5</v>
      </c>
      <c r="AT37" s="1">
        <v>2.5</v>
      </c>
      <c r="AU37" s="1">
        <v>0</v>
      </c>
      <c r="AV37" s="1">
        <v>0</v>
      </c>
      <c r="AX37" s="1">
        <v>5.5</v>
      </c>
      <c r="AY37" s="1">
        <v>2.5</v>
      </c>
      <c r="AZ37" s="1">
        <v>0</v>
      </c>
      <c r="BA37" s="1">
        <v>0</v>
      </c>
      <c r="BB37" s="1">
        <v>2.5</v>
      </c>
      <c r="BC37" s="1">
        <v>16</v>
      </c>
      <c r="BD37" s="1">
        <v>10</v>
      </c>
      <c r="BE37" s="1">
        <v>7</v>
      </c>
      <c r="BF37" s="1">
        <v>1.5</v>
      </c>
      <c r="BG37" s="1">
        <v>4.5</v>
      </c>
      <c r="BH37" s="1">
        <v>2.5</v>
      </c>
      <c r="BI37" s="1">
        <v>2.14</v>
      </c>
      <c r="BJ37" s="1">
        <v>38</v>
      </c>
      <c r="BK37" s="1">
        <v>32.5</v>
      </c>
      <c r="BL37" s="1">
        <v>86</v>
      </c>
      <c r="BM37" s="1">
        <v>23</v>
      </c>
      <c r="BN37" s="1">
        <v>16.5</v>
      </c>
      <c r="BO37" s="1">
        <v>72</v>
      </c>
      <c r="BP37" s="1">
        <v>10.5</v>
      </c>
      <c r="BQ37" s="1">
        <v>8.5</v>
      </c>
      <c r="BR37" s="1">
        <v>81</v>
      </c>
      <c r="BS37" s="1">
        <v>0</v>
      </c>
      <c r="BT37" s="1">
        <v>0</v>
      </c>
      <c r="BU37" s="1">
        <v>2</v>
      </c>
      <c r="BV37" s="1">
        <v>0</v>
      </c>
      <c r="BW37" s="1">
        <v>1</v>
      </c>
      <c r="BX37" s="1">
        <v>1</v>
      </c>
      <c r="BY37" s="1">
        <v>57</v>
      </c>
      <c r="BZ37" s="1">
        <v>2.5</v>
      </c>
      <c r="CA37" s="1">
        <v>2.5</v>
      </c>
      <c r="CB37" s="1">
        <v>3.5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>
        <v>0</v>
      </c>
      <c r="CJ37" s="1">
        <v>0</v>
      </c>
      <c r="CK37" s="1">
        <f t="shared" si="0"/>
        <v>3.0952288800000005</v>
      </c>
      <c r="CL37" s="1">
        <v>6</v>
      </c>
    </row>
    <row r="38" spans="1:90" x14ac:dyDescent="0.25">
      <c r="A38" s="1" t="s">
        <v>201</v>
      </c>
      <c r="B38" s="1">
        <v>3.9</v>
      </c>
      <c r="C38" s="1">
        <v>2</v>
      </c>
      <c r="D38" s="1">
        <v>44</v>
      </c>
      <c r="E38" s="1">
        <v>0.14000000000000001</v>
      </c>
      <c r="F38" s="1">
        <v>0</v>
      </c>
      <c r="G38" s="1">
        <v>0.3</v>
      </c>
      <c r="H38" s="1">
        <v>0</v>
      </c>
      <c r="I38" s="1">
        <v>1</v>
      </c>
      <c r="J38" s="1">
        <v>0</v>
      </c>
      <c r="K38" s="1">
        <v>1</v>
      </c>
      <c r="L38" s="1">
        <v>0</v>
      </c>
      <c r="M38" s="1">
        <v>0</v>
      </c>
      <c r="N38" s="1">
        <v>0.5</v>
      </c>
      <c r="O38" s="1">
        <v>0.02</v>
      </c>
      <c r="P38" s="1">
        <v>0.02</v>
      </c>
      <c r="Q38" s="1">
        <v>0</v>
      </c>
      <c r="R38" s="1">
        <v>0</v>
      </c>
      <c r="S38" s="1">
        <v>0</v>
      </c>
      <c r="T38" s="1">
        <v>0</v>
      </c>
      <c r="U38" s="1">
        <v>8.5</v>
      </c>
      <c r="V38" s="1">
        <v>3.5</v>
      </c>
      <c r="W38" s="1">
        <v>41</v>
      </c>
      <c r="X38" s="1">
        <v>1</v>
      </c>
      <c r="Y38" s="1">
        <v>0</v>
      </c>
      <c r="Z38" s="1">
        <v>0</v>
      </c>
      <c r="AA38" s="1">
        <v>0</v>
      </c>
      <c r="AB38" s="1">
        <v>0</v>
      </c>
      <c r="AC38" s="1">
        <v>1.5</v>
      </c>
      <c r="AD38" s="1">
        <v>0.5</v>
      </c>
      <c r="AE38" s="1">
        <v>0.26</v>
      </c>
      <c r="AF38" s="1">
        <v>0</v>
      </c>
      <c r="AG38" s="1">
        <v>0</v>
      </c>
      <c r="AH38" s="1">
        <v>0.5</v>
      </c>
      <c r="AI38" s="1">
        <v>0</v>
      </c>
      <c r="AJ38" s="1">
        <v>0</v>
      </c>
      <c r="AK38" s="1">
        <v>8</v>
      </c>
      <c r="AL38" s="1">
        <v>15.5</v>
      </c>
      <c r="AM38" s="1">
        <v>4.5999999999999996</v>
      </c>
      <c r="AN38" s="1">
        <v>0.9</v>
      </c>
      <c r="AO38" s="1">
        <v>1.8</v>
      </c>
      <c r="AP38" s="1">
        <v>4</v>
      </c>
      <c r="AQ38" s="1">
        <v>4</v>
      </c>
      <c r="AR38" s="1">
        <v>0</v>
      </c>
      <c r="AS38" s="1">
        <v>1</v>
      </c>
      <c r="AT38" s="1">
        <v>0.5</v>
      </c>
      <c r="AU38" s="1">
        <v>1</v>
      </c>
      <c r="AV38" s="1">
        <v>0.5</v>
      </c>
      <c r="AW38" s="1">
        <v>50</v>
      </c>
      <c r="AX38" s="1">
        <v>2.5</v>
      </c>
      <c r="AY38" s="1">
        <v>1.5</v>
      </c>
      <c r="AZ38" s="1">
        <v>0</v>
      </c>
      <c r="BA38" s="1">
        <v>0</v>
      </c>
      <c r="BB38" s="1">
        <v>1.5</v>
      </c>
      <c r="BC38" s="1">
        <v>16</v>
      </c>
      <c r="BD38" s="1">
        <v>10</v>
      </c>
      <c r="BE38" s="1">
        <v>7</v>
      </c>
      <c r="BF38" s="1">
        <v>1.5</v>
      </c>
      <c r="BG38" s="1">
        <v>4.5</v>
      </c>
      <c r="BH38" s="1">
        <v>2.5</v>
      </c>
      <c r="BI38" s="1">
        <v>2.14</v>
      </c>
      <c r="BJ38" s="1">
        <v>30</v>
      </c>
      <c r="BK38" s="1">
        <v>22.5</v>
      </c>
      <c r="BL38" s="1">
        <v>75</v>
      </c>
      <c r="BM38" s="1">
        <v>14</v>
      </c>
      <c r="BN38" s="1">
        <v>7</v>
      </c>
      <c r="BO38" s="1">
        <v>50</v>
      </c>
      <c r="BP38" s="1">
        <v>8.5</v>
      </c>
      <c r="BQ38" s="1">
        <v>3.5</v>
      </c>
      <c r="BR38" s="1">
        <v>41</v>
      </c>
      <c r="BS38" s="1">
        <v>0</v>
      </c>
      <c r="BT38" s="1">
        <v>0</v>
      </c>
      <c r="BU38" s="1">
        <v>0</v>
      </c>
      <c r="BV38" s="1">
        <v>2</v>
      </c>
      <c r="BW38" s="1">
        <v>0</v>
      </c>
      <c r="BX38" s="1">
        <v>0.5</v>
      </c>
      <c r="BY38" s="1">
        <v>41</v>
      </c>
      <c r="BZ38" s="1">
        <v>3</v>
      </c>
      <c r="CA38" s="1">
        <v>5.5</v>
      </c>
      <c r="CB38" s="1">
        <v>4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f t="shared" si="0"/>
        <v>4.3159540600000019</v>
      </c>
      <c r="CL38" s="1">
        <v>6</v>
      </c>
    </row>
    <row r="39" spans="1:90" x14ac:dyDescent="0.25">
      <c r="A39" s="1" t="s">
        <v>129</v>
      </c>
      <c r="B39" s="1">
        <v>4.8</v>
      </c>
      <c r="C39" s="1">
        <v>2</v>
      </c>
      <c r="D39" s="1">
        <v>90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12</v>
      </c>
      <c r="V39" s="1">
        <v>9</v>
      </c>
      <c r="W39" s="1">
        <v>75</v>
      </c>
      <c r="X39" s="1">
        <v>0</v>
      </c>
      <c r="Y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2.2999999999999998</v>
      </c>
      <c r="AM39" s="1">
        <v>24</v>
      </c>
      <c r="AN39" s="1">
        <v>0</v>
      </c>
      <c r="AO39" s="1">
        <v>3.9</v>
      </c>
      <c r="AP39" s="1">
        <v>16</v>
      </c>
      <c r="AQ39" s="1">
        <v>16</v>
      </c>
      <c r="AR39" s="1">
        <v>0</v>
      </c>
      <c r="AS39" s="1">
        <v>1.5</v>
      </c>
      <c r="AT39" s="1">
        <v>1.5</v>
      </c>
      <c r="AU39" s="1">
        <v>1</v>
      </c>
      <c r="AV39" s="1">
        <v>0.5</v>
      </c>
      <c r="AW39" s="1">
        <v>50</v>
      </c>
      <c r="AX39" s="1">
        <v>5</v>
      </c>
      <c r="AY39" s="1">
        <v>5.5</v>
      </c>
      <c r="AZ39" s="1">
        <v>1</v>
      </c>
      <c r="BA39" s="1">
        <v>1.5</v>
      </c>
      <c r="BB39" s="1">
        <v>8</v>
      </c>
      <c r="BC39" s="1">
        <v>7.5</v>
      </c>
      <c r="BD39" s="1">
        <v>5.5</v>
      </c>
      <c r="BE39" s="1">
        <v>3</v>
      </c>
      <c r="BF39" s="1">
        <v>2</v>
      </c>
      <c r="BG39" s="1">
        <v>1.5</v>
      </c>
      <c r="BH39" s="1">
        <v>1</v>
      </c>
      <c r="BI39" s="1">
        <v>0.89</v>
      </c>
      <c r="BJ39" s="1">
        <v>97</v>
      </c>
      <c r="BK39" s="1">
        <v>91.5</v>
      </c>
      <c r="BL39" s="1">
        <v>94</v>
      </c>
      <c r="BM39" s="1">
        <v>35</v>
      </c>
      <c r="BN39" s="1">
        <v>30.5</v>
      </c>
      <c r="BO39" s="1">
        <v>87</v>
      </c>
      <c r="BP39" s="1">
        <v>12</v>
      </c>
      <c r="BQ39" s="1">
        <v>9</v>
      </c>
      <c r="BR39" s="1">
        <v>75</v>
      </c>
      <c r="BS39" s="1">
        <v>0</v>
      </c>
      <c r="BT39" s="1">
        <v>0</v>
      </c>
      <c r="BU39" s="1">
        <v>2</v>
      </c>
      <c r="BV39" s="1">
        <v>0</v>
      </c>
      <c r="BW39" s="1">
        <v>0</v>
      </c>
      <c r="BX39" s="1">
        <v>0</v>
      </c>
      <c r="BY39" s="1">
        <v>109</v>
      </c>
      <c r="BZ39" s="1">
        <v>0</v>
      </c>
      <c r="CA39" s="1">
        <v>10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K39" s="1">
        <f t="shared" si="0"/>
        <v>4.6620580000000009</v>
      </c>
      <c r="CL39" s="1">
        <v>6</v>
      </c>
    </row>
    <row r="40" spans="1:90" x14ac:dyDescent="0.25">
      <c r="A40" s="1" t="s">
        <v>139</v>
      </c>
      <c r="B40" s="1">
        <v>4.4000000000000004</v>
      </c>
      <c r="C40" s="1">
        <v>2</v>
      </c>
      <c r="D40" s="1">
        <v>90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6.5</v>
      </c>
      <c r="V40" s="1">
        <v>2.5</v>
      </c>
      <c r="W40" s="1">
        <v>38</v>
      </c>
      <c r="X40" s="1">
        <v>0</v>
      </c>
      <c r="Y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0.5</v>
      </c>
      <c r="AI40" s="1">
        <v>0</v>
      </c>
      <c r="AJ40" s="1">
        <v>0</v>
      </c>
      <c r="AK40" s="1">
        <v>0</v>
      </c>
      <c r="AL40" s="1">
        <v>0.3</v>
      </c>
      <c r="AM40" s="1">
        <v>15.1</v>
      </c>
      <c r="AN40" s="1">
        <v>0</v>
      </c>
      <c r="AO40" s="1">
        <v>2.2999999999999998</v>
      </c>
      <c r="AP40" s="1">
        <v>14</v>
      </c>
      <c r="AQ40" s="1">
        <v>14</v>
      </c>
      <c r="AR40" s="1">
        <v>0</v>
      </c>
      <c r="AS40" s="1">
        <v>1</v>
      </c>
      <c r="AT40" s="1">
        <v>1.5</v>
      </c>
      <c r="AU40" s="1">
        <v>3</v>
      </c>
      <c r="AV40" s="1">
        <v>1</v>
      </c>
      <c r="AW40" s="1">
        <v>33</v>
      </c>
      <c r="AX40" s="1">
        <v>4</v>
      </c>
      <c r="AY40" s="1">
        <v>2</v>
      </c>
      <c r="AZ40" s="1">
        <v>0</v>
      </c>
      <c r="BA40" s="1">
        <v>2.5</v>
      </c>
      <c r="BB40" s="1">
        <v>4.5</v>
      </c>
      <c r="BC40" s="1">
        <v>11</v>
      </c>
      <c r="BD40" s="1">
        <v>7.5</v>
      </c>
      <c r="BE40" s="1">
        <v>3.5</v>
      </c>
      <c r="BF40" s="1">
        <v>0.5</v>
      </c>
      <c r="BG40" s="1">
        <v>1</v>
      </c>
      <c r="BH40" s="1">
        <v>2.5</v>
      </c>
      <c r="BI40" s="1">
        <v>1.46</v>
      </c>
      <c r="BJ40" s="1">
        <v>58.5</v>
      </c>
      <c r="BK40" s="1">
        <v>51</v>
      </c>
      <c r="BL40" s="1">
        <v>87</v>
      </c>
      <c r="BM40" s="1">
        <v>14.5</v>
      </c>
      <c r="BN40" s="1">
        <v>8</v>
      </c>
      <c r="BO40" s="1">
        <v>55</v>
      </c>
      <c r="BP40" s="1">
        <v>6.5</v>
      </c>
      <c r="BQ40" s="1">
        <v>2.5</v>
      </c>
      <c r="BR40" s="1">
        <v>38</v>
      </c>
      <c r="BS40" s="1">
        <v>0</v>
      </c>
      <c r="BT40" s="1">
        <v>0</v>
      </c>
      <c r="BU40" s="1">
        <v>2</v>
      </c>
      <c r="BV40" s="1">
        <v>0</v>
      </c>
      <c r="BW40" s="1">
        <v>0</v>
      </c>
      <c r="BX40" s="1">
        <v>0</v>
      </c>
      <c r="BY40" s="1">
        <v>72.5</v>
      </c>
      <c r="BZ40" s="1">
        <v>0</v>
      </c>
      <c r="CA40" s="1">
        <v>6.5</v>
      </c>
      <c r="CB40" s="1">
        <v>0.5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f t="shared" si="0"/>
        <v>4.185828700000001</v>
      </c>
      <c r="CL40" s="1">
        <v>6</v>
      </c>
    </row>
    <row r="41" spans="1:90" x14ac:dyDescent="0.25">
      <c r="A41" s="1" t="s">
        <v>158</v>
      </c>
      <c r="B41" s="1">
        <v>4.3</v>
      </c>
      <c r="C41" s="1">
        <v>2</v>
      </c>
      <c r="D41" s="1">
        <v>90</v>
      </c>
      <c r="E41" s="1">
        <v>0.28999999999999998</v>
      </c>
      <c r="F41" s="1">
        <v>0</v>
      </c>
      <c r="G41" s="1">
        <v>0.3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5.5</v>
      </c>
      <c r="V41" s="1">
        <v>4</v>
      </c>
      <c r="W41" s="1">
        <v>73</v>
      </c>
      <c r="X41" s="1">
        <v>9.5</v>
      </c>
      <c r="Y41" s="1">
        <v>2.5</v>
      </c>
      <c r="Z41" s="1">
        <v>26</v>
      </c>
      <c r="AA41" s="1">
        <v>4</v>
      </c>
      <c r="AB41" s="1">
        <v>0.5</v>
      </c>
      <c r="AC41" s="1">
        <v>2</v>
      </c>
      <c r="AD41" s="1">
        <v>0.5</v>
      </c>
      <c r="AE41" s="1">
        <v>0.26</v>
      </c>
      <c r="AF41" s="1">
        <v>0</v>
      </c>
      <c r="AG41" s="1">
        <v>0</v>
      </c>
      <c r="AH41" s="1">
        <v>0</v>
      </c>
      <c r="AI41" s="1">
        <v>0</v>
      </c>
      <c r="AJ41" s="1">
        <v>0.5</v>
      </c>
      <c r="AK41" s="1">
        <v>4</v>
      </c>
      <c r="AL41" s="1">
        <v>32.450000000000003</v>
      </c>
      <c r="AM41" s="1">
        <v>19.399999999999999</v>
      </c>
      <c r="AN41" s="1">
        <v>0.8</v>
      </c>
      <c r="AO41" s="1">
        <v>4.0999999999999996</v>
      </c>
      <c r="AP41" s="1">
        <v>16.5</v>
      </c>
      <c r="AQ41" s="1">
        <v>22.5</v>
      </c>
      <c r="AR41" s="1">
        <v>1.5</v>
      </c>
      <c r="AS41" s="1">
        <v>5</v>
      </c>
      <c r="AT41" s="1">
        <v>1</v>
      </c>
      <c r="AU41" s="1">
        <v>6</v>
      </c>
      <c r="AV41" s="1">
        <v>4</v>
      </c>
      <c r="AW41" s="1">
        <v>67</v>
      </c>
      <c r="AX41" s="1">
        <v>6</v>
      </c>
      <c r="AY41" s="1">
        <v>0</v>
      </c>
      <c r="AZ41" s="1">
        <v>0</v>
      </c>
      <c r="BA41" s="1">
        <v>0</v>
      </c>
      <c r="BB41" s="1">
        <v>0</v>
      </c>
      <c r="BC41" s="1">
        <v>10.5</v>
      </c>
      <c r="BD41" s="1">
        <v>7.5</v>
      </c>
      <c r="BE41" s="1">
        <v>4.5</v>
      </c>
      <c r="BF41" s="1">
        <v>0.5</v>
      </c>
      <c r="BG41" s="1">
        <v>2.5</v>
      </c>
      <c r="BH41" s="1">
        <v>1.5</v>
      </c>
      <c r="BI41" s="1">
        <v>1.26</v>
      </c>
      <c r="BJ41" s="1">
        <v>39.5</v>
      </c>
      <c r="BK41" s="1">
        <v>29</v>
      </c>
      <c r="BL41" s="1">
        <v>73</v>
      </c>
      <c r="BM41" s="1">
        <v>25.5</v>
      </c>
      <c r="BN41" s="1">
        <v>14</v>
      </c>
      <c r="BO41" s="1">
        <v>55</v>
      </c>
      <c r="BP41" s="1">
        <v>5.5</v>
      </c>
      <c r="BQ41" s="1">
        <v>4</v>
      </c>
      <c r="BR41" s="1">
        <v>73</v>
      </c>
      <c r="BS41" s="1">
        <v>0</v>
      </c>
      <c r="BT41" s="1">
        <v>0</v>
      </c>
      <c r="BU41" s="1">
        <v>2</v>
      </c>
      <c r="BV41" s="1">
        <v>0</v>
      </c>
      <c r="BW41" s="1">
        <v>0</v>
      </c>
      <c r="BX41" s="1">
        <v>1.5</v>
      </c>
      <c r="BY41" s="1">
        <v>71.5</v>
      </c>
      <c r="BZ41" s="1">
        <v>2</v>
      </c>
      <c r="CA41" s="1">
        <v>3</v>
      </c>
      <c r="CB41" s="1">
        <v>8</v>
      </c>
      <c r="CC41" s="1">
        <v>0.5</v>
      </c>
      <c r="CD41" s="1">
        <v>0</v>
      </c>
      <c r="CE41" s="1">
        <v>4</v>
      </c>
      <c r="CF41" s="1">
        <v>0.5</v>
      </c>
      <c r="CG41" s="1">
        <v>0</v>
      </c>
      <c r="CH41" s="1">
        <v>0</v>
      </c>
      <c r="CI41" s="1">
        <v>0</v>
      </c>
      <c r="CJ41" s="1">
        <v>0</v>
      </c>
      <c r="CK41" s="1">
        <f t="shared" si="0"/>
        <v>3.8149040900000006</v>
      </c>
      <c r="CL41" s="1">
        <v>6</v>
      </c>
    </row>
    <row r="42" spans="1:90" x14ac:dyDescent="0.25">
      <c r="A42" s="1" t="s">
        <v>159</v>
      </c>
      <c r="B42" s="1">
        <v>4.3</v>
      </c>
      <c r="C42" s="1">
        <v>2</v>
      </c>
      <c r="D42" s="1">
        <v>90</v>
      </c>
      <c r="E42" s="1">
        <v>0.02</v>
      </c>
      <c r="F42" s="1">
        <v>0.25</v>
      </c>
      <c r="G42" s="1">
        <v>0</v>
      </c>
      <c r="H42" s="1">
        <v>1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7</v>
      </c>
      <c r="V42" s="1">
        <v>4.5</v>
      </c>
      <c r="W42" s="1">
        <v>64</v>
      </c>
      <c r="X42" s="1">
        <v>3</v>
      </c>
      <c r="Y42" s="1">
        <v>0.5</v>
      </c>
      <c r="Z42" s="1">
        <v>17</v>
      </c>
      <c r="AA42" s="1">
        <v>0</v>
      </c>
      <c r="AB42" s="1">
        <v>0</v>
      </c>
      <c r="AC42" s="1">
        <v>0.5</v>
      </c>
      <c r="AD42" s="1">
        <v>0</v>
      </c>
      <c r="AE42" s="1">
        <v>0.02</v>
      </c>
      <c r="AF42" s="1">
        <v>0.5</v>
      </c>
      <c r="AG42" s="1">
        <v>0</v>
      </c>
      <c r="AH42" s="1">
        <v>0.5</v>
      </c>
      <c r="AI42" s="1">
        <v>0</v>
      </c>
      <c r="AJ42" s="1">
        <v>0</v>
      </c>
      <c r="AK42" s="1">
        <v>2</v>
      </c>
      <c r="AL42" s="1">
        <v>8.1999999999999993</v>
      </c>
      <c r="AM42" s="1">
        <v>21</v>
      </c>
      <c r="AN42" s="1">
        <v>0.1</v>
      </c>
      <c r="AO42" s="1">
        <v>1.9</v>
      </c>
      <c r="AP42" s="1">
        <v>9</v>
      </c>
      <c r="AQ42" s="1">
        <v>13.5</v>
      </c>
      <c r="AR42" s="1">
        <v>0</v>
      </c>
      <c r="AS42" s="1">
        <v>3</v>
      </c>
      <c r="AT42" s="1">
        <v>1</v>
      </c>
      <c r="AU42" s="1">
        <v>1.5</v>
      </c>
      <c r="AV42" s="1">
        <v>0.5</v>
      </c>
      <c r="AW42" s="1">
        <v>33</v>
      </c>
      <c r="AX42" s="1">
        <v>9</v>
      </c>
      <c r="AY42" s="1">
        <v>1.5</v>
      </c>
      <c r="AZ42" s="1">
        <v>0.5</v>
      </c>
      <c r="BA42" s="1">
        <v>1.5</v>
      </c>
      <c r="BB42" s="1">
        <v>3.5</v>
      </c>
      <c r="BC42" s="1">
        <v>18</v>
      </c>
      <c r="BD42" s="1">
        <v>12.5</v>
      </c>
      <c r="BE42" s="1">
        <v>6</v>
      </c>
      <c r="BF42" s="1">
        <v>0.5</v>
      </c>
      <c r="BG42" s="1">
        <v>4</v>
      </c>
      <c r="BH42" s="1">
        <v>1.5</v>
      </c>
      <c r="BI42" s="1">
        <v>1.78</v>
      </c>
      <c r="BJ42" s="1">
        <v>28</v>
      </c>
      <c r="BK42" s="1">
        <v>18</v>
      </c>
      <c r="BL42" s="1">
        <v>64</v>
      </c>
      <c r="BM42" s="1">
        <v>16.5</v>
      </c>
      <c r="BN42" s="1">
        <v>8.5</v>
      </c>
      <c r="BO42" s="1">
        <v>52</v>
      </c>
      <c r="BP42" s="1">
        <v>7</v>
      </c>
      <c r="BQ42" s="1">
        <v>4.5</v>
      </c>
      <c r="BR42" s="1">
        <v>64</v>
      </c>
      <c r="BS42" s="1">
        <v>0</v>
      </c>
      <c r="BT42" s="1">
        <v>0</v>
      </c>
      <c r="BU42" s="1">
        <v>2</v>
      </c>
      <c r="BV42" s="1">
        <v>0</v>
      </c>
      <c r="BW42" s="1">
        <v>0</v>
      </c>
      <c r="BX42" s="1">
        <v>0</v>
      </c>
      <c r="BY42" s="1">
        <v>56</v>
      </c>
      <c r="BZ42" s="1">
        <v>1</v>
      </c>
      <c r="CA42" s="1">
        <v>4.5</v>
      </c>
      <c r="CB42" s="1">
        <v>2.5</v>
      </c>
      <c r="CC42" s="1">
        <v>0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  <c r="CI42" s="1">
        <v>0</v>
      </c>
      <c r="CJ42" s="1">
        <v>0</v>
      </c>
      <c r="CK42" s="1">
        <f t="shared" si="0"/>
        <v>3.3763521199999991</v>
      </c>
      <c r="CL42" s="1">
        <v>6</v>
      </c>
    </row>
    <row r="43" spans="1:90" x14ac:dyDescent="0.25">
      <c r="A43" s="1" t="s">
        <v>85</v>
      </c>
      <c r="B43" s="1">
        <v>4.8</v>
      </c>
      <c r="C43" s="1">
        <v>2</v>
      </c>
      <c r="D43" s="1">
        <v>79</v>
      </c>
      <c r="E43" s="1">
        <v>0.09</v>
      </c>
      <c r="F43" s="1">
        <v>0</v>
      </c>
      <c r="G43" s="1">
        <v>0.1</v>
      </c>
      <c r="H43" s="1">
        <v>0</v>
      </c>
      <c r="I43" s="1">
        <v>1.5</v>
      </c>
      <c r="J43" s="1">
        <v>0</v>
      </c>
      <c r="K43" s="1">
        <v>1</v>
      </c>
      <c r="L43" s="1">
        <v>0.5</v>
      </c>
      <c r="M43" s="1">
        <v>0</v>
      </c>
      <c r="N43" s="1">
        <v>0</v>
      </c>
      <c r="O43" s="1">
        <v>0.04</v>
      </c>
      <c r="P43" s="1">
        <v>0.04</v>
      </c>
      <c r="Q43" s="1">
        <v>0</v>
      </c>
      <c r="R43" s="1">
        <v>0</v>
      </c>
      <c r="S43" s="1">
        <v>0</v>
      </c>
      <c r="T43" s="1">
        <v>0</v>
      </c>
      <c r="U43" s="1">
        <v>8.5</v>
      </c>
      <c r="V43" s="1">
        <v>5.5</v>
      </c>
      <c r="W43" s="1">
        <v>65</v>
      </c>
      <c r="X43" s="1">
        <v>1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0.04</v>
      </c>
      <c r="AF43" s="1">
        <v>0</v>
      </c>
      <c r="AG43" s="1">
        <v>0</v>
      </c>
      <c r="AH43" s="1">
        <v>0</v>
      </c>
      <c r="AI43" s="1">
        <v>0</v>
      </c>
      <c r="AJ43" s="1">
        <v>0.5</v>
      </c>
      <c r="AK43" s="1">
        <v>20</v>
      </c>
      <c r="AL43" s="1">
        <v>2.4</v>
      </c>
      <c r="AM43" s="1">
        <v>8.8000000000000007</v>
      </c>
      <c r="AN43" s="1">
        <v>0.4</v>
      </c>
      <c r="AO43" s="1">
        <v>3.5</v>
      </c>
      <c r="AP43" s="1">
        <v>13</v>
      </c>
      <c r="AQ43" s="1">
        <v>19</v>
      </c>
      <c r="AR43" s="1">
        <v>0</v>
      </c>
      <c r="AS43" s="1">
        <v>4</v>
      </c>
      <c r="AT43" s="1">
        <v>0.5</v>
      </c>
      <c r="AU43" s="1">
        <v>2.5</v>
      </c>
      <c r="AV43" s="1">
        <v>2.5</v>
      </c>
      <c r="AW43" s="1">
        <v>100</v>
      </c>
      <c r="AX43" s="1">
        <v>5</v>
      </c>
      <c r="AY43" s="1">
        <v>0</v>
      </c>
      <c r="AZ43" s="1">
        <v>0</v>
      </c>
      <c r="BA43" s="1">
        <v>1</v>
      </c>
      <c r="BB43" s="1">
        <v>1</v>
      </c>
      <c r="BC43" s="1">
        <v>10.5</v>
      </c>
      <c r="BD43" s="1">
        <v>7.5</v>
      </c>
      <c r="BE43" s="1">
        <v>4.5</v>
      </c>
      <c r="BF43" s="1">
        <v>0.5</v>
      </c>
      <c r="BG43" s="1">
        <v>2.5</v>
      </c>
      <c r="BH43" s="1">
        <v>1.5</v>
      </c>
      <c r="BI43" s="1">
        <v>1.26</v>
      </c>
      <c r="BJ43" s="1">
        <v>29</v>
      </c>
      <c r="BK43" s="1">
        <v>23.5</v>
      </c>
      <c r="BL43" s="1">
        <v>81</v>
      </c>
      <c r="BM43" s="1">
        <v>16</v>
      </c>
      <c r="BN43" s="1">
        <v>11</v>
      </c>
      <c r="BO43" s="1">
        <v>69</v>
      </c>
      <c r="BP43" s="1">
        <v>8.5</v>
      </c>
      <c r="BQ43" s="1">
        <v>5.5</v>
      </c>
      <c r="BR43" s="1">
        <v>65</v>
      </c>
      <c r="BS43" s="1">
        <v>0</v>
      </c>
      <c r="BT43" s="1">
        <v>0</v>
      </c>
      <c r="BU43" s="1">
        <v>2</v>
      </c>
      <c r="BV43" s="1">
        <v>0</v>
      </c>
      <c r="BW43" s="1">
        <v>1</v>
      </c>
      <c r="BX43" s="1">
        <v>3</v>
      </c>
      <c r="BY43" s="1">
        <v>57</v>
      </c>
      <c r="BZ43" s="1">
        <v>2</v>
      </c>
      <c r="CA43" s="1">
        <v>2.5</v>
      </c>
      <c r="CB43" s="1">
        <v>1</v>
      </c>
      <c r="CC43" s="1">
        <v>0.5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f t="shared" si="0"/>
        <v>3.6474284300000006</v>
      </c>
      <c r="CL43" s="1">
        <v>5</v>
      </c>
    </row>
    <row r="44" spans="1:90" x14ac:dyDescent="0.25">
      <c r="A44" s="1" t="s">
        <v>167</v>
      </c>
      <c r="B44" s="1">
        <v>4.5</v>
      </c>
      <c r="C44" s="1">
        <v>2</v>
      </c>
      <c r="D44" s="1">
        <v>90</v>
      </c>
      <c r="E44" s="1">
        <v>0.01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7</v>
      </c>
      <c r="V44" s="1">
        <v>4.5</v>
      </c>
      <c r="W44" s="1">
        <v>64</v>
      </c>
      <c r="X44" s="1">
        <v>0.5</v>
      </c>
      <c r="Y44" s="1">
        <v>0</v>
      </c>
      <c r="Z44" s="1">
        <v>0</v>
      </c>
      <c r="AA44" s="1">
        <v>0</v>
      </c>
      <c r="AB44" s="1">
        <v>0</v>
      </c>
      <c r="AC44" s="1">
        <v>0.5</v>
      </c>
      <c r="AD44" s="1">
        <v>0</v>
      </c>
      <c r="AE44" s="1">
        <v>0.02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6.5</v>
      </c>
      <c r="AM44" s="1">
        <v>14.5</v>
      </c>
      <c r="AN44" s="1">
        <v>0.1</v>
      </c>
      <c r="AO44" s="1">
        <v>2.9</v>
      </c>
      <c r="AP44" s="1">
        <v>15</v>
      </c>
      <c r="AQ44" s="1">
        <v>15</v>
      </c>
      <c r="AR44" s="1">
        <v>0</v>
      </c>
      <c r="AS44" s="1">
        <v>1.5</v>
      </c>
      <c r="AT44" s="1">
        <v>1.5</v>
      </c>
      <c r="AU44" s="1">
        <v>1.5</v>
      </c>
      <c r="AV44" s="1">
        <v>1</v>
      </c>
      <c r="AW44" s="1">
        <v>67</v>
      </c>
      <c r="AX44" s="1">
        <v>9.5</v>
      </c>
      <c r="AY44" s="1">
        <v>1</v>
      </c>
      <c r="AZ44" s="1">
        <v>0.5</v>
      </c>
      <c r="BA44" s="1">
        <v>2.5</v>
      </c>
      <c r="BB44" s="1">
        <v>4</v>
      </c>
      <c r="BC44" s="1">
        <v>11</v>
      </c>
      <c r="BD44" s="1">
        <v>7.5</v>
      </c>
      <c r="BE44" s="1">
        <v>3.5</v>
      </c>
      <c r="BF44" s="1">
        <v>0.5</v>
      </c>
      <c r="BG44" s="1">
        <v>1</v>
      </c>
      <c r="BH44" s="1">
        <v>2.5</v>
      </c>
      <c r="BI44" s="1">
        <v>1.46</v>
      </c>
      <c r="BJ44" s="1">
        <v>55</v>
      </c>
      <c r="BK44" s="1">
        <v>46.5</v>
      </c>
      <c r="BL44" s="1">
        <v>85</v>
      </c>
      <c r="BM44" s="1">
        <v>21</v>
      </c>
      <c r="BN44" s="1">
        <v>15</v>
      </c>
      <c r="BO44" s="1">
        <v>71</v>
      </c>
      <c r="BP44" s="1">
        <v>7</v>
      </c>
      <c r="BQ44" s="1">
        <v>4.5</v>
      </c>
      <c r="BR44" s="1">
        <v>64</v>
      </c>
      <c r="BS44" s="1">
        <v>0</v>
      </c>
      <c r="BT44" s="1">
        <v>0</v>
      </c>
      <c r="BU44" s="1">
        <v>2</v>
      </c>
      <c r="BV44" s="1">
        <v>0</v>
      </c>
      <c r="BW44" s="1">
        <v>0</v>
      </c>
      <c r="BX44" s="1">
        <v>1</v>
      </c>
      <c r="BY44" s="1">
        <v>72.5</v>
      </c>
      <c r="BZ44" s="1">
        <v>0</v>
      </c>
      <c r="CA44" s="1">
        <v>4</v>
      </c>
      <c r="CB44" s="1">
        <v>1.5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f t="shared" si="0"/>
        <v>3.9386188099999999</v>
      </c>
      <c r="CL44" s="1">
        <v>5</v>
      </c>
    </row>
    <row r="45" spans="1:90" x14ac:dyDescent="0.25">
      <c r="A45" s="1" t="s">
        <v>111</v>
      </c>
      <c r="B45" s="1">
        <v>4.5</v>
      </c>
      <c r="C45" s="1">
        <v>2</v>
      </c>
      <c r="D45" s="1">
        <v>90</v>
      </c>
      <c r="E45" s="1">
        <v>0.02</v>
      </c>
      <c r="F45" s="1">
        <v>0</v>
      </c>
      <c r="G45" s="1">
        <v>0</v>
      </c>
      <c r="H45" s="1">
        <v>0</v>
      </c>
      <c r="I45" s="1">
        <v>0.5</v>
      </c>
      <c r="J45" s="1">
        <v>0</v>
      </c>
      <c r="K45" s="1">
        <v>0</v>
      </c>
      <c r="L45" s="1">
        <v>0.5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12</v>
      </c>
      <c r="V45" s="1">
        <v>10</v>
      </c>
      <c r="W45" s="1">
        <v>83</v>
      </c>
      <c r="X45" s="1">
        <v>0</v>
      </c>
      <c r="Y45" s="1">
        <v>0</v>
      </c>
      <c r="AA45" s="1">
        <v>0</v>
      </c>
      <c r="AB45" s="1">
        <v>0</v>
      </c>
      <c r="AC45" s="1">
        <v>1</v>
      </c>
      <c r="AD45" s="1">
        <v>0</v>
      </c>
      <c r="AE45" s="1">
        <v>0.04</v>
      </c>
      <c r="AF45" s="1">
        <v>0</v>
      </c>
      <c r="AG45" s="1">
        <v>0</v>
      </c>
      <c r="AH45" s="1">
        <v>0</v>
      </c>
      <c r="AI45" s="1">
        <v>0</v>
      </c>
      <c r="AJ45" s="1">
        <v>0.5</v>
      </c>
      <c r="AK45" s="1">
        <v>1.5</v>
      </c>
      <c r="AL45" s="1">
        <v>13.35</v>
      </c>
      <c r="AM45" s="1">
        <v>12.9</v>
      </c>
      <c r="AN45" s="1">
        <v>0.1</v>
      </c>
      <c r="AO45" s="1">
        <v>3.7</v>
      </c>
      <c r="AP45" s="1">
        <v>13</v>
      </c>
      <c r="AQ45" s="1">
        <v>19</v>
      </c>
      <c r="AR45" s="1">
        <v>1</v>
      </c>
      <c r="AS45" s="1">
        <v>4.5</v>
      </c>
      <c r="AT45" s="1">
        <v>1.5</v>
      </c>
      <c r="AU45" s="1">
        <v>4.5</v>
      </c>
      <c r="AV45" s="1">
        <v>2.5</v>
      </c>
      <c r="AW45" s="1">
        <v>56</v>
      </c>
      <c r="AX45" s="1">
        <v>10.5</v>
      </c>
      <c r="AY45" s="1">
        <v>0</v>
      </c>
      <c r="AZ45" s="1">
        <v>0</v>
      </c>
      <c r="BA45" s="1">
        <v>0.5</v>
      </c>
      <c r="BB45" s="1">
        <v>0.5</v>
      </c>
      <c r="BC45" s="1">
        <v>9.5</v>
      </c>
      <c r="BD45" s="1">
        <v>6</v>
      </c>
      <c r="BE45" s="1">
        <v>5.5</v>
      </c>
      <c r="BF45" s="1">
        <v>3.5</v>
      </c>
      <c r="BG45" s="1">
        <v>3</v>
      </c>
      <c r="BH45" s="1">
        <v>0.5</v>
      </c>
      <c r="BI45" s="1">
        <v>1.0900000000000001</v>
      </c>
      <c r="BJ45" s="1">
        <v>52.5</v>
      </c>
      <c r="BK45" s="1">
        <v>44.5</v>
      </c>
      <c r="BL45" s="1">
        <v>85</v>
      </c>
      <c r="BM45" s="1">
        <v>26</v>
      </c>
      <c r="BN45" s="1">
        <v>19.5</v>
      </c>
      <c r="BO45" s="1">
        <v>75</v>
      </c>
      <c r="BP45" s="1">
        <v>12</v>
      </c>
      <c r="BQ45" s="1">
        <v>10</v>
      </c>
      <c r="BR45" s="1">
        <v>83</v>
      </c>
      <c r="BS45" s="1">
        <v>0</v>
      </c>
      <c r="BT45" s="1">
        <v>0</v>
      </c>
      <c r="BU45" s="1">
        <v>2</v>
      </c>
      <c r="BV45" s="1">
        <v>0</v>
      </c>
      <c r="BW45" s="1">
        <v>0</v>
      </c>
      <c r="BX45" s="1">
        <v>0.5</v>
      </c>
      <c r="BY45" s="1">
        <v>67.5</v>
      </c>
      <c r="BZ45" s="1">
        <v>0.5</v>
      </c>
      <c r="CA45" s="1">
        <v>5.5</v>
      </c>
      <c r="CB45" s="1">
        <v>1</v>
      </c>
      <c r="CC45" s="1">
        <v>0</v>
      </c>
      <c r="CD45" s="1">
        <v>0</v>
      </c>
      <c r="CE45" s="1">
        <v>0</v>
      </c>
      <c r="CF45" s="1">
        <v>0</v>
      </c>
      <c r="CG45" s="1">
        <v>0</v>
      </c>
      <c r="CH45" s="1">
        <v>0</v>
      </c>
      <c r="CI45" s="1">
        <v>0</v>
      </c>
      <c r="CJ45" s="1">
        <v>0</v>
      </c>
      <c r="CK45" s="1">
        <f t="shared" si="0"/>
        <v>3.8783334199999993</v>
      </c>
      <c r="CL45" s="1">
        <v>5</v>
      </c>
    </row>
    <row r="46" spans="1:90" x14ac:dyDescent="0.25">
      <c r="A46" s="1" t="s">
        <v>117</v>
      </c>
      <c r="B46" s="1">
        <v>4.5999999999999996</v>
      </c>
      <c r="C46" s="1">
        <v>2</v>
      </c>
      <c r="D46" s="1">
        <v>90</v>
      </c>
      <c r="E46" s="1">
        <v>0.08</v>
      </c>
      <c r="F46" s="1">
        <v>0</v>
      </c>
      <c r="G46" s="1">
        <v>0.2</v>
      </c>
      <c r="H46" s="1">
        <v>0</v>
      </c>
      <c r="I46" s="1">
        <v>1</v>
      </c>
      <c r="J46" s="1">
        <v>0.5</v>
      </c>
      <c r="K46" s="1">
        <v>1</v>
      </c>
      <c r="L46" s="1">
        <v>0</v>
      </c>
      <c r="M46" s="1">
        <v>0</v>
      </c>
      <c r="N46" s="1">
        <v>1</v>
      </c>
      <c r="O46" s="1">
        <v>0.1</v>
      </c>
      <c r="P46" s="1">
        <v>0.1</v>
      </c>
      <c r="Q46" s="1">
        <v>0</v>
      </c>
      <c r="R46" s="1">
        <v>0</v>
      </c>
      <c r="S46" s="1">
        <v>0</v>
      </c>
      <c r="T46" s="1">
        <v>0</v>
      </c>
      <c r="U46" s="1">
        <v>7.5</v>
      </c>
      <c r="V46" s="1">
        <v>4</v>
      </c>
      <c r="W46" s="1">
        <v>53</v>
      </c>
      <c r="X46" s="1">
        <v>0.5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0.04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19.5</v>
      </c>
      <c r="AL46" s="1">
        <v>0.8</v>
      </c>
      <c r="AM46" s="1">
        <v>20.8</v>
      </c>
      <c r="AN46" s="1">
        <v>0.7</v>
      </c>
      <c r="AO46" s="1">
        <v>2.8</v>
      </c>
      <c r="AP46" s="1">
        <v>12</v>
      </c>
      <c r="AQ46" s="1">
        <v>12</v>
      </c>
      <c r="AR46" s="1">
        <v>0</v>
      </c>
      <c r="AS46" s="1">
        <v>1</v>
      </c>
      <c r="AT46" s="1">
        <v>2.5</v>
      </c>
      <c r="AU46" s="1">
        <v>0.5</v>
      </c>
      <c r="AV46" s="1">
        <v>0</v>
      </c>
      <c r="AW46" s="1">
        <v>0</v>
      </c>
      <c r="AX46" s="1">
        <v>2.5</v>
      </c>
      <c r="AY46" s="1">
        <v>5.5</v>
      </c>
      <c r="AZ46" s="1">
        <v>1</v>
      </c>
      <c r="BA46" s="1">
        <v>0.5</v>
      </c>
      <c r="BB46" s="1">
        <v>7</v>
      </c>
      <c r="BC46" s="1">
        <v>16</v>
      </c>
      <c r="BD46" s="1">
        <v>10</v>
      </c>
      <c r="BE46" s="1">
        <v>7</v>
      </c>
      <c r="BF46" s="1">
        <v>1.5</v>
      </c>
      <c r="BG46" s="1">
        <v>4.5</v>
      </c>
      <c r="BH46" s="1">
        <v>2.5</v>
      </c>
      <c r="BI46" s="1">
        <v>2.14</v>
      </c>
      <c r="BJ46" s="1">
        <v>42</v>
      </c>
      <c r="BK46" s="1">
        <v>34.5</v>
      </c>
      <c r="BL46" s="1">
        <v>82</v>
      </c>
      <c r="BM46" s="1">
        <v>18.5</v>
      </c>
      <c r="BN46" s="1">
        <v>12.5</v>
      </c>
      <c r="BO46" s="1">
        <v>68</v>
      </c>
      <c r="BP46" s="1">
        <v>7.5</v>
      </c>
      <c r="BQ46" s="1">
        <v>4</v>
      </c>
      <c r="BR46" s="1">
        <v>53</v>
      </c>
      <c r="BS46" s="1">
        <v>0</v>
      </c>
      <c r="BT46" s="1">
        <v>0</v>
      </c>
      <c r="BU46" s="1">
        <v>2</v>
      </c>
      <c r="BV46" s="1">
        <v>0</v>
      </c>
      <c r="BW46" s="1">
        <v>0</v>
      </c>
      <c r="BX46" s="1">
        <v>0</v>
      </c>
      <c r="BY46" s="1">
        <v>55.5</v>
      </c>
      <c r="BZ46" s="1">
        <v>2</v>
      </c>
      <c r="CA46" s="1">
        <v>5</v>
      </c>
      <c r="CB46" s="1">
        <v>0.5</v>
      </c>
      <c r="CC46" s="1">
        <v>0</v>
      </c>
      <c r="CD46" s="1">
        <v>0</v>
      </c>
      <c r="CE46" s="1">
        <v>0</v>
      </c>
      <c r="CF46" s="1">
        <v>0</v>
      </c>
      <c r="CG46" s="1">
        <v>0</v>
      </c>
      <c r="CH46" s="1">
        <v>0</v>
      </c>
      <c r="CI46" s="1">
        <v>0</v>
      </c>
      <c r="CJ46" s="1">
        <v>0</v>
      </c>
      <c r="CK46" s="1">
        <f t="shared" si="0"/>
        <v>3.4360823799999998</v>
      </c>
      <c r="CL46" s="1">
        <v>5</v>
      </c>
    </row>
    <row r="47" spans="1:90" x14ac:dyDescent="0.25">
      <c r="A47" s="1" t="s">
        <v>125</v>
      </c>
      <c r="B47" s="1">
        <v>4.4000000000000004</v>
      </c>
      <c r="C47" s="1">
        <v>2</v>
      </c>
      <c r="D47" s="1">
        <v>90</v>
      </c>
      <c r="E47" s="1">
        <v>0.01</v>
      </c>
      <c r="F47" s="1">
        <v>0</v>
      </c>
      <c r="G47" s="1">
        <v>0</v>
      </c>
      <c r="H47" s="1">
        <v>0</v>
      </c>
      <c r="I47" s="1">
        <v>0.5</v>
      </c>
      <c r="J47" s="1">
        <v>0</v>
      </c>
      <c r="K47" s="1">
        <v>0.5</v>
      </c>
      <c r="L47" s="1">
        <v>0</v>
      </c>
      <c r="M47" s="1">
        <v>0</v>
      </c>
      <c r="N47" s="1">
        <v>0.5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7</v>
      </c>
      <c r="V47" s="1">
        <v>3.5</v>
      </c>
      <c r="W47" s="1">
        <v>50</v>
      </c>
      <c r="X47" s="1">
        <v>0</v>
      </c>
      <c r="Y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2</v>
      </c>
      <c r="AL47" s="1">
        <v>0.3</v>
      </c>
      <c r="AM47" s="1">
        <v>27.3</v>
      </c>
      <c r="AN47" s="1">
        <v>0</v>
      </c>
      <c r="AO47" s="1">
        <v>2.5</v>
      </c>
      <c r="AP47" s="1">
        <v>16</v>
      </c>
      <c r="AQ47" s="1">
        <v>16</v>
      </c>
      <c r="AR47" s="1">
        <v>0</v>
      </c>
      <c r="AS47" s="1">
        <v>2</v>
      </c>
      <c r="AT47" s="1">
        <v>1</v>
      </c>
      <c r="AU47" s="1">
        <v>0.5</v>
      </c>
      <c r="AV47" s="1">
        <v>0.5</v>
      </c>
      <c r="AW47" s="1">
        <v>100</v>
      </c>
      <c r="AX47" s="1">
        <v>3.5</v>
      </c>
      <c r="AY47" s="1">
        <v>7.5</v>
      </c>
      <c r="AZ47" s="1">
        <v>2</v>
      </c>
      <c r="BA47" s="1">
        <v>0.5</v>
      </c>
      <c r="BB47" s="1">
        <v>10</v>
      </c>
      <c r="BC47" s="1">
        <v>18</v>
      </c>
      <c r="BD47" s="1">
        <v>12.5</v>
      </c>
      <c r="BE47" s="1">
        <v>6</v>
      </c>
      <c r="BF47" s="1">
        <v>0.5</v>
      </c>
      <c r="BG47" s="1">
        <v>4</v>
      </c>
      <c r="BH47" s="1">
        <v>1.5</v>
      </c>
      <c r="BI47" s="1">
        <v>1.78</v>
      </c>
      <c r="BJ47" s="1">
        <v>30</v>
      </c>
      <c r="BK47" s="1">
        <v>23.5</v>
      </c>
      <c r="BL47" s="1">
        <v>78</v>
      </c>
      <c r="BM47" s="1">
        <v>12</v>
      </c>
      <c r="BN47" s="1">
        <v>7</v>
      </c>
      <c r="BO47" s="1">
        <v>58</v>
      </c>
      <c r="BP47" s="1">
        <v>7</v>
      </c>
      <c r="BQ47" s="1">
        <v>3.5</v>
      </c>
      <c r="BR47" s="1">
        <v>50</v>
      </c>
      <c r="BS47" s="1">
        <v>0</v>
      </c>
      <c r="BT47" s="1">
        <v>0</v>
      </c>
      <c r="BU47" s="1">
        <v>2</v>
      </c>
      <c r="BV47" s="1">
        <v>0</v>
      </c>
      <c r="BW47" s="1">
        <v>0</v>
      </c>
      <c r="BX47" s="1">
        <v>0</v>
      </c>
      <c r="BY47" s="1">
        <v>45</v>
      </c>
      <c r="BZ47" s="1">
        <v>1</v>
      </c>
      <c r="CA47" s="1">
        <v>6.5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0</v>
      </c>
      <c r="CK47" s="1">
        <f t="shared" si="0"/>
        <v>2.5391794099999991</v>
      </c>
      <c r="CL47" s="1">
        <v>5</v>
      </c>
    </row>
    <row r="48" spans="1:90" x14ac:dyDescent="0.25">
      <c r="A48" s="1" t="s">
        <v>179</v>
      </c>
      <c r="B48" s="1">
        <v>5.4</v>
      </c>
      <c r="C48" s="1">
        <v>2</v>
      </c>
      <c r="D48" s="1">
        <v>90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7</v>
      </c>
      <c r="V48" s="1">
        <v>3.5</v>
      </c>
      <c r="W48" s="1">
        <v>50</v>
      </c>
      <c r="X48" s="1">
        <v>0</v>
      </c>
      <c r="Y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0.5</v>
      </c>
      <c r="AI48" s="1">
        <v>0</v>
      </c>
      <c r="AJ48" s="1">
        <v>0</v>
      </c>
      <c r="AK48" s="1">
        <v>0</v>
      </c>
      <c r="AL48" s="1">
        <v>0.25</v>
      </c>
      <c r="AM48" s="1">
        <v>13.5</v>
      </c>
      <c r="AN48" s="1">
        <v>0</v>
      </c>
      <c r="AO48" s="1">
        <v>1.3</v>
      </c>
      <c r="AP48" s="1">
        <v>12.5</v>
      </c>
      <c r="AQ48" s="1">
        <v>12.5</v>
      </c>
      <c r="AR48" s="1">
        <v>0</v>
      </c>
      <c r="AS48" s="1">
        <v>1</v>
      </c>
      <c r="AT48" s="1">
        <v>2</v>
      </c>
      <c r="AU48" s="1">
        <v>1</v>
      </c>
      <c r="AV48" s="1">
        <v>1</v>
      </c>
      <c r="AW48" s="1">
        <v>100</v>
      </c>
      <c r="AX48" s="1">
        <v>7.5</v>
      </c>
      <c r="AY48" s="1">
        <v>4.5</v>
      </c>
      <c r="AZ48" s="1">
        <v>0.5</v>
      </c>
      <c r="BA48" s="1">
        <v>0</v>
      </c>
      <c r="BB48" s="1">
        <v>5</v>
      </c>
      <c r="BC48" s="1">
        <v>17</v>
      </c>
      <c r="BD48" s="1">
        <v>9.5</v>
      </c>
      <c r="BE48" s="1">
        <v>6</v>
      </c>
      <c r="BF48" s="1">
        <v>1</v>
      </c>
      <c r="BG48" s="1">
        <v>1.5</v>
      </c>
      <c r="BH48" s="1">
        <v>4</v>
      </c>
      <c r="BI48" s="1">
        <v>2.2799999999999998</v>
      </c>
      <c r="BJ48" s="1">
        <v>50</v>
      </c>
      <c r="BK48" s="1">
        <v>38.5</v>
      </c>
      <c r="BL48" s="1">
        <v>77</v>
      </c>
      <c r="BM48" s="1">
        <v>14</v>
      </c>
      <c r="BN48" s="1">
        <v>6.5</v>
      </c>
      <c r="BO48" s="1">
        <v>46</v>
      </c>
      <c r="BP48" s="1">
        <v>7</v>
      </c>
      <c r="BQ48" s="1">
        <v>3.5</v>
      </c>
      <c r="BR48" s="1">
        <v>50</v>
      </c>
      <c r="BS48" s="1">
        <v>0</v>
      </c>
      <c r="BT48" s="1">
        <v>0</v>
      </c>
      <c r="BU48" s="1">
        <v>2</v>
      </c>
      <c r="BV48" s="1">
        <v>0</v>
      </c>
      <c r="BW48" s="1">
        <v>0</v>
      </c>
      <c r="BX48" s="1">
        <v>0</v>
      </c>
      <c r="BY48" s="1">
        <v>56.5</v>
      </c>
      <c r="BZ48" s="1">
        <v>0</v>
      </c>
      <c r="CA48" s="1">
        <v>6.5</v>
      </c>
      <c r="CB48" s="1">
        <v>0.5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  <c r="CJ48" s="1">
        <v>0</v>
      </c>
      <c r="CK48" s="1">
        <f t="shared" si="0"/>
        <v>3.9335885000000004</v>
      </c>
      <c r="CL48" s="1">
        <v>4</v>
      </c>
    </row>
    <row r="49" spans="1:90" x14ac:dyDescent="0.25">
      <c r="A49" s="1" t="s">
        <v>132</v>
      </c>
      <c r="B49" s="1">
        <v>5.0999999999999996</v>
      </c>
      <c r="C49" s="1">
        <v>2</v>
      </c>
      <c r="D49" s="1">
        <v>90</v>
      </c>
      <c r="E49" s="1">
        <v>0.05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12</v>
      </c>
      <c r="V49" s="1">
        <v>9.5</v>
      </c>
      <c r="W49" s="1">
        <v>79</v>
      </c>
      <c r="X49" s="1">
        <v>2</v>
      </c>
      <c r="Y49" s="1">
        <v>0.5</v>
      </c>
      <c r="Z49" s="1">
        <v>25</v>
      </c>
      <c r="AA49" s="1">
        <v>0.5</v>
      </c>
      <c r="AB49" s="1">
        <v>0</v>
      </c>
      <c r="AC49" s="1">
        <v>0.5</v>
      </c>
      <c r="AD49" s="1">
        <v>0</v>
      </c>
      <c r="AE49" s="1">
        <v>0.02</v>
      </c>
      <c r="AF49" s="1">
        <v>0</v>
      </c>
      <c r="AG49" s="1">
        <v>0</v>
      </c>
      <c r="AH49" s="1">
        <v>0</v>
      </c>
      <c r="AI49" s="1">
        <v>0</v>
      </c>
      <c r="AJ49" s="1">
        <v>0.5</v>
      </c>
      <c r="AK49" s="1">
        <v>1</v>
      </c>
      <c r="AL49" s="1">
        <v>9.4499999999999993</v>
      </c>
      <c r="AM49" s="1">
        <v>16.100000000000001</v>
      </c>
      <c r="AN49" s="1">
        <v>0.1</v>
      </c>
      <c r="AO49" s="1">
        <v>3</v>
      </c>
      <c r="AP49" s="1">
        <v>10</v>
      </c>
      <c r="AQ49" s="1">
        <v>16</v>
      </c>
      <c r="AR49" s="1">
        <v>0.5</v>
      </c>
      <c r="AS49" s="1">
        <v>4</v>
      </c>
      <c r="AT49" s="1">
        <v>1.5</v>
      </c>
      <c r="AU49" s="1">
        <v>2.5</v>
      </c>
      <c r="AV49" s="1">
        <v>0.5</v>
      </c>
      <c r="AW49" s="1">
        <v>20</v>
      </c>
      <c r="AX49" s="1">
        <v>4.5</v>
      </c>
      <c r="AY49" s="1">
        <v>2.5</v>
      </c>
      <c r="AZ49" s="1">
        <v>0.5</v>
      </c>
      <c r="BA49" s="1">
        <v>0.5</v>
      </c>
      <c r="BB49" s="1">
        <v>3.5</v>
      </c>
      <c r="BC49" s="1">
        <v>12.5</v>
      </c>
      <c r="BD49" s="1">
        <v>8.5</v>
      </c>
      <c r="BE49" s="1">
        <v>3.5</v>
      </c>
      <c r="BF49" s="1">
        <v>0</v>
      </c>
      <c r="BG49" s="1">
        <v>2</v>
      </c>
      <c r="BH49" s="1">
        <v>3</v>
      </c>
      <c r="BI49" s="1">
        <v>1.6</v>
      </c>
      <c r="BJ49" s="1">
        <v>37</v>
      </c>
      <c r="BK49" s="1">
        <v>31</v>
      </c>
      <c r="BL49" s="1">
        <v>84</v>
      </c>
      <c r="BM49" s="1">
        <v>24.5</v>
      </c>
      <c r="BN49" s="1">
        <v>19</v>
      </c>
      <c r="BO49" s="1">
        <v>78</v>
      </c>
      <c r="BP49" s="1">
        <v>12</v>
      </c>
      <c r="BQ49" s="1">
        <v>9.5</v>
      </c>
      <c r="BR49" s="1">
        <v>79</v>
      </c>
      <c r="BS49" s="1">
        <v>0</v>
      </c>
      <c r="BT49" s="1">
        <v>0</v>
      </c>
      <c r="BU49" s="1">
        <v>2</v>
      </c>
      <c r="BV49" s="1">
        <v>0</v>
      </c>
      <c r="BW49" s="1">
        <v>0</v>
      </c>
      <c r="BX49" s="1">
        <v>0</v>
      </c>
      <c r="BY49" s="1">
        <v>54.5</v>
      </c>
      <c r="BZ49" s="1">
        <v>0.5</v>
      </c>
      <c r="CA49" s="1">
        <v>5</v>
      </c>
      <c r="CB49" s="1">
        <v>1</v>
      </c>
      <c r="CC49" s="1">
        <v>0</v>
      </c>
      <c r="CD49" s="1">
        <v>0</v>
      </c>
      <c r="CE49" s="1">
        <v>0.5</v>
      </c>
      <c r="CF49" s="1">
        <v>0</v>
      </c>
      <c r="CG49" s="1">
        <v>0</v>
      </c>
      <c r="CH49" s="1">
        <v>0</v>
      </c>
      <c r="CI49" s="1">
        <v>0</v>
      </c>
      <c r="CJ49" s="1">
        <v>0</v>
      </c>
      <c r="CK49" s="1">
        <f t="shared" si="0"/>
        <v>3.1043762499999992</v>
      </c>
      <c r="CL49" s="1">
        <v>3</v>
      </c>
    </row>
    <row r="50" spans="1:90" x14ac:dyDescent="0.25">
      <c r="A50" s="1" t="s">
        <v>65</v>
      </c>
      <c r="B50" s="1">
        <v>5.0999999999999996</v>
      </c>
      <c r="C50" s="1">
        <v>2</v>
      </c>
      <c r="D50" s="1">
        <v>90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10.5</v>
      </c>
      <c r="V50" s="1">
        <v>7.5</v>
      </c>
      <c r="W50" s="1">
        <v>71</v>
      </c>
      <c r="X50" s="1">
        <v>1.5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1</v>
      </c>
      <c r="AL50" s="1">
        <v>1.9</v>
      </c>
      <c r="AM50" s="1">
        <v>15.8</v>
      </c>
      <c r="AN50" s="1">
        <v>0</v>
      </c>
      <c r="AO50" s="1">
        <v>2</v>
      </c>
      <c r="AP50" s="1">
        <v>14.5</v>
      </c>
      <c r="AQ50" s="1">
        <v>14.5</v>
      </c>
      <c r="AR50" s="1">
        <v>0</v>
      </c>
      <c r="AS50" s="1">
        <v>0.5</v>
      </c>
      <c r="AT50" s="1">
        <v>3</v>
      </c>
      <c r="AU50" s="1">
        <v>2.5</v>
      </c>
      <c r="AV50" s="1">
        <v>2</v>
      </c>
      <c r="AW50" s="1">
        <v>80</v>
      </c>
      <c r="AX50" s="1">
        <v>4.5</v>
      </c>
      <c r="AY50" s="1">
        <v>2.5</v>
      </c>
      <c r="AZ50" s="1">
        <v>0.5</v>
      </c>
      <c r="BA50" s="1">
        <v>1.5</v>
      </c>
      <c r="BB50" s="1">
        <v>4.5</v>
      </c>
      <c r="BC50" s="1">
        <v>18</v>
      </c>
      <c r="BD50" s="1">
        <v>13.5</v>
      </c>
      <c r="BE50" s="1">
        <v>6</v>
      </c>
      <c r="BF50" s="1">
        <v>0</v>
      </c>
      <c r="BG50" s="1">
        <v>2.5</v>
      </c>
      <c r="BH50" s="1">
        <v>2.5</v>
      </c>
      <c r="BI50" s="1">
        <v>2.12</v>
      </c>
      <c r="BJ50" s="1">
        <v>45</v>
      </c>
      <c r="BK50" s="1">
        <v>33.5</v>
      </c>
      <c r="BL50" s="1">
        <v>74</v>
      </c>
      <c r="BM50" s="1">
        <v>18</v>
      </c>
      <c r="BN50" s="1">
        <v>12.5</v>
      </c>
      <c r="BO50" s="1">
        <v>69</v>
      </c>
      <c r="BP50" s="1">
        <v>10.5</v>
      </c>
      <c r="BQ50" s="1">
        <v>7.5</v>
      </c>
      <c r="BR50" s="1">
        <v>71</v>
      </c>
      <c r="BS50" s="1">
        <v>0</v>
      </c>
      <c r="BT50" s="1">
        <v>0</v>
      </c>
      <c r="BU50" s="1">
        <v>2</v>
      </c>
      <c r="BV50" s="1">
        <v>0</v>
      </c>
      <c r="BW50" s="1">
        <v>0</v>
      </c>
      <c r="BX50" s="1">
        <v>0.5</v>
      </c>
      <c r="BY50" s="1">
        <v>67</v>
      </c>
      <c r="BZ50" s="1">
        <v>0.5</v>
      </c>
      <c r="CA50" s="1">
        <v>4</v>
      </c>
      <c r="CB50" s="1">
        <v>1.5</v>
      </c>
      <c r="CC50" s="1">
        <v>0</v>
      </c>
      <c r="CD50" s="1">
        <v>0</v>
      </c>
      <c r="CE50" s="1">
        <v>0</v>
      </c>
      <c r="CF50" s="1">
        <v>0</v>
      </c>
      <c r="CG50" s="1">
        <v>0</v>
      </c>
      <c r="CH50" s="1">
        <v>0</v>
      </c>
      <c r="CI50" s="1">
        <v>0</v>
      </c>
      <c r="CJ50" s="1">
        <v>0</v>
      </c>
      <c r="CK50" s="1">
        <f t="shared" si="0"/>
        <v>3.720371099999999</v>
      </c>
      <c r="CL50" s="1">
        <v>2</v>
      </c>
    </row>
    <row r="51" spans="1:90" x14ac:dyDescent="0.25">
      <c r="A51" s="1" t="s">
        <v>67</v>
      </c>
      <c r="B51" s="1">
        <v>5.4</v>
      </c>
      <c r="C51" s="1">
        <v>2</v>
      </c>
      <c r="D51" s="1">
        <v>90</v>
      </c>
      <c r="E51" s="1">
        <v>0.19</v>
      </c>
      <c r="F51" s="1">
        <v>0</v>
      </c>
      <c r="G51" s="1">
        <v>0.4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29.5</v>
      </c>
      <c r="V51" s="1">
        <v>26</v>
      </c>
      <c r="W51" s="1">
        <v>88</v>
      </c>
      <c r="X51" s="1">
        <v>2.5</v>
      </c>
      <c r="Y51" s="1">
        <v>1</v>
      </c>
      <c r="Z51" s="1">
        <v>40</v>
      </c>
      <c r="AA51" s="1">
        <v>0</v>
      </c>
      <c r="AB51" s="1">
        <v>0</v>
      </c>
      <c r="AC51" s="1">
        <v>1.5</v>
      </c>
      <c r="AD51" s="1">
        <v>1</v>
      </c>
      <c r="AE51" s="1">
        <v>0.42</v>
      </c>
      <c r="AF51" s="1">
        <v>0</v>
      </c>
      <c r="AG51" s="1">
        <v>0</v>
      </c>
      <c r="AH51" s="1">
        <v>0</v>
      </c>
      <c r="AI51" s="1">
        <v>0</v>
      </c>
      <c r="AJ51" s="1">
        <v>1</v>
      </c>
      <c r="AK51" s="1">
        <v>1</v>
      </c>
      <c r="AL51" s="1">
        <v>22.85</v>
      </c>
      <c r="AM51" s="1">
        <v>17.100000000000001</v>
      </c>
      <c r="AN51" s="1">
        <v>1.3</v>
      </c>
      <c r="AO51" s="1">
        <v>6.2</v>
      </c>
      <c r="AP51" s="1">
        <v>18.5</v>
      </c>
      <c r="AQ51" s="1">
        <v>30.5</v>
      </c>
      <c r="AR51" s="1">
        <v>1.5</v>
      </c>
      <c r="AS51" s="1">
        <v>7.5</v>
      </c>
      <c r="AT51" s="1">
        <v>0</v>
      </c>
      <c r="AU51" s="1">
        <v>1.5</v>
      </c>
      <c r="AV51" s="1">
        <v>1</v>
      </c>
      <c r="AW51" s="1">
        <v>67</v>
      </c>
      <c r="AX51" s="1">
        <v>5</v>
      </c>
      <c r="AY51" s="1">
        <v>0</v>
      </c>
      <c r="AZ51" s="1">
        <v>0</v>
      </c>
      <c r="BA51" s="1">
        <v>0.5</v>
      </c>
      <c r="BB51" s="1">
        <v>0.5</v>
      </c>
      <c r="BC51" s="1">
        <v>4.5</v>
      </c>
      <c r="BD51" s="1">
        <v>3</v>
      </c>
      <c r="BE51" s="1">
        <v>1</v>
      </c>
      <c r="BF51" s="1">
        <v>0.5</v>
      </c>
      <c r="BG51" s="1">
        <v>0.5</v>
      </c>
      <c r="BH51" s="1">
        <v>0.5</v>
      </c>
      <c r="BI51" s="1">
        <v>0.4</v>
      </c>
      <c r="BJ51" s="1">
        <v>109</v>
      </c>
      <c r="BK51" s="1">
        <v>101.5</v>
      </c>
      <c r="BL51" s="1">
        <v>93</v>
      </c>
      <c r="BM51" s="1">
        <v>69.5</v>
      </c>
      <c r="BN51" s="1">
        <v>63</v>
      </c>
      <c r="BO51" s="1">
        <v>91</v>
      </c>
      <c r="BP51" s="1">
        <v>29.5</v>
      </c>
      <c r="BQ51" s="1">
        <v>26</v>
      </c>
      <c r="BR51" s="1">
        <v>88</v>
      </c>
      <c r="BS51" s="1">
        <v>0.5</v>
      </c>
      <c r="BT51" s="1">
        <v>0.5</v>
      </c>
      <c r="BU51" s="1">
        <v>2</v>
      </c>
      <c r="BV51" s="1">
        <v>0</v>
      </c>
      <c r="BW51" s="1">
        <v>0</v>
      </c>
      <c r="BX51" s="1">
        <v>0.5</v>
      </c>
      <c r="BY51" s="1">
        <v>122</v>
      </c>
      <c r="BZ51" s="1">
        <v>0.5</v>
      </c>
      <c r="CA51" s="1">
        <v>15</v>
      </c>
      <c r="CB51" s="1">
        <v>3</v>
      </c>
      <c r="CC51" s="1">
        <v>0</v>
      </c>
      <c r="CD51" s="1">
        <v>0</v>
      </c>
      <c r="CE51" s="1">
        <v>0</v>
      </c>
      <c r="CF51" s="1">
        <v>0</v>
      </c>
      <c r="CG51" s="1">
        <v>0</v>
      </c>
      <c r="CH51" s="1">
        <v>0</v>
      </c>
      <c r="CI51" s="1">
        <v>0</v>
      </c>
      <c r="CJ51" s="1">
        <v>0</v>
      </c>
      <c r="CK51" s="1">
        <f t="shared" si="0"/>
        <v>4.9050364899999996</v>
      </c>
      <c r="CL51" s="1">
        <v>2</v>
      </c>
    </row>
    <row r="52" spans="1:90" x14ac:dyDescent="0.25">
      <c r="A52" s="1" t="s">
        <v>89</v>
      </c>
      <c r="B52" s="1">
        <v>6.2</v>
      </c>
      <c r="C52" s="1">
        <v>2</v>
      </c>
      <c r="D52" s="1">
        <v>90</v>
      </c>
      <c r="E52" s="1">
        <v>0.2</v>
      </c>
      <c r="F52" s="1">
        <v>0.25</v>
      </c>
      <c r="G52" s="1">
        <v>0.5</v>
      </c>
      <c r="H52" s="1">
        <v>1</v>
      </c>
      <c r="I52" s="1">
        <v>2</v>
      </c>
      <c r="J52" s="1">
        <v>0.5</v>
      </c>
      <c r="K52" s="1">
        <v>2</v>
      </c>
      <c r="L52" s="1">
        <v>0</v>
      </c>
      <c r="M52" s="1">
        <v>1</v>
      </c>
      <c r="N52" s="1">
        <v>1.5</v>
      </c>
      <c r="O52" s="1">
        <v>0.42</v>
      </c>
      <c r="P52" s="1">
        <v>0.42</v>
      </c>
      <c r="Q52" s="1">
        <v>0.5</v>
      </c>
      <c r="R52" s="1">
        <v>0.5</v>
      </c>
      <c r="S52" s="1">
        <v>0</v>
      </c>
      <c r="T52" s="1">
        <v>0.5</v>
      </c>
      <c r="U52" s="1">
        <v>14.5</v>
      </c>
      <c r="V52" s="1">
        <v>10.5</v>
      </c>
      <c r="W52" s="1">
        <v>72</v>
      </c>
      <c r="X52" s="1">
        <v>0</v>
      </c>
      <c r="Y52" s="1">
        <v>0</v>
      </c>
      <c r="AA52" s="1">
        <v>0</v>
      </c>
      <c r="AB52" s="1">
        <v>0</v>
      </c>
      <c r="AC52" s="1">
        <v>1.5</v>
      </c>
      <c r="AD52" s="1">
        <v>0</v>
      </c>
      <c r="AE52" s="1">
        <v>0.12</v>
      </c>
      <c r="AF52" s="1">
        <v>0</v>
      </c>
      <c r="AG52" s="1">
        <v>0</v>
      </c>
      <c r="AH52" s="1">
        <v>0</v>
      </c>
      <c r="AI52" s="1">
        <v>0</v>
      </c>
      <c r="AJ52" s="1">
        <v>0.5</v>
      </c>
      <c r="AK52" s="1">
        <v>32.5</v>
      </c>
      <c r="AL52" s="1">
        <v>17.95</v>
      </c>
      <c r="AM52" s="1">
        <v>26.4</v>
      </c>
      <c r="AN52" s="1">
        <v>2.8</v>
      </c>
      <c r="AO52" s="1">
        <v>6.9</v>
      </c>
      <c r="AP52" s="1">
        <v>12.5</v>
      </c>
      <c r="AQ52" s="1">
        <v>24.5</v>
      </c>
      <c r="AR52" s="1">
        <v>1</v>
      </c>
      <c r="AS52" s="1">
        <v>8</v>
      </c>
      <c r="AT52" s="1">
        <v>0.5</v>
      </c>
      <c r="AU52" s="1">
        <v>1</v>
      </c>
      <c r="AV52" s="1">
        <v>0.5</v>
      </c>
      <c r="AW52" s="1">
        <v>50</v>
      </c>
      <c r="AX52" s="1">
        <v>7.5</v>
      </c>
      <c r="AY52" s="1">
        <v>1.5</v>
      </c>
      <c r="AZ52" s="1">
        <v>0</v>
      </c>
      <c r="BA52" s="1">
        <v>0.5</v>
      </c>
      <c r="BB52" s="1">
        <v>2</v>
      </c>
      <c r="BC52" s="1">
        <v>4.5</v>
      </c>
      <c r="BD52" s="1">
        <v>2</v>
      </c>
      <c r="BE52" s="1">
        <v>2.5</v>
      </c>
      <c r="BF52" s="1">
        <v>0</v>
      </c>
      <c r="BG52" s="1">
        <v>1</v>
      </c>
      <c r="BH52" s="1">
        <v>1</v>
      </c>
      <c r="BI52" s="1">
        <v>0.7</v>
      </c>
      <c r="BJ52" s="1">
        <v>76</v>
      </c>
      <c r="BK52" s="1">
        <v>62</v>
      </c>
      <c r="BL52" s="1">
        <v>82</v>
      </c>
      <c r="BM52" s="1">
        <v>31</v>
      </c>
      <c r="BN52" s="1">
        <v>24</v>
      </c>
      <c r="BO52" s="1">
        <v>77</v>
      </c>
      <c r="BP52" s="1">
        <v>14.5</v>
      </c>
      <c r="BQ52" s="1">
        <v>10.5</v>
      </c>
      <c r="BR52" s="1">
        <v>72</v>
      </c>
      <c r="BS52" s="1">
        <v>0</v>
      </c>
      <c r="BT52" s="1">
        <v>0</v>
      </c>
      <c r="BU52" s="1">
        <v>2</v>
      </c>
      <c r="BV52" s="1">
        <v>0</v>
      </c>
      <c r="BW52" s="1">
        <v>0</v>
      </c>
      <c r="BX52" s="1">
        <v>0</v>
      </c>
      <c r="BY52" s="1">
        <v>85.5</v>
      </c>
      <c r="BZ52" s="1">
        <v>3.5</v>
      </c>
      <c r="CA52" s="1">
        <v>8</v>
      </c>
      <c r="CB52" s="1">
        <v>2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  <c r="CJ52" s="1">
        <v>0</v>
      </c>
      <c r="CK52" s="1">
        <f t="shared" si="0"/>
        <v>4.3335051200000008</v>
      </c>
      <c r="CL52" s="1">
        <v>2</v>
      </c>
    </row>
    <row r="53" spans="1:90" x14ac:dyDescent="0.25">
      <c r="A53" s="1" t="s">
        <v>98</v>
      </c>
      <c r="B53" s="1">
        <v>5</v>
      </c>
      <c r="C53" s="1">
        <v>2</v>
      </c>
      <c r="D53" s="1">
        <v>90</v>
      </c>
      <c r="E53" s="1">
        <v>0.37</v>
      </c>
      <c r="F53" s="1">
        <v>0.5</v>
      </c>
      <c r="G53" s="1">
        <v>0.4</v>
      </c>
      <c r="H53" s="1">
        <v>1</v>
      </c>
      <c r="I53" s="1">
        <v>2</v>
      </c>
      <c r="J53" s="1">
        <v>1</v>
      </c>
      <c r="K53" s="1">
        <v>1.5</v>
      </c>
      <c r="L53" s="1">
        <v>0.5</v>
      </c>
      <c r="M53" s="1">
        <v>0.5</v>
      </c>
      <c r="N53" s="1">
        <v>0.5</v>
      </c>
      <c r="O53" s="1">
        <v>0.34</v>
      </c>
      <c r="P53" s="1">
        <v>0.34</v>
      </c>
      <c r="Q53" s="1">
        <v>0.5</v>
      </c>
      <c r="R53" s="1">
        <v>0.5</v>
      </c>
      <c r="S53" s="1">
        <v>0</v>
      </c>
      <c r="T53" s="1">
        <v>0</v>
      </c>
      <c r="U53" s="1">
        <v>7.5</v>
      </c>
      <c r="V53" s="1">
        <v>3.5</v>
      </c>
      <c r="W53" s="1">
        <v>47</v>
      </c>
      <c r="X53" s="1">
        <v>0</v>
      </c>
      <c r="Y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0.08</v>
      </c>
      <c r="AF53" s="1">
        <v>0</v>
      </c>
      <c r="AG53" s="1">
        <v>0</v>
      </c>
      <c r="AH53" s="1">
        <v>0</v>
      </c>
      <c r="AI53" s="1">
        <v>0</v>
      </c>
      <c r="AJ53" s="1">
        <v>0.5</v>
      </c>
      <c r="AK53" s="1">
        <v>34</v>
      </c>
      <c r="AL53" s="1">
        <v>0.8</v>
      </c>
      <c r="AM53" s="1">
        <v>36.799999999999997</v>
      </c>
      <c r="AN53" s="1">
        <v>2.2999999999999998</v>
      </c>
      <c r="AO53" s="1">
        <v>6</v>
      </c>
      <c r="AP53" s="1">
        <v>13.5</v>
      </c>
      <c r="AQ53" s="1">
        <v>25.5</v>
      </c>
      <c r="AR53" s="1">
        <v>1.5</v>
      </c>
      <c r="AS53" s="1">
        <v>8.5</v>
      </c>
      <c r="AT53" s="1">
        <v>0.5</v>
      </c>
      <c r="AU53" s="1">
        <v>0.5</v>
      </c>
      <c r="AV53" s="1">
        <v>0</v>
      </c>
      <c r="AW53" s="1">
        <v>0</v>
      </c>
      <c r="AX53" s="1">
        <v>4</v>
      </c>
      <c r="AY53" s="1">
        <v>9</v>
      </c>
      <c r="AZ53" s="1">
        <v>0</v>
      </c>
      <c r="BA53" s="1">
        <v>0.5</v>
      </c>
      <c r="BB53" s="1">
        <v>9.5</v>
      </c>
      <c r="BC53" s="1">
        <v>7.5</v>
      </c>
      <c r="BD53" s="1">
        <v>4</v>
      </c>
      <c r="BE53" s="1">
        <v>2.5</v>
      </c>
      <c r="BF53" s="1">
        <v>0.5</v>
      </c>
      <c r="BG53" s="1">
        <v>1.5</v>
      </c>
      <c r="BH53" s="1">
        <v>1</v>
      </c>
      <c r="BI53" s="1">
        <v>0.82</v>
      </c>
      <c r="BJ53" s="1">
        <v>37.5</v>
      </c>
      <c r="BK53" s="1">
        <v>28.5</v>
      </c>
      <c r="BL53" s="1">
        <v>76</v>
      </c>
      <c r="BM53" s="1">
        <v>15.5</v>
      </c>
      <c r="BN53" s="1">
        <v>9</v>
      </c>
      <c r="BO53" s="1">
        <v>58</v>
      </c>
      <c r="BP53" s="1">
        <v>7.5</v>
      </c>
      <c r="BQ53" s="1">
        <v>3.5</v>
      </c>
      <c r="BR53" s="1">
        <v>47</v>
      </c>
      <c r="BS53" s="1">
        <v>0</v>
      </c>
      <c r="BT53" s="1">
        <v>0</v>
      </c>
      <c r="BU53" s="1">
        <v>2</v>
      </c>
      <c r="BV53" s="1">
        <v>0</v>
      </c>
      <c r="BW53" s="1">
        <v>0</v>
      </c>
      <c r="BX53" s="1">
        <v>0.5</v>
      </c>
      <c r="BY53" s="1">
        <v>53</v>
      </c>
      <c r="BZ53" s="1">
        <v>3.5</v>
      </c>
      <c r="CA53" s="1">
        <v>4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  <c r="CI53" s="1">
        <v>0</v>
      </c>
      <c r="CJ53" s="1">
        <v>0</v>
      </c>
      <c r="CK53" s="1">
        <f t="shared" si="0"/>
        <v>3.5843407100000007</v>
      </c>
      <c r="CL53" s="1">
        <v>2</v>
      </c>
    </row>
    <row r="54" spans="1:90" x14ac:dyDescent="0.25">
      <c r="A54" s="1" t="s">
        <v>107</v>
      </c>
      <c r="B54" s="1">
        <v>4.8</v>
      </c>
      <c r="C54" s="1">
        <v>2</v>
      </c>
      <c r="D54" s="1">
        <v>90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4</v>
      </c>
      <c r="V54" s="1">
        <v>3</v>
      </c>
      <c r="W54" s="1">
        <v>75</v>
      </c>
      <c r="X54" s="1">
        <v>0</v>
      </c>
      <c r="Y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0.65</v>
      </c>
      <c r="AM54" s="1">
        <v>13.8</v>
      </c>
      <c r="AN54" s="1">
        <v>0</v>
      </c>
      <c r="AO54" s="1">
        <v>2</v>
      </c>
      <c r="AP54" s="1">
        <v>16.5</v>
      </c>
      <c r="AQ54" s="1">
        <v>16.5</v>
      </c>
      <c r="AR54" s="1">
        <v>0</v>
      </c>
      <c r="AS54" s="1">
        <v>0.5</v>
      </c>
      <c r="AT54" s="1">
        <v>3</v>
      </c>
      <c r="AU54" s="1">
        <v>0.5</v>
      </c>
      <c r="AV54" s="1">
        <v>0.5</v>
      </c>
      <c r="AW54" s="1">
        <v>100</v>
      </c>
      <c r="AX54" s="1">
        <v>9.5</v>
      </c>
      <c r="AY54" s="1">
        <v>4.5</v>
      </c>
      <c r="AZ54" s="1">
        <v>0</v>
      </c>
      <c r="BA54" s="1">
        <v>0.5</v>
      </c>
      <c r="BB54" s="1">
        <v>5</v>
      </c>
      <c r="BC54" s="1">
        <v>18</v>
      </c>
      <c r="BD54" s="1">
        <v>13.5</v>
      </c>
      <c r="BE54" s="1">
        <v>6</v>
      </c>
      <c r="BF54" s="1">
        <v>0</v>
      </c>
      <c r="BG54" s="1">
        <v>2.5</v>
      </c>
      <c r="BH54" s="1">
        <v>2.5</v>
      </c>
      <c r="BI54" s="1">
        <v>2.12</v>
      </c>
      <c r="BJ54" s="1">
        <v>63.5</v>
      </c>
      <c r="BK54" s="1">
        <v>55.5</v>
      </c>
      <c r="BL54" s="1">
        <v>87</v>
      </c>
      <c r="BM54" s="1">
        <v>15</v>
      </c>
      <c r="BN54" s="1">
        <v>11.5</v>
      </c>
      <c r="BO54" s="1">
        <v>77</v>
      </c>
      <c r="BP54" s="1">
        <v>4</v>
      </c>
      <c r="BQ54" s="1">
        <v>3</v>
      </c>
      <c r="BR54" s="1">
        <v>75</v>
      </c>
      <c r="BS54" s="1">
        <v>0</v>
      </c>
      <c r="BT54" s="1">
        <v>0</v>
      </c>
      <c r="BU54" s="1">
        <v>2</v>
      </c>
      <c r="BV54" s="1">
        <v>0</v>
      </c>
      <c r="BW54" s="1">
        <v>0</v>
      </c>
      <c r="BX54" s="1">
        <v>0</v>
      </c>
      <c r="BY54" s="1">
        <v>74</v>
      </c>
      <c r="BZ54" s="1">
        <v>0</v>
      </c>
      <c r="CA54" s="1">
        <v>3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0</v>
      </c>
      <c r="CJ54" s="1">
        <v>0</v>
      </c>
      <c r="CK54" s="1">
        <f t="shared" si="0"/>
        <v>4.1435250999999989</v>
      </c>
      <c r="CL54" s="1">
        <v>2</v>
      </c>
    </row>
    <row r="55" spans="1:90" x14ac:dyDescent="0.25">
      <c r="A55" s="1" t="s">
        <v>115</v>
      </c>
      <c r="B55" s="1">
        <v>4.9000000000000004</v>
      </c>
      <c r="C55" s="1">
        <v>2</v>
      </c>
      <c r="D55" s="1">
        <v>90</v>
      </c>
      <c r="E55" s="1">
        <v>0.02</v>
      </c>
      <c r="F55" s="1">
        <v>0</v>
      </c>
      <c r="G55" s="1">
        <v>0</v>
      </c>
      <c r="H55" s="1">
        <v>0</v>
      </c>
      <c r="I55" s="1">
        <v>0.5</v>
      </c>
      <c r="J55" s="1">
        <v>0</v>
      </c>
      <c r="K55" s="1">
        <v>0.5</v>
      </c>
      <c r="L55" s="1">
        <v>0</v>
      </c>
      <c r="M55" s="1">
        <v>0</v>
      </c>
      <c r="N55" s="1">
        <v>0.5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8.5</v>
      </c>
      <c r="V55" s="1">
        <v>4</v>
      </c>
      <c r="W55" s="1">
        <v>47</v>
      </c>
      <c r="X55" s="1">
        <v>0</v>
      </c>
      <c r="Y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0.5</v>
      </c>
      <c r="AK55" s="1">
        <v>2</v>
      </c>
      <c r="AL55" s="1">
        <v>0.45</v>
      </c>
      <c r="AM55" s="1">
        <v>18.600000000000001</v>
      </c>
      <c r="AN55" s="1">
        <v>0</v>
      </c>
      <c r="AO55" s="1">
        <v>3</v>
      </c>
      <c r="AP55" s="1">
        <v>11.5</v>
      </c>
      <c r="AQ55" s="1">
        <v>17.5</v>
      </c>
      <c r="AR55" s="1">
        <v>0</v>
      </c>
      <c r="AS55" s="1">
        <v>3.5</v>
      </c>
      <c r="AT55" s="1">
        <v>1.5</v>
      </c>
      <c r="AU55" s="1">
        <v>1.5</v>
      </c>
      <c r="AV55" s="1">
        <v>0.5</v>
      </c>
      <c r="AW55" s="1">
        <v>33</v>
      </c>
      <c r="AX55" s="1">
        <v>7.5</v>
      </c>
      <c r="AY55" s="1">
        <v>3</v>
      </c>
      <c r="AZ55" s="1">
        <v>1</v>
      </c>
      <c r="BA55" s="1">
        <v>3</v>
      </c>
      <c r="BB55" s="1">
        <v>7</v>
      </c>
      <c r="BC55" s="1">
        <v>12.5</v>
      </c>
      <c r="BD55" s="1">
        <v>8.5</v>
      </c>
      <c r="BE55" s="1">
        <v>3.5</v>
      </c>
      <c r="BF55" s="1">
        <v>0</v>
      </c>
      <c r="BG55" s="1">
        <v>2</v>
      </c>
      <c r="BH55" s="1">
        <v>3</v>
      </c>
      <c r="BI55" s="1">
        <v>1.6</v>
      </c>
      <c r="BJ55" s="1">
        <v>42.5</v>
      </c>
      <c r="BK55" s="1">
        <v>33.5</v>
      </c>
      <c r="BL55" s="1">
        <v>79</v>
      </c>
      <c r="BM55" s="1">
        <v>17.5</v>
      </c>
      <c r="BN55" s="1">
        <v>10</v>
      </c>
      <c r="BO55" s="1">
        <v>57</v>
      </c>
      <c r="BP55" s="1">
        <v>8.5</v>
      </c>
      <c r="BQ55" s="1">
        <v>4</v>
      </c>
      <c r="BR55" s="1">
        <v>47</v>
      </c>
      <c r="BS55" s="1">
        <v>0</v>
      </c>
      <c r="BT55" s="1">
        <v>0</v>
      </c>
      <c r="BU55" s="1">
        <v>2</v>
      </c>
      <c r="BV55" s="1">
        <v>0</v>
      </c>
      <c r="BW55" s="1">
        <v>0</v>
      </c>
      <c r="BX55" s="1">
        <v>0.5</v>
      </c>
      <c r="BY55" s="1">
        <v>53.5</v>
      </c>
      <c r="BZ55" s="1">
        <v>0.5</v>
      </c>
      <c r="CA55" s="1">
        <v>8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  <c r="CI55" s="1">
        <v>0</v>
      </c>
      <c r="CJ55" s="1">
        <v>0</v>
      </c>
      <c r="CK55" s="1">
        <f t="shared" si="0"/>
        <v>3.0043833199999996</v>
      </c>
      <c r="CL55" s="1">
        <v>2</v>
      </c>
    </row>
    <row r="56" spans="1:90" x14ac:dyDescent="0.25">
      <c r="A56" s="1" t="s">
        <v>137</v>
      </c>
      <c r="B56" s="1">
        <v>5.3</v>
      </c>
      <c r="C56" s="1">
        <v>2</v>
      </c>
      <c r="D56" s="1">
        <v>90</v>
      </c>
      <c r="E56" s="1">
        <v>0.04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19.5</v>
      </c>
      <c r="V56" s="1">
        <v>13.5</v>
      </c>
      <c r="W56" s="1">
        <v>69</v>
      </c>
      <c r="X56" s="1">
        <v>5</v>
      </c>
      <c r="Y56" s="1">
        <v>2</v>
      </c>
      <c r="Z56" s="1">
        <v>40</v>
      </c>
      <c r="AA56" s="1">
        <v>0.5</v>
      </c>
      <c r="AB56" s="1">
        <v>0</v>
      </c>
      <c r="AC56" s="1">
        <v>1</v>
      </c>
      <c r="AD56" s="1">
        <v>0</v>
      </c>
      <c r="AE56" s="1">
        <v>0.04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21.25</v>
      </c>
      <c r="AM56" s="1">
        <v>22.6</v>
      </c>
      <c r="AN56" s="1">
        <v>0.1</v>
      </c>
      <c r="AO56" s="1">
        <v>2.7</v>
      </c>
      <c r="AP56" s="1">
        <v>17.5</v>
      </c>
      <c r="AQ56" s="1">
        <v>17.5</v>
      </c>
      <c r="AR56" s="1">
        <v>0</v>
      </c>
      <c r="AS56" s="1">
        <v>1.5</v>
      </c>
      <c r="AT56" s="1">
        <v>1.5</v>
      </c>
      <c r="AU56" s="1">
        <v>0.5</v>
      </c>
      <c r="AV56" s="1">
        <v>0.5</v>
      </c>
      <c r="AW56" s="1">
        <v>100</v>
      </c>
      <c r="AX56" s="1">
        <v>6</v>
      </c>
      <c r="AY56" s="1">
        <v>4</v>
      </c>
      <c r="AZ56" s="1">
        <v>1</v>
      </c>
      <c r="BA56" s="1">
        <v>1.5</v>
      </c>
      <c r="BB56" s="1">
        <v>6.5</v>
      </c>
      <c r="BC56" s="1">
        <v>15.5</v>
      </c>
      <c r="BD56" s="1">
        <v>10</v>
      </c>
      <c r="BE56" s="1">
        <v>5</v>
      </c>
      <c r="BF56" s="1">
        <v>1.5</v>
      </c>
      <c r="BG56" s="1">
        <v>3.5</v>
      </c>
      <c r="BH56" s="1">
        <v>2</v>
      </c>
      <c r="BI56" s="1">
        <v>1.55</v>
      </c>
      <c r="BJ56" s="1">
        <v>53</v>
      </c>
      <c r="BK56" s="1">
        <v>43</v>
      </c>
      <c r="BL56" s="1">
        <v>81</v>
      </c>
      <c r="BM56" s="1">
        <v>33</v>
      </c>
      <c r="BN56" s="1">
        <v>23</v>
      </c>
      <c r="BO56" s="1">
        <v>70</v>
      </c>
      <c r="BP56" s="1">
        <v>19.5</v>
      </c>
      <c r="BQ56" s="1">
        <v>13.5</v>
      </c>
      <c r="BR56" s="1">
        <v>69</v>
      </c>
      <c r="BS56" s="1">
        <v>0</v>
      </c>
      <c r="BT56" s="1">
        <v>0</v>
      </c>
      <c r="BU56" s="1">
        <v>2</v>
      </c>
      <c r="BV56" s="1">
        <v>0</v>
      </c>
      <c r="BW56" s="1">
        <v>0</v>
      </c>
      <c r="BX56" s="1">
        <v>1</v>
      </c>
      <c r="BY56" s="1">
        <v>75.5</v>
      </c>
      <c r="BZ56" s="1">
        <v>0</v>
      </c>
      <c r="CA56" s="1">
        <v>12.5</v>
      </c>
      <c r="CB56" s="1">
        <v>6</v>
      </c>
      <c r="CC56" s="1">
        <v>0</v>
      </c>
      <c r="CD56" s="1">
        <v>0</v>
      </c>
      <c r="CE56" s="1">
        <v>0.5</v>
      </c>
      <c r="CF56" s="1">
        <v>0</v>
      </c>
      <c r="CG56" s="1">
        <v>0</v>
      </c>
      <c r="CH56" s="1">
        <v>0</v>
      </c>
      <c r="CI56" s="1">
        <v>0</v>
      </c>
      <c r="CJ56" s="1">
        <v>0</v>
      </c>
      <c r="CK56" s="1">
        <f t="shared" si="0"/>
        <v>3.7652604399999987</v>
      </c>
      <c r="CL56" s="1">
        <v>2</v>
      </c>
    </row>
    <row r="57" spans="1:90" x14ac:dyDescent="0.25">
      <c r="A57" s="1" t="s">
        <v>140</v>
      </c>
      <c r="B57" s="1">
        <v>4.9000000000000004</v>
      </c>
      <c r="C57" s="1">
        <v>2</v>
      </c>
      <c r="D57" s="1">
        <v>90</v>
      </c>
      <c r="E57" s="1">
        <v>0.18</v>
      </c>
      <c r="F57" s="1">
        <v>0</v>
      </c>
      <c r="G57" s="1">
        <v>0.1</v>
      </c>
      <c r="H57" s="1">
        <v>0</v>
      </c>
      <c r="I57" s="1">
        <v>0.5</v>
      </c>
      <c r="J57" s="1">
        <v>0</v>
      </c>
      <c r="K57" s="1">
        <v>0.5</v>
      </c>
      <c r="L57" s="1">
        <v>0</v>
      </c>
      <c r="M57" s="1">
        <v>0</v>
      </c>
      <c r="N57" s="1">
        <v>0</v>
      </c>
      <c r="O57" s="1">
        <v>0.04</v>
      </c>
      <c r="P57" s="1">
        <v>0.04</v>
      </c>
      <c r="Q57" s="1">
        <v>0</v>
      </c>
      <c r="R57" s="1">
        <v>0</v>
      </c>
      <c r="S57" s="1">
        <v>0</v>
      </c>
      <c r="T57" s="1">
        <v>0</v>
      </c>
      <c r="U57" s="1">
        <v>11</v>
      </c>
      <c r="V57" s="1">
        <v>6.5</v>
      </c>
      <c r="W57" s="1">
        <v>59</v>
      </c>
      <c r="X57" s="1">
        <v>0.5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0.04</v>
      </c>
      <c r="AF57" s="1">
        <v>0</v>
      </c>
      <c r="AG57" s="1">
        <v>0</v>
      </c>
      <c r="AH57" s="1">
        <v>0</v>
      </c>
      <c r="AI57" s="1">
        <v>0</v>
      </c>
      <c r="AJ57" s="1">
        <v>0.5</v>
      </c>
      <c r="AK57" s="1">
        <v>20</v>
      </c>
      <c r="AL57" s="1">
        <v>2.0499999999999998</v>
      </c>
      <c r="AM57" s="1">
        <v>14.9</v>
      </c>
      <c r="AN57" s="1">
        <v>0.4</v>
      </c>
      <c r="AO57" s="1">
        <v>3.3</v>
      </c>
      <c r="AP57" s="1">
        <v>8.5</v>
      </c>
      <c r="AQ57" s="1">
        <v>14.5</v>
      </c>
      <c r="AR57" s="1">
        <v>0</v>
      </c>
      <c r="AS57" s="1">
        <v>3.5</v>
      </c>
      <c r="AT57" s="1">
        <v>1.5</v>
      </c>
      <c r="AU57" s="1">
        <v>3.5</v>
      </c>
      <c r="AV57" s="1">
        <v>1.5</v>
      </c>
      <c r="AW57" s="1">
        <v>43</v>
      </c>
      <c r="AX57" s="1">
        <v>6.5</v>
      </c>
      <c r="AY57" s="1">
        <v>2.5</v>
      </c>
      <c r="AZ57" s="1">
        <v>0</v>
      </c>
      <c r="BA57" s="1">
        <v>1</v>
      </c>
      <c r="BB57" s="1">
        <v>3.5</v>
      </c>
      <c r="BC57" s="1">
        <v>12.5</v>
      </c>
      <c r="BD57" s="1">
        <v>8.5</v>
      </c>
      <c r="BE57" s="1">
        <v>3.5</v>
      </c>
      <c r="BF57" s="1">
        <v>0</v>
      </c>
      <c r="BG57" s="1">
        <v>2</v>
      </c>
      <c r="BH57" s="1">
        <v>3</v>
      </c>
      <c r="BI57" s="1">
        <v>1.6</v>
      </c>
      <c r="BJ57" s="1">
        <v>38.5</v>
      </c>
      <c r="BK57" s="1">
        <v>29</v>
      </c>
      <c r="BL57" s="1">
        <v>75</v>
      </c>
      <c r="BM57" s="1">
        <v>21.5</v>
      </c>
      <c r="BN57" s="1">
        <v>14.5</v>
      </c>
      <c r="BO57" s="1">
        <v>67</v>
      </c>
      <c r="BP57" s="1">
        <v>11</v>
      </c>
      <c r="BQ57" s="1">
        <v>6.5</v>
      </c>
      <c r="BR57" s="1">
        <v>59</v>
      </c>
      <c r="BS57" s="1">
        <v>0</v>
      </c>
      <c r="BT57" s="1">
        <v>0</v>
      </c>
      <c r="BU57" s="1">
        <v>2</v>
      </c>
      <c r="BV57" s="1">
        <v>0</v>
      </c>
      <c r="BW57" s="1">
        <v>0</v>
      </c>
      <c r="BX57" s="1">
        <v>1.5</v>
      </c>
      <c r="BY57" s="1">
        <v>63</v>
      </c>
      <c r="BZ57" s="1">
        <v>2</v>
      </c>
      <c r="CA57" s="1">
        <v>7.5</v>
      </c>
      <c r="CB57" s="1">
        <v>1</v>
      </c>
      <c r="CC57" s="1">
        <v>0.5</v>
      </c>
      <c r="CD57" s="1">
        <v>0</v>
      </c>
      <c r="CE57" s="1">
        <v>0</v>
      </c>
      <c r="CF57" s="1">
        <v>0</v>
      </c>
      <c r="CG57" s="1">
        <v>0</v>
      </c>
      <c r="CH57" s="1">
        <v>0</v>
      </c>
      <c r="CI57" s="1">
        <v>0</v>
      </c>
      <c r="CJ57" s="1">
        <v>0</v>
      </c>
      <c r="CK57" s="1">
        <f t="shared" si="0"/>
        <v>3.4607439200000001</v>
      </c>
      <c r="CL57" s="1">
        <v>2</v>
      </c>
    </row>
    <row r="58" spans="1:90" x14ac:dyDescent="0.25">
      <c r="A58" s="1" t="s">
        <v>184</v>
      </c>
      <c r="B58" s="1">
        <v>5.4</v>
      </c>
      <c r="C58" s="1">
        <v>2</v>
      </c>
      <c r="D58" s="1">
        <v>90</v>
      </c>
      <c r="E58" s="1">
        <v>0.32</v>
      </c>
      <c r="F58" s="1">
        <v>0.33</v>
      </c>
      <c r="G58" s="1">
        <v>0.3</v>
      </c>
      <c r="H58" s="1">
        <v>1</v>
      </c>
      <c r="I58" s="1">
        <v>0.5</v>
      </c>
      <c r="J58" s="1">
        <v>0.5</v>
      </c>
      <c r="K58" s="1">
        <v>0.5</v>
      </c>
      <c r="L58" s="1">
        <v>0</v>
      </c>
      <c r="M58" s="1">
        <v>0.5</v>
      </c>
      <c r="N58" s="1">
        <v>0.5</v>
      </c>
      <c r="O58" s="1">
        <v>0.24</v>
      </c>
      <c r="P58" s="1">
        <v>0.24</v>
      </c>
      <c r="Q58" s="1">
        <v>0.5</v>
      </c>
      <c r="R58" s="1">
        <v>0.5</v>
      </c>
      <c r="S58" s="1">
        <v>0</v>
      </c>
      <c r="T58" s="1">
        <v>0.5</v>
      </c>
      <c r="U58" s="1">
        <v>5</v>
      </c>
      <c r="V58" s="1">
        <v>1.5</v>
      </c>
      <c r="W58" s="1">
        <v>30</v>
      </c>
      <c r="X58" s="1">
        <v>0</v>
      </c>
      <c r="Y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0.04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17.5</v>
      </c>
      <c r="AL58" s="1">
        <v>0.35</v>
      </c>
      <c r="AM58" s="1">
        <v>37.9</v>
      </c>
      <c r="AN58" s="1">
        <v>1.6</v>
      </c>
      <c r="AO58" s="1">
        <v>4.0999999999999996</v>
      </c>
      <c r="AP58" s="1">
        <v>14.5</v>
      </c>
      <c r="AQ58" s="1">
        <v>20.5</v>
      </c>
      <c r="AR58" s="1">
        <v>0</v>
      </c>
      <c r="AS58" s="1">
        <v>4.5</v>
      </c>
      <c r="AT58" s="1">
        <v>1.5</v>
      </c>
      <c r="AU58" s="1">
        <v>1</v>
      </c>
      <c r="AV58" s="1">
        <v>0.5</v>
      </c>
      <c r="AW58" s="1">
        <v>50</v>
      </c>
      <c r="AX58" s="1">
        <v>4.5</v>
      </c>
      <c r="AY58" s="1">
        <v>5.5</v>
      </c>
      <c r="AZ58" s="1">
        <v>1.5</v>
      </c>
      <c r="BA58" s="1">
        <v>1.5</v>
      </c>
      <c r="BB58" s="1">
        <v>8.5</v>
      </c>
      <c r="BC58" s="1">
        <v>15.5</v>
      </c>
      <c r="BD58" s="1">
        <v>10</v>
      </c>
      <c r="BE58" s="1">
        <v>5</v>
      </c>
      <c r="BF58" s="1">
        <v>1.5</v>
      </c>
      <c r="BG58" s="1">
        <v>3.5</v>
      </c>
      <c r="BH58" s="1">
        <v>2</v>
      </c>
      <c r="BI58" s="1">
        <v>1.55</v>
      </c>
      <c r="BJ58" s="1">
        <v>39</v>
      </c>
      <c r="BK58" s="1">
        <v>33.5</v>
      </c>
      <c r="BL58" s="1">
        <v>86</v>
      </c>
      <c r="BM58" s="1">
        <v>14</v>
      </c>
      <c r="BN58" s="1">
        <v>9</v>
      </c>
      <c r="BO58" s="1">
        <v>64</v>
      </c>
      <c r="BP58" s="1">
        <v>5</v>
      </c>
      <c r="BQ58" s="1">
        <v>1.5</v>
      </c>
      <c r="BR58" s="1">
        <v>30</v>
      </c>
      <c r="BS58" s="1">
        <v>0</v>
      </c>
      <c r="BT58" s="1">
        <v>0</v>
      </c>
      <c r="BU58" s="1">
        <v>2</v>
      </c>
      <c r="BV58" s="1">
        <v>0</v>
      </c>
      <c r="BW58" s="1">
        <v>0</v>
      </c>
      <c r="BX58" s="1">
        <v>0</v>
      </c>
      <c r="BY58" s="1">
        <v>50</v>
      </c>
      <c r="BZ58" s="1">
        <v>1</v>
      </c>
      <c r="CA58" s="1">
        <v>4</v>
      </c>
      <c r="CB58" s="1">
        <v>0</v>
      </c>
      <c r="CC58" s="1">
        <v>0</v>
      </c>
      <c r="CD58" s="1">
        <v>0</v>
      </c>
      <c r="CE58" s="1">
        <v>0</v>
      </c>
      <c r="CF58" s="1">
        <v>0</v>
      </c>
      <c r="CG58" s="1">
        <v>0</v>
      </c>
      <c r="CH58" s="1">
        <v>0</v>
      </c>
      <c r="CI58" s="1">
        <v>0</v>
      </c>
      <c r="CJ58" s="1">
        <v>0</v>
      </c>
      <c r="CK58" s="1">
        <f t="shared" si="0"/>
        <v>2.2128517599999999</v>
      </c>
      <c r="CL58" s="1">
        <v>1</v>
      </c>
    </row>
    <row r="59" spans="1:90" x14ac:dyDescent="0.25">
      <c r="A59" s="1" t="s">
        <v>66</v>
      </c>
      <c r="B59" s="1">
        <v>4.8</v>
      </c>
      <c r="C59" s="1">
        <v>2</v>
      </c>
      <c r="D59" s="1">
        <v>90</v>
      </c>
      <c r="E59" s="1">
        <v>0.06</v>
      </c>
      <c r="F59" s="1">
        <v>0</v>
      </c>
      <c r="G59" s="1">
        <v>0.1</v>
      </c>
      <c r="H59" s="1">
        <v>0</v>
      </c>
      <c r="I59" s="1">
        <v>0.5</v>
      </c>
      <c r="J59" s="1">
        <v>0</v>
      </c>
      <c r="K59" s="1">
        <v>0</v>
      </c>
      <c r="L59" s="1">
        <v>0.5</v>
      </c>
      <c r="M59" s="1">
        <v>0</v>
      </c>
      <c r="N59" s="1">
        <v>0</v>
      </c>
      <c r="O59" s="1">
        <v>0.02</v>
      </c>
      <c r="P59" s="1">
        <v>0.02</v>
      </c>
      <c r="Q59" s="1">
        <v>0</v>
      </c>
      <c r="R59" s="1">
        <v>0</v>
      </c>
      <c r="S59" s="1">
        <v>0</v>
      </c>
      <c r="T59" s="1">
        <v>0</v>
      </c>
      <c r="U59" s="1">
        <v>21.5</v>
      </c>
      <c r="V59" s="1">
        <v>17</v>
      </c>
      <c r="W59" s="1">
        <v>79</v>
      </c>
      <c r="X59" s="1">
        <v>2.5</v>
      </c>
      <c r="Y59" s="1">
        <v>0.5</v>
      </c>
      <c r="Z59" s="1">
        <v>20</v>
      </c>
      <c r="AA59" s="1">
        <v>0</v>
      </c>
      <c r="AB59" s="1">
        <v>0</v>
      </c>
      <c r="AC59" s="1">
        <v>0.5</v>
      </c>
      <c r="AD59" s="1">
        <v>0</v>
      </c>
      <c r="AE59" s="1">
        <v>0.04</v>
      </c>
      <c r="AF59" s="1">
        <v>0</v>
      </c>
      <c r="AG59" s="1">
        <v>0</v>
      </c>
      <c r="AH59" s="1">
        <v>0.5</v>
      </c>
      <c r="AI59" s="1">
        <v>0</v>
      </c>
      <c r="AJ59" s="1">
        <v>0.5</v>
      </c>
      <c r="AK59" s="1">
        <v>12</v>
      </c>
      <c r="AL59" s="1">
        <v>13.35</v>
      </c>
      <c r="AM59" s="1">
        <v>8.8000000000000007</v>
      </c>
      <c r="AN59" s="1">
        <v>0.3</v>
      </c>
      <c r="AO59" s="1">
        <v>3.7</v>
      </c>
      <c r="AP59" s="1">
        <v>10.5</v>
      </c>
      <c r="AQ59" s="1">
        <v>16.5</v>
      </c>
      <c r="AR59" s="1">
        <v>0</v>
      </c>
      <c r="AS59" s="1">
        <v>3</v>
      </c>
      <c r="AT59" s="1">
        <v>1</v>
      </c>
      <c r="AU59" s="1">
        <v>0.5</v>
      </c>
      <c r="AV59" s="1">
        <v>0.5</v>
      </c>
      <c r="AW59" s="1">
        <v>100</v>
      </c>
      <c r="AX59" s="1">
        <v>7</v>
      </c>
      <c r="AY59" s="1">
        <v>0.5</v>
      </c>
      <c r="AZ59" s="1">
        <v>0</v>
      </c>
      <c r="BA59" s="1">
        <v>2</v>
      </c>
      <c r="BB59" s="1">
        <v>2.5</v>
      </c>
      <c r="BC59" s="1">
        <v>11</v>
      </c>
      <c r="BD59" s="1">
        <v>6.5</v>
      </c>
      <c r="BE59" s="1">
        <v>3.5</v>
      </c>
      <c r="BF59" s="1">
        <v>1</v>
      </c>
      <c r="BG59" s="1">
        <v>2.5</v>
      </c>
      <c r="BH59" s="1">
        <v>0</v>
      </c>
      <c r="BI59" s="1">
        <v>0.72</v>
      </c>
      <c r="BJ59" s="1">
        <v>44</v>
      </c>
      <c r="BK59" s="1">
        <v>37</v>
      </c>
      <c r="BL59" s="1">
        <v>84</v>
      </c>
      <c r="BM59" s="1">
        <v>36</v>
      </c>
      <c r="BN59" s="1">
        <v>28.5</v>
      </c>
      <c r="BO59" s="1">
        <v>79</v>
      </c>
      <c r="BP59" s="1">
        <v>21.5</v>
      </c>
      <c r="BQ59" s="1">
        <v>17</v>
      </c>
      <c r="BR59" s="1">
        <v>79</v>
      </c>
      <c r="BS59" s="1">
        <v>0</v>
      </c>
      <c r="BT59" s="1">
        <v>0</v>
      </c>
      <c r="BU59" s="1">
        <v>2</v>
      </c>
      <c r="BV59" s="1">
        <v>0</v>
      </c>
      <c r="BW59" s="1">
        <v>0</v>
      </c>
      <c r="BX59" s="1">
        <v>2.5</v>
      </c>
      <c r="BY59" s="1">
        <v>69</v>
      </c>
      <c r="BZ59" s="1">
        <v>3.5</v>
      </c>
      <c r="CA59" s="1">
        <v>2</v>
      </c>
      <c r="CB59" s="1">
        <v>6</v>
      </c>
      <c r="CC59" s="1">
        <v>0</v>
      </c>
      <c r="CD59" s="1">
        <v>0</v>
      </c>
      <c r="CE59" s="1">
        <v>0</v>
      </c>
      <c r="CF59" s="1">
        <v>0</v>
      </c>
      <c r="CG59" s="1">
        <v>0</v>
      </c>
      <c r="CH59" s="1">
        <v>0</v>
      </c>
      <c r="CI59" s="1">
        <v>0</v>
      </c>
      <c r="CJ59" s="1">
        <v>0</v>
      </c>
      <c r="CK59" s="1">
        <f t="shared" si="0"/>
        <v>4.1976892799999996</v>
      </c>
      <c r="CL59" s="1">
        <v>1</v>
      </c>
    </row>
    <row r="60" spans="1:90" x14ac:dyDescent="0.25">
      <c r="A60" s="1" t="s">
        <v>80</v>
      </c>
      <c r="B60" s="1">
        <v>4.9000000000000004</v>
      </c>
      <c r="C60" s="1">
        <v>2</v>
      </c>
      <c r="D60" s="1">
        <v>90</v>
      </c>
      <c r="E60" s="1">
        <v>0.01</v>
      </c>
      <c r="F60" s="1">
        <v>0</v>
      </c>
      <c r="G60" s="1">
        <v>0</v>
      </c>
      <c r="H60" s="1">
        <v>0</v>
      </c>
      <c r="I60" s="1">
        <v>0.5</v>
      </c>
      <c r="J60" s="1">
        <v>0</v>
      </c>
      <c r="K60" s="1">
        <v>0.5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5.5</v>
      </c>
      <c r="V60" s="1">
        <v>1.5</v>
      </c>
      <c r="W60" s="1">
        <v>27</v>
      </c>
      <c r="X60" s="1">
        <v>0</v>
      </c>
      <c r="Y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3</v>
      </c>
      <c r="AL60" s="1">
        <v>0.45</v>
      </c>
      <c r="AM60" s="1">
        <v>16.8</v>
      </c>
      <c r="AN60" s="1">
        <v>0.1</v>
      </c>
      <c r="AO60" s="1">
        <v>1.8</v>
      </c>
      <c r="AP60" s="1">
        <v>10.5</v>
      </c>
      <c r="AQ60" s="1">
        <v>10.5</v>
      </c>
      <c r="AR60" s="1">
        <v>0</v>
      </c>
      <c r="AS60" s="1">
        <v>1.5</v>
      </c>
      <c r="AT60" s="1">
        <v>2</v>
      </c>
      <c r="AU60" s="1">
        <v>2</v>
      </c>
      <c r="AV60" s="1">
        <v>1</v>
      </c>
      <c r="AW60" s="1">
        <v>50</v>
      </c>
      <c r="AX60" s="1">
        <v>3.5</v>
      </c>
      <c r="AY60" s="1">
        <v>4</v>
      </c>
      <c r="AZ60" s="1">
        <v>1</v>
      </c>
      <c r="BA60" s="1">
        <v>2</v>
      </c>
      <c r="BB60" s="1">
        <v>7</v>
      </c>
      <c r="BC60" s="1">
        <v>17</v>
      </c>
      <c r="BD60" s="1">
        <v>9.5</v>
      </c>
      <c r="BE60" s="1">
        <v>6</v>
      </c>
      <c r="BF60" s="1">
        <v>1</v>
      </c>
      <c r="BG60" s="1">
        <v>1.5</v>
      </c>
      <c r="BH60" s="1">
        <v>4</v>
      </c>
      <c r="BI60" s="1">
        <v>2.2799999999999998</v>
      </c>
      <c r="BJ60" s="1">
        <v>33.5</v>
      </c>
      <c r="BK60" s="1">
        <v>25.5</v>
      </c>
      <c r="BL60" s="1">
        <v>76</v>
      </c>
      <c r="BM60" s="1">
        <v>13.5</v>
      </c>
      <c r="BN60" s="1">
        <v>6.5</v>
      </c>
      <c r="BO60" s="1">
        <v>48</v>
      </c>
      <c r="BP60" s="1">
        <v>5.5</v>
      </c>
      <c r="BQ60" s="1">
        <v>1.5</v>
      </c>
      <c r="BR60" s="1">
        <v>27</v>
      </c>
      <c r="BS60" s="1">
        <v>0</v>
      </c>
      <c r="BT60" s="1">
        <v>0</v>
      </c>
      <c r="BU60" s="1">
        <v>2</v>
      </c>
      <c r="BV60" s="1">
        <v>0</v>
      </c>
      <c r="BW60" s="1">
        <v>0</v>
      </c>
      <c r="BX60" s="1">
        <v>0</v>
      </c>
      <c r="BY60" s="1">
        <v>46.5</v>
      </c>
      <c r="BZ60" s="1">
        <v>1</v>
      </c>
      <c r="CA60" s="1">
        <v>4.5</v>
      </c>
      <c r="CB60" s="1">
        <v>0.5</v>
      </c>
      <c r="CC60" s="1">
        <v>0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  <c r="CI60" s="1">
        <v>0</v>
      </c>
      <c r="CJ60" s="1">
        <v>0</v>
      </c>
      <c r="CK60" s="1">
        <f t="shared" si="0"/>
        <v>3.2265554100000009</v>
      </c>
      <c r="CL60" s="1">
        <v>1</v>
      </c>
    </row>
    <row r="61" spans="1:90" x14ac:dyDescent="0.25">
      <c r="A61" s="1" t="s">
        <v>82</v>
      </c>
      <c r="B61" s="1">
        <v>4.3</v>
      </c>
      <c r="C61" s="1">
        <v>2</v>
      </c>
      <c r="D61" s="1">
        <v>90</v>
      </c>
      <c r="E61" s="1">
        <v>0.03</v>
      </c>
      <c r="F61" s="1">
        <v>0</v>
      </c>
      <c r="G61" s="1">
        <v>0</v>
      </c>
      <c r="H61" s="1">
        <v>0</v>
      </c>
      <c r="I61" s="1">
        <v>0.5</v>
      </c>
      <c r="J61" s="1">
        <v>0</v>
      </c>
      <c r="K61" s="1">
        <v>0.5</v>
      </c>
      <c r="L61" s="1">
        <v>0</v>
      </c>
      <c r="M61" s="1">
        <v>0</v>
      </c>
      <c r="N61" s="1">
        <v>0.5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14.5</v>
      </c>
      <c r="V61" s="1">
        <v>12</v>
      </c>
      <c r="W61" s="1">
        <v>83</v>
      </c>
      <c r="X61" s="1">
        <v>0</v>
      </c>
      <c r="Y61" s="1">
        <v>0</v>
      </c>
      <c r="AA61" s="1">
        <v>0</v>
      </c>
      <c r="AB61" s="1">
        <v>0</v>
      </c>
      <c r="AC61" s="1">
        <v>1</v>
      </c>
      <c r="AD61" s="1">
        <v>0</v>
      </c>
      <c r="AE61" s="1">
        <v>0.04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2</v>
      </c>
      <c r="AL61" s="1">
        <v>12.45</v>
      </c>
      <c r="AM61" s="1">
        <v>16</v>
      </c>
      <c r="AN61" s="1">
        <v>0.1</v>
      </c>
      <c r="AO61" s="1">
        <v>3</v>
      </c>
      <c r="AP61" s="1">
        <v>15</v>
      </c>
      <c r="AQ61" s="1">
        <v>15</v>
      </c>
      <c r="AR61" s="1">
        <v>0</v>
      </c>
      <c r="AS61" s="1">
        <v>1.5</v>
      </c>
      <c r="AT61" s="1">
        <v>1.5</v>
      </c>
      <c r="AU61" s="1">
        <v>2</v>
      </c>
      <c r="AV61" s="1">
        <v>1.5</v>
      </c>
      <c r="AW61" s="1">
        <v>75</v>
      </c>
      <c r="AX61" s="1">
        <v>6</v>
      </c>
      <c r="AY61" s="1">
        <v>2</v>
      </c>
      <c r="AZ61" s="1">
        <v>0.5</v>
      </c>
      <c r="BA61" s="1">
        <v>2.5</v>
      </c>
      <c r="BB61" s="1">
        <v>5</v>
      </c>
      <c r="BC61" s="1">
        <v>11</v>
      </c>
      <c r="BD61" s="1">
        <v>7.5</v>
      </c>
      <c r="BE61" s="1">
        <v>3.5</v>
      </c>
      <c r="BF61" s="1">
        <v>0.5</v>
      </c>
      <c r="BG61" s="1">
        <v>1</v>
      </c>
      <c r="BH61" s="1">
        <v>2.5</v>
      </c>
      <c r="BI61" s="1">
        <v>1.46</v>
      </c>
      <c r="BJ61" s="1">
        <v>47</v>
      </c>
      <c r="BK61" s="1">
        <v>39</v>
      </c>
      <c r="BL61" s="1">
        <v>83</v>
      </c>
      <c r="BM61" s="1">
        <v>26.5</v>
      </c>
      <c r="BN61" s="1">
        <v>20.5</v>
      </c>
      <c r="BO61" s="1">
        <v>77</v>
      </c>
      <c r="BP61" s="1">
        <v>14.5</v>
      </c>
      <c r="BQ61" s="1">
        <v>12</v>
      </c>
      <c r="BR61" s="1">
        <v>83</v>
      </c>
      <c r="BS61" s="1">
        <v>0</v>
      </c>
      <c r="BT61" s="1">
        <v>0</v>
      </c>
      <c r="BU61" s="1">
        <v>2</v>
      </c>
      <c r="BV61" s="1">
        <v>0</v>
      </c>
      <c r="BW61" s="1">
        <v>0</v>
      </c>
      <c r="BX61" s="1">
        <v>0.5</v>
      </c>
      <c r="BY61" s="1">
        <v>64.5</v>
      </c>
      <c r="BZ61" s="1">
        <v>0.5</v>
      </c>
      <c r="CA61" s="1">
        <v>6.5</v>
      </c>
      <c r="CB61" s="1">
        <v>1</v>
      </c>
      <c r="CC61" s="1">
        <v>0</v>
      </c>
      <c r="CD61" s="1">
        <v>0</v>
      </c>
      <c r="CE61" s="1">
        <v>0</v>
      </c>
      <c r="CF61" s="1">
        <v>0</v>
      </c>
      <c r="CG61" s="1">
        <v>0</v>
      </c>
      <c r="CH61" s="1">
        <v>0</v>
      </c>
      <c r="CI61" s="1">
        <v>0</v>
      </c>
      <c r="CJ61" s="1">
        <v>0</v>
      </c>
      <c r="CK61" s="1">
        <f t="shared" si="0"/>
        <v>3.3647484300000006</v>
      </c>
      <c r="CL61" s="1">
        <v>1</v>
      </c>
    </row>
    <row r="62" spans="1:90" x14ac:dyDescent="0.25">
      <c r="A62" s="1" t="s">
        <v>97</v>
      </c>
      <c r="B62" s="1">
        <v>4.5</v>
      </c>
      <c r="C62" s="1">
        <v>2</v>
      </c>
      <c r="D62" s="1">
        <v>90</v>
      </c>
      <c r="E62" s="1">
        <v>0.11</v>
      </c>
      <c r="F62" s="1">
        <v>0</v>
      </c>
      <c r="G62" s="1">
        <v>0.2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12</v>
      </c>
      <c r="V62" s="1">
        <v>8.5</v>
      </c>
      <c r="W62" s="1">
        <v>71</v>
      </c>
      <c r="X62" s="1">
        <v>1</v>
      </c>
      <c r="Y62" s="1">
        <v>0</v>
      </c>
      <c r="Z62" s="1">
        <v>0</v>
      </c>
      <c r="AA62" s="1">
        <v>0</v>
      </c>
      <c r="AB62" s="1">
        <v>0</v>
      </c>
      <c r="AC62" s="1">
        <v>1</v>
      </c>
      <c r="AD62" s="1">
        <v>0.5</v>
      </c>
      <c r="AE62" s="1">
        <v>0.22</v>
      </c>
      <c r="AF62" s="1">
        <v>0</v>
      </c>
      <c r="AG62" s="1">
        <v>0</v>
      </c>
      <c r="AH62" s="1">
        <v>0</v>
      </c>
      <c r="AI62" s="1">
        <v>0</v>
      </c>
      <c r="AJ62" s="1">
        <v>0.5</v>
      </c>
      <c r="AK62" s="1">
        <v>1</v>
      </c>
      <c r="AL62" s="1">
        <v>12.6</v>
      </c>
      <c r="AM62" s="1">
        <v>11.1</v>
      </c>
      <c r="AN62" s="1">
        <v>0.7</v>
      </c>
      <c r="AO62" s="1">
        <v>4.2</v>
      </c>
      <c r="AP62" s="1">
        <v>11.5</v>
      </c>
      <c r="AQ62" s="1">
        <v>17.5</v>
      </c>
      <c r="AR62" s="1">
        <v>0</v>
      </c>
      <c r="AS62" s="1">
        <v>3.5</v>
      </c>
      <c r="AT62" s="1">
        <v>1.5</v>
      </c>
      <c r="AU62" s="1">
        <v>1</v>
      </c>
      <c r="AV62" s="1">
        <v>1</v>
      </c>
      <c r="AW62" s="1">
        <v>100</v>
      </c>
      <c r="AX62" s="1">
        <v>3.5</v>
      </c>
      <c r="AY62" s="1">
        <v>2.5</v>
      </c>
      <c r="AZ62" s="1">
        <v>0</v>
      </c>
      <c r="BA62" s="1">
        <v>1</v>
      </c>
      <c r="BB62" s="1">
        <v>3.5</v>
      </c>
      <c r="BC62" s="1">
        <v>9.5</v>
      </c>
      <c r="BD62" s="1">
        <v>6</v>
      </c>
      <c r="BE62" s="1">
        <v>5.5</v>
      </c>
      <c r="BF62" s="1">
        <v>3.5</v>
      </c>
      <c r="BG62" s="1">
        <v>3</v>
      </c>
      <c r="BH62" s="1">
        <v>0.5</v>
      </c>
      <c r="BI62" s="1">
        <v>1.0900000000000001</v>
      </c>
      <c r="BJ62" s="1">
        <v>42</v>
      </c>
      <c r="BK62" s="1">
        <v>31</v>
      </c>
      <c r="BL62" s="1">
        <v>74</v>
      </c>
      <c r="BM62" s="1">
        <v>27.5</v>
      </c>
      <c r="BN62" s="1">
        <v>19.5</v>
      </c>
      <c r="BO62" s="1">
        <v>71</v>
      </c>
      <c r="BP62" s="1">
        <v>12</v>
      </c>
      <c r="BQ62" s="1">
        <v>8.5</v>
      </c>
      <c r="BR62" s="1">
        <v>71</v>
      </c>
      <c r="BS62" s="1">
        <v>0</v>
      </c>
      <c r="BT62" s="1">
        <v>0</v>
      </c>
      <c r="BU62" s="1">
        <v>2</v>
      </c>
      <c r="BV62" s="1">
        <v>0</v>
      </c>
      <c r="BW62" s="1">
        <v>0</v>
      </c>
      <c r="BX62" s="1">
        <v>0</v>
      </c>
      <c r="BY62" s="1">
        <v>65.5</v>
      </c>
      <c r="BZ62" s="1">
        <v>0.5</v>
      </c>
      <c r="CA62" s="1">
        <v>8</v>
      </c>
      <c r="CB62" s="1">
        <v>1.5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  <c r="CI62" s="1">
        <v>0</v>
      </c>
      <c r="CJ62" s="1">
        <v>0</v>
      </c>
      <c r="CK62" s="1">
        <f t="shared" si="0"/>
        <v>3.9809943099999998</v>
      </c>
      <c r="CL62" s="1">
        <v>1</v>
      </c>
    </row>
    <row r="63" spans="1:90" x14ac:dyDescent="0.25">
      <c r="A63" s="1" t="s">
        <v>116</v>
      </c>
      <c r="B63" s="1">
        <v>4</v>
      </c>
      <c r="C63" s="1">
        <v>2</v>
      </c>
      <c r="D63" s="1">
        <v>90</v>
      </c>
      <c r="E63" s="1">
        <v>0.02</v>
      </c>
      <c r="F63" s="1">
        <v>0</v>
      </c>
      <c r="G63" s="1">
        <v>0</v>
      </c>
      <c r="H63" s="1">
        <v>0</v>
      </c>
      <c r="I63" s="1">
        <v>0.5</v>
      </c>
      <c r="J63" s="1">
        <v>0</v>
      </c>
      <c r="K63" s="1">
        <v>0</v>
      </c>
      <c r="L63" s="1">
        <v>0.5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11</v>
      </c>
      <c r="V63" s="1">
        <v>6.5</v>
      </c>
      <c r="W63" s="1">
        <v>59</v>
      </c>
      <c r="X63" s="1">
        <v>1</v>
      </c>
      <c r="Y63" s="1">
        <v>0.5</v>
      </c>
      <c r="Z63" s="1">
        <v>50</v>
      </c>
      <c r="AA63" s="1">
        <v>0</v>
      </c>
      <c r="AB63" s="1">
        <v>0</v>
      </c>
      <c r="AC63" s="1">
        <v>0.5</v>
      </c>
      <c r="AD63" s="1">
        <v>0</v>
      </c>
      <c r="AE63" s="1">
        <v>0.02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0.5</v>
      </c>
      <c r="AL63" s="1">
        <v>9.15</v>
      </c>
      <c r="AM63" s="1">
        <v>21.5</v>
      </c>
      <c r="AN63" s="1">
        <v>0.1</v>
      </c>
      <c r="AO63" s="1">
        <v>2.5</v>
      </c>
      <c r="AP63" s="1">
        <v>13</v>
      </c>
      <c r="AQ63" s="1">
        <v>13</v>
      </c>
      <c r="AR63" s="1">
        <v>0</v>
      </c>
      <c r="AS63" s="1">
        <v>1.5</v>
      </c>
      <c r="AT63" s="1">
        <v>1.5</v>
      </c>
      <c r="AU63" s="1">
        <v>1</v>
      </c>
      <c r="AV63" s="1">
        <v>0</v>
      </c>
      <c r="AW63" s="1">
        <v>0</v>
      </c>
      <c r="AX63" s="1">
        <v>4</v>
      </c>
      <c r="AY63" s="1">
        <v>6.5</v>
      </c>
      <c r="AZ63" s="1">
        <v>0.5</v>
      </c>
      <c r="BA63" s="1">
        <v>3</v>
      </c>
      <c r="BB63" s="1">
        <v>10</v>
      </c>
      <c r="BC63" s="1">
        <v>15.5</v>
      </c>
      <c r="BD63" s="1">
        <v>10</v>
      </c>
      <c r="BE63" s="1">
        <v>5</v>
      </c>
      <c r="BF63" s="1">
        <v>1.5</v>
      </c>
      <c r="BG63" s="1">
        <v>3.5</v>
      </c>
      <c r="BH63" s="1">
        <v>2</v>
      </c>
      <c r="BI63" s="1">
        <v>1.55</v>
      </c>
      <c r="BJ63" s="1">
        <v>33</v>
      </c>
      <c r="BK63" s="1">
        <v>23.5</v>
      </c>
      <c r="BL63" s="1">
        <v>71</v>
      </c>
      <c r="BM63" s="1">
        <v>22.5</v>
      </c>
      <c r="BN63" s="1">
        <v>15</v>
      </c>
      <c r="BO63" s="1">
        <v>67</v>
      </c>
      <c r="BP63" s="1">
        <v>11</v>
      </c>
      <c r="BQ63" s="1">
        <v>6.5</v>
      </c>
      <c r="BR63" s="1">
        <v>59</v>
      </c>
      <c r="BS63" s="1">
        <v>0</v>
      </c>
      <c r="BT63" s="1">
        <v>0</v>
      </c>
      <c r="BU63" s="1">
        <v>2</v>
      </c>
      <c r="BV63" s="1">
        <v>0</v>
      </c>
      <c r="BW63" s="1">
        <v>0</v>
      </c>
      <c r="BX63" s="1">
        <v>1.5</v>
      </c>
      <c r="BY63" s="1">
        <v>62</v>
      </c>
      <c r="BZ63" s="1">
        <v>0</v>
      </c>
      <c r="CA63" s="1">
        <v>9</v>
      </c>
      <c r="CB63" s="1">
        <v>2.5</v>
      </c>
      <c r="CC63" s="1">
        <v>0</v>
      </c>
      <c r="CD63" s="1">
        <v>0</v>
      </c>
      <c r="CE63" s="1">
        <v>0</v>
      </c>
      <c r="CF63" s="1">
        <v>0</v>
      </c>
      <c r="CG63" s="1">
        <v>0</v>
      </c>
      <c r="CH63" s="1">
        <v>0</v>
      </c>
      <c r="CI63" s="1">
        <v>0</v>
      </c>
      <c r="CJ63" s="1">
        <v>0</v>
      </c>
      <c r="CK63" s="1">
        <f t="shared" si="0"/>
        <v>3.4436341199999996</v>
      </c>
      <c r="CL63" s="1">
        <v>1</v>
      </c>
    </row>
    <row r="64" spans="1:90" x14ac:dyDescent="0.25">
      <c r="A64" s="1" t="s">
        <v>118</v>
      </c>
      <c r="B64" s="1">
        <v>6.2</v>
      </c>
      <c r="C64" s="1">
        <v>2</v>
      </c>
      <c r="D64" s="1">
        <v>90</v>
      </c>
      <c r="E64" s="1">
        <v>0.16</v>
      </c>
      <c r="F64" s="1">
        <v>0.5</v>
      </c>
      <c r="G64" s="1">
        <v>0.4</v>
      </c>
      <c r="H64" s="1">
        <v>2</v>
      </c>
      <c r="I64" s="1">
        <v>1.5</v>
      </c>
      <c r="J64" s="1">
        <v>0</v>
      </c>
      <c r="K64" s="1">
        <v>1</v>
      </c>
      <c r="L64" s="1">
        <v>0.5</v>
      </c>
      <c r="M64" s="1">
        <v>0</v>
      </c>
      <c r="N64" s="1">
        <v>0</v>
      </c>
      <c r="O64" s="1">
        <v>0.06</v>
      </c>
      <c r="P64" s="1">
        <v>0.06</v>
      </c>
      <c r="Q64" s="1">
        <v>0</v>
      </c>
      <c r="R64" s="1">
        <v>0</v>
      </c>
      <c r="S64" s="1">
        <v>0</v>
      </c>
      <c r="T64" s="1">
        <v>0</v>
      </c>
      <c r="U64" s="1">
        <v>21</v>
      </c>
      <c r="V64" s="1">
        <v>14.5</v>
      </c>
      <c r="W64" s="1">
        <v>69</v>
      </c>
      <c r="X64" s="1">
        <v>5.5</v>
      </c>
      <c r="Y64" s="1">
        <v>2</v>
      </c>
      <c r="Z64" s="1">
        <v>36</v>
      </c>
      <c r="AA64" s="1">
        <v>2</v>
      </c>
      <c r="AB64" s="1">
        <v>0</v>
      </c>
      <c r="AC64" s="1">
        <v>3.5</v>
      </c>
      <c r="AD64" s="1">
        <v>0.5</v>
      </c>
      <c r="AE64" s="1">
        <v>0.37</v>
      </c>
      <c r="AF64" s="1">
        <v>1</v>
      </c>
      <c r="AG64" s="1">
        <v>0</v>
      </c>
      <c r="AH64" s="1">
        <v>0.5</v>
      </c>
      <c r="AI64" s="1">
        <v>0</v>
      </c>
      <c r="AJ64" s="1">
        <v>0.5</v>
      </c>
      <c r="AK64" s="1">
        <v>30</v>
      </c>
      <c r="AL64" s="1">
        <v>48.8</v>
      </c>
      <c r="AM64" s="1">
        <v>34.4</v>
      </c>
      <c r="AN64" s="1">
        <v>1.5</v>
      </c>
      <c r="AO64" s="1">
        <v>5.0999999999999996</v>
      </c>
      <c r="AP64" s="1">
        <v>20</v>
      </c>
      <c r="AQ64" s="1">
        <v>35</v>
      </c>
      <c r="AR64" s="1">
        <v>3</v>
      </c>
      <c r="AS64" s="1">
        <v>9.5</v>
      </c>
      <c r="AT64" s="1">
        <v>0.5</v>
      </c>
      <c r="AU64" s="1">
        <v>2</v>
      </c>
      <c r="AV64" s="1">
        <v>2</v>
      </c>
      <c r="AW64" s="1">
        <v>100</v>
      </c>
      <c r="AX64" s="1">
        <v>5</v>
      </c>
      <c r="AY64" s="1">
        <v>0</v>
      </c>
      <c r="AZ64" s="1">
        <v>0</v>
      </c>
      <c r="BA64" s="1">
        <v>0</v>
      </c>
      <c r="BB64" s="1">
        <v>0</v>
      </c>
      <c r="BC64" s="1">
        <v>4.5</v>
      </c>
      <c r="BD64" s="1">
        <v>2</v>
      </c>
      <c r="BE64" s="1">
        <v>2.5</v>
      </c>
      <c r="BF64" s="1">
        <v>0</v>
      </c>
      <c r="BG64" s="1">
        <v>1</v>
      </c>
      <c r="BH64" s="1">
        <v>1</v>
      </c>
      <c r="BI64" s="1">
        <v>0.7</v>
      </c>
      <c r="BJ64" s="1">
        <v>65</v>
      </c>
      <c r="BK64" s="1">
        <v>52</v>
      </c>
      <c r="BL64" s="1">
        <v>80</v>
      </c>
      <c r="BM64" s="1">
        <v>47.5</v>
      </c>
      <c r="BN64" s="1">
        <v>36</v>
      </c>
      <c r="BO64" s="1">
        <v>76</v>
      </c>
      <c r="BP64" s="1">
        <v>21</v>
      </c>
      <c r="BQ64" s="1">
        <v>14.5</v>
      </c>
      <c r="BR64" s="1">
        <v>69</v>
      </c>
      <c r="BS64" s="1">
        <v>0</v>
      </c>
      <c r="BT64" s="1">
        <v>0</v>
      </c>
      <c r="BU64" s="1">
        <v>2</v>
      </c>
      <c r="BV64" s="1">
        <v>0</v>
      </c>
      <c r="BW64" s="1">
        <v>0</v>
      </c>
      <c r="BX64" s="1">
        <v>3</v>
      </c>
      <c r="BY64" s="1">
        <v>103</v>
      </c>
      <c r="BZ64" s="1">
        <v>5</v>
      </c>
      <c r="CA64" s="1">
        <v>5</v>
      </c>
      <c r="CB64" s="1">
        <v>6.5</v>
      </c>
      <c r="CC64" s="1">
        <v>0</v>
      </c>
      <c r="CD64" s="1">
        <v>0</v>
      </c>
      <c r="CE64" s="1">
        <v>1</v>
      </c>
      <c r="CF64" s="1">
        <v>0</v>
      </c>
      <c r="CG64" s="1">
        <v>0.5</v>
      </c>
      <c r="CH64" s="1">
        <v>0</v>
      </c>
      <c r="CI64" s="1">
        <v>0</v>
      </c>
      <c r="CJ64" s="1">
        <v>0</v>
      </c>
      <c r="CK64" s="1">
        <f t="shared" si="0"/>
        <v>3.9501538200000006</v>
      </c>
      <c r="CL64" s="1">
        <v>1</v>
      </c>
    </row>
    <row r="65" spans="1:90" x14ac:dyDescent="0.25">
      <c r="A65" s="1" t="s">
        <v>177</v>
      </c>
      <c r="B65" s="1">
        <v>4.8</v>
      </c>
      <c r="C65" s="1">
        <v>2</v>
      </c>
      <c r="D65" s="1">
        <v>90</v>
      </c>
      <c r="E65" s="1">
        <v>0.24</v>
      </c>
      <c r="F65" s="1">
        <v>0</v>
      </c>
      <c r="G65" s="1">
        <v>0.1</v>
      </c>
      <c r="H65" s="1">
        <v>0</v>
      </c>
      <c r="I65" s="1">
        <v>0.5</v>
      </c>
      <c r="J65" s="1">
        <v>0.5</v>
      </c>
      <c r="K65" s="1">
        <v>0</v>
      </c>
      <c r="L65" s="1">
        <v>0.5</v>
      </c>
      <c r="M65" s="1">
        <v>0</v>
      </c>
      <c r="N65" s="1">
        <v>0</v>
      </c>
      <c r="O65" s="1">
        <v>0.08</v>
      </c>
      <c r="P65" s="1">
        <v>0.08</v>
      </c>
      <c r="Q65" s="1">
        <v>0</v>
      </c>
      <c r="R65" s="1">
        <v>0</v>
      </c>
      <c r="S65" s="1">
        <v>0</v>
      </c>
      <c r="T65" s="1">
        <v>0</v>
      </c>
      <c r="U65" s="1">
        <v>5</v>
      </c>
      <c r="V65" s="1">
        <v>2.5</v>
      </c>
      <c r="W65" s="1">
        <v>50</v>
      </c>
      <c r="X65" s="1">
        <v>0</v>
      </c>
      <c r="Y65" s="1">
        <v>0</v>
      </c>
      <c r="AA65" s="1">
        <v>0</v>
      </c>
      <c r="AB65" s="1">
        <v>0</v>
      </c>
      <c r="AC65" s="1">
        <v>0.5</v>
      </c>
      <c r="AD65" s="1">
        <v>0</v>
      </c>
      <c r="AE65" s="1">
        <v>0.03</v>
      </c>
      <c r="AF65" s="1">
        <v>0</v>
      </c>
      <c r="AG65" s="1">
        <v>0</v>
      </c>
      <c r="AH65" s="1">
        <v>0</v>
      </c>
      <c r="AI65" s="1">
        <v>0</v>
      </c>
      <c r="AJ65" s="1">
        <v>0.5</v>
      </c>
      <c r="AK65" s="1">
        <v>5.5</v>
      </c>
      <c r="AL65" s="1">
        <v>5.65</v>
      </c>
      <c r="AM65" s="1">
        <v>17.8</v>
      </c>
      <c r="AN65" s="1">
        <v>0.5</v>
      </c>
      <c r="AO65" s="1">
        <v>3.5</v>
      </c>
      <c r="AP65" s="1">
        <v>10</v>
      </c>
      <c r="AQ65" s="1">
        <v>16</v>
      </c>
      <c r="AR65" s="1">
        <v>0</v>
      </c>
      <c r="AS65" s="1">
        <v>3.5</v>
      </c>
      <c r="AT65" s="1">
        <v>1.5</v>
      </c>
      <c r="AU65" s="1">
        <v>2</v>
      </c>
      <c r="AV65" s="1">
        <v>0.5</v>
      </c>
      <c r="AW65" s="1">
        <v>25</v>
      </c>
      <c r="AX65" s="1">
        <v>3</v>
      </c>
      <c r="AY65" s="1">
        <v>2.5</v>
      </c>
      <c r="AZ65" s="1">
        <v>1</v>
      </c>
      <c r="BA65" s="1">
        <v>2</v>
      </c>
      <c r="BB65" s="1">
        <v>5.5</v>
      </c>
      <c r="BC65" s="1">
        <v>12.5</v>
      </c>
      <c r="BD65" s="1">
        <v>8.5</v>
      </c>
      <c r="BE65" s="1">
        <v>3.5</v>
      </c>
      <c r="BF65" s="1">
        <v>0</v>
      </c>
      <c r="BG65" s="1">
        <v>2</v>
      </c>
      <c r="BH65" s="1">
        <v>3</v>
      </c>
      <c r="BI65" s="1">
        <v>1.6</v>
      </c>
      <c r="BJ65" s="1">
        <v>33</v>
      </c>
      <c r="BK65" s="1">
        <v>26.5</v>
      </c>
      <c r="BL65" s="1">
        <v>80</v>
      </c>
      <c r="BM65" s="1">
        <v>11</v>
      </c>
      <c r="BN65" s="1">
        <v>8</v>
      </c>
      <c r="BO65" s="1">
        <v>73</v>
      </c>
      <c r="BP65" s="1">
        <v>5</v>
      </c>
      <c r="BQ65" s="1">
        <v>2.5</v>
      </c>
      <c r="BR65" s="1">
        <v>50</v>
      </c>
      <c r="BS65" s="1">
        <v>0</v>
      </c>
      <c r="BT65" s="1">
        <v>0</v>
      </c>
      <c r="BU65" s="1">
        <v>2</v>
      </c>
      <c r="BV65" s="1">
        <v>0</v>
      </c>
      <c r="BW65" s="1">
        <v>0</v>
      </c>
      <c r="BX65" s="1">
        <v>0</v>
      </c>
      <c r="BY65" s="1">
        <v>43.5</v>
      </c>
      <c r="BZ65" s="1">
        <v>1</v>
      </c>
      <c r="CA65" s="1">
        <v>3.5</v>
      </c>
      <c r="CB65" s="1">
        <v>0</v>
      </c>
      <c r="CC65" s="1">
        <v>0</v>
      </c>
      <c r="CD65" s="1">
        <v>0</v>
      </c>
      <c r="CE65" s="1">
        <v>0</v>
      </c>
      <c r="CF65" s="1">
        <v>0</v>
      </c>
      <c r="CG65" s="1">
        <v>0</v>
      </c>
      <c r="CH65" s="1">
        <v>0</v>
      </c>
      <c r="CI65" s="1">
        <v>0</v>
      </c>
      <c r="CJ65" s="1">
        <v>0</v>
      </c>
      <c r="CK65" s="1">
        <f t="shared" si="0"/>
        <v>2.8356030200000002</v>
      </c>
      <c r="CL65" s="1">
        <v>1</v>
      </c>
    </row>
    <row r="66" spans="1:90" x14ac:dyDescent="0.25">
      <c r="A66" s="1" t="s">
        <v>135</v>
      </c>
      <c r="B66" s="1">
        <v>4.9000000000000004</v>
      </c>
      <c r="C66" s="1">
        <v>2</v>
      </c>
      <c r="D66" s="1">
        <v>79</v>
      </c>
      <c r="E66" s="1">
        <v>0.14000000000000001</v>
      </c>
      <c r="F66" s="1">
        <v>0</v>
      </c>
      <c r="G66" s="1">
        <v>0.1</v>
      </c>
      <c r="H66" s="1">
        <v>0</v>
      </c>
      <c r="I66" s="1">
        <v>1.5</v>
      </c>
      <c r="J66" s="1">
        <v>0.5</v>
      </c>
      <c r="K66" s="1">
        <v>1.5</v>
      </c>
      <c r="L66" s="1">
        <v>0</v>
      </c>
      <c r="M66" s="1">
        <v>0</v>
      </c>
      <c r="N66" s="1">
        <v>1.5</v>
      </c>
      <c r="O66" s="1">
        <v>0.09</v>
      </c>
      <c r="P66" s="1">
        <v>0.09</v>
      </c>
      <c r="Q66" s="1">
        <v>0</v>
      </c>
      <c r="R66" s="1">
        <v>0</v>
      </c>
      <c r="S66" s="1">
        <v>0</v>
      </c>
      <c r="T66" s="1">
        <v>0</v>
      </c>
      <c r="U66" s="1">
        <v>6</v>
      </c>
      <c r="V66" s="1">
        <v>3.5</v>
      </c>
      <c r="W66" s="1">
        <v>58</v>
      </c>
      <c r="X66" s="1">
        <v>0</v>
      </c>
      <c r="Y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0.03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15</v>
      </c>
      <c r="AL66" s="1">
        <v>0.8</v>
      </c>
      <c r="AM66" s="1">
        <v>21.2</v>
      </c>
      <c r="AN66" s="1">
        <v>0.7</v>
      </c>
      <c r="AO66" s="1">
        <v>3.1</v>
      </c>
      <c r="AP66" s="1">
        <v>11.5</v>
      </c>
      <c r="AQ66" s="1">
        <v>11.5</v>
      </c>
      <c r="AR66" s="1">
        <v>0</v>
      </c>
      <c r="AS66" s="1">
        <v>1.5</v>
      </c>
      <c r="AT66" s="1">
        <v>1.5</v>
      </c>
      <c r="AU66" s="1">
        <v>0.5</v>
      </c>
      <c r="AV66" s="1">
        <v>0.5</v>
      </c>
      <c r="AW66" s="1">
        <v>100</v>
      </c>
      <c r="AX66" s="1">
        <v>1</v>
      </c>
      <c r="AY66" s="1">
        <v>5.5</v>
      </c>
      <c r="AZ66" s="1">
        <v>1.5</v>
      </c>
      <c r="BA66" s="1">
        <v>1</v>
      </c>
      <c r="BB66" s="1">
        <v>8</v>
      </c>
      <c r="BC66" s="1">
        <v>15.5</v>
      </c>
      <c r="BD66" s="1">
        <v>10</v>
      </c>
      <c r="BE66" s="1">
        <v>5</v>
      </c>
      <c r="BF66" s="1">
        <v>1.5</v>
      </c>
      <c r="BG66" s="1">
        <v>3.5</v>
      </c>
      <c r="BH66" s="1">
        <v>2</v>
      </c>
      <c r="BI66" s="1">
        <v>1.55</v>
      </c>
      <c r="BJ66" s="1">
        <v>36.5</v>
      </c>
      <c r="BK66" s="1">
        <v>30</v>
      </c>
      <c r="BL66" s="1">
        <v>82</v>
      </c>
      <c r="BM66" s="1">
        <v>15</v>
      </c>
      <c r="BN66" s="1">
        <v>10</v>
      </c>
      <c r="BO66" s="1">
        <v>67</v>
      </c>
      <c r="BP66" s="1">
        <v>6</v>
      </c>
      <c r="BQ66" s="1">
        <v>3.5</v>
      </c>
      <c r="BR66" s="1">
        <v>58</v>
      </c>
      <c r="BS66" s="1">
        <v>0</v>
      </c>
      <c r="BT66" s="1">
        <v>0</v>
      </c>
      <c r="BU66" s="1">
        <v>1</v>
      </c>
      <c r="BV66" s="1">
        <v>1</v>
      </c>
      <c r="BW66" s="1">
        <v>0</v>
      </c>
      <c r="BX66" s="1">
        <v>1</v>
      </c>
      <c r="BY66" s="1">
        <v>48</v>
      </c>
      <c r="BZ66" s="1">
        <v>2</v>
      </c>
      <c r="CA66" s="1">
        <v>5</v>
      </c>
      <c r="CB66" s="1">
        <v>0.5</v>
      </c>
      <c r="CC66" s="1">
        <v>0</v>
      </c>
      <c r="CD66" s="1">
        <v>0</v>
      </c>
      <c r="CE66" s="1">
        <v>0</v>
      </c>
      <c r="CF66" s="1">
        <v>0</v>
      </c>
      <c r="CG66" s="1">
        <v>0</v>
      </c>
      <c r="CH66" s="1">
        <v>0</v>
      </c>
      <c r="CI66" s="1">
        <v>0</v>
      </c>
      <c r="CJ66" s="1">
        <v>0</v>
      </c>
      <c r="CK66" s="1">
        <f t="shared" si="0"/>
        <v>3.0470995799999989</v>
      </c>
      <c r="CL66" s="1">
        <v>1</v>
      </c>
    </row>
    <row r="67" spans="1:90" x14ac:dyDescent="0.25">
      <c r="A67" s="1" t="s">
        <v>170</v>
      </c>
      <c r="B67" s="1">
        <v>5.3</v>
      </c>
      <c r="C67" s="1">
        <v>2</v>
      </c>
      <c r="D67" s="1">
        <v>90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9</v>
      </c>
      <c r="V67" s="1">
        <v>6.5</v>
      </c>
      <c r="W67" s="1">
        <v>72</v>
      </c>
      <c r="X67" s="1">
        <v>0</v>
      </c>
      <c r="Y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1.1000000000000001</v>
      </c>
      <c r="AM67" s="1">
        <v>12.2</v>
      </c>
      <c r="AN67" s="1">
        <v>0</v>
      </c>
      <c r="AO67" s="1">
        <v>1.8</v>
      </c>
      <c r="AP67" s="1">
        <v>9.5</v>
      </c>
      <c r="AQ67" s="1">
        <v>9.5</v>
      </c>
      <c r="AR67" s="1">
        <v>0</v>
      </c>
      <c r="AS67" s="1">
        <v>1.5</v>
      </c>
      <c r="AT67" s="1">
        <v>2</v>
      </c>
      <c r="AU67" s="1">
        <v>4</v>
      </c>
      <c r="AV67" s="1">
        <v>2</v>
      </c>
      <c r="AW67" s="1">
        <v>50</v>
      </c>
      <c r="AX67" s="1">
        <v>7.5</v>
      </c>
      <c r="AY67" s="1">
        <v>1</v>
      </c>
      <c r="AZ67" s="1">
        <v>0</v>
      </c>
      <c r="BA67" s="1">
        <v>1.5</v>
      </c>
      <c r="BB67" s="1">
        <v>2.5</v>
      </c>
      <c r="BC67" s="1">
        <v>17</v>
      </c>
      <c r="BD67" s="1">
        <v>9.5</v>
      </c>
      <c r="BE67" s="1">
        <v>6</v>
      </c>
      <c r="BF67" s="1">
        <v>1</v>
      </c>
      <c r="BG67" s="1">
        <v>1.5</v>
      </c>
      <c r="BH67" s="1">
        <v>4</v>
      </c>
      <c r="BI67" s="1">
        <v>2.2799999999999998</v>
      </c>
      <c r="BJ67" s="1">
        <v>34</v>
      </c>
      <c r="BK67" s="1">
        <v>23</v>
      </c>
      <c r="BL67" s="1">
        <v>68</v>
      </c>
      <c r="BM67" s="1">
        <v>15.5</v>
      </c>
      <c r="BN67" s="1">
        <v>9.5</v>
      </c>
      <c r="BO67" s="1">
        <v>61</v>
      </c>
      <c r="BP67" s="1">
        <v>9</v>
      </c>
      <c r="BQ67" s="1">
        <v>6.5</v>
      </c>
      <c r="BR67" s="1">
        <v>72</v>
      </c>
      <c r="BS67" s="1">
        <v>0</v>
      </c>
      <c r="BT67" s="1">
        <v>0</v>
      </c>
      <c r="BU67" s="1">
        <v>2</v>
      </c>
      <c r="BV67" s="1">
        <v>0</v>
      </c>
      <c r="BW67" s="1">
        <v>0</v>
      </c>
      <c r="BX67" s="1">
        <v>0.5</v>
      </c>
      <c r="BY67" s="1">
        <v>62</v>
      </c>
      <c r="BZ67" s="1">
        <v>0.5</v>
      </c>
      <c r="CA67" s="1">
        <v>4.5</v>
      </c>
      <c r="CB67" s="1">
        <v>0.5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  <c r="CJ67" s="1">
        <v>0</v>
      </c>
      <c r="CK67" s="1">
        <f t="shared" ref="CK67:CK78" si="1">4.183594+(-0.009034*D67)+(-1.802019*E67)+(1.02112*F67)+(1.762121*G67)+(-3.031996*J67)+(-6.456009*M67)+(24.043236*O67)+(-1.033312*T67)+(0.066494*AA67)+(-0.22258*AB67)+(-0.191123*AC67)+(-1.297444*AI67)+(-0.050047*AK67)+(-0.042478*AM67)+(0.045861*AQ67)+(-0.114879*AS67)+(-0.11276*AT67)+(0.156991*AU67)+(-0.222984*AV67)+(0.03936*AY67)+(0.032499*BE67)+(0.1917*BF67)+(-0.123623*BG67)+(0.065461*BH67)+(0.015142*BK67)+(-0.018628*BL67)+(-0.023796*BN67)+(0.006707*BR67)+(0.619998*BS67)+(0.019132*BY67)+(0.096691*BZ67)+(-0.020132*CA67)+(0.100053*CB67)+(-1.303454*CD67)+(-0.545811*CF67)+(-1.093949*CG67)+(4.460507*CH67)+(7.9751*CJ67)</f>
        <v>4.1069689</v>
      </c>
      <c r="CL67" s="1">
        <v>1</v>
      </c>
    </row>
    <row r="68" spans="1:90" x14ac:dyDescent="0.25">
      <c r="A68" s="1" t="s">
        <v>147</v>
      </c>
      <c r="B68" s="1">
        <v>5.0999999999999996</v>
      </c>
      <c r="C68" s="1">
        <v>2</v>
      </c>
      <c r="D68" s="1">
        <v>90</v>
      </c>
      <c r="E68" s="1">
        <v>0.11</v>
      </c>
      <c r="F68" s="1">
        <v>0</v>
      </c>
      <c r="G68" s="1">
        <v>0.1</v>
      </c>
      <c r="H68" s="1">
        <v>0</v>
      </c>
      <c r="I68" s="1">
        <v>0.5</v>
      </c>
      <c r="J68" s="1">
        <v>0.5</v>
      </c>
      <c r="K68" s="1">
        <v>0.5</v>
      </c>
      <c r="L68" s="1">
        <v>0</v>
      </c>
      <c r="M68" s="1">
        <v>0</v>
      </c>
      <c r="N68" s="1">
        <v>0.5</v>
      </c>
      <c r="O68" s="1">
        <v>0.09</v>
      </c>
      <c r="P68" s="1">
        <v>0.09</v>
      </c>
      <c r="Q68" s="1">
        <v>0</v>
      </c>
      <c r="R68" s="1">
        <v>0</v>
      </c>
      <c r="S68" s="1">
        <v>0</v>
      </c>
      <c r="T68" s="1">
        <v>0</v>
      </c>
      <c r="U68" s="1">
        <v>9</v>
      </c>
      <c r="V68" s="1">
        <v>6</v>
      </c>
      <c r="W68" s="1">
        <v>67</v>
      </c>
      <c r="X68" s="1">
        <v>0.5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0.03</v>
      </c>
      <c r="AF68" s="1">
        <v>0</v>
      </c>
      <c r="AG68" s="1">
        <v>0</v>
      </c>
      <c r="AH68" s="1">
        <v>0.5</v>
      </c>
      <c r="AI68" s="1">
        <v>0</v>
      </c>
      <c r="AJ68" s="1">
        <v>0.5</v>
      </c>
      <c r="AK68" s="1">
        <v>13.5</v>
      </c>
      <c r="AL68" s="1">
        <v>1.9</v>
      </c>
      <c r="AM68" s="1">
        <v>16.2</v>
      </c>
      <c r="AN68" s="1">
        <v>0.6</v>
      </c>
      <c r="AO68" s="1">
        <v>3.8</v>
      </c>
      <c r="AP68" s="1">
        <v>10</v>
      </c>
      <c r="AQ68" s="1">
        <v>16</v>
      </c>
      <c r="AR68" s="1">
        <v>0</v>
      </c>
      <c r="AS68" s="1">
        <v>3.5</v>
      </c>
      <c r="AT68" s="1">
        <v>0.5</v>
      </c>
      <c r="AU68" s="1">
        <v>3</v>
      </c>
      <c r="AV68" s="1">
        <v>2</v>
      </c>
      <c r="AW68" s="1">
        <v>67</v>
      </c>
      <c r="AX68" s="1">
        <v>2.5</v>
      </c>
      <c r="AY68" s="1">
        <v>2.5</v>
      </c>
      <c r="AZ68" s="1">
        <v>0</v>
      </c>
      <c r="BA68" s="1">
        <v>4</v>
      </c>
      <c r="BB68" s="1">
        <v>6.5</v>
      </c>
      <c r="BC68" s="1">
        <v>7.5</v>
      </c>
      <c r="BD68" s="1">
        <v>4</v>
      </c>
      <c r="BE68" s="1">
        <v>2.5</v>
      </c>
      <c r="BF68" s="1">
        <v>0.5</v>
      </c>
      <c r="BG68" s="1">
        <v>1.5</v>
      </c>
      <c r="BH68" s="1">
        <v>1</v>
      </c>
      <c r="BI68" s="1">
        <v>0.82</v>
      </c>
      <c r="BJ68" s="1">
        <v>30</v>
      </c>
      <c r="BK68" s="1">
        <v>20</v>
      </c>
      <c r="BL68" s="1">
        <v>67</v>
      </c>
      <c r="BM68" s="1">
        <v>17</v>
      </c>
      <c r="BN68" s="1">
        <v>10.5</v>
      </c>
      <c r="BO68" s="1">
        <v>62</v>
      </c>
      <c r="BP68" s="1">
        <v>9</v>
      </c>
      <c r="BQ68" s="1">
        <v>6</v>
      </c>
      <c r="BR68" s="1">
        <v>67</v>
      </c>
      <c r="BS68" s="1">
        <v>0</v>
      </c>
      <c r="BT68" s="1">
        <v>0</v>
      </c>
      <c r="BU68" s="1">
        <v>2</v>
      </c>
      <c r="BV68" s="1">
        <v>0</v>
      </c>
      <c r="BW68" s="1">
        <v>0</v>
      </c>
      <c r="BX68" s="1">
        <v>2</v>
      </c>
      <c r="BY68" s="1">
        <v>59.5</v>
      </c>
      <c r="BZ68" s="1">
        <v>3</v>
      </c>
      <c r="CA68" s="1">
        <v>4.5</v>
      </c>
      <c r="CB68" s="1">
        <v>1.5</v>
      </c>
      <c r="CC68" s="1">
        <v>0.5</v>
      </c>
      <c r="CD68" s="1">
        <v>0</v>
      </c>
      <c r="CE68" s="1">
        <v>0</v>
      </c>
      <c r="CF68" s="1">
        <v>0</v>
      </c>
      <c r="CG68" s="1">
        <v>0</v>
      </c>
      <c r="CH68" s="1">
        <v>0</v>
      </c>
      <c r="CI68" s="1">
        <v>0</v>
      </c>
      <c r="CJ68" s="1">
        <v>0</v>
      </c>
      <c r="CK68" s="1">
        <f t="shared" si="1"/>
        <v>3.8306751499999989</v>
      </c>
      <c r="CL68" s="1">
        <v>1</v>
      </c>
    </row>
    <row r="69" spans="1:90" x14ac:dyDescent="0.25">
      <c r="A69" s="1" t="s">
        <v>148</v>
      </c>
      <c r="B69" s="1">
        <v>7.1</v>
      </c>
      <c r="C69" s="1">
        <v>2</v>
      </c>
      <c r="D69" s="1">
        <v>90</v>
      </c>
      <c r="E69" s="1">
        <v>0.3</v>
      </c>
      <c r="F69" s="1">
        <v>0.6</v>
      </c>
      <c r="G69" s="1">
        <v>0.7</v>
      </c>
      <c r="H69" s="1">
        <v>3</v>
      </c>
      <c r="I69" s="1">
        <v>2.5</v>
      </c>
      <c r="J69" s="1">
        <v>1</v>
      </c>
      <c r="K69" s="1">
        <v>0.5</v>
      </c>
      <c r="L69" s="1">
        <v>2</v>
      </c>
      <c r="M69" s="1">
        <v>0</v>
      </c>
      <c r="N69" s="1">
        <v>0</v>
      </c>
      <c r="O69" s="1">
        <v>0.18</v>
      </c>
      <c r="P69" s="1">
        <v>0.18</v>
      </c>
      <c r="Q69" s="1">
        <v>0</v>
      </c>
      <c r="R69" s="1">
        <v>0</v>
      </c>
      <c r="S69" s="1">
        <v>0</v>
      </c>
      <c r="T69" s="1">
        <v>0</v>
      </c>
      <c r="U69" s="1">
        <v>40.5</v>
      </c>
      <c r="V69" s="1">
        <v>34.5</v>
      </c>
      <c r="W69" s="1">
        <v>85</v>
      </c>
      <c r="X69" s="1">
        <v>3.5</v>
      </c>
      <c r="Y69" s="1">
        <v>0.5</v>
      </c>
      <c r="Z69" s="1">
        <v>14</v>
      </c>
      <c r="AA69" s="1">
        <v>0</v>
      </c>
      <c r="AB69" s="1">
        <v>0</v>
      </c>
      <c r="AC69" s="1">
        <v>1.5</v>
      </c>
      <c r="AD69" s="1">
        <v>1</v>
      </c>
      <c r="AE69" s="1">
        <v>0.48</v>
      </c>
      <c r="AF69" s="1">
        <v>1.5</v>
      </c>
      <c r="AG69" s="1">
        <v>0</v>
      </c>
      <c r="AH69" s="1">
        <v>0.5</v>
      </c>
      <c r="AI69" s="1">
        <v>0</v>
      </c>
      <c r="AJ69" s="1">
        <v>1</v>
      </c>
      <c r="AK69" s="1">
        <v>23.5</v>
      </c>
      <c r="AL69" s="1">
        <v>29.7</v>
      </c>
      <c r="AM69" s="1">
        <v>40.1</v>
      </c>
      <c r="AN69" s="1">
        <v>2.5</v>
      </c>
      <c r="AO69" s="1">
        <v>6.9</v>
      </c>
      <c r="AP69" s="1">
        <v>15</v>
      </c>
      <c r="AQ69" s="1">
        <v>40.5</v>
      </c>
      <c r="AR69" s="1">
        <v>3</v>
      </c>
      <c r="AS69" s="1">
        <v>13</v>
      </c>
      <c r="AT69" s="1">
        <v>0</v>
      </c>
      <c r="AU69" s="1">
        <v>3</v>
      </c>
      <c r="AV69" s="1">
        <v>2</v>
      </c>
      <c r="AW69" s="1">
        <v>67</v>
      </c>
      <c r="AX69" s="1">
        <v>5.5</v>
      </c>
      <c r="AY69" s="1">
        <v>0</v>
      </c>
      <c r="AZ69" s="1">
        <v>0.5</v>
      </c>
      <c r="BA69" s="1">
        <v>2</v>
      </c>
      <c r="BB69" s="1">
        <v>2.5</v>
      </c>
      <c r="BC69" s="1">
        <v>4.5</v>
      </c>
      <c r="BD69" s="1">
        <v>3</v>
      </c>
      <c r="BE69" s="1">
        <v>1</v>
      </c>
      <c r="BF69" s="1">
        <v>0.5</v>
      </c>
      <c r="BG69" s="1">
        <v>0.5</v>
      </c>
      <c r="BH69" s="1">
        <v>0.5</v>
      </c>
      <c r="BI69" s="1">
        <v>0.4</v>
      </c>
      <c r="BJ69" s="1">
        <v>102.5</v>
      </c>
      <c r="BK69" s="1">
        <v>93.5</v>
      </c>
      <c r="BL69" s="1">
        <v>91</v>
      </c>
      <c r="BM69" s="1">
        <v>76</v>
      </c>
      <c r="BN69" s="1">
        <v>65.5</v>
      </c>
      <c r="BO69" s="1">
        <v>86</v>
      </c>
      <c r="BP69" s="1">
        <v>40.5</v>
      </c>
      <c r="BQ69" s="1">
        <v>34.5</v>
      </c>
      <c r="BR69" s="1">
        <v>85</v>
      </c>
      <c r="BS69" s="1">
        <v>1</v>
      </c>
      <c r="BT69" s="1">
        <v>1</v>
      </c>
      <c r="BU69" s="1">
        <v>2</v>
      </c>
      <c r="BV69" s="1">
        <v>0</v>
      </c>
      <c r="BW69" s="1">
        <v>0</v>
      </c>
      <c r="BX69" s="1">
        <v>1</v>
      </c>
      <c r="BY69" s="1">
        <v>124.5</v>
      </c>
      <c r="BZ69" s="1">
        <v>2</v>
      </c>
      <c r="CA69" s="1">
        <v>20</v>
      </c>
      <c r="CB69" s="1">
        <v>6</v>
      </c>
      <c r="CC69" s="1">
        <v>0</v>
      </c>
      <c r="CD69" s="1">
        <v>0</v>
      </c>
      <c r="CE69" s="1">
        <v>0</v>
      </c>
      <c r="CF69" s="1">
        <v>0</v>
      </c>
      <c r="CG69" s="1">
        <v>0</v>
      </c>
      <c r="CH69" s="1">
        <v>0</v>
      </c>
      <c r="CI69" s="1">
        <v>0</v>
      </c>
      <c r="CJ69" s="1">
        <v>0</v>
      </c>
      <c r="CK69" s="1">
        <f t="shared" si="1"/>
        <v>5.4190091800000015</v>
      </c>
      <c r="CL69" s="1">
        <v>1</v>
      </c>
    </row>
    <row r="70" spans="1:90" x14ac:dyDescent="0.25">
      <c r="A70" s="1" t="s">
        <v>64</v>
      </c>
      <c r="B70" s="1">
        <v>4.5</v>
      </c>
      <c r="C70" s="1">
        <v>2</v>
      </c>
      <c r="D70" s="1">
        <v>90</v>
      </c>
      <c r="E70" s="1">
        <v>0.01</v>
      </c>
      <c r="F70" s="1">
        <v>0</v>
      </c>
      <c r="G70" s="1">
        <v>0</v>
      </c>
      <c r="H70" s="1">
        <v>0</v>
      </c>
      <c r="I70" s="1">
        <v>0.5</v>
      </c>
      <c r="J70" s="1">
        <v>0</v>
      </c>
      <c r="K70" s="1">
        <v>0</v>
      </c>
      <c r="L70" s="1">
        <v>0.5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11.5</v>
      </c>
      <c r="V70" s="1">
        <v>6.5</v>
      </c>
      <c r="W70" s="1">
        <v>57</v>
      </c>
      <c r="X70" s="1">
        <v>1</v>
      </c>
      <c r="Y70" s="1">
        <v>0</v>
      </c>
      <c r="Z70" s="1">
        <v>0</v>
      </c>
      <c r="AA70" s="1">
        <v>0</v>
      </c>
      <c r="AB70" s="1">
        <v>0</v>
      </c>
      <c r="AC70" s="1">
        <v>0.5</v>
      </c>
      <c r="AD70" s="1">
        <v>0</v>
      </c>
      <c r="AE70" s="1">
        <v>0.02</v>
      </c>
      <c r="AF70" s="1">
        <v>0</v>
      </c>
      <c r="AG70" s="1">
        <v>0</v>
      </c>
      <c r="AH70" s="1">
        <v>0</v>
      </c>
      <c r="AI70" s="1">
        <v>0</v>
      </c>
      <c r="AJ70" s="1">
        <v>0.5</v>
      </c>
      <c r="AK70" s="1">
        <v>0.5</v>
      </c>
      <c r="AL70" s="1">
        <v>6.7</v>
      </c>
      <c r="AM70" s="1">
        <v>13.2</v>
      </c>
      <c r="AN70" s="1">
        <v>0.1</v>
      </c>
      <c r="AO70" s="1">
        <v>3.6</v>
      </c>
      <c r="AP70" s="1">
        <v>11</v>
      </c>
      <c r="AQ70" s="1">
        <v>17</v>
      </c>
      <c r="AR70" s="1">
        <v>0</v>
      </c>
      <c r="AS70" s="1">
        <v>3.5</v>
      </c>
      <c r="AT70" s="1">
        <v>1.5</v>
      </c>
      <c r="AU70" s="1">
        <v>2.5</v>
      </c>
      <c r="AV70" s="1">
        <v>1</v>
      </c>
      <c r="AW70" s="1">
        <v>40</v>
      </c>
      <c r="AX70" s="1">
        <v>7.5</v>
      </c>
      <c r="AY70" s="1">
        <v>1</v>
      </c>
      <c r="AZ70" s="1">
        <v>0</v>
      </c>
      <c r="BA70" s="1">
        <v>1</v>
      </c>
      <c r="BB70" s="1">
        <v>2</v>
      </c>
      <c r="BC70" s="1">
        <v>9.5</v>
      </c>
      <c r="BD70" s="1">
        <v>6</v>
      </c>
      <c r="BE70" s="1">
        <v>5.5</v>
      </c>
      <c r="BF70" s="1">
        <v>3.5</v>
      </c>
      <c r="BG70" s="1">
        <v>3</v>
      </c>
      <c r="BH70" s="1">
        <v>0.5</v>
      </c>
      <c r="BI70" s="1">
        <v>1.0900000000000001</v>
      </c>
      <c r="BJ70" s="1">
        <v>59</v>
      </c>
      <c r="BK70" s="1">
        <v>49</v>
      </c>
      <c r="BL70" s="1">
        <v>83</v>
      </c>
      <c r="BM70" s="1">
        <v>24</v>
      </c>
      <c r="BN70" s="1">
        <v>16</v>
      </c>
      <c r="BO70" s="1">
        <v>67</v>
      </c>
      <c r="BP70" s="1">
        <v>11.5</v>
      </c>
      <c r="BQ70" s="1">
        <v>6.5</v>
      </c>
      <c r="BR70" s="1">
        <v>57</v>
      </c>
      <c r="BS70" s="1">
        <v>0</v>
      </c>
      <c r="BT70" s="1">
        <v>0</v>
      </c>
      <c r="BU70" s="1">
        <v>2</v>
      </c>
      <c r="BV70" s="1">
        <v>0</v>
      </c>
      <c r="BW70" s="1">
        <v>0</v>
      </c>
      <c r="BX70" s="1">
        <v>1</v>
      </c>
      <c r="BY70" s="1">
        <v>86</v>
      </c>
      <c r="BZ70" s="1">
        <v>0</v>
      </c>
      <c r="CA70" s="1">
        <v>6</v>
      </c>
      <c r="CB70" s="1">
        <v>2</v>
      </c>
      <c r="CC70" s="1">
        <v>0</v>
      </c>
      <c r="CD70" s="1">
        <v>0</v>
      </c>
      <c r="CE70" s="1">
        <v>0</v>
      </c>
      <c r="CF70" s="1">
        <v>0</v>
      </c>
      <c r="CG70" s="1">
        <v>0</v>
      </c>
      <c r="CH70" s="1">
        <v>0</v>
      </c>
      <c r="CI70" s="1">
        <v>0</v>
      </c>
      <c r="CJ70" s="1">
        <v>0</v>
      </c>
      <c r="CK70" s="1">
        <f t="shared" si="1"/>
        <v>4.5221122100000004</v>
      </c>
      <c r="CL70" s="1">
        <v>0</v>
      </c>
    </row>
    <row r="71" spans="1:90" x14ac:dyDescent="0.25">
      <c r="A71" s="1" t="s">
        <v>88</v>
      </c>
      <c r="B71" s="1">
        <v>4.5</v>
      </c>
      <c r="C71" s="1">
        <v>2</v>
      </c>
      <c r="D71" s="1">
        <v>90</v>
      </c>
      <c r="E71" s="1">
        <v>0.12</v>
      </c>
      <c r="F71" s="1">
        <v>0</v>
      </c>
      <c r="G71" s="1">
        <v>0.1</v>
      </c>
      <c r="H71" s="1">
        <v>0</v>
      </c>
      <c r="I71" s="1">
        <v>1</v>
      </c>
      <c r="J71" s="1">
        <v>0.5</v>
      </c>
      <c r="K71" s="1">
        <v>0.5</v>
      </c>
      <c r="L71" s="1">
        <v>0.5</v>
      </c>
      <c r="M71" s="1">
        <v>0</v>
      </c>
      <c r="N71" s="1">
        <v>0.5</v>
      </c>
      <c r="O71" s="1">
        <v>0.09</v>
      </c>
      <c r="P71" s="1">
        <v>0.09</v>
      </c>
      <c r="Q71" s="1">
        <v>0</v>
      </c>
      <c r="R71" s="1">
        <v>0</v>
      </c>
      <c r="S71" s="1">
        <v>0</v>
      </c>
      <c r="T71" s="1">
        <v>0</v>
      </c>
      <c r="U71" s="1">
        <v>13</v>
      </c>
      <c r="V71" s="1">
        <v>9.5</v>
      </c>
      <c r="W71" s="1">
        <v>73</v>
      </c>
      <c r="X71" s="1">
        <v>1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0.03</v>
      </c>
      <c r="AF71" s="1">
        <v>0</v>
      </c>
      <c r="AG71" s="1">
        <v>0</v>
      </c>
      <c r="AH71" s="1">
        <v>0.5</v>
      </c>
      <c r="AI71" s="1">
        <v>0</v>
      </c>
      <c r="AJ71" s="1">
        <v>0.5</v>
      </c>
      <c r="AK71" s="1">
        <v>14.5</v>
      </c>
      <c r="AL71" s="1">
        <v>1.9</v>
      </c>
      <c r="AM71" s="1">
        <v>20.5</v>
      </c>
      <c r="AN71" s="1">
        <v>0.7</v>
      </c>
      <c r="AO71" s="1">
        <v>4.0999999999999996</v>
      </c>
      <c r="AP71" s="1">
        <v>15</v>
      </c>
      <c r="AQ71" s="1">
        <v>21</v>
      </c>
      <c r="AR71" s="1">
        <v>0</v>
      </c>
      <c r="AS71" s="1">
        <v>3</v>
      </c>
      <c r="AT71" s="1">
        <v>1</v>
      </c>
      <c r="AU71" s="1">
        <v>1</v>
      </c>
      <c r="AV71" s="1">
        <v>1</v>
      </c>
      <c r="AW71" s="1">
        <v>100</v>
      </c>
      <c r="AX71" s="1">
        <v>9.5</v>
      </c>
      <c r="AY71" s="1">
        <v>4</v>
      </c>
      <c r="AZ71" s="1">
        <v>0.5</v>
      </c>
      <c r="BA71" s="1">
        <v>3</v>
      </c>
      <c r="BB71" s="1">
        <v>7.5</v>
      </c>
      <c r="BC71" s="1">
        <v>11</v>
      </c>
      <c r="BD71" s="1">
        <v>6.5</v>
      </c>
      <c r="BE71" s="1">
        <v>3.5</v>
      </c>
      <c r="BF71" s="1">
        <v>1</v>
      </c>
      <c r="BG71" s="1">
        <v>2.5</v>
      </c>
      <c r="BH71" s="1">
        <v>0</v>
      </c>
      <c r="BI71" s="1">
        <v>0.72</v>
      </c>
      <c r="BJ71" s="1">
        <v>75.5</v>
      </c>
      <c r="BK71" s="1">
        <v>60.5</v>
      </c>
      <c r="BL71" s="1">
        <v>80</v>
      </c>
      <c r="BM71" s="1">
        <v>31</v>
      </c>
      <c r="BN71" s="1">
        <v>24.5</v>
      </c>
      <c r="BO71" s="1">
        <v>79</v>
      </c>
      <c r="BP71" s="1">
        <v>13</v>
      </c>
      <c r="BQ71" s="1">
        <v>9.5</v>
      </c>
      <c r="BR71" s="1">
        <v>73</v>
      </c>
      <c r="BS71" s="1">
        <v>0</v>
      </c>
      <c r="BT71" s="1">
        <v>0</v>
      </c>
      <c r="BU71" s="1">
        <v>2</v>
      </c>
      <c r="BV71" s="1">
        <v>0</v>
      </c>
      <c r="BW71" s="1">
        <v>0</v>
      </c>
      <c r="BX71" s="1">
        <v>0.5</v>
      </c>
      <c r="BY71" s="1">
        <v>92.5</v>
      </c>
      <c r="BZ71" s="1">
        <v>1.5</v>
      </c>
      <c r="CA71" s="1">
        <v>10</v>
      </c>
      <c r="CB71" s="1">
        <v>4</v>
      </c>
      <c r="CC71" s="1">
        <v>0</v>
      </c>
      <c r="CD71" s="1">
        <v>0</v>
      </c>
      <c r="CE71" s="1">
        <v>0</v>
      </c>
      <c r="CF71" s="1">
        <v>0</v>
      </c>
      <c r="CG71" s="1">
        <v>0</v>
      </c>
      <c r="CH71" s="1">
        <v>0</v>
      </c>
      <c r="CI71" s="1">
        <v>0</v>
      </c>
      <c r="CJ71" s="1">
        <v>0</v>
      </c>
      <c r="CK71" s="1">
        <f t="shared" si="1"/>
        <v>4.4215350599999992</v>
      </c>
      <c r="CL71" s="1">
        <v>0</v>
      </c>
    </row>
    <row r="72" spans="1:90" x14ac:dyDescent="0.25">
      <c r="A72" s="1" t="s">
        <v>91</v>
      </c>
      <c r="B72" s="1">
        <v>4.9000000000000004</v>
      </c>
      <c r="C72" s="1">
        <v>2</v>
      </c>
      <c r="D72" s="1">
        <v>90</v>
      </c>
      <c r="E72" s="1">
        <v>0.16</v>
      </c>
      <c r="F72" s="1">
        <v>0.25</v>
      </c>
      <c r="G72" s="1">
        <v>0.3</v>
      </c>
      <c r="H72" s="1">
        <v>1</v>
      </c>
      <c r="I72" s="1">
        <v>0.5</v>
      </c>
      <c r="J72" s="1">
        <v>0</v>
      </c>
      <c r="K72" s="1">
        <v>0</v>
      </c>
      <c r="L72" s="1">
        <v>0.5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9.5</v>
      </c>
      <c r="V72" s="1">
        <v>5.5</v>
      </c>
      <c r="W72" s="1">
        <v>58</v>
      </c>
      <c r="X72" s="1">
        <v>8</v>
      </c>
      <c r="Y72" s="1">
        <v>2.5</v>
      </c>
      <c r="Z72" s="1">
        <v>31</v>
      </c>
      <c r="AA72" s="1">
        <v>4</v>
      </c>
      <c r="AB72" s="1">
        <v>0.5</v>
      </c>
      <c r="AC72" s="1">
        <v>2</v>
      </c>
      <c r="AD72" s="1">
        <v>0.5</v>
      </c>
      <c r="AE72" s="1">
        <v>0.26</v>
      </c>
      <c r="AF72" s="1">
        <v>0.5</v>
      </c>
      <c r="AG72" s="1">
        <v>0</v>
      </c>
      <c r="AH72" s="1">
        <v>0</v>
      </c>
      <c r="AI72" s="1">
        <v>0</v>
      </c>
      <c r="AJ72" s="1">
        <v>0</v>
      </c>
      <c r="AK72" s="1">
        <v>0.5</v>
      </c>
      <c r="AL72" s="1">
        <v>31.65</v>
      </c>
      <c r="AM72" s="1">
        <v>19</v>
      </c>
      <c r="AN72" s="1">
        <v>0.8</v>
      </c>
      <c r="AO72" s="1">
        <v>3.4</v>
      </c>
      <c r="AP72" s="1">
        <v>12.5</v>
      </c>
      <c r="AQ72" s="1">
        <v>17</v>
      </c>
      <c r="AR72" s="1">
        <v>0</v>
      </c>
      <c r="AS72" s="1">
        <v>3</v>
      </c>
      <c r="AT72" s="1">
        <v>2</v>
      </c>
      <c r="AU72" s="1">
        <v>2</v>
      </c>
      <c r="AV72" s="1">
        <v>1.5</v>
      </c>
      <c r="AW72" s="1">
        <v>75</v>
      </c>
      <c r="AX72" s="1">
        <v>3.5</v>
      </c>
      <c r="AY72" s="1">
        <v>0</v>
      </c>
      <c r="AZ72" s="1">
        <v>0</v>
      </c>
      <c r="BA72" s="1">
        <v>0.5</v>
      </c>
      <c r="BB72" s="1">
        <v>0.5</v>
      </c>
      <c r="BC72" s="1">
        <v>12</v>
      </c>
      <c r="BD72" s="1">
        <v>8</v>
      </c>
      <c r="BE72" s="1">
        <v>4.5</v>
      </c>
      <c r="BF72" s="1">
        <v>0</v>
      </c>
      <c r="BG72" s="1">
        <v>2</v>
      </c>
      <c r="BH72" s="1">
        <v>1.5</v>
      </c>
      <c r="BI72" s="1">
        <v>1.45</v>
      </c>
      <c r="BJ72" s="1">
        <v>33</v>
      </c>
      <c r="BK72" s="1">
        <v>23</v>
      </c>
      <c r="BL72" s="1">
        <v>70</v>
      </c>
      <c r="BM72" s="1">
        <v>25</v>
      </c>
      <c r="BN72" s="1">
        <v>14</v>
      </c>
      <c r="BO72" s="1">
        <v>56</v>
      </c>
      <c r="BP72" s="1">
        <v>9.5</v>
      </c>
      <c r="BQ72" s="1">
        <v>5.5</v>
      </c>
      <c r="BR72" s="1">
        <v>58</v>
      </c>
      <c r="BS72" s="1">
        <v>0</v>
      </c>
      <c r="BT72" s="1">
        <v>0</v>
      </c>
      <c r="BU72" s="1">
        <v>2</v>
      </c>
      <c r="BV72" s="1">
        <v>0</v>
      </c>
      <c r="BW72" s="1">
        <v>0</v>
      </c>
      <c r="BX72" s="1">
        <v>0.5</v>
      </c>
      <c r="BY72" s="1">
        <v>59</v>
      </c>
      <c r="BZ72" s="1">
        <v>0</v>
      </c>
      <c r="CA72" s="1">
        <v>6</v>
      </c>
      <c r="CB72" s="1">
        <v>8.5</v>
      </c>
      <c r="CC72" s="1">
        <v>0</v>
      </c>
      <c r="CD72" s="1">
        <v>0</v>
      </c>
      <c r="CE72" s="1">
        <v>4</v>
      </c>
      <c r="CF72" s="1">
        <v>0</v>
      </c>
      <c r="CG72" s="1">
        <v>0</v>
      </c>
      <c r="CH72" s="1">
        <v>0</v>
      </c>
      <c r="CI72" s="1">
        <v>0</v>
      </c>
      <c r="CJ72" s="1">
        <v>0</v>
      </c>
      <c r="CK72" s="1">
        <f t="shared" si="1"/>
        <v>3.9512532600000005</v>
      </c>
      <c r="CL72" s="1">
        <v>0</v>
      </c>
    </row>
    <row r="73" spans="1:90" x14ac:dyDescent="0.25">
      <c r="A73" s="1" t="s">
        <v>197</v>
      </c>
      <c r="B73" s="1">
        <v>4.4000000000000004</v>
      </c>
      <c r="C73" s="1">
        <v>2</v>
      </c>
      <c r="D73" s="1">
        <v>25.5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2</v>
      </c>
      <c r="V73" s="1">
        <v>1.5</v>
      </c>
      <c r="W73" s="1">
        <v>75</v>
      </c>
      <c r="X73" s="1">
        <v>0.5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0.5</v>
      </c>
      <c r="AM73" s="1">
        <v>9.1</v>
      </c>
      <c r="AN73" s="1">
        <v>0</v>
      </c>
      <c r="AO73" s="1">
        <v>2.9</v>
      </c>
      <c r="AP73" s="1">
        <v>5.5</v>
      </c>
      <c r="AQ73" s="1">
        <v>5.5</v>
      </c>
      <c r="AR73" s="1">
        <v>0</v>
      </c>
      <c r="AS73" s="1">
        <v>1</v>
      </c>
      <c r="AT73" s="1">
        <v>0.5</v>
      </c>
      <c r="AU73" s="1">
        <v>0.5</v>
      </c>
      <c r="AV73" s="1">
        <v>0.5</v>
      </c>
      <c r="AW73" s="1">
        <v>100</v>
      </c>
      <c r="AX73" s="1">
        <v>2.5</v>
      </c>
      <c r="AY73" s="1">
        <v>0.5</v>
      </c>
      <c r="AZ73" s="1">
        <v>1</v>
      </c>
      <c r="BA73" s="1">
        <v>0.5</v>
      </c>
      <c r="BB73" s="1">
        <v>2</v>
      </c>
      <c r="BC73" s="1">
        <v>11</v>
      </c>
      <c r="BD73" s="1">
        <v>6.5</v>
      </c>
      <c r="BE73" s="1">
        <v>3.5</v>
      </c>
      <c r="BF73" s="1">
        <v>1</v>
      </c>
      <c r="BG73" s="1">
        <v>2.5</v>
      </c>
      <c r="BH73" s="1">
        <v>0</v>
      </c>
      <c r="BI73" s="1">
        <v>0.72</v>
      </c>
      <c r="BJ73" s="1">
        <v>14</v>
      </c>
      <c r="BK73" s="1">
        <v>10.5</v>
      </c>
      <c r="BL73" s="1">
        <v>75</v>
      </c>
      <c r="BM73" s="1">
        <v>9</v>
      </c>
      <c r="BN73" s="1">
        <v>6</v>
      </c>
      <c r="BO73" s="1">
        <v>67</v>
      </c>
      <c r="BP73" s="1">
        <v>2</v>
      </c>
      <c r="BQ73" s="1">
        <v>1.5</v>
      </c>
      <c r="BR73" s="1">
        <v>75</v>
      </c>
      <c r="BS73" s="1">
        <v>0</v>
      </c>
      <c r="BT73" s="1">
        <v>0</v>
      </c>
      <c r="BU73" s="1">
        <v>0</v>
      </c>
      <c r="BV73" s="1">
        <v>2</v>
      </c>
      <c r="BW73" s="1">
        <v>0</v>
      </c>
      <c r="BX73" s="1">
        <v>0.5</v>
      </c>
      <c r="BY73" s="1">
        <v>18.5</v>
      </c>
      <c r="BZ73" s="1">
        <v>0</v>
      </c>
      <c r="CA73" s="1">
        <v>2</v>
      </c>
      <c r="CB73" s="1">
        <v>0.5</v>
      </c>
      <c r="CC73" s="1">
        <v>0</v>
      </c>
      <c r="CD73" s="1">
        <v>0</v>
      </c>
      <c r="CE73" s="1">
        <v>0</v>
      </c>
      <c r="CF73" s="1">
        <v>0</v>
      </c>
      <c r="CG73" s="1">
        <v>0</v>
      </c>
      <c r="CH73" s="1">
        <v>0</v>
      </c>
      <c r="CI73" s="1">
        <v>0</v>
      </c>
      <c r="CJ73" s="1">
        <v>0</v>
      </c>
      <c r="CK73" s="1">
        <f t="shared" si="1"/>
        <v>3.1165706999999996</v>
      </c>
      <c r="CL73" s="1">
        <v>0</v>
      </c>
    </row>
    <row r="74" spans="1:90" x14ac:dyDescent="0.25">
      <c r="A74" s="1" t="s">
        <v>106</v>
      </c>
      <c r="B74" s="1">
        <v>4.3</v>
      </c>
      <c r="C74" s="1">
        <v>2</v>
      </c>
      <c r="D74" s="1">
        <v>90</v>
      </c>
      <c r="E74" s="1">
        <v>0.02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0.01</v>
      </c>
      <c r="P74" s="1">
        <v>0.01</v>
      </c>
      <c r="Q74" s="1">
        <v>0</v>
      </c>
      <c r="R74" s="1">
        <v>0</v>
      </c>
      <c r="S74" s="1">
        <v>0</v>
      </c>
      <c r="T74" s="1">
        <v>0</v>
      </c>
      <c r="U74" s="1">
        <v>10</v>
      </c>
      <c r="V74" s="1">
        <v>7.5</v>
      </c>
      <c r="W74" s="1">
        <v>75</v>
      </c>
      <c r="X74" s="1">
        <v>3</v>
      </c>
      <c r="Y74" s="1">
        <v>0.5</v>
      </c>
      <c r="Z74" s="1">
        <v>17</v>
      </c>
      <c r="AA74" s="1">
        <v>0</v>
      </c>
      <c r="AB74" s="1">
        <v>0</v>
      </c>
      <c r="AC74" s="1">
        <v>0</v>
      </c>
      <c r="AD74" s="1">
        <v>0</v>
      </c>
      <c r="AE74" s="1">
        <v>0.01</v>
      </c>
      <c r="AF74" s="1">
        <v>0</v>
      </c>
      <c r="AG74" s="1">
        <v>0</v>
      </c>
      <c r="AH74" s="1">
        <v>0</v>
      </c>
      <c r="AI74" s="1">
        <v>0</v>
      </c>
      <c r="AJ74" s="1">
        <v>0.5</v>
      </c>
      <c r="AK74" s="1">
        <v>5</v>
      </c>
      <c r="AL74" s="1">
        <v>5.2</v>
      </c>
      <c r="AM74" s="1">
        <v>16.399999999999999</v>
      </c>
      <c r="AN74" s="1">
        <v>0.1</v>
      </c>
      <c r="AO74" s="1">
        <v>4</v>
      </c>
      <c r="AP74" s="1">
        <v>12.5</v>
      </c>
      <c r="AQ74" s="1">
        <v>18.5</v>
      </c>
      <c r="AR74" s="1">
        <v>0</v>
      </c>
      <c r="AS74" s="1">
        <v>3.5</v>
      </c>
      <c r="AT74" s="1">
        <v>1</v>
      </c>
      <c r="AU74" s="1">
        <v>3</v>
      </c>
      <c r="AV74" s="1">
        <v>2</v>
      </c>
      <c r="AW74" s="1">
        <v>67</v>
      </c>
      <c r="AX74" s="1">
        <v>5.5</v>
      </c>
      <c r="AY74" s="1">
        <v>1.5</v>
      </c>
      <c r="AZ74" s="1">
        <v>0.5</v>
      </c>
      <c r="BA74" s="1">
        <v>3.5</v>
      </c>
      <c r="BB74" s="1">
        <v>5.5</v>
      </c>
      <c r="BC74" s="1">
        <v>11</v>
      </c>
      <c r="BD74" s="1">
        <v>6.5</v>
      </c>
      <c r="BE74" s="1">
        <v>3.5</v>
      </c>
      <c r="BF74" s="1">
        <v>1</v>
      </c>
      <c r="BG74" s="1">
        <v>2.5</v>
      </c>
      <c r="BH74" s="1">
        <v>0</v>
      </c>
      <c r="BI74" s="1">
        <v>0.72</v>
      </c>
      <c r="BJ74" s="1">
        <v>38</v>
      </c>
      <c r="BK74" s="1">
        <v>31.5</v>
      </c>
      <c r="BL74" s="1">
        <v>83</v>
      </c>
      <c r="BM74" s="1">
        <v>23.5</v>
      </c>
      <c r="BN74" s="1">
        <v>17.5</v>
      </c>
      <c r="BO74" s="1">
        <v>74</v>
      </c>
      <c r="BP74" s="1">
        <v>10</v>
      </c>
      <c r="BQ74" s="1">
        <v>7.5</v>
      </c>
      <c r="BR74" s="1">
        <v>75</v>
      </c>
      <c r="BS74" s="1">
        <v>0</v>
      </c>
      <c r="BT74" s="1">
        <v>0</v>
      </c>
      <c r="BU74" s="1">
        <v>2</v>
      </c>
      <c r="BV74" s="1">
        <v>0</v>
      </c>
      <c r="BW74" s="1">
        <v>0</v>
      </c>
      <c r="BX74" s="1">
        <v>0.5</v>
      </c>
      <c r="BY74" s="1">
        <v>71.5</v>
      </c>
      <c r="BZ74" s="1">
        <v>2.5</v>
      </c>
      <c r="CA74" s="1">
        <v>1.5</v>
      </c>
      <c r="CB74" s="1">
        <v>4.5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>
        <v>0</v>
      </c>
      <c r="CJ74" s="1">
        <v>0</v>
      </c>
      <c r="CK74" s="1">
        <f t="shared" si="1"/>
        <v>4.089227779999999</v>
      </c>
      <c r="CL74" s="1">
        <v>0</v>
      </c>
    </row>
    <row r="75" spans="1:90" x14ac:dyDescent="0.25">
      <c r="A75" s="1" t="s">
        <v>108</v>
      </c>
      <c r="B75" s="1">
        <v>4.4000000000000004</v>
      </c>
      <c r="C75" s="1">
        <v>2</v>
      </c>
      <c r="D75" s="1">
        <v>90</v>
      </c>
      <c r="E75" s="1">
        <v>0.35</v>
      </c>
      <c r="F75" s="1">
        <v>0.25</v>
      </c>
      <c r="G75" s="1">
        <v>0.6</v>
      </c>
      <c r="H75" s="1">
        <v>1</v>
      </c>
      <c r="I75" s="1">
        <v>1</v>
      </c>
      <c r="J75" s="1">
        <v>1</v>
      </c>
      <c r="K75" s="1">
        <v>1</v>
      </c>
      <c r="L75" s="1">
        <v>0</v>
      </c>
      <c r="M75" s="1">
        <v>1</v>
      </c>
      <c r="N75" s="1">
        <v>1</v>
      </c>
      <c r="O75" s="1">
        <v>0.47</v>
      </c>
      <c r="P75" s="1">
        <v>0.47</v>
      </c>
      <c r="Q75" s="1">
        <v>0.5</v>
      </c>
      <c r="R75" s="1">
        <v>0.5</v>
      </c>
      <c r="S75" s="1">
        <v>0</v>
      </c>
      <c r="T75" s="1">
        <v>0.5</v>
      </c>
      <c r="U75" s="1">
        <v>3</v>
      </c>
      <c r="V75" s="1">
        <v>1</v>
      </c>
      <c r="W75" s="1">
        <v>33</v>
      </c>
      <c r="X75" s="1">
        <v>0</v>
      </c>
      <c r="Y75" s="1">
        <v>0</v>
      </c>
      <c r="AA75" s="1">
        <v>0</v>
      </c>
      <c r="AB75" s="1">
        <v>0</v>
      </c>
      <c r="AC75" s="1">
        <v>0.5</v>
      </c>
      <c r="AD75" s="1">
        <v>0</v>
      </c>
      <c r="AE75" s="1">
        <v>0.08</v>
      </c>
      <c r="AF75" s="1">
        <v>0</v>
      </c>
      <c r="AG75" s="1">
        <v>0</v>
      </c>
      <c r="AH75" s="1">
        <v>0.5</v>
      </c>
      <c r="AI75" s="1">
        <v>0</v>
      </c>
      <c r="AJ75" s="1">
        <v>0</v>
      </c>
      <c r="AK75" s="1">
        <v>31</v>
      </c>
      <c r="AL75" s="1">
        <v>5.3</v>
      </c>
      <c r="AM75" s="1">
        <v>30.3</v>
      </c>
      <c r="AN75" s="1">
        <v>3.1</v>
      </c>
      <c r="AO75" s="1">
        <v>5.2</v>
      </c>
      <c r="AP75" s="1">
        <v>6</v>
      </c>
      <c r="AQ75" s="1">
        <v>12</v>
      </c>
      <c r="AR75" s="1">
        <v>0</v>
      </c>
      <c r="AS75" s="1">
        <v>3</v>
      </c>
      <c r="AT75" s="1">
        <v>2</v>
      </c>
      <c r="AU75" s="1">
        <v>0.5</v>
      </c>
      <c r="AV75" s="1">
        <v>0</v>
      </c>
      <c r="AW75" s="1">
        <v>0</v>
      </c>
      <c r="AX75" s="1">
        <v>1.5</v>
      </c>
      <c r="AY75" s="1">
        <v>4.5</v>
      </c>
      <c r="AZ75" s="1">
        <v>1</v>
      </c>
      <c r="BA75" s="1">
        <v>1</v>
      </c>
      <c r="BB75" s="1">
        <v>6.5</v>
      </c>
      <c r="BC75" s="1">
        <v>12</v>
      </c>
      <c r="BD75" s="1">
        <v>8</v>
      </c>
      <c r="BE75" s="1">
        <v>4.5</v>
      </c>
      <c r="BF75" s="1">
        <v>0</v>
      </c>
      <c r="BG75" s="1">
        <v>2</v>
      </c>
      <c r="BH75" s="1">
        <v>1.5</v>
      </c>
      <c r="BI75" s="1">
        <v>1.45</v>
      </c>
      <c r="BJ75" s="1">
        <v>29</v>
      </c>
      <c r="BK75" s="1">
        <v>22.5</v>
      </c>
      <c r="BL75" s="1">
        <v>78</v>
      </c>
      <c r="BM75" s="1">
        <v>8</v>
      </c>
      <c r="BN75" s="1">
        <v>2.5</v>
      </c>
      <c r="BO75" s="1">
        <v>31</v>
      </c>
      <c r="BP75" s="1">
        <v>3</v>
      </c>
      <c r="BQ75" s="1">
        <v>1</v>
      </c>
      <c r="BR75" s="1">
        <v>33</v>
      </c>
      <c r="BS75" s="1">
        <v>0</v>
      </c>
      <c r="BT75" s="1">
        <v>0</v>
      </c>
      <c r="BU75" s="1">
        <v>2</v>
      </c>
      <c r="BV75" s="1">
        <v>0</v>
      </c>
      <c r="BW75" s="1">
        <v>0</v>
      </c>
      <c r="BX75" s="1">
        <v>0</v>
      </c>
      <c r="BY75" s="1">
        <v>39.5</v>
      </c>
      <c r="BZ75" s="1">
        <v>4</v>
      </c>
      <c r="CA75" s="1">
        <v>0.5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0</v>
      </c>
      <c r="CJ75" s="1">
        <v>0</v>
      </c>
      <c r="CK75" s="1">
        <f t="shared" si="1"/>
        <v>2.8288834699999978</v>
      </c>
      <c r="CL75" s="1">
        <v>0</v>
      </c>
    </row>
    <row r="76" spans="1:90" x14ac:dyDescent="0.25">
      <c r="A76" s="1" t="s">
        <v>188</v>
      </c>
      <c r="B76" s="1">
        <v>4.3</v>
      </c>
      <c r="C76" s="1">
        <v>2</v>
      </c>
      <c r="D76" s="1">
        <v>90</v>
      </c>
      <c r="E76" s="1">
        <v>0.01</v>
      </c>
      <c r="F76" s="1">
        <v>0.25</v>
      </c>
      <c r="G76" s="1">
        <v>0</v>
      </c>
      <c r="H76" s="1">
        <v>1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13</v>
      </c>
      <c r="V76" s="1">
        <v>11</v>
      </c>
      <c r="W76" s="1">
        <v>85</v>
      </c>
      <c r="X76" s="1">
        <v>3</v>
      </c>
      <c r="Y76" s="1">
        <v>0</v>
      </c>
      <c r="Z76" s="1">
        <v>0</v>
      </c>
      <c r="AA76" s="1">
        <v>0</v>
      </c>
      <c r="AB76" s="1">
        <v>0</v>
      </c>
      <c r="AC76" s="1">
        <v>0.5</v>
      </c>
      <c r="AD76" s="1">
        <v>0</v>
      </c>
      <c r="AE76" s="1">
        <v>0.02</v>
      </c>
      <c r="AF76" s="1">
        <v>0.5</v>
      </c>
      <c r="AG76" s="1">
        <v>0</v>
      </c>
      <c r="AH76" s="1">
        <v>0</v>
      </c>
      <c r="AI76" s="1">
        <v>0</v>
      </c>
      <c r="AJ76" s="1">
        <v>0</v>
      </c>
      <c r="AK76" s="1">
        <v>2</v>
      </c>
      <c r="AL76" s="1">
        <v>7.55</v>
      </c>
      <c r="AM76" s="1">
        <v>27.5</v>
      </c>
      <c r="AN76" s="1">
        <v>0.1</v>
      </c>
      <c r="AO76" s="1">
        <v>2.5</v>
      </c>
      <c r="AP76" s="1">
        <v>18</v>
      </c>
      <c r="AQ76" s="1">
        <v>22.5</v>
      </c>
      <c r="AR76" s="1">
        <v>0</v>
      </c>
      <c r="AS76" s="1">
        <v>3.5</v>
      </c>
      <c r="AT76" s="1">
        <v>1</v>
      </c>
      <c r="AU76" s="1">
        <v>4</v>
      </c>
      <c r="AV76" s="1">
        <v>2.5</v>
      </c>
      <c r="AW76" s="1">
        <v>63</v>
      </c>
      <c r="AX76" s="1">
        <v>6.5</v>
      </c>
      <c r="AY76" s="1">
        <v>4</v>
      </c>
      <c r="AZ76" s="1">
        <v>0</v>
      </c>
      <c r="BA76" s="1">
        <v>1.5</v>
      </c>
      <c r="BB76" s="1">
        <v>5.5</v>
      </c>
      <c r="BC76" s="1">
        <v>11.5</v>
      </c>
      <c r="BD76" s="1">
        <v>7</v>
      </c>
      <c r="BE76" s="1">
        <v>4.5</v>
      </c>
      <c r="BF76" s="1">
        <v>1</v>
      </c>
      <c r="BG76" s="1">
        <v>2.5</v>
      </c>
      <c r="BH76" s="1">
        <v>2</v>
      </c>
      <c r="BI76" s="1">
        <v>1.62</v>
      </c>
      <c r="BJ76" s="1">
        <v>37</v>
      </c>
      <c r="BK76" s="1">
        <v>30.5</v>
      </c>
      <c r="BL76" s="1">
        <v>82</v>
      </c>
      <c r="BM76" s="1">
        <v>26</v>
      </c>
      <c r="BN76" s="1">
        <v>17.5</v>
      </c>
      <c r="BO76" s="1">
        <v>67</v>
      </c>
      <c r="BP76" s="1">
        <v>13</v>
      </c>
      <c r="BQ76" s="1">
        <v>11</v>
      </c>
      <c r="BR76" s="1">
        <v>85</v>
      </c>
      <c r="BS76" s="1">
        <v>0</v>
      </c>
      <c r="BT76" s="1">
        <v>0</v>
      </c>
      <c r="BU76" s="1">
        <v>2</v>
      </c>
      <c r="BV76" s="1">
        <v>0</v>
      </c>
      <c r="BW76" s="1">
        <v>0</v>
      </c>
      <c r="BX76" s="1">
        <v>0</v>
      </c>
      <c r="BY76" s="1">
        <v>60</v>
      </c>
      <c r="BZ76" s="1">
        <v>1</v>
      </c>
      <c r="CA76" s="1">
        <v>5</v>
      </c>
      <c r="CB76" s="1">
        <v>4</v>
      </c>
      <c r="CC76" s="1">
        <v>0</v>
      </c>
      <c r="CD76" s="1">
        <v>0</v>
      </c>
      <c r="CE76" s="1">
        <v>0</v>
      </c>
      <c r="CF76" s="1">
        <v>0</v>
      </c>
      <c r="CG76" s="1">
        <v>0</v>
      </c>
      <c r="CH76" s="1">
        <v>0</v>
      </c>
      <c r="CI76" s="1">
        <v>0</v>
      </c>
      <c r="CJ76" s="1">
        <v>0</v>
      </c>
      <c r="CK76" s="1">
        <f t="shared" si="1"/>
        <v>3.78094631</v>
      </c>
      <c r="CL76" s="1">
        <v>0</v>
      </c>
    </row>
    <row r="77" spans="1:90" x14ac:dyDescent="0.25">
      <c r="A77" s="1" t="s">
        <v>146</v>
      </c>
      <c r="B77" s="1">
        <v>4.3</v>
      </c>
      <c r="C77" s="1">
        <v>2</v>
      </c>
      <c r="D77" s="1">
        <v>89.5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6.5</v>
      </c>
      <c r="V77" s="1">
        <v>2.5</v>
      </c>
      <c r="W77" s="1">
        <v>38</v>
      </c>
      <c r="X77" s="1">
        <v>0</v>
      </c>
      <c r="Y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0.55000000000000004</v>
      </c>
      <c r="AM77" s="1">
        <v>13.7</v>
      </c>
      <c r="AN77" s="1">
        <v>0</v>
      </c>
      <c r="AO77" s="1">
        <v>2.4</v>
      </c>
      <c r="AP77" s="1">
        <v>14.5</v>
      </c>
      <c r="AQ77" s="1">
        <v>14.5</v>
      </c>
      <c r="AR77" s="1">
        <v>0</v>
      </c>
      <c r="AS77" s="1">
        <v>2</v>
      </c>
      <c r="AT77" s="1">
        <v>1</v>
      </c>
      <c r="AU77" s="1">
        <v>0.5</v>
      </c>
      <c r="AV77" s="1">
        <v>0.5</v>
      </c>
      <c r="AW77" s="1">
        <v>100</v>
      </c>
      <c r="AX77" s="1">
        <v>4.5</v>
      </c>
      <c r="AY77" s="1">
        <v>5</v>
      </c>
      <c r="AZ77" s="1">
        <v>0.5</v>
      </c>
      <c r="BA77" s="1">
        <v>0.5</v>
      </c>
      <c r="BB77" s="1">
        <v>6</v>
      </c>
      <c r="BC77" s="1">
        <v>11.5</v>
      </c>
      <c r="BD77" s="1">
        <v>7</v>
      </c>
      <c r="BE77" s="1">
        <v>4.5</v>
      </c>
      <c r="BF77" s="1">
        <v>1</v>
      </c>
      <c r="BG77" s="1">
        <v>2.5</v>
      </c>
      <c r="BH77" s="1">
        <v>2</v>
      </c>
      <c r="BI77" s="1">
        <v>1.62</v>
      </c>
      <c r="BJ77" s="1">
        <v>32.5</v>
      </c>
      <c r="BK77" s="1">
        <v>27</v>
      </c>
      <c r="BL77" s="1">
        <v>83</v>
      </c>
      <c r="BM77" s="1">
        <v>12.5</v>
      </c>
      <c r="BN77" s="1">
        <v>7.5</v>
      </c>
      <c r="BO77" s="1">
        <v>60</v>
      </c>
      <c r="BP77" s="1">
        <v>6.5</v>
      </c>
      <c r="BQ77" s="1">
        <v>2.5</v>
      </c>
      <c r="BR77" s="1">
        <v>38</v>
      </c>
      <c r="BS77" s="1">
        <v>0</v>
      </c>
      <c r="BT77" s="1">
        <v>0</v>
      </c>
      <c r="BU77" s="1">
        <v>2</v>
      </c>
      <c r="BV77" s="1">
        <v>0</v>
      </c>
      <c r="BW77" s="1">
        <v>1</v>
      </c>
      <c r="BX77" s="1">
        <v>0</v>
      </c>
      <c r="BY77" s="1">
        <v>40</v>
      </c>
      <c r="BZ77" s="1">
        <v>0</v>
      </c>
      <c r="CA77" s="1">
        <v>6</v>
      </c>
      <c r="CB77" s="1">
        <v>1</v>
      </c>
      <c r="CC77" s="1">
        <v>0</v>
      </c>
      <c r="CD77" s="1">
        <v>0</v>
      </c>
      <c r="CE77" s="1">
        <v>0</v>
      </c>
      <c r="CF77" s="1">
        <v>0</v>
      </c>
      <c r="CG77" s="1">
        <v>0</v>
      </c>
      <c r="CH77" s="1">
        <v>0</v>
      </c>
      <c r="CI77" s="1">
        <v>0</v>
      </c>
      <c r="CJ77" s="1">
        <v>0</v>
      </c>
      <c r="CK77" s="1">
        <f t="shared" si="1"/>
        <v>3.1228294000000005</v>
      </c>
      <c r="CL77" s="1">
        <v>0</v>
      </c>
    </row>
    <row r="78" spans="1:90" x14ac:dyDescent="0.25">
      <c r="A78" s="1" t="s">
        <v>149</v>
      </c>
      <c r="B78" s="1">
        <v>4.4000000000000004</v>
      </c>
      <c r="C78" s="1">
        <v>2</v>
      </c>
      <c r="D78" s="1">
        <v>90</v>
      </c>
      <c r="E78" s="1">
        <v>0.04</v>
      </c>
      <c r="F78" s="1">
        <v>0</v>
      </c>
      <c r="G78" s="1">
        <v>0</v>
      </c>
      <c r="H78" s="1">
        <v>0</v>
      </c>
      <c r="I78" s="1">
        <v>0.5</v>
      </c>
      <c r="J78" s="1">
        <v>0</v>
      </c>
      <c r="K78" s="1">
        <v>0.5</v>
      </c>
      <c r="L78" s="1">
        <v>0</v>
      </c>
      <c r="M78" s="1">
        <v>0</v>
      </c>
      <c r="N78" s="1">
        <v>0</v>
      </c>
      <c r="O78" s="1">
        <v>0.02</v>
      </c>
      <c r="P78" s="1">
        <v>0.02</v>
      </c>
      <c r="Q78" s="1">
        <v>0</v>
      </c>
      <c r="R78" s="1">
        <v>0</v>
      </c>
      <c r="S78" s="1">
        <v>0</v>
      </c>
      <c r="T78" s="1">
        <v>0</v>
      </c>
      <c r="U78" s="1">
        <v>7.5</v>
      </c>
      <c r="V78" s="1">
        <v>5</v>
      </c>
      <c r="W78" s="1">
        <v>67</v>
      </c>
      <c r="X78" s="1">
        <v>0</v>
      </c>
      <c r="Y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0.02</v>
      </c>
      <c r="AF78" s="1">
        <v>0</v>
      </c>
      <c r="AG78" s="1">
        <v>0</v>
      </c>
      <c r="AH78" s="1">
        <v>0.5</v>
      </c>
      <c r="AI78" s="1">
        <v>0</v>
      </c>
      <c r="AJ78" s="1">
        <v>0.5</v>
      </c>
      <c r="AK78" s="1">
        <v>10</v>
      </c>
      <c r="AL78" s="1">
        <v>1.4</v>
      </c>
      <c r="AM78" s="1">
        <v>19.8</v>
      </c>
      <c r="AN78" s="1">
        <v>0.2</v>
      </c>
      <c r="AO78" s="1">
        <v>3.7</v>
      </c>
      <c r="AP78" s="1">
        <v>13.5</v>
      </c>
      <c r="AQ78" s="1">
        <v>19.5</v>
      </c>
      <c r="AR78" s="1">
        <v>1</v>
      </c>
      <c r="AS78" s="1">
        <v>4</v>
      </c>
      <c r="AT78" s="1">
        <v>1</v>
      </c>
      <c r="AU78" s="1">
        <v>0</v>
      </c>
      <c r="AV78" s="1">
        <v>0</v>
      </c>
      <c r="AX78" s="1">
        <v>8</v>
      </c>
      <c r="AY78" s="1">
        <v>5.5</v>
      </c>
      <c r="AZ78" s="1">
        <v>0.5</v>
      </c>
      <c r="BA78" s="1">
        <v>2</v>
      </c>
      <c r="BB78" s="1">
        <v>8</v>
      </c>
      <c r="BC78" s="1">
        <v>11</v>
      </c>
      <c r="BD78" s="1">
        <v>6.5</v>
      </c>
      <c r="BE78" s="1">
        <v>3.5</v>
      </c>
      <c r="BF78" s="1">
        <v>1</v>
      </c>
      <c r="BG78" s="1">
        <v>2.5</v>
      </c>
      <c r="BH78" s="1">
        <v>0</v>
      </c>
      <c r="BI78" s="1">
        <v>0.72</v>
      </c>
      <c r="BJ78" s="1">
        <v>74.5</v>
      </c>
      <c r="BK78" s="1">
        <v>65.5</v>
      </c>
      <c r="BL78" s="1">
        <v>88</v>
      </c>
      <c r="BM78" s="1">
        <v>26.5</v>
      </c>
      <c r="BN78" s="1">
        <v>19.5</v>
      </c>
      <c r="BO78" s="1">
        <v>74</v>
      </c>
      <c r="BP78" s="1">
        <v>7.5</v>
      </c>
      <c r="BQ78" s="1">
        <v>5</v>
      </c>
      <c r="BR78" s="1">
        <v>67</v>
      </c>
      <c r="BS78" s="1">
        <v>0</v>
      </c>
      <c r="BT78" s="1">
        <v>0</v>
      </c>
      <c r="BU78" s="1">
        <v>2</v>
      </c>
      <c r="BV78" s="1">
        <v>0</v>
      </c>
      <c r="BW78" s="1">
        <v>0</v>
      </c>
      <c r="BX78" s="1">
        <v>0</v>
      </c>
      <c r="BY78" s="1">
        <v>87.5</v>
      </c>
      <c r="BZ78" s="1">
        <v>1</v>
      </c>
      <c r="CA78" s="1">
        <v>6</v>
      </c>
      <c r="CB78" s="1">
        <v>0.5</v>
      </c>
      <c r="CC78" s="1">
        <v>0</v>
      </c>
      <c r="CD78" s="1">
        <v>0</v>
      </c>
      <c r="CE78" s="1">
        <v>0</v>
      </c>
      <c r="CF78" s="1">
        <v>0</v>
      </c>
      <c r="CG78" s="1">
        <v>0</v>
      </c>
      <c r="CH78" s="1">
        <v>0</v>
      </c>
      <c r="CI78" s="1">
        <v>0</v>
      </c>
      <c r="CJ78" s="1">
        <v>0</v>
      </c>
      <c r="CK78" s="1">
        <f t="shared" si="1"/>
        <v>4.0105255600000005</v>
      </c>
      <c r="CL78" s="1">
        <v>-1</v>
      </c>
    </row>
  </sheetData>
  <sortState xmlns:xlrd2="http://schemas.microsoft.com/office/spreadsheetml/2017/richdata2" ref="A2:CL78">
    <sortCondition ref="C5:C78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6393E-9991-430A-A954-B67B804FDEBF}">
  <dimension ref="A1:CL86"/>
  <sheetViews>
    <sheetView zoomScale="80" zoomScaleNormal="80" workbookViewId="0">
      <pane xSplit="1" ySplit="1" topLeftCell="BT2" activePane="bottomRight" state="frozen"/>
      <selection pane="topRight" activeCell="B1" sqref="B1"/>
      <selection pane="bottomLeft" activeCell="A2" sqref="A2"/>
      <selection pane="bottomRight" activeCell="CK1" activeCellId="1" sqref="A1:B1048576 CK1:CL1048576"/>
    </sheetView>
  </sheetViews>
  <sheetFormatPr defaultRowHeight="15.75" x14ac:dyDescent="0.25"/>
  <cols>
    <col min="1" max="89" width="9.140625" style="1"/>
    <col min="90" max="90" width="12" style="1" bestFit="1" customWidth="1"/>
    <col min="91" max="16384" width="9.140625" style="1"/>
  </cols>
  <sheetData>
    <row r="1" spans="1:9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10</v>
      </c>
      <c r="S1" s="1" t="s">
        <v>11</v>
      </c>
      <c r="T1" s="1" t="s">
        <v>13</v>
      </c>
      <c r="U1" s="1" t="s">
        <v>17</v>
      </c>
      <c r="V1" s="1" t="s">
        <v>18</v>
      </c>
      <c r="W1" s="1" t="s">
        <v>19</v>
      </c>
      <c r="X1" s="1" t="s">
        <v>17</v>
      </c>
      <c r="Y1" s="1" t="s">
        <v>18</v>
      </c>
      <c r="Z1" s="1" t="s">
        <v>19</v>
      </c>
      <c r="AA1" s="1" t="s">
        <v>20</v>
      </c>
      <c r="AB1" s="1" t="s">
        <v>21</v>
      </c>
      <c r="AC1" s="1" t="s">
        <v>22</v>
      </c>
      <c r="AD1" s="1" t="s">
        <v>23</v>
      </c>
      <c r="AE1" s="1" t="s">
        <v>24</v>
      </c>
      <c r="AF1" s="1" t="s">
        <v>25</v>
      </c>
      <c r="AG1" s="1" t="s">
        <v>26</v>
      </c>
      <c r="AH1" s="1" t="s">
        <v>27</v>
      </c>
      <c r="AI1" s="1" t="s">
        <v>28</v>
      </c>
      <c r="AJ1" s="1" t="s">
        <v>29</v>
      </c>
      <c r="AK1" s="1" t="s">
        <v>30</v>
      </c>
      <c r="AL1" s="1" t="s">
        <v>31</v>
      </c>
      <c r="AM1" s="1" t="s">
        <v>32</v>
      </c>
      <c r="AN1" s="1" t="s">
        <v>33</v>
      </c>
      <c r="AO1" s="1" t="s">
        <v>34</v>
      </c>
      <c r="AP1" s="1" t="s">
        <v>35</v>
      </c>
      <c r="AQ1" s="1" t="s">
        <v>36</v>
      </c>
      <c r="AR1" s="1" t="s">
        <v>37</v>
      </c>
      <c r="AS1" s="1" t="s">
        <v>38</v>
      </c>
      <c r="AT1" s="1" t="s">
        <v>39</v>
      </c>
      <c r="AU1" s="1" t="s">
        <v>17</v>
      </c>
      <c r="AV1" s="1" t="s">
        <v>40</v>
      </c>
      <c r="AW1" s="1" t="s">
        <v>19</v>
      </c>
      <c r="AX1" s="1" t="s">
        <v>41</v>
      </c>
      <c r="AY1" s="1" t="s">
        <v>42</v>
      </c>
      <c r="AZ1" s="1" t="s">
        <v>43</v>
      </c>
      <c r="BA1" s="1" t="s">
        <v>44</v>
      </c>
      <c r="BB1" s="1" t="s">
        <v>45</v>
      </c>
      <c r="BC1" s="1" t="s">
        <v>8</v>
      </c>
      <c r="BD1" s="1" t="s">
        <v>10</v>
      </c>
      <c r="BE1" s="1" t="s">
        <v>9</v>
      </c>
      <c r="BF1" s="1" t="s">
        <v>46</v>
      </c>
      <c r="BG1" s="1" t="s">
        <v>13</v>
      </c>
      <c r="BH1" s="1" t="s">
        <v>12</v>
      </c>
      <c r="BI1" s="1" t="s">
        <v>47</v>
      </c>
      <c r="BJ1" s="1" t="s">
        <v>17</v>
      </c>
      <c r="BK1" s="1" t="s">
        <v>48</v>
      </c>
      <c r="BL1" s="1" t="s">
        <v>19</v>
      </c>
      <c r="BM1" s="1" t="s">
        <v>17</v>
      </c>
      <c r="BN1" s="1" t="s">
        <v>49</v>
      </c>
      <c r="BO1" s="1" t="s">
        <v>19</v>
      </c>
      <c r="BP1" s="1" t="s">
        <v>17</v>
      </c>
      <c r="BQ1" s="1" t="s">
        <v>18</v>
      </c>
      <c r="BR1" s="1" t="s">
        <v>19</v>
      </c>
      <c r="BS1" s="1" t="s">
        <v>17</v>
      </c>
      <c r="BT1" s="1" t="s">
        <v>49</v>
      </c>
      <c r="BU1" s="1" t="s">
        <v>50</v>
      </c>
      <c r="BV1" s="1" t="s">
        <v>51</v>
      </c>
      <c r="BW1" s="1" t="s">
        <v>52</v>
      </c>
      <c r="BX1" s="1" t="s">
        <v>53</v>
      </c>
      <c r="BY1" s="1" t="s">
        <v>54</v>
      </c>
      <c r="BZ1" s="1" t="s">
        <v>55</v>
      </c>
      <c r="CA1" s="1" t="s">
        <v>56</v>
      </c>
      <c r="CB1" s="1" t="s">
        <v>55</v>
      </c>
      <c r="CC1" s="1" t="s">
        <v>56</v>
      </c>
      <c r="CD1" s="1" t="s">
        <v>55</v>
      </c>
      <c r="CE1" s="1" t="s">
        <v>57</v>
      </c>
      <c r="CF1" s="1" t="s">
        <v>49</v>
      </c>
      <c r="CG1" s="1" t="s">
        <v>17</v>
      </c>
      <c r="CH1" s="1" t="s">
        <v>58</v>
      </c>
      <c r="CI1" s="1" t="s">
        <v>17</v>
      </c>
      <c r="CJ1" s="1" t="s">
        <v>58</v>
      </c>
      <c r="CK1" s="1" t="s">
        <v>209</v>
      </c>
      <c r="CL1" s="1" t="s">
        <v>208</v>
      </c>
    </row>
    <row r="2" spans="1:90" x14ac:dyDescent="0.25">
      <c r="A2" s="1" t="s">
        <v>92</v>
      </c>
      <c r="B2" s="1">
        <v>5.4</v>
      </c>
      <c r="C2" s="1">
        <v>1</v>
      </c>
      <c r="D2" s="1">
        <v>79</v>
      </c>
      <c r="E2" s="1">
        <v>0.33</v>
      </c>
      <c r="F2" s="1">
        <v>0.5</v>
      </c>
      <c r="G2" s="1">
        <v>0.7</v>
      </c>
      <c r="H2" s="1">
        <v>1</v>
      </c>
      <c r="I2" s="1">
        <v>2</v>
      </c>
      <c r="J2" s="1">
        <v>1</v>
      </c>
      <c r="K2" s="1">
        <v>2</v>
      </c>
      <c r="L2" s="1">
        <v>0</v>
      </c>
      <c r="M2" s="1">
        <v>1</v>
      </c>
      <c r="N2" s="1">
        <v>0</v>
      </c>
      <c r="O2" s="1">
        <v>0.53</v>
      </c>
      <c r="P2" s="1">
        <v>0.53</v>
      </c>
      <c r="Q2" s="1">
        <v>1</v>
      </c>
      <c r="R2" s="1">
        <v>1</v>
      </c>
      <c r="S2" s="1">
        <v>0</v>
      </c>
      <c r="T2" s="1">
        <v>0</v>
      </c>
      <c r="U2" s="1">
        <v>4</v>
      </c>
      <c r="V2" s="1">
        <v>2</v>
      </c>
      <c r="W2" s="1">
        <v>50</v>
      </c>
      <c r="X2" s="1">
        <v>6</v>
      </c>
      <c r="Y2" s="1">
        <v>1</v>
      </c>
      <c r="Z2" s="1">
        <v>17</v>
      </c>
      <c r="AA2" s="1">
        <v>0</v>
      </c>
      <c r="AB2" s="1">
        <v>0</v>
      </c>
      <c r="AC2" s="1">
        <v>1</v>
      </c>
      <c r="AD2" s="1">
        <v>0</v>
      </c>
      <c r="AE2" s="1">
        <v>0.16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57</v>
      </c>
      <c r="AL2" s="1">
        <v>15.2</v>
      </c>
      <c r="AM2" s="1">
        <v>51</v>
      </c>
      <c r="AN2" s="1">
        <v>3.6</v>
      </c>
      <c r="AO2" s="1">
        <v>6.2</v>
      </c>
      <c r="AP2" s="1">
        <v>14</v>
      </c>
      <c r="AQ2" s="1">
        <v>26</v>
      </c>
      <c r="AR2" s="1">
        <v>1</v>
      </c>
      <c r="AS2" s="1">
        <v>9</v>
      </c>
      <c r="AT2" s="1">
        <v>1</v>
      </c>
      <c r="AU2" s="1">
        <v>1</v>
      </c>
      <c r="AV2" s="1">
        <v>1</v>
      </c>
      <c r="AW2" s="1">
        <v>100</v>
      </c>
      <c r="AX2" s="1">
        <v>10</v>
      </c>
      <c r="AY2" s="1">
        <v>2</v>
      </c>
      <c r="AZ2" s="1">
        <v>1</v>
      </c>
      <c r="BA2" s="1">
        <v>3</v>
      </c>
      <c r="BB2" s="1">
        <v>6</v>
      </c>
      <c r="BC2" s="1">
        <v>18</v>
      </c>
      <c r="BD2" s="1">
        <v>9</v>
      </c>
      <c r="BE2" s="1">
        <v>7</v>
      </c>
      <c r="BF2" s="1">
        <v>0</v>
      </c>
      <c r="BG2" s="1">
        <v>2</v>
      </c>
      <c r="BH2" s="1">
        <v>1</v>
      </c>
      <c r="BI2" s="1">
        <v>1.58</v>
      </c>
      <c r="BJ2" s="1">
        <v>20</v>
      </c>
      <c r="BK2" s="1">
        <v>14</v>
      </c>
      <c r="BL2" s="1">
        <v>70</v>
      </c>
      <c r="BM2" s="1">
        <v>16</v>
      </c>
      <c r="BN2" s="1">
        <v>9</v>
      </c>
      <c r="BO2" s="1">
        <v>56</v>
      </c>
      <c r="BP2" s="1">
        <v>4</v>
      </c>
      <c r="BQ2" s="1">
        <v>2</v>
      </c>
      <c r="BR2" s="1">
        <v>50</v>
      </c>
      <c r="BS2" s="1">
        <v>0</v>
      </c>
      <c r="BT2" s="1">
        <v>0</v>
      </c>
      <c r="BU2" s="1">
        <v>1</v>
      </c>
      <c r="BV2" s="1">
        <v>0</v>
      </c>
      <c r="BW2" s="1">
        <v>1</v>
      </c>
      <c r="BX2" s="1">
        <v>0</v>
      </c>
      <c r="BY2" s="1">
        <v>52</v>
      </c>
      <c r="BZ2" s="1">
        <v>5</v>
      </c>
      <c r="CA2" s="1">
        <v>1</v>
      </c>
      <c r="CB2" s="1">
        <v>6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f>4.183594+(-0.009034*D2)+(-1.802019*E2)+(1.02112*F2)+(1.762121*G2)+(-3.031996*J2)+(-6.456009*M2)+(24.043236*O2)+(-1.033312*T2)+(0.066494*AA2)+(-0.22258*AB2)+(-0.191123*AC2)+(-1.297444*AI2)+(-0.050047*AK2)+(-0.042478*AM2)+(0.045861*AQ2)+(-0.114879*AS2)+(-0.11276*AT2)+(0.156991*AU2)+(-0.222984*AV2)+(0.03936*AY2)+(0.032499*BE2)+(0.1917*BF2)+(-0.123623*BG2)+(0.065461*BH2)+(0.015142*BK2)+(-0.018628*BL2)+(-0.023796*BN2)+(0.006707*BR2)+(0.619998*BS2)+(0.019132*BY2)+(0.096691*BZ2)+(-0.020132*CA2)+(0.100053*CB2)+(-1.303454*CD2)+(-0.545811*CF2)+(-1.093949*CG2)+(4.460507*CH2)+(7.9751*CJ2)</f>
        <v>3.8558855100000011</v>
      </c>
      <c r="CL2" s="1">
        <v>12</v>
      </c>
    </row>
    <row r="3" spans="1:90" x14ac:dyDescent="0.25">
      <c r="A3" s="1" t="s">
        <v>74</v>
      </c>
      <c r="B3" s="1">
        <v>4.4000000000000004</v>
      </c>
      <c r="C3" s="1">
        <v>1</v>
      </c>
      <c r="D3" s="1">
        <v>90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12</v>
      </c>
      <c r="V3" s="1">
        <v>4</v>
      </c>
      <c r="W3" s="1">
        <v>33</v>
      </c>
      <c r="X3" s="1">
        <v>3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1.3</v>
      </c>
      <c r="AM3" s="1">
        <v>13.4</v>
      </c>
      <c r="AN3" s="1">
        <v>0</v>
      </c>
      <c r="AO3" s="1">
        <v>2</v>
      </c>
      <c r="AP3" s="1">
        <v>14</v>
      </c>
      <c r="AQ3" s="1">
        <v>14</v>
      </c>
      <c r="AR3" s="1">
        <v>0</v>
      </c>
      <c r="AS3" s="1">
        <v>1</v>
      </c>
      <c r="AT3" s="1">
        <v>3</v>
      </c>
      <c r="AU3" s="1">
        <v>3</v>
      </c>
      <c r="AV3" s="1">
        <v>3</v>
      </c>
      <c r="AW3" s="1">
        <v>100</v>
      </c>
      <c r="AX3" s="1">
        <v>8</v>
      </c>
      <c r="AY3" s="1">
        <v>0</v>
      </c>
      <c r="AZ3" s="1">
        <v>1</v>
      </c>
      <c r="BA3" s="1">
        <v>1</v>
      </c>
      <c r="BB3" s="1">
        <v>2</v>
      </c>
      <c r="BC3" s="1">
        <v>18</v>
      </c>
      <c r="BD3" s="1">
        <v>12</v>
      </c>
      <c r="BE3" s="1">
        <v>8</v>
      </c>
      <c r="BF3" s="1">
        <v>0</v>
      </c>
      <c r="BG3" s="1">
        <v>3</v>
      </c>
      <c r="BH3" s="1">
        <v>2</v>
      </c>
      <c r="BI3" s="1">
        <v>2.0699999999999998</v>
      </c>
      <c r="BJ3" s="1">
        <v>37</v>
      </c>
      <c r="BK3" s="1">
        <v>24</v>
      </c>
      <c r="BL3" s="1">
        <v>65</v>
      </c>
      <c r="BM3" s="1">
        <v>24</v>
      </c>
      <c r="BN3" s="1">
        <v>11</v>
      </c>
      <c r="BO3" s="1">
        <v>46</v>
      </c>
      <c r="BP3" s="1">
        <v>12</v>
      </c>
      <c r="BQ3" s="1">
        <v>4</v>
      </c>
      <c r="BR3" s="1">
        <v>33</v>
      </c>
      <c r="BS3" s="1">
        <v>0</v>
      </c>
      <c r="BT3" s="1">
        <v>0</v>
      </c>
      <c r="BU3" s="1">
        <v>1</v>
      </c>
      <c r="BV3" s="1">
        <v>0</v>
      </c>
      <c r="BW3" s="1">
        <v>0</v>
      </c>
      <c r="BX3" s="1">
        <v>1</v>
      </c>
      <c r="BY3" s="1">
        <v>60</v>
      </c>
      <c r="BZ3" s="1">
        <v>0</v>
      </c>
      <c r="CA3" s="1">
        <v>10</v>
      </c>
      <c r="CB3" s="1">
        <v>3</v>
      </c>
      <c r="CC3" s="1">
        <v>1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f t="shared" ref="CK3:CK66" si="0">4.183594+(-0.009034*D3)+(-1.802019*E3)+(1.02112*F3)+(1.762121*G3)+(-3.031996*J3)+(-6.456009*M3)+(24.043236*O3)+(-1.033312*T3)+(0.066494*AA3)+(-0.22258*AB3)+(-0.191123*AC3)+(-1.297444*AI3)+(-0.050047*AK3)+(-0.042478*AM3)+(0.045861*AQ3)+(-0.114879*AS3)+(-0.11276*AT3)+(0.156991*AU3)+(-0.222984*AV3)+(0.03936*AY3)+(0.032499*BE3)+(0.1917*BF3)+(-0.123623*BG3)+(0.065461*BH3)+(0.015142*BK3)+(-0.018628*BL3)+(-0.023796*BN3)+(0.006707*BR3)+(0.619998*BS3)+(0.019132*BY3)+(0.096691*BZ3)+(-0.020132*CA3)+(0.100053*CB3)+(-1.303454*CD3)+(-0.545811*CF3)+(-1.093949*CG3)+(4.460507*CH3)+(7.9751*CJ3)</f>
        <v>3.1712118</v>
      </c>
      <c r="CL3" s="1">
        <v>9</v>
      </c>
    </row>
    <row r="4" spans="1:90" x14ac:dyDescent="0.25">
      <c r="A4" s="1" t="s">
        <v>134</v>
      </c>
      <c r="B4" s="1">
        <v>6.3</v>
      </c>
      <c r="C4" s="1">
        <v>1</v>
      </c>
      <c r="D4" s="1">
        <v>90</v>
      </c>
      <c r="E4" s="1">
        <v>0.03</v>
      </c>
      <c r="F4" s="1">
        <v>0</v>
      </c>
      <c r="G4" s="1">
        <v>0.1</v>
      </c>
      <c r="H4" s="1">
        <v>0</v>
      </c>
      <c r="I4" s="1">
        <v>1</v>
      </c>
      <c r="J4" s="1">
        <v>0</v>
      </c>
      <c r="K4" s="1">
        <v>1</v>
      </c>
      <c r="L4" s="1">
        <v>0</v>
      </c>
      <c r="M4" s="1">
        <v>0</v>
      </c>
      <c r="N4" s="1">
        <v>1</v>
      </c>
      <c r="O4" s="1">
        <v>0.04</v>
      </c>
      <c r="P4" s="1">
        <v>0.04</v>
      </c>
      <c r="Q4" s="1">
        <v>0</v>
      </c>
      <c r="R4" s="1">
        <v>0</v>
      </c>
      <c r="S4" s="1">
        <v>0</v>
      </c>
      <c r="T4" s="1">
        <v>0</v>
      </c>
      <c r="U4" s="1">
        <v>8</v>
      </c>
      <c r="V4" s="1">
        <v>6</v>
      </c>
      <c r="W4" s="1">
        <v>75</v>
      </c>
      <c r="X4" s="1">
        <v>0</v>
      </c>
      <c r="Y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0.04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18</v>
      </c>
      <c r="AL4" s="1">
        <v>2</v>
      </c>
      <c r="AM4" s="1">
        <v>15.8</v>
      </c>
      <c r="AN4" s="1">
        <v>0.3</v>
      </c>
      <c r="AO4" s="1">
        <v>4.9000000000000004</v>
      </c>
      <c r="AP4" s="1">
        <v>14</v>
      </c>
      <c r="AQ4" s="1">
        <v>14</v>
      </c>
      <c r="AR4" s="1">
        <v>0</v>
      </c>
      <c r="AS4" s="1">
        <v>2</v>
      </c>
      <c r="AT4" s="1">
        <v>1</v>
      </c>
      <c r="AU4" s="1">
        <v>2</v>
      </c>
      <c r="AV4" s="1">
        <v>2</v>
      </c>
      <c r="AW4" s="1">
        <v>100</v>
      </c>
      <c r="AX4" s="1">
        <v>5</v>
      </c>
      <c r="AY4" s="1">
        <v>3</v>
      </c>
      <c r="AZ4" s="1">
        <v>0</v>
      </c>
      <c r="BA4" s="1">
        <v>0</v>
      </c>
      <c r="BB4" s="1">
        <v>3</v>
      </c>
      <c r="BC4" s="1">
        <v>5</v>
      </c>
      <c r="BD4" s="1">
        <v>1</v>
      </c>
      <c r="BE4" s="1">
        <v>3</v>
      </c>
      <c r="BF4" s="1">
        <v>0</v>
      </c>
      <c r="BG4" s="1">
        <v>1</v>
      </c>
      <c r="BH4" s="1">
        <v>0</v>
      </c>
      <c r="BI4" s="1">
        <v>0.5</v>
      </c>
      <c r="BJ4" s="1">
        <v>89</v>
      </c>
      <c r="BK4" s="1">
        <v>80</v>
      </c>
      <c r="BL4" s="1">
        <v>90</v>
      </c>
      <c r="BM4" s="1">
        <v>35</v>
      </c>
      <c r="BN4" s="1">
        <v>30</v>
      </c>
      <c r="BO4" s="1">
        <v>86</v>
      </c>
      <c r="BP4" s="1">
        <v>8</v>
      </c>
      <c r="BQ4" s="1">
        <v>6</v>
      </c>
      <c r="BR4" s="1">
        <v>75</v>
      </c>
      <c r="BS4" s="1">
        <v>0</v>
      </c>
      <c r="BT4" s="1">
        <v>0</v>
      </c>
      <c r="BU4" s="1">
        <v>1</v>
      </c>
      <c r="BV4" s="1">
        <v>0</v>
      </c>
      <c r="BW4" s="1">
        <v>0</v>
      </c>
      <c r="BX4" s="1">
        <v>0</v>
      </c>
      <c r="BY4" s="1">
        <v>99</v>
      </c>
      <c r="BZ4" s="1">
        <v>1</v>
      </c>
      <c r="CA4" s="1">
        <v>8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f t="shared" si="0"/>
        <v>4.2956085700000006</v>
      </c>
      <c r="CL4" s="1">
        <v>9</v>
      </c>
    </row>
    <row r="5" spans="1:90" x14ac:dyDescent="0.25">
      <c r="A5" s="1" t="s">
        <v>180</v>
      </c>
      <c r="B5" s="1">
        <v>5</v>
      </c>
      <c r="C5" s="1">
        <v>1</v>
      </c>
      <c r="D5" s="1">
        <v>90</v>
      </c>
      <c r="E5" s="1">
        <v>0.01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0.01</v>
      </c>
      <c r="P5" s="1">
        <v>0.01</v>
      </c>
      <c r="Q5" s="1">
        <v>0</v>
      </c>
      <c r="R5" s="1">
        <v>0</v>
      </c>
      <c r="S5" s="1">
        <v>0</v>
      </c>
      <c r="T5" s="1">
        <v>0</v>
      </c>
      <c r="U5" s="1">
        <v>8</v>
      </c>
      <c r="V5" s="1">
        <v>5</v>
      </c>
      <c r="W5" s="1">
        <v>63</v>
      </c>
      <c r="X5" s="1">
        <v>4</v>
      </c>
      <c r="Y5" s="1">
        <v>1</v>
      </c>
      <c r="Z5" s="1">
        <v>25</v>
      </c>
      <c r="AA5" s="1">
        <v>0</v>
      </c>
      <c r="AB5" s="1">
        <v>0</v>
      </c>
      <c r="AC5" s="1">
        <v>0</v>
      </c>
      <c r="AD5" s="1">
        <v>0</v>
      </c>
      <c r="AE5" s="1">
        <v>0.01</v>
      </c>
      <c r="AF5" s="1">
        <v>0</v>
      </c>
      <c r="AG5" s="1">
        <v>0</v>
      </c>
      <c r="AH5" s="1">
        <v>1</v>
      </c>
      <c r="AI5" s="1">
        <v>0</v>
      </c>
      <c r="AJ5" s="1">
        <v>0</v>
      </c>
      <c r="AK5" s="1">
        <v>6</v>
      </c>
      <c r="AL5" s="1">
        <v>6.5</v>
      </c>
      <c r="AM5" s="1">
        <v>19</v>
      </c>
      <c r="AN5" s="1">
        <v>0.1</v>
      </c>
      <c r="AO5" s="1">
        <v>1.5</v>
      </c>
      <c r="AP5" s="1">
        <v>9</v>
      </c>
      <c r="AQ5" s="1">
        <v>9</v>
      </c>
      <c r="AR5" s="1">
        <v>0</v>
      </c>
      <c r="AS5" s="1">
        <v>1</v>
      </c>
      <c r="AT5" s="1">
        <v>1</v>
      </c>
      <c r="AU5" s="1">
        <v>7</v>
      </c>
      <c r="AV5" s="1">
        <v>5</v>
      </c>
      <c r="AW5" s="1">
        <v>71</v>
      </c>
      <c r="AX5" s="1">
        <v>6</v>
      </c>
      <c r="AY5" s="1">
        <v>2</v>
      </c>
      <c r="AZ5" s="1">
        <v>0</v>
      </c>
      <c r="BA5" s="1">
        <v>1</v>
      </c>
      <c r="BB5" s="1">
        <v>3</v>
      </c>
      <c r="BC5" s="1">
        <v>18</v>
      </c>
      <c r="BD5" s="1">
        <v>9</v>
      </c>
      <c r="BE5" s="1">
        <v>7</v>
      </c>
      <c r="BF5" s="1">
        <v>0</v>
      </c>
      <c r="BG5" s="1">
        <v>2</v>
      </c>
      <c r="BH5" s="1">
        <v>1</v>
      </c>
      <c r="BI5" s="1">
        <v>1.58</v>
      </c>
      <c r="BJ5" s="1">
        <v>24</v>
      </c>
      <c r="BK5" s="1">
        <v>19</v>
      </c>
      <c r="BL5" s="1">
        <v>79</v>
      </c>
      <c r="BM5" s="1">
        <v>14</v>
      </c>
      <c r="BN5" s="1">
        <v>8</v>
      </c>
      <c r="BO5" s="1">
        <v>57</v>
      </c>
      <c r="BP5" s="1">
        <v>8</v>
      </c>
      <c r="BQ5" s="1">
        <v>5</v>
      </c>
      <c r="BR5" s="1">
        <v>63</v>
      </c>
      <c r="BS5" s="1">
        <v>0</v>
      </c>
      <c r="BT5" s="1">
        <v>0</v>
      </c>
      <c r="BU5" s="1">
        <v>1</v>
      </c>
      <c r="BV5" s="1">
        <v>0</v>
      </c>
      <c r="BW5" s="1">
        <v>0</v>
      </c>
      <c r="BX5" s="1">
        <v>0</v>
      </c>
      <c r="BY5" s="1">
        <v>52</v>
      </c>
      <c r="BZ5" s="1">
        <v>3</v>
      </c>
      <c r="CA5" s="1">
        <v>0</v>
      </c>
      <c r="CB5" s="1">
        <v>4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f t="shared" si="0"/>
        <v>3.5125451699999992</v>
      </c>
      <c r="CL5" s="1">
        <v>8</v>
      </c>
    </row>
    <row r="6" spans="1:90" x14ac:dyDescent="0.25">
      <c r="A6" s="1" t="s">
        <v>165</v>
      </c>
      <c r="B6" s="1">
        <v>7.1</v>
      </c>
      <c r="C6" s="1">
        <v>1</v>
      </c>
      <c r="D6" s="1">
        <v>90</v>
      </c>
      <c r="E6" s="1">
        <v>0.41</v>
      </c>
      <c r="F6" s="1">
        <v>0.25</v>
      </c>
      <c r="G6" s="1">
        <v>0.9</v>
      </c>
      <c r="H6" s="1">
        <v>1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0.01</v>
      </c>
      <c r="P6" s="1">
        <v>0.01</v>
      </c>
      <c r="Q6" s="1">
        <v>0</v>
      </c>
      <c r="R6" s="1">
        <v>0</v>
      </c>
      <c r="S6" s="1">
        <v>0</v>
      </c>
      <c r="T6" s="1">
        <v>0</v>
      </c>
      <c r="U6" s="1">
        <v>21</v>
      </c>
      <c r="V6" s="1">
        <v>15</v>
      </c>
      <c r="W6" s="1">
        <v>71</v>
      </c>
      <c r="X6" s="1">
        <v>4</v>
      </c>
      <c r="Y6" s="1">
        <v>2</v>
      </c>
      <c r="Z6" s="1">
        <v>50</v>
      </c>
      <c r="AA6" s="1">
        <v>1</v>
      </c>
      <c r="AB6" s="1">
        <v>0</v>
      </c>
      <c r="AC6" s="1">
        <v>4</v>
      </c>
      <c r="AD6" s="1">
        <v>2</v>
      </c>
      <c r="AE6" s="1">
        <v>0.89</v>
      </c>
      <c r="AF6" s="1">
        <v>1</v>
      </c>
      <c r="AG6" s="1">
        <v>0</v>
      </c>
      <c r="AH6" s="1">
        <v>0</v>
      </c>
      <c r="AI6" s="1">
        <v>0</v>
      </c>
      <c r="AJ6" s="1">
        <v>1</v>
      </c>
      <c r="AK6" s="1">
        <v>4</v>
      </c>
      <c r="AL6" s="1">
        <v>53</v>
      </c>
      <c r="AM6" s="1">
        <v>37</v>
      </c>
      <c r="AN6" s="1">
        <v>2.7</v>
      </c>
      <c r="AO6" s="1">
        <v>5.4</v>
      </c>
      <c r="AP6" s="1">
        <v>24</v>
      </c>
      <c r="AQ6" s="1">
        <v>45</v>
      </c>
      <c r="AR6" s="1">
        <v>3</v>
      </c>
      <c r="AS6" s="1">
        <v>12</v>
      </c>
      <c r="AT6" s="1">
        <v>0</v>
      </c>
      <c r="AU6" s="1">
        <v>0</v>
      </c>
      <c r="AV6" s="1">
        <v>0</v>
      </c>
      <c r="AX6" s="1">
        <v>9</v>
      </c>
      <c r="AY6" s="1">
        <v>2</v>
      </c>
      <c r="AZ6" s="1">
        <v>0</v>
      </c>
      <c r="BA6" s="1">
        <v>1</v>
      </c>
      <c r="BB6" s="1">
        <v>3</v>
      </c>
      <c r="BC6" s="1">
        <v>7</v>
      </c>
      <c r="BD6" s="1">
        <v>7</v>
      </c>
      <c r="BE6" s="1">
        <v>3</v>
      </c>
      <c r="BF6" s="1">
        <v>0</v>
      </c>
      <c r="BG6" s="1">
        <v>1</v>
      </c>
      <c r="BH6" s="1">
        <v>3</v>
      </c>
      <c r="BI6" s="1">
        <v>1.54</v>
      </c>
      <c r="BJ6" s="1">
        <v>68</v>
      </c>
      <c r="BK6" s="1">
        <v>57</v>
      </c>
      <c r="BL6" s="1">
        <v>84</v>
      </c>
      <c r="BM6" s="1">
        <v>46</v>
      </c>
      <c r="BN6" s="1">
        <v>34</v>
      </c>
      <c r="BO6" s="1">
        <v>74</v>
      </c>
      <c r="BP6" s="1">
        <v>21</v>
      </c>
      <c r="BQ6" s="1">
        <v>15</v>
      </c>
      <c r="BR6" s="1">
        <v>71</v>
      </c>
      <c r="BS6" s="1">
        <v>0</v>
      </c>
      <c r="BT6" s="1">
        <v>0</v>
      </c>
      <c r="BU6" s="1">
        <v>1</v>
      </c>
      <c r="BV6" s="1">
        <v>0</v>
      </c>
      <c r="BW6" s="1">
        <v>0</v>
      </c>
      <c r="BX6" s="1">
        <v>0</v>
      </c>
      <c r="BY6" s="1">
        <v>81</v>
      </c>
      <c r="BZ6" s="1">
        <v>2</v>
      </c>
      <c r="CA6" s="1">
        <v>5</v>
      </c>
      <c r="CB6" s="1">
        <v>4</v>
      </c>
      <c r="CC6" s="1">
        <v>0</v>
      </c>
      <c r="CD6" s="1">
        <v>0</v>
      </c>
      <c r="CE6" s="1">
        <v>1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f t="shared" si="0"/>
        <v>4.1857304700000011</v>
      </c>
      <c r="CL6" s="1">
        <v>7</v>
      </c>
    </row>
    <row r="7" spans="1:90" x14ac:dyDescent="0.25">
      <c r="A7" s="1" t="s">
        <v>81</v>
      </c>
      <c r="B7" s="1">
        <v>4.5999999999999996</v>
      </c>
      <c r="C7" s="1">
        <v>1</v>
      </c>
      <c r="D7" s="1">
        <v>22</v>
      </c>
      <c r="E7" s="1">
        <v>0.01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1</v>
      </c>
      <c r="V7" s="1">
        <v>1</v>
      </c>
      <c r="W7" s="1">
        <v>100</v>
      </c>
      <c r="X7" s="1">
        <v>0</v>
      </c>
      <c r="Y7" s="1">
        <v>0</v>
      </c>
      <c r="AA7" s="1">
        <v>0</v>
      </c>
      <c r="AB7" s="1">
        <v>0</v>
      </c>
      <c r="AC7" s="1">
        <v>1</v>
      </c>
      <c r="AD7" s="1">
        <v>0</v>
      </c>
      <c r="AE7" s="1">
        <v>0.03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10.3</v>
      </c>
      <c r="AM7" s="1">
        <v>11.6</v>
      </c>
      <c r="AN7" s="1">
        <v>0.1</v>
      </c>
      <c r="AO7" s="1">
        <v>1.5</v>
      </c>
      <c r="AP7" s="1">
        <v>6</v>
      </c>
      <c r="AQ7" s="1">
        <v>6</v>
      </c>
      <c r="AR7" s="1">
        <v>0</v>
      </c>
      <c r="AS7" s="1">
        <v>1</v>
      </c>
      <c r="AT7" s="1">
        <v>0</v>
      </c>
      <c r="AU7" s="1">
        <v>2</v>
      </c>
      <c r="AV7" s="1">
        <v>1</v>
      </c>
      <c r="AW7" s="1">
        <v>50</v>
      </c>
      <c r="AX7" s="1">
        <v>0</v>
      </c>
      <c r="AY7" s="1">
        <v>1</v>
      </c>
      <c r="AZ7" s="1">
        <v>0</v>
      </c>
      <c r="BA7" s="1">
        <v>3</v>
      </c>
      <c r="BB7" s="1">
        <v>4</v>
      </c>
      <c r="BC7" s="1">
        <v>18</v>
      </c>
      <c r="BD7" s="1">
        <v>9</v>
      </c>
      <c r="BE7" s="1">
        <v>7</v>
      </c>
      <c r="BF7" s="1">
        <v>0</v>
      </c>
      <c r="BG7" s="1">
        <v>2</v>
      </c>
      <c r="BH7" s="1">
        <v>1</v>
      </c>
      <c r="BI7" s="1">
        <v>1.58</v>
      </c>
      <c r="BJ7" s="1">
        <v>8</v>
      </c>
      <c r="BK7" s="1">
        <v>5</v>
      </c>
      <c r="BL7" s="1">
        <v>63</v>
      </c>
      <c r="BM7" s="1">
        <v>5</v>
      </c>
      <c r="BN7" s="1">
        <v>3</v>
      </c>
      <c r="BO7" s="1">
        <v>60</v>
      </c>
      <c r="BP7" s="1">
        <v>1</v>
      </c>
      <c r="BQ7" s="1">
        <v>1</v>
      </c>
      <c r="BR7" s="1">
        <v>100</v>
      </c>
      <c r="BS7" s="1">
        <v>0</v>
      </c>
      <c r="BT7" s="1">
        <v>0</v>
      </c>
      <c r="BU7" s="1">
        <v>0</v>
      </c>
      <c r="BV7" s="1">
        <v>1</v>
      </c>
      <c r="BW7" s="1">
        <v>0</v>
      </c>
      <c r="BX7" s="1">
        <v>0</v>
      </c>
      <c r="BY7" s="1">
        <v>15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f t="shared" si="0"/>
        <v>3.407749009999999</v>
      </c>
      <c r="CL7" s="1">
        <v>6</v>
      </c>
    </row>
    <row r="8" spans="1:90" x14ac:dyDescent="0.25">
      <c r="A8" s="1" t="s">
        <v>133</v>
      </c>
      <c r="B8" s="1">
        <v>4.5999999999999996</v>
      </c>
      <c r="C8" s="1">
        <v>1</v>
      </c>
      <c r="D8" s="1">
        <v>90</v>
      </c>
      <c r="E8" s="1">
        <v>0.21</v>
      </c>
      <c r="F8" s="1">
        <v>0.5</v>
      </c>
      <c r="G8" s="1">
        <v>0.4</v>
      </c>
      <c r="H8" s="1">
        <v>1</v>
      </c>
      <c r="I8" s="1">
        <v>1</v>
      </c>
      <c r="J8" s="1">
        <v>0</v>
      </c>
      <c r="K8" s="1">
        <v>0</v>
      </c>
      <c r="L8" s="1">
        <v>1</v>
      </c>
      <c r="M8" s="1">
        <v>0</v>
      </c>
      <c r="N8" s="1">
        <v>0</v>
      </c>
      <c r="O8" s="1">
        <v>0.02</v>
      </c>
      <c r="P8" s="1">
        <v>0.02</v>
      </c>
      <c r="Q8" s="1">
        <v>0</v>
      </c>
      <c r="R8" s="1">
        <v>0</v>
      </c>
      <c r="S8" s="1">
        <v>0</v>
      </c>
      <c r="T8" s="1">
        <v>0</v>
      </c>
      <c r="U8" s="1">
        <v>9</v>
      </c>
      <c r="V8" s="1">
        <v>4</v>
      </c>
      <c r="W8" s="1">
        <v>44</v>
      </c>
      <c r="X8" s="1">
        <v>0</v>
      </c>
      <c r="Y8" s="1">
        <v>0</v>
      </c>
      <c r="AA8" s="1">
        <v>0</v>
      </c>
      <c r="AB8" s="1">
        <v>0</v>
      </c>
      <c r="AC8" s="1">
        <v>1</v>
      </c>
      <c r="AD8" s="1">
        <v>1</v>
      </c>
      <c r="AE8" s="1">
        <v>0.42</v>
      </c>
      <c r="AF8" s="1">
        <v>1</v>
      </c>
      <c r="AG8" s="1">
        <v>0</v>
      </c>
      <c r="AH8" s="1">
        <v>0</v>
      </c>
      <c r="AI8" s="1">
        <v>0</v>
      </c>
      <c r="AJ8" s="1">
        <v>0</v>
      </c>
      <c r="AK8" s="1">
        <v>8</v>
      </c>
      <c r="AL8" s="1">
        <v>16.7</v>
      </c>
      <c r="AM8" s="1">
        <v>20.399999999999999</v>
      </c>
      <c r="AN8" s="1">
        <v>1.4</v>
      </c>
      <c r="AO8" s="1">
        <v>3.9</v>
      </c>
      <c r="AP8" s="1">
        <v>17</v>
      </c>
      <c r="AQ8" s="1">
        <v>26</v>
      </c>
      <c r="AR8" s="1">
        <v>1</v>
      </c>
      <c r="AS8" s="1">
        <v>6</v>
      </c>
      <c r="AT8" s="1">
        <v>1</v>
      </c>
      <c r="AU8" s="1">
        <v>0</v>
      </c>
      <c r="AV8" s="1">
        <v>0</v>
      </c>
      <c r="AX8" s="1">
        <v>4</v>
      </c>
      <c r="AY8" s="1">
        <v>7</v>
      </c>
      <c r="AZ8" s="1">
        <v>0</v>
      </c>
      <c r="BA8" s="1">
        <v>0</v>
      </c>
      <c r="BB8" s="1">
        <v>7</v>
      </c>
      <c r="BC8" s="1">
        <v>18</v>
      </c>
      <c r="BD8" s="1">
        <v>9</v>
      </c>
      <c r="BE8" s="1">
        <v>7</v>
      </c>
      <c r="BF8" s="1">
        <v>0</v>
      </c>
      <c r="BG8" s="1">
        <v>2</v>
      </c>
      <c r="BH8" s="1">
        <v>1</v>
      </c>
      <c r="BI8" s="1">
        <v>1.58</v>
      </c>
      <c r="BJ8" s="1">
        <v>65</v>
      </c>
      <c r="BK8" s="1">
        <v>53</v>
      </c>
      <c r="BL8" s="1">
        <v>82</v>
      </c>
      <c r="BM8" s="1">
        <v>20</v>
      </c>
      <c r="BN8" s="1">
        <v>13</v>
      </c>
      <c r="BO8" s="1">
        <v>65</v>
      </c>
      <c r="BP8" s="1">
        <v>9</v>
      </c>
      <c r="BQ8" s="1">
        <v>4</v>
      </c>
      <c r="BR8" s="1">
        <v>44</v>
      </c>
      <c r="BS8" s="1">
        <v>2</v>
      </c>
      <c r="BT8" s="1">
        <v>1</v>
      </c>
      <c r="BU8" s="1">
        <v>1</v>
      </c>
      <c r="BV8" s="1">
        <v>0</v>
      </c>
      <c r="BW8" s="1">
        <v>0</v>
      </c>
      <c r="BX8" s="1">
        <v>0</v>
      </c>
      <c r="BY8" s="1">
        <v>76</v>
      </c>
      <c r="BZ8" s="1">
        <v>0</v>
      </c>
      <c r="CA8" s="1">
        <v>9</v>
      </c>
      <c r="CB8" s="1">
        <v>1</v>
      </c>
      <c r="CC8" s="1">
        <v>0</v>
      </c>
      <c r="CD8" s="1">
        <v>0</v>
      </c>
      <c r="CE8" s="1">
        <v>0</v>
      </c>
      <c r="CF8" s="1">
        <v>0</v>
      </c>
      <c r="CG8" s="1">
        <v>1</v>
      </c>
      <c r="CH8" s="1">
        <v>0</v>
      </c>
      <c r="CI8" s="1">
        <v>0</v>
      </c>
      <c r="CJ8" s="1">
        <v>0</v>
      </c>
      <c r="CK8" s="1">
        <f t="shared" si="0"/>
        <v>4.7216469299999986</v>
      </c>
      <c r="CL8" s="1">
        <v>6</v>
      </c>
    </row>
    <row r="9" spans="1:90" x14ac:dyDescent="0.25">
      <c r="A9" s="1" t="s">
        <v>181</v>
      </c>
      <c r="B9" s="1">
        <v>4.5</v>
      </c>
      <c r="C9" s="1">
        <v>1</v>
      </c>
      <c r="D9" s="1">
        <v>90</v>
      </c>
      <c r="E9" s="1">
        <v>0.24</v>
      </c>
      <c r="F9" s="1">
        <v>0</v>
      </c>
      <c r="G9" s="1">
        <v>0.5</v>
      </c>
      <c r="H9" s="1">
        <v>0</v>
      </c>
      <c r="I9" s="1">
        <v>1</v>
      </c>
      <c r="J9" s="1">
        <v>1</v>
      </c>
      <c r="K9" s="1">
        <v>1</v>
      </c>
      <c r="L9" s="1">
        <v>0</v>
      </c>
      <c r="M9" s="1">
        <v>1</v>
      </c>
      <c r="N9" s="1">
        <v>0</v>
      </c>
      <c r="O9" s="1">
        <v>0.45</v>
      </c>
      <c r="P9" s="1">
        <v>0.45</v>
      </c>
      <c r="Q9" s="1">
        <v>0</v>
      </c>
      <c r="R9" s="1">
        <v>0</v>
      </c>
      <c r="S9" s="1">
        <v>0</v>
      </c>
      <c r="T9" s="1">
        <v>0</v>
      </c>
      <c r="U9" s="1">
        <v>1</v>
      </c>
      <c r="V9" s="1">
        <v>0</v>
      </c>
      <c r="W9" s="1">
        <v>0</v>
      </c>
      <c r="X9" s="1">
        <v>0</v>
      </c>
      <c r="Y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0.04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19</v>
      </c>
      <c r="AL9" s="1">
        <v>0.8</v>
      </c>
      <c r="AM9" s="1">
        <v>14.4</v>
      </c>
      <c r="AN9" s="1">
        <v>2.8</v>
      </c>
      <c r="AO9" s="1">
        <v>5.3</v>
      </c>
      <c r="AP9" s="1">
        <v>6</v>
      </c>
      <c r="AQ9" s="1">
        <v>6</v>
      </c>
      <c r="AR9" s="1">
        <v>0</v>
      </c>
      <c r="AS9" s="1">
        <v>2</v>
      </c>
      <c r="AT9" s="1">
        <v>1</v>
      </c>
      <c r="AU9" s="1">
        <v>0</v>
      </c>
      <c r="AV9" s="1">
        <v>0</v>
      </c>
      <c r="AX9" s="1">
        <v>3</v>
      </c>
      <c r="AY9" s="1">
        <v>2</v>
      </c>
      <c r="AZ9" s="1">
        <v>1</v>
      </c>
      <c r="BA9" s="1">
        <v>2</v>
      </c>
      <c r="BB9" s="1">
        <v>5</v>
      </c>
      <c r="BC9" s="1">
        <v>18</v>
      </c>
      <c r="BD9" s="1">
        <v>9</v>
      </c>
      <c r="BE9" s="1">
        <v>7</v>
      </c>
      <c r="BF9" s="1">
        <v>0</v>
      </c>
      <c r="BG9" s="1">
        <v>2</v>
      </c>
      <c r="BH9" s="1">
        <v>1</v>
      </c>
      <c r="BI9" s="1">
        <v>1.58</v>
      </c>
      <c r="BJ9" s="1">
        <v>21</v>
      </c>
      <c r="BK9" s="1">
        <v>17</v>
      </c>
      <c r="BL9" s="1">
        <v>81</v>
      </c>
      <c r="BM9" s="1">
        <v>10</v>
      </c>
      <c r="BN9" s="1">
        <v>7</v>
      </c>
      <c r="BO9" s="1">
        <v>70</v>
      </c>
      <c r="BP9" s="1">
        <v>1</v>
      </c>
      <c r="BQ9" s="1">
        <v>0</v>
      </c>
      <c r="BR9" s="1">
        <v>0</v>
      </c>
      <c r="BS9" s="1">
        <v>0</v>
      </c>
      <c r="BT9" s="1">
        <v>0</v>
      </c>
      <c r="BU9" s="1">
        <v>1</v>
      </c>
      <c r="BV9" s="1">
        <v>0</v>
      </c>
      <c r="BW9" s="1">
        <v>0</v>
      </c>
      <c r="BX9" s="1">
        <v>0</v>
      </c>
      <c r="BY9" s="1">
        <v>31</v>
      </c>
      <c r="BZ9" s="1">
        <v>2</v>
      </c>
      <c r="CA9" s="1">
        <v>1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f t="shared" si="0"/>
        <v>2.9933769400000028</v>
      </c>
      <c r="CL9" s="1">
        <v>6</v>
      </c>
    </row>
    <row r="10" spans="1:90" x14ac:dyDescent="0.25">
      <c r="A10" s="1" t="s">
        <v>100</v>
      </c>
      <c r="B10" s="1">
        <v>4.8</v>
      </c>
      <c r="C10" s="1">
        <v>1</v>
      </c>
      <c r="D10" s="1">
        <v>90</v>
      </c>
      <c r="E10" s="1">
        <v>0.17</v>
      </c>
      <c r="F10" s="1">
        <v>0.33</v>
      </c>
      <c r="G10" s="1">
        <v>0.3</v>
      </c>
      <c r="H10" s="1">
        <v>1</v>
      </c>
      <c r="I10" s="1">
        <v>2</v>
      </c>
      <c r="J10" s="1">
        <v>1</v>
      </c>
      <c r="K10" s="1">
        <v>2</v>
      </c>
      <c r="L10" s="1">
        <v>0</v>
      </c>
      <c r="M10" s="1">
        <v>0</v>
      </c>
      <c r="N10" s="1">
        <v>2</v>
      </c>
      <c r="O10" s="1">
        <v>0.21</v>
      </c>
      <c r="P10" s="1">
        <v>0.21</v>
      </c>
      <c r="Q10" s="1">
        <v>1</v>
      </c>
      <c r="R10" s="1">
        <v>1</v>
      </c>
      <c r="S10" s="1">
        <v>0</v>
      </c>
      <c r="T10" s="1">
        <v>1</v>
      </c>
      <c r="U10" s="1">
        <v>9</v>
      </c>
      <c r="V10" s="1">
        <v>6</v>
      </c>
      <c r="W10" s="1">
        <v>67</v>
      </c>
      <c r="X10" s="1">
        <v>0</v>
      </c>
      <c r="Y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0.09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41</v>
      </c>
      <c r="AL10" s="1">
        <v>1.5</v>
      </c>
      <c r="AM10" s="1">
        <v>46.6</v>
      </c>
      <c r="AN10" s="1">
        <v>1.5</v>
      </c>
      <c r="AO10" s="1">
        <v>3.5</v>
      </c>
      <c r="AP10" s="1">
        <v>11</v>
      </c>
      <c r="AQ10" s="1">
        <v>23</v>
      </c>
      <c r="AR10" s="1">
        <v>0</v>
      </c>
      <c r="AS10" s="1">
        <v>7</v>
      </c>
      <c r="AT10" s="1">
        <v>3</v>
      </c>
      <c r="AU10" s="1">
        <v>1</v>
      </c>
      <c r="AV10" s="1">
        <v>0</v>
      </c>
      <c r="AW10" s="1">
        <v>0</v>
      </c>
      <c r="AX10" s="1">
        <v>11</v>
      </c>
      <c r="AY10" s="1">
        <v>3</v>
      </c>
      <c r="AZ10" s="1">
        <v>1</v>
      </c>
      <c r="BA10" s="1">
        <v>0</v>
      </c>
      <c r="BB10" s="1">
        <v>4</v>
      </c>
      <c r="BC10" s="1">
        <v>18</v>
      </c>
      <c r="BD10" s="1">
        <v>12</v>
      </c>
      <c r="BE10" s="1">
        <v>8</v>
      </c>
      <c r="BF10" s="1">
        <v>0</v>
      </c>
      <c r="BG10" s="1">
        <v>3</v>
      </c>
      <c r="BH10" s="1">
        <v>2</v>
      </c>
      <c r="BI10" s="1">
        <v>2.0699999999999998</v>
      </c>
      <c r="BJ10" s="1">
        <v>43</v>
      </c>
      <c r="BK10" s="1">
        <v>33</v>
      </c>
      <c r="BL10" s="1">
        <v>77</v>
      </c>
      <c r="BM10" s="1">
        <v>25</v>
      </c>
      <c r="BN10" s="1">
        <v>17</v>
      </c>
      <c r="BO10" s="1">
        <v>68</v>
      </c>
      <c r="BP10" s="1">
        <v>9</v>
      </c>
      <c r="BQ10" s="1">
        <v>6</v>
      </c>
      <c r="BR10" s="1">
        <v>67</v>
      </c>
      <c r="BS10" s="1">
        <v>0</v>
      </c>
      <c r="BT10" s="1">
        <v>0</v>
      </c>
      <c r="BU10" s="1">
        <v>1</v>
      </c>
      <c r="BV10" s="1">
        <v>0</v>
      </c>
      <c r="BW10" s="1">
        <v>0</v>
      </c>
      <c r="BX10" s="1">
        <v>0</v>
      </c>
      <c r="BY10" s="1">
        <v>55</v>
      </c>
      <c r="BZ10" s="1">
        <v>4</v>
      </c>
      <c r="CA10" s="1">
        <v>5</v>
      </c>
      <c r="CB10" s="1">
        <v>3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f t="shared" si="0"/>
        <v>1.8383424300000006</v>
      </c>
      <c r="CL10" s="1">
        <v>5</v>
      </c>
    </row>
    <row r="11" spans="1:90" x14ac:dyDescent="0.25">
      <c r="A11" s="1" t="s">
        <v>105</v>
      </c>
      <c r="B11" s="1">
        <v>4.4000000000000004</v>
      </c>
      <c r="C11" s="1">
        <v>1</v>
      </c>
      <c r="D11" s="1">
        <v>90</v>
      </c>
      <c r="E11" s="1">
        <v>0.09</v>
      </c>
      <c r="F11" s="1">
        <v>0</v>
      </c>
      <c r="G11" s="1">
        <v>0.2</v>
      </c>
      <c r="H11" s="1">
        <v>0</v>
      </c>
      <c r="I11" s="1">
        <v>1</v>
      </c>
      <c r="J11" s="1">
        <v>1</v>
      </c>
      <c r="K11" s="1">
        <v>0</v>
      </c>
      <c r="L11" s="1">
        <v>1</v>
      </c>
      <c r="M11" s="1">
        <v>0</v>
      </c>
      <c r="N11" s="1">
        <v>0</v>
      </c>
      <c r="O11" s="1">
        <v>0.14000000000000001</v>
      </c>
      <c r="P11" s="1">
        <v>0.14000000000000001</v>
      </c>
      <c r="Q11" s="1">
        <v>0</v>
      </c>
      <c r="R11" s="1">
        <v>0</v>
      </c>
      <c r="S11" s="1">
        <v>0</v>
      </c>
      <c r="T11" s="1">
        <v>0</v>
      </c>
      <c r="U11" s="1">
        <v>15</v>
      </c>
      <c r="V11" s="1">
        <v>7</v>
      </c>
      <c r="W11" s="1">
        <v>47</v>
      </c>
      <c r="X11" s="1">
        <v>1</v>
      </c>
      <c r="Y11" s="1">
        <v>0</v>
      </c>
      <c r="Z11" s="1">
        <v>0</v>
      </c>
      <c r="AA11" s="1">
        <v>0</v>
      </c>
      <c r="AB11" s="1">
        <v>1</v>
      </c>
      <c r="AC11" s="1">
        <v>0</v>
      </c>
      <c r="AD11" s="1">
        <v>0</v>
      </c>
      <c r="AE11" s="1">
        <v>0.02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7</v>
      </c>
      <c r="AL11" s="1">
        <v>1.3</v>
      </c>
      <c r="AM11" s="1">
        <v>8.6</v>
      </c>
      <c r="AN11" s="1">
        <v>0.9</v>
      </c>
      <c r="AO11" s="1">
        <v>2.8</v>
      </c>
      <c r="AP11" s="1">
        <v>5</v>
      </c>
      <c r="AQ11" s="1">
        <v>5</v>
      </c>
      <c r="AR11" s="1">
        <v>0</v>
      </c>
      <c r="AS11" s="1">
        <v>1</v>
      </c>
      <c r="AT11" s="1">
        <v>3</v>
      </c>
      <c r="AU11" s="1">
        <v>2</v>
      </c>
      <c r="AV11" s="1">
        <v>1</v>
      </c>
      <c r="AW11" s="1">
        <v>50</v>
      </c>
      <c r="AX11" s="1">
        <v>5</v>
      </c>
      <c r="AY11" s="1">
        <v>0</v>
      </c>
      <c r="AZ11" s="1">
        <v>0</v>
      </c>
      <c r="BA11" s="1">
        <v>1</v>
      </c>
      <c r="BB11" s="1">
        <v>1</v>
      </c>
      <c r="BC11" s="1">
        <v>18</v>
      </c>
      <c r="BD11" s="1">
        <v>12</v>
      </c>
      <c r="BE11" s="1">
        <v>8</v>
      </c>
      <c r="BF11" s="1">
        <v>0</v>
      </c>
      <c r="BG11" s="1">
        <v>3</v>
      </c>
      <c r="BH11" s="1">
        <v>2</v>
      </c>
      <c r="BI11" s="1">
        <v>2.0699999999999998</v>
      </c>
      <c r="BJ11" s="1">
        <v>33</v>
      </c>
      <c r="BK11" s="1">
        <v>22</v>
      </c>
      <c r="BL11" s="1">
        <v>67</v>
      </c>
      <c r="BM11" s="1">
        <v>25</v>
      </c>
      <c r="BN11" s="1">
        <v>13</v>
      </c>
      <c r="BO11" s="1">
        <v>52</v>
      </c>
      <c r="BP11" s="1">
        <v>15</v>
      </c>
      <c r="BQ11" s="1">
        <v>7</v>
      </c>
      <c r="BR11" s="1">
        <v>47</v>
      </c>
      <c r="BS11" s="1">
        <v>0</v>
      </c>
      <c r="BT11" s="1">
        <v>0</v>
      </c>
      <c r="BU11" s="1">
        <v>1</v>
      </c>
      <c r="BV11" s="1">
        <v>0</v>
      </c>
      <c r="BW11" s="1">
        <v>0</v>
      </c>
      <c r="BX11" s="1">
        <v>0</v>
      </c>
      <c r="BY11" s="1">
        <v>51</v>
      </c>
      <c r="BZ11" s="1">
        <v>0</v>
      </c>
      <c r="CA11" s="1">
        <v>14</v>
      </c>
      <c r="CB11" s="1">
        <v>6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f t="shared" si="0"/>
        <v>3.2289337300000009</v>
      </c>
      <c r="CL11" s="1">
        <v>5</v>
      </c>
    </row>
    <row r="12" spans="1:90" x14ac:dyDescent="0.25">
      <c r="A12" s="1" t="s">
        <v>73</v>
      </c>
      <c r="B12" s="1">
        <v>4.3</v>
      </c>
      <c r="C12" s="1">
        <v>1</v>
      </c>
      <c r="D12" s="1">
        <v>90</v>
      </c>
      <c r="E12" s="1">
        <v>0.15</v>
      </c>
      <c r="F12" s="1">
        <v>0</v>
      </c>
      <c r="G12" s="1">
        <v>0.4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12</v>
      </c>
      <c r="V12" s="1">
        <v>5</v>
      </c>
      <c r="W12" s="1">
        <v>42</v>
      </c>
      <c r="X12" s="1">
        <v>0</v>
      </c>
      <c r="Y12" s="1">
        <v>0</v>
      </c>
      <c r="AA12" s="1">
        <v>0</v>
      </c>
      <c r="AB12" s="1">
        <v>0</v>
      </c>
      <c r="AC12" s="1">
        <v>1</v>
      </c>
      <c r="AD12" s="1">
        <v>1</v>
      </c>
      <c r="AE12" s="1">
        <v>0.41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2</v>
      </c>
      <c r="AL12" s="1">
        <v>17.7</v>
      </c>
      <c r="AM12" s="1">
        <v>19.2</v>
      </c>
      <c r="AN12" s="1">
        <v>1.3</v>
      </c>
      <c r="AO12" s="1">
        <v>3</v>
      </c>
      <c r="AP12" s="1">
        <v>22</v>
      </c>
      <c r="AQ12" s="1">
        <v>22</v>
      </c>
      <c r="AR12" s="1">
        <v>0</v>
      </c>
      <c r="AS12" s="1">
        <v>1</v>
      </c>
      <c r="AT12" s="1">
        <v>2</v>
      </c>
      <c r="AU12" s="1">
        <v>2</v>
      </c>
      <c r="AV12" s="1">
        <v>2</v>
      </c>
      <c r="AW12" s="1">
        <v>100</v>
      </c>
      <c r="AX12" s="1">
        <v>4</v>
      </c>
      <c r="AY12" s="1">
        <v>2</v>
      </c>
      <c r="AZ12" s="1">
        <v>1</v>
      </c>
      <c r="BA12" s="1">
        <v>1</v>
      </c>
      <c r="BB12" s="1">
        <v>4</v>
      </c>
      <c r="BC12" s="1">
        <v>17</v>
      </c>
      <c r="BD12" s="1">
        <v>13</v>
      </c>
      <c r="BE12" s="1">
        <v>5</v>
      </c>
      <c r="BF12" s="1">
        <v>3</v>
      </c>
      <c r="BG12" s="1">
        <v>5</v>
      </c>
      <c r="BH12" s="1">
        <v>4</v>
      </c>
      <c r="BI12" s="1">
        <v>2.48</v>
      </c>
      <c r="BJ12" s="1">
        <v>31</v>
      </c>
      <c r="BK12" s="1">
        <v>22</v>
      </c>
      <c r="BL12" s="1">
        <v>71</v>
      </c>
      <c r="BM12" s="1">
        <v>18</v>
      </c>
      <c r="BN12" s="1">
        <v>11</v>
      </c>
      <c r="BO12" s="1">
        <v>61</v>
      </c>
      <c r="BP12" s="1">
        <v>12</v>
      </c>
      <c r="BQ12" s="1">
        <v>5</v>
      </c>
      <c r="BR12" s="1">
        <v>42</v>
      </c>
      <c r="BS12" s="1">
        <v>2</v>
      </c>
      <c r="BT12" s="1">
        <v>1</v>
      </c>
      <c r="BU12" s="1">
        <v>1</v>
      </c>
      <c r="BV12" s="1">
        <v>0</v>
      </c>
      <c r="BW12" s="1">
        <v>0</v>
      </c>
      <c r="BX12" s="1">
        <v>3</v>
      </c>
      <c r="BY12" s="1">
        <v>55</v>
      </c>
      <c r="BZ12" s="1">
        <v>1</v>
      </c>
      <c r="CA12" s="1">
        <v>7</v>
      </c>
      <c r="CB12" s="1">
        <v>3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f t="shared" si="0"/>
        <v>5.2735419499999994</v>
      </c>
      <c r="CL12" s="1">
        <v>4</v>
      </c>
    </row>
    <row r="13" spans="1:90" x14ac:dyDescent="0.25">
      <c r="A13" s="1" t="s">
        <v>161</v>
      </c>
      <c r="B13" s="1">
        <v>4.2</v>
      </c>
      <c r="C13" s="1">
        <v>1</v>
      </c>
      <c r="D13" s="1">
        <v>90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13</v>
      </c>
      <c r="V13" s="1">
        <v>11</v>
      </c>
      <c r="W13" s="1">
        <v>85</v>
      </c>
      <c r="X13" s="1">
        <v>0</v>
      </c>
      <c r="Y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1</v>
      </c>
      <c r="AK13" s="1">
        <v>2</v>
      </c>
      <c r="AL13" s="1">
        <v>2.8</v>
      </c>
      <c r="AM13" s="1">
        <v>11.2</v>
      </c>
      <c r="AN13" s="1">
        <v>0</v>
      </c>
      <c r="AO13" s="1">
        <v>3.3</v>
      </c>
      <c r="AP13" s="1">
        <v>13</v>
      </c>
      <c r="AQ13" s="1">
        <v>25</v>
      </c>
      <c r="AR13" s="1">
        <v>0</v>
      </c>
      <c r="AS13" s="1">
        <v>6</v>
      </c>
      <c r="AT13" s="1">
        <v>0</v>
      </c>
      <c r="AU13" s="1">
        <v>1</v>
      </c>
      <c r="AV13" s="1">
        <v>1</v>
      </c>
      <c r="AW13" s="1">
        <v>100</v>
      </c>
      <c r="AX13" s="1">
        <v>14</v>
      </c>
      <c r="AY13" s="1">
        <v>2</v>
      </c>
      <c r="AZ13" s="1">
        <v>0</v>
      </c>
      <c r="BA13" s="1">
        <v>1</v>
      </c>
      <c r="BB13" s="1">
        <v>3</v>
      </c>
      <c r="BC13" s="1">
        <v>11</v>
      </c>
      <c r="BD13" s="1">
        <v>7</v>
      </c>
      <c r="BE13" s="1">
        <v>4</v>
      </c>
      <c r="BF13" s="1">
        <v>1</v>
      </c>
      <c r="BG13" s="1">
        <v>0</v>
      </c>
      <c r="BH13" s="1">
        <v>1</v>
      </c>
      <c r="BI13" s="1">
        <v>1.03</v>
      </c>
      <c r="BJ13" s="1">
        <v>51</v>
      </c>
      <c r="BK13" s="1">
        <v>36</v>
      </c>
      <c r="BL13" s="1">
        <v>71</v>
      </c>
      <c r="BM13" s="1">
        <v>32</v>
      </c>
      <c r="BN13" s="1">
        <v>23</v>
      </c>
      <c r="BO13" s="1">
        <v>72</v>
      </c>
      <c r="BP13" s="1">
        <v>13</v>
      </c>
      <c r="BQ13" s="1">
        <v>11</v>
      </c>
      <c r="BR13" s="1">
        <v>85</v>
      </c>
      <c r="BS13" s="1">
        <v>0</v>
      </c>
      <c r="BT13" s="1">
        <v>0</v>
      </c>
      <c r="BU13" s="1">
        <v>1</v>
      </c>
      <c r="BV13" s="1">
        <v>0</v>
      </c>
      <c r="BW13" s="1">
        <v>0</v>
      </c>
      <c r="BX13" s="1">
        <v>1</v>
      </c>
      <c r="BY13" s="1">
        <v>69</v>
      </c>
      <c r="BZ13" s="1">
        <v>1</v>
      </c>
      <c r="CA13" s="1">
        <v>8</v>
      </c>
      <c r="CB13" s="1">
        <v>4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f t="shared" si="0"/>
        <v>4.5530873999999999</v>
      </c>
      <c r="CL13" s="1">
        <v>2</v>
      </c>
    </row>
    <row r="14" spans="1:90" x14ac:dyDescent="0.25">
      <c r="A14" s="1" t="s">
        <v>193</v>
      </c>
      <c r="B14" s="1">
        <v>4.3</v>
      </c>
      <c r="C14" s="1">
        <v>1</v>
      </c>
      <c r="D14" s="1">
        <v>90</v>
      </c>
      <c r="E14" s="1">
        <v>0.04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4</v>
      </c>
      <c r="V14" s="1">
        <v>3</v>
      </c>
      <c r="W14" s="1">
        <v>75</v>
      </c>
      <c r="X14" s="1">
        <v>0</v>
      </c>
      <c r="Y14" s="1">
        <v>0</v>
      </c>
      <c r="AA14" s="1">
        <v>0</v>
      </c>
      <c r="AB14" s="1">
        <v>0</v>
      </c>
      <c r="AC14" s="1">
        <v>1</v>
      </c>
      <c r="AD14" s="1">
        <v>0</v>
      </c>
      <c r="AE14" s="1">
        <v>0.04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2</v>
      </c>
      <c r="AL14" s="1">
        <v>10.7</v>
      </c>
      <c r="AM14" s="1">
        <v>17.600000000000001</v>
      </c>
      <c r="AN14" s="1">
        <v>0.1</v>
      </c>
      <c r="AO14" s="1">
        <v>4.5</v>
      </c>
      <c r="AP14" s="1">
        <v>18</v>
      </c>
      <c r="AQ14" s="1">
        <v>18</v>
      </c>
      <c r="AR14" s="1">
        <v>0</v>
      </c>
      <c r="AS14" s="1">
        <v>1</v>
      </c>
      <c r="AT14" s="1">
        <v>2</v>
      </c>
      <c r="AU14" s="1">
        <v>0</v>
      </c>
      <c r="AV14" s="1">
        <v>0</v>
      </c>
      <c r="AX14" s="1">
        <v>10</v>
      </c>
      <c r="AY14" s="1">
        <v>1</v>
      </c>
      <c r="AZ14" s="1">
        <v>1</v>
      </c>
      <c r="BA14" s="1">
        <v>1</v>
      </c>
      <c r="BB14" s="1">
        <v>3</v>
      </c>
      <c r="BC14" s="1">
        <v>10</v>
      </c>
      <c r="BD14" s="1">
        <v>5</v>
      </c>
      <c r="BE14" s="1">
        <v>3</v>
      </c>
      <c r="BF14" s="1">
        <v>1</v>
      </c>
      <c r="BG14" s="1">
        <v>1</v>
      </c>
      <c r="BH14" s="1">
        <v>0</v>
      </c>
      <c r="BI14" s="1">
        <v>0.57999999999999996</v>
      </c>
      <c r="BJ14" s="1">
        <v>77</v>
      </c>
      <c r="BK14" s="1">
        <v>72</v>
      </c>
      <c r="BL14" s="1">
        <v>94</v>
      </c>
      <c r="BM14" s="1">
        <v>15</v>
      </c>
      <c r="BN14" s="1">
        <v>10</v>
      </c>
      <c r="BO14" s="1">
        <v>67</v>
      </c>
      <c r="BP14" s="1">
        <v>4</v>
      </c>
      <c r="BQ14" s="1">
        <v>3</v>
      </c>
      <c r="BR14" s="1">
        <v>75</v>
      </c>
      <c r="BS14" s="1">
        <v>0</v>
      </c>
      <c r="BT14" s="1">
        <v>0</v>
      </c>
      <c r="BU14" s="1">
        <v>1</v>
      </c>
      <c r="BV14" s="1">
        <v>0</v>
      </c>
      <c r="BW14" s="1">
        <v>0</v>
      </c>
      <c r="BX14" s="1">
        <v>1</v>
      </c>
      <c r="BY14" s="1">
        <v>86</v>
      </c>
      <c r="BZ14" s="1">
        <v>1</v>
      </c>
      <c r="CA14" s="1">
        <v>3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f t="shared" si="0"/>
        <v>4.2355604399999995</v>
      </c>
      <c r="CL14" s="1">
        <v>2</v>
      </c>
    </row>
    <row r="15" spans="1:90" x14ac:dyDescent="0.25">
      <c r="A15" s="1" t="s">
        <v>101</v>
      </c>
      <c r="B15" s="1">
        <v>4.9000000000000004</v>
      </c>
      <c r="C15" s="1">
        <v>1</v>
      </c>
      <c r="D15" s="1">
        <v>90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3</v>
      </c>
      <c r="V15" s="1">
        <v>2</v>
      </c>
      <c r="W15" s="1">
        <v>67</v>
      </c>
      <c r="X15" s="1">
        <v>0</v>
      </c>
      <c r="Y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1</v>
      </c>
      <c r="AK15" s="1">
        <v>2</v>
      </c>
      <c r="AL15" s="1">
        <v>0.6</v>
      </c>
      <c r="AM15" s="1">
        <v>9.4</v>
      </c>
      <c r="AN15" s="1">
        <v>0</v>
      </c>
      <c r="AO15" s="1">
        <v>4.5</v>
      </c>
      <c r="AP15" s="1">
        <v>13</v>
      </c>
      <c r="AQ15" s="1">
        <v>25</v>
      </c>
      <c r="AR15" s="1">
        <v>0</v>
      </c>
      <c r="AS15" s="1">
        <v>6</v>
      </c>
      <c r="AT15" s="1">
        <v>0</v>
      </c>
      <c r="AU15" s="1">
        <v>0</v>
      </c>
      <c r="AV15" s="1">
        <v>0</v>
      </c>
      <c r="AX15" s="1">
        <v>3</v>
      </c>
      <c r="AY15" s="1">
        <v>3</v>
      </c>
      <c r="AZ15" s="1">
        <v>0</v>
      </c>
      <c r="BA15" s="1">
        <v>1</v>
      </c>
      <c r="BB15" s="1">
        <v>4</v>
      </c>
      <c r="BC15" s="1">
        <v>5</v>
      </c>
      <c r="BD15" s="1">
        <v>3</v>
      </c>
      <c r="BE15" s="1">
        <v>3</v>
      </c>
      <c r="BF15" s="1">
        <v>0</v>
      </c>
      <c r="BG15" s="1">
        <v>1</v>
      </c>
      <c r="BH15" s="1">
        <v>0</v>
      </c>
      <c r="BI15" s="1">
        <v>0.52</v>
      </c>
      <c r="BJ15" s="1">
        <v>77</v>
      </c>
      <c r="BK15" s="1">
        <v>70</v>
      </c>
      <c r="BL15" s="1">
        <v>91</v>
      </c>
      <c r="BM15" s="1">
        <v>21</v>
      </c>
      <c r="BN15" s="1">
        <v>16</v>
      </c>
      <c r="BO15" s="1">
        <v>76</v>
      </c>
      <c r="BP15" s="1">
        <v>3</v>
      </c>
      <c r="BQ15" s="1">
        <v>2</v>
      </c>
      <c r="BR15" s="1">
        <v>67</v>
      </c>
      <c r="BS15" s="1">
        <v>0</v>
      </c>
      <c r="BT15" s="1">
        <v>0</v>
      </c>
      <c r="BU15" s="1">
        <v>1</v>
      </c>
      <c r="BV15" s="1">
        <v>0</v>
      </c>
      <c r="BW15" s="1">
        <v>0</v>
      </c>
      <c r="BX15" s="1">
        <v>0</v>
      </c>
      <c r="BY15" s="1">
        <v>87</v>
      </c>
      <c r="BZ15" s="1">
        <v>1</v>
      </c>
      <c r="CA15" s="1">
        <v>2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f t="shared" si="0"/>
        <v>4.5746878000000013</v>
      </c>
      <c r="CL15" s="1">
        <v>2</v>
      </c>
    </row>
    <row r="16" spans="1:90" x14ac:dyDescent="0.25">
      <c r="A16" s="1" t="s">
        <v>138</v>
      </c>
      <c r="B16" s="1">
        <v>4.7</v>
      </c>
      <c r="C16" s="1">
        <v>1</v>
      </c>
      <c r="D16" s="1">
        <v>29</v>
      </c>
      <c r="E16" s="1">
        <v>0.06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4</v>
      </c>
      <c r="V16" s="1">
        <v>3</v>
      </c>
      <c r="W16" s="1">
        <v>75</v>
      </c>
      <c r="X16" s="1">
        <v>0</v>
      </c>
      <c r="Y16" s="1">
        <v>0</v>
      </c>
      <c r="AA16" s="1">
        <v>0</v>
      </c>
      <c r="AB16" s="1">
        <v>0</v>
      </c>
      <c r="AC16" s="1">
        <v>1</v>
      </c>
      <c r="AD16" s="1">
        <v>0</v>
      </c>
      <c r="AE16" s="1">
        <v>0.03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11</v>
      </c>
      <c r="AM16" s="1">
        <v>5.8</v>
      </c>
      <c r="AN16" s="1">
        <v>0.1</v>
      </c>
      <c r="AO16" s="1">
        <v>0.4</v>
      </c>
      <c r="AP16" s="1">
        <v>6</v>
      </c>
      <c r="AQ16" s="1">
        <v>6</v>
      </c>
      <c r="AR16" s="1">
        <v>0</v>
      </c>
      <c r="AS16" s="1">
        <v>1</v>
      </c>
      <c r="AT16" s="1">
        <v>1</v>
      </c>
      <c r="AU16" s="1">
        <v>0</v>
      </c>
      <c r="AV16" s="1">
        <v>0</v>
      </c>
      <c r="AX16" s="1">
        <v>2</v>
      </c>
      <c r="AY16" s="1">
        <v>1</v>
      </c>
      <c r="AZ16" s="1">
        <v>0</v>
      </c>
      <c r="BA16" s="1">
        <v>1</v>
      </c>
      <c r="BB16" s="1">
        <v>2</v>
      </c>
      <c r="BC16" s="1">
        <v>19</v>
      </c>
      <c r="BD16" s="1">
        <v>13</v>
      </c>
      <c r="BE16" s="1">
        <v>9</v>
      </c>
      <c r="BF16" s="1">
        <v>0</v>
      </c>
      <c r="BG16" s="1">
        <v>2</v>
      </c>
      <c r="BH16" s="1">
        <v>4</v>
      </c>
      <c r="BI16" s="1">
        <v>2.81</v>
      </c>
      <c r="BJ16" s="1">
        <v>13</v>
      </c>
      <c r="BK16" s="1">
        <v>10</v>
      </c>
      <c r="BL16" s="1">
        <v>77</v>
      </c>
      <c r="BM16" s="1">
        <v>6</v>
      </c>
      <c r="BN16" s="1">
        <v>5</v>
      </c>
      <c r="BO16" s="1">
        <v>83</v>
      </c>
      <c r="BP16" s="1">
        <v>4</v>
      </c>
      <c r="BQ16" s="1">
        <v>3</v>
      </c>
      <c r="BR16" s="1">
        <v>75</v>
      </c>
      <c r="BS16" s="1">
        <v>0</v>
      </c>
      <c r="BT16" s="1">
        <v>0</v>
      </c>
      <c r="BU16" s="1">
        <v>0</v>
      </c>
      <c r="BV16" s="1">
        <v>1</v>
      </c>
      <c r="BW16" s="1">
        <v>0</v>
      </c>
      <c r="BX16" s="1">
        <v>1</v>
      </c>
      <c r="BY16" s="1">
        <v>17</v>
      </c>
      <c r="BZ16" s="1">
        <v>0</v>
      </c>
      <c r="CA16" s="1">
        <v>3</v>
      </c>
      <c r="CB16" s="1">
        <v>1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f t="shared" si="0"/>
        <v>3.23597746</v>
      </c>
      <c r="CL16" s="1">
        <v>2</v>
      </c>
    </row>
    <row r="17" spans="1:90" x14ac:dyDescent="0.25">
      <c r="A17" s="1" t="s">
        <v>156</v>
      </c>
      <c r="B17" s="1">
        <v>4.7</v>
      </c>
      <c r="C17" s="1">
        <v>1</v>
      </c>
      <c r="D17" s="1">
        <v>14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2</v>
      </c>
      <c r="V17" s="1">
        <v>2</v>
      </c>
      <c r="W17" s="1">
        <v>100</v>
      </c>
      <c r="X17" s="1">
        <v>0</v>
      </c>
      <c r="Y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0.4</v>
      </c>
      <c r="AM17" s="1">
        <v>3.4</v>
      </c>
      <c r="AN17" s="1">
        <v>0</v>
      </c>
      <c r="AO17" s="1">
        <v>4</v>
      </c>
      <c r="AP17" s="1">
        <v>3</v>
      </c>
      <c r="AQ17" s="1">
        <v>3</v>
      </c>
      <c r="AR17" s="1">
        <v>0</v>
      </c>
      <c r="AS17" s="1">
        <v>1</v>
      </c>
      <c r="AT17" s="1">
        <v>0</v>
      </c>
      <c r="AU17" s="1">
        <v>0</v>
      </c>
      <c r="AV17" s="1">
        <v>0</v>
      </c>
      <c r="AX17" s="1">
        <v>1</v>
      </c>
      <c r="AY17" s="1">
        <v>0</v>
      </c>
      <c r="AZ17" s="1">
        <v>0</v>
      </c>
      <c r="BA17" s="1">
        <v>0</v>
      </c>
      <c r="BB17" s="1">
        <v>0</v>
      </c>
      <c r="BC17" s="1">
        <v>4</v>
      </c>
      <c r="BD17" s="1">
        <v>3</v>
      </c>
      <c r="BE17" s="1">
        <v>1</v>
      </c>
      <c r="BF17" s="1">
        <v>0</v>
      </c>
      <c r="BG17" s="1">
        <v>0</v>
      </c>
      <c r="BH17" s="1">
        <v>0</v>
      </c>
      <c r="BI17" s="1">
        <v>0.32</v>
      </c>
      <c r="BJ17" s="1">
        <v>17</v>
      </c>
      <c r="BK17" s="1">
        <v>17</v>
      </c>
      <c r="BL17" s="1">
        <v>100</v>
      </c>
      <c r="BM17" s="1">
        <v>5</v>
      </c>
      <c r="BN17" s="1">
        <v>5</v>
      </c>
      <c r="BO17" s="1">
        <v>100</v>
      </c>
      <c r="BP17" s="1">
        <v>2</v>
      </c>
      <c r="BQ17" s="1">
        <v>2</v>
      </c>
      <c r="BR17" s="1">
        <v>100</v>
      </c>
      <c r="BS17" s="1">
        <v>0</v>
      </c>
      <c r="BT17" s="1">
        <v>0</v>
      </c>
      <c r="BU17" s="1">
        <v>0</v>
      </c>
      <c r="BV17" s="1">
        <v>1</v>
      </c>
      <c r="BW17" s="1">
        <v>0</v>
      </c>
      <c r="BX17" s="1">
        <v>0</v>
      </c>
      <c r="BY17" s="1">
        <v>19</v>
      </c>
      <c r="BZ17" s="1">
        <v>0</v>
      </c>
      <c r="CA17" s="1">
        <v>2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f t="shared" si="0"/>
        <v>3.2374737999999996</v>
      </c>
      <c r="CL17" s="1">
        <v>2</v>
      </c>
    </row>
    <row r="18" spans="1:90" x14ac:dyDescent="0.25">
      <c r="A18" s="1" t="s">
        <v>199</v>
      </c>
      <c r="B18" s="1">
        <v>5</v>
      </c>
      <c r="C18" s="1">
        <v>1</v>
      </c>
      <c r="D18" s="1">
        <v>90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6</v>
      </c>
      <c r="V18" s="1">
        <v>3</v>
      </c>
      <c r="W18" s="1">
        <v>50</v>
      </c>
      <c r="X18" s="1">
        <v>4</v>
      </c>
      <c r="Y18" s="1">
        <v>0</v>
      </c>
      <c r="Z18" s="1">
        <v>0</v>
      </c>
      <c r="AA18" s="1">
        <v>2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1.3</v>
      </c>
      <c r="AM18" s="1">
        <v>13.2</v>
      </c>
      <c r="AN18" s="1">
        <v>0</v>
      </c>
      <c r="AO18" s="1">
        <v>1.8</v>
      </c>
      <c r="AP18" s="1">
        <v>10</v>
      </c>
      <c r="AQ18" s="1">
        <v>10</v>
      </c>
      <c r="AR18" s="1">
        <v>0</v>
      </c>
      <c r="AS18" s="1">
        <v>2</v>
      </c>
      <c r="AT18" s="1">
        <v>1</v>
      </c>
      <c r="AU18" s="1">
        <v>3</v>
      </c>
      <c r="AV18" s="1">
        <v>1</v>
      </c>
      <c r="AW18" s="1">
        <v>33</v>
      </c>
      <c r="AX18" s="1">
        <v>9</v>
      </c>
      <c r="AY18" s="1">
        <v>3</v>
      </c>
      <c r="AZ18" s="1">
        <v>0</v>
      </c>
      <c r="BA18" s="1">
        <v>1</v>
      </c>
      <c r="BB18" s="1">
        <v>4</v>
      </c>
      <c r="BC18" s="1">
        <v>24</v>
      </c>
      <c r="BD18" s="1">
        <v>17</v>
      </c>
      <c r="BE18" s="1">
        <v>6</v>
      </c>
      <c r="BF18" s="1">
        <v>1</v>
      </c>
      <c r="BG18" s="1">
        <v>3</v>
      </c>
      <c r="BH18" s="1">
        <v>2</v>
      </c>
      <c r="BI18" s="1">
        <v>2.21</v>
      </c>
      <c r="BJ18" s="1">
        <v>37</v>
      </c>
      <c r="BK18" s="1">
        <v>24</v>
      </c>
      <c r="BL18" s="1">
        <v>65</v>
      </c>
      <c r="BM18" s="1">
        <v>19</v>
      </c>
      <c r="BN18" s="1">
        <v>7</v>
      </c>
      <c r="BO18" s="1">
        <v>37</v>
      </c>
      <c r="BP18" s="1">
        <v>6</v>
      </c>
      <c r="BQ18" s="1">
        <v>3</v>
      </c>
      <c r="BR18" s="1">
        <v>50</v>
      </c>
      <c r="BS18" s="1">
        <v>0</v>
      </c>
      <c r="BT18" s="1">
        <v>0</v>
      </c>
      <c r="BU18" s="1">
        <v>1</v>
      </c>
      <c r="BV18" s="1">
        <v>0</v>
      </c>
      <c r="BW18" s="1">
        <v>0</v>
      </c>
      <c r="BX18" s="1">
        <v>0</v>
      </c>
      <c r="BY18" s="1">
        <v>61</v>
      </c>
      <c r="BZ18" s="1">
        <v>0</v>
      </c>
      <c r="CA18" s="1">
        <v>3</v>
      </c>
      <c r="CB18" s="1">
        <v>4</v>
      </c>
      <c r="CC18" s="1">
        <v>0</v>
      </c>
      <c r="CD18" s="1">
        <v>0</v>
      </c>
      <c r="CE18" s="1">
        <v>2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f t="shared" si="0"/>
        <v>4.3999543999999995</v>
      </c>
      <c r="CL18" s="1">
        <v>1</v>
      </c>
    </row>
    <row r="19" spans="1:90" x14ac:dyDescent="0.25">
      <c r="A19" s="1" t="s">
        <v>78</v>
      </c>
      <c r="B19" s="1">
        <v>4.2</v>
      </c>
      <c r="C19" s="1">
        <v>1</v>
      </c>
      <c r="D19" s="1">
        <v>68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7</v>
      </c>
      <c r="V19" s="1">
        <v>2</v>
      </c>
      <c r="W19" s="1">
        <v>29</v>
      </c>
      <c r="X19" s="1">
        <v>0</v>
      </c>
      <c r="Y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0.8</v>
      </c>
      <c r="AM19" s="1">
        <v>13.6</v>
      </c>
      <c r="AN19" s="1">
        <v>0</v>
      </c>
      <c r="AO19" s="1">
        <v>2.4</v>
      </c>
      <c r="AP19" s="1">
        <v>11</v>
      </c>
      <c r="AQ19" s="1">
        <v>11</v>
      </c>
      <c r="AR19" s="1">
        <v>0</v>
      </c>
      <c r="AS19" s="1">
        <v>2</v>
      </c>
      <c r="AT19" s="1">
        <v>1</v>
      </c>
      <c r="AU19" s="1">
        <v>2</v>
      </c>
      <c r="AV19" s="1">
        <v>1</v>
      </c>
      <c r="AW19" s="1">
        <v>50</v>
      </c>
      <c r="AX19" s="1">
        <v>0</v>
      </c>
      <c r="AY19" s="1">
        <v>3</v>
      </c>
      <c r="AZ19" s="1">
        <v>0</v>
      </c>
      <c r="BA19" s="1">
        <v>0</v>
      </c>
      <c r="BB19" s="1">
        <v>3</v>
      </c>
      <c r="BC19" s="1">
        <v>18</v>
      </c>
      <c r="BD19" s="1">
        <v>9</v>
      </c>
      <c r="BE19" s="1">
        <v>7</v>
      </c>
      <c r="BF19" s="1">
        <v>0</v>
      </c>
      <c r="BG19" s="1">
        <v>2</v>
      </c>
      <c r="BH19" s="1">
        <v>1</v>
      </c>
      <c r="BI19" s="1">
        <v>1.58</v>
      </c>
      <c r="BJ19" s="1">
        <v>36</v>
      </c>
      <c r="BK19" s="1">
        <v>29</v>
      </c>
      <c r="BL19" s="1">
        <v>81</v>
      </c>
      <c r="BM19" s="1">
        <v>16</v>
      </c>
      <c r="BN19" s="1">
        <v>11</v>
      </c>
      <c r="BO19" s="1">
        <v>69</v>
      </c>
      <c r="BP19" s="1">
        <v>7</v>
      </c>
      <c r="BQ19" s="1">
        <v>2</v>
      </c>
      <c r="BR19" s="1">
        <v>29</v>
      </c>
      <c r="BS19" s="1">
        <v>0</v>
      </c>
      <c r="BT19" s="1">
        <v>0</v>
      </c>
      <c r="BU19" s="1">
        <v>1</v>
      </c>
      <c r="BV19" s="1">
        <v>0</v>
      </c>
      <c r="BW19" s="1">
        <v>1</v>
      </c>
      <c r="BX19" s="1">
        <v>2</v>
      </c>
      <c r="BY19" s="1">
        <v>48</v>
      </c>
      <c r="BZ19" s="1">
        <v>0</v>
      </c>
      <c r="CA19" s="1">
        <v>7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f t="shared" si="0"/>
        <v>3.0487292000000004</v>
      </c>
      <c r="CL19" s="1">
        <v>1</v>
      </c>
    </row>
    <row r="20" spans="1:90" x14ac:dyDescent="0.25">
      <c r="A20" s="1" t="s">
        <v>200</v>
      </c>
      <c r="B20" s="1">
        <v>4.4000000000000004</v>
      </c>
      <c r="C20" s="1">
        <v>1</v>
      </c>
      <c r="D20" s="1">
        <v>74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9</v>
      </c>
      <c r="V20" s="1">
        <v>8</v>
      </c>
      <c r="W20" s="1">
        <v>89</v>
      </c>
      <c r="X20" s="1">
        <v>3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1.8</v>
      </c>
      <c r="AM20" s="1">
        <v>7.8</v>
      </c>
      <c r="AN20" s="1">
        <v>0</v>
      </c>
      <c r="AO20" s="1">
        <v>1.4</v>
      </c>
      <c r="AP20" s="1">
        <v>13</v>
      </c>
      <c r="AQ20" s="1">
        <v>13</v>
      </c>
      <c r="AR20" s="1">
        <v>0</v>
      </c>
      <c r="AS20" s="1">
        <v>2</v>
      </c>
      <c r="AT20" s="1">
        <v>1</v>
      </c>
      <c r="AU20" s="1">
        <v>2</v>
      </c>
      <c r="AV20" s="1">
        <v>2</v>
      </c>
      <c r="AW20" s="1">
        <v>100</v>
      </c>
      <c r="AX20" s="1">
        <v>6</v>
      </c>
      <c r="AY20" s="1">
        <v>0</v>
      </c>
      <c r="AZ20" s="1">
        <v>0</v>
      </c>
      <c r="BA20" s="1">
        <v>1</v>
      </c>
      <c r="BB20" s="1">
        <v>1</v>
      </c>
      <c r="BC20" s="1">
        <v>19</v>
      </c>
      <c r="BD20" s="1">
        <v>13</v>
      </c>
      <c r="BE20" s="1">
        <v>9</v>
      </c>
      <c r="BF20" s="1">
        <v>0</v>
      </c>
      <c r="BG20" s="1">
        <v>2</v>
      </c>
      <c r="BH20" s="1">
        <v>4</v>
      </c>
      <c r="BI20" s="1">
        <v>2.81</v>
      </c>
      <c r="BJ20" s="1">
        <v>21</v>
      </c>
      <c r="BK20" s="1">
        <v>18</v>
      </c>
      <c r="BL20" s="1">
        <v>86</v>
      </c>
      <c r="BM20" s="1">
        <v>16</v>
      </c>
      <c r="BN20" s="1">
        <v>12</v>
      </c>
      <c r="BO20" s="1">
        <v>75</v>
      </c>
      <c r="BP20" s="1">
        <v>9</v>
      </c>
      <c r="BQ20" s="1">
        <v>8</v>
      </c>
      <c r="BR20" s="1">
        <v>89</v>
      </c>
      <c r="BS20" s="1">
        <v>0</v>
      </c>
      <c r="BT20" s="1">
        <v>0</v>
      </c>
      <c r="BU20" s="1">
        <v>1</v>
      </c>
      <c r="BV20" s="1">
        <v>0</v>
      </c>
      <c r="BW20" s="1">
        <v>1</v>
      </c>
      <c r="BX20" s="1">
        <v>1</v>
      </c>
      <c r="BY20" s="1">
        <v>34</v>
      </c>
      <c r="BZ20" s="1">
        <v>0</v>
      </c>
      <c r="CA20" s="1">
        <v>5</v>
      </c>
      <c r="CB20" s="1">
        <v>1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f t="shared" si="0"/>
        <v>3.2443275999999996</v>
      </c>
      <c r="CL20" s="1">
        <v>1</v>
      </c>
    </row>
    <row r="21" spans="1:90" x14ac:dyDescent="0.25">
      <c r="A21" s="1" t="s">
        <v>104</v>
      </c>
      <c r="B21" s="1">
        <v>5.4</v>
      </c>
      <c r="C21" s="1">
        <v>1</v>
      </c>
      <c r="D21" s="1">
        <v>69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5</v>
      </c>
      <c r="V21" s="1">
        <v>4</v>
      </c>
      <c r="W21" s="1">
        <v>80</v>
      </c>
      <c r="X21" s="1">
        <v>0</v>
      </c>
      <c r="Y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1</v>
      </c>
      <c r="AJ21" s="1">
        <v>0</v>
      </c>
      <c r="AK21" s="1">
        <v>0</v>
      </c>
      <c r="AL21" s="1">
        <v>1.1000000000000001</v>
      </c>
      <c r="AM21" s="1">
        <v>16.399999999999999</v>
      </c>
      <c r="AN21" s="1">
        <v>0</v>
      </c>
      <c r="AO21" s="1">
        <v>1.6</v>
      </c>
      <c r="AP21" s="1">
        <v>16</v>
      </c>
      <c r="AQ21" s="1">
        <v>7</v>
      </c>
      <c r="AR21" s="1">
        <v>0</v>
      </c>
      <c r="AS21" s="1">
        <v>-3</v>
      </c>
      <c r="AT21" s="1">
        <v>4</v>
      </c>
      <c r="AU21" s="1">
        <v>1</v>
      </c>
      <c r="AV21" s="1">
        <v>1</v>
      </c>
      <c r="AW21" s="1">
        <v>100</v>
      </c>
      <c r="AX21" s="1">
        <v>5</v>
      </c>
      <c r="AY21" s="1">
        <v>4</v>
      </c>
      <c r="AZ21" s="1">
        <v>2</v>
      </c>
      <c r="BA21" s="1">
        <v>1</v>
      </c>
      <c r="BB21" s="1">
        <v>7</v>
      </c>
      <c r="BC21" s="1">
        <v>20</v>
      </c>
      <c r="BD21" s="1">
        <v>15</v>
      </c>
      <c r="BE21" s="1">
        <v>7</v>
      </c>
      <c r="BF21" s="1">
        <v>0</v>
      </c>
      <c r="BG21" s="1">
        <v>4</v>
      </c>
      <c r="BH21" s="1">
        <v>3</v>
      </c>
      <c r="BI21" s="1">
        <v>2.6</v>
      </c>
      <c r="BJ21" s="1">
        <v>48</v>
      </c>
      <c r="BK21" s="1">
        <v>44</v>
      </c>
      <c r="BL21" s="1">
        <v>92</v>
      </c>
      <c r="BM21" s="1">
        <v>17</v>
      </c>
      <c r="BN21" s="1">
        <v>15</v>
      </c>
      <c r="BO21" s="1">
        <v>88</v>
      </c>
      <c r="BP21" s="1">
        <v>5</v>
      </c>
      <c r="BQ21" s="1">
        <v>4</v>
      </c>
      <c r="BR21" s="1">
        <v>80</v>
      </c>
      <c r="BS21" s="1">
        <v>0</v>
      </c>
      <c r="BT21" s="1">
        <v>0</v>
      </c>
      <c r="BU21" s="1">
        <v>1</v>
      </c>
      <c r="BV21" s="1">
        <v>0</v>
      </c>
      <c r="BW21" s="1">
        <v>0</v>
      </c>
      <c r="BX21" s="1">
        <v>0</v>
      </c>
      <c r="BY21" s="1">
        <v>62</v>
      </c>
      <c r="BZ21" s="1">
        <v>0</v>
      </c>
      <c r="CA21" s="1">
        <v>5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f t="shared" si="0"/>
        <v>2.0192358000000006</v>
      </c>
      <c r="CL21" s="1">
        <v>1</v>
      </c>
    </row>
    <row r="22" spans="1:90" x14ac:dyDescent="0.25">
      <c r="A22" s="1" t="s">
        <v>130</v>
      </c>
      <c r="B22" s="1">
        <v>4.0999999999999996</v>
      </c>
      <c r="C22" s="1">
        <v>1</v>
      </c>
      <c r="D22" s="1">
        <v>90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8</v>
      </c>
      <c r="V22" s="1">
        <v>5</v>
      </c>
      <c r="W22" s="1">
        <v>63</v>
      </c>
      <c r="X22" s="1">
        <v>0</v>
      </c>
      <c r="Y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1.3</v>
      </c>
      <c r="AM22" s="1">
        <v>27.8</v>
      </c>
      <c r="AN22" s="1">
        <v>0</v>
      </c>
      <c r="AO22" s="1">
        <v>2.6</v>
      </c>
      <c r="AP22" s="1">
        <v>18</v>
      </c>
      <c r="AQ22" s="1">
        <v>18</v>
      </c>
      <c r="AR22" s="1">
        <v>0</v>
      </c>
      <c r="AS22" s="1">
        <v>1</v>
      </c>
      <c r="AT22" s="1">
        <v>2</v>
      </c>
      <c r="AU22" s="1">
        <v>1</v>
      </c>
      <c r="AV22" s="1">
        <v>1</v>
      </c>
      <c r="AW22" s="1">
        <v>100</v>
      </c>
      <c r="AX22" s="1">
        <v>5</v>
      </c>
      <c r="AY22" s="1">
        <v>5</v>
      </c>
      <c r="AZ22" s="1">
        <v>1</v>
      </c>
      <c r="BA22" s="1">
        <v>0</v>
      </c>
      <c r="BB22" s="1">
        <v>6</v>
      </c>
      <c r="BC22" s="1">
        <v>9</v>
      </c>
      <c r="BD22" s="1">
        <v>7</v>
      </c>
      <c r="BE22" s="1">
        <v>5</v>
      </c>
      <c r="BF22" s="1">
        <v>1</v>
      </c>
      <c r="BG22" s="1">
        <v>2</v>
      </c>
      <c r="BH22" s="1">
        <v>2</v>
      </c>
      <c r="BI22" s="1">
        <v>1.51</v>
      </c>
      <c r="BJ22" s="1">
        <v>88</v>
      </c>
      <c r="BK22" s="1">
        <v>84</v>
      </c>
      <c r="BL22" s="1">
        <v>95</v>
      </c>
      <c r="BM22" s="1">
        <v>22</v>
      </c>
      <c r="BN22" s="1">
        <v>19</v>
      </c>
      <c r="BO22" s="1">
        <v>86</v>
      </c>
      <c r="BP22" s="1">
        <v>8</v>
      </c>
      <c r="BQ22" s="1">
        <v>5</v>
      </c>
      <c r="BR22" s="1">
        <v>63</v>
      </c>
      <c r="BS22" s="1">
        <v>0</v>
      </c>
      <c r="BT22" s="1">
        <v>0</v>
      </c>
      <c r="BU22" s="1">
        <v>1</v>
      </c>
      <c r="BV22" s="1">
        <v>0</v>
      </c>
      <c r="BW22" s="1">
        <v>0</v>
      </c>
      <c r="BX22" s="1">
        <v>0</v>
      </c>
      <c r="BY22" s="1">
        <v>95</v>
      </c>
      <c r="BZ22" s="1">
        <v>0</v>
      </c>
      <c r="CA22" s="1">
        <v>5</v>
      </c>
      <c r="CB22" s="1">
        <v>1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f t="shared" si="0"/>
        <v>4.3330405999999995</v>
      </c>
      <c r="CL22" s="1">
        <v>1</v>
      </c>
    </row>
    <row r="23" spans="1:90" x14ac:dyDescent="0.25">
      <c r="A23" s="1" t="s">
        <v>169</v>
      </c>
      <c r="B23" s="1">
        <v>4.5</v>
      </c>
      <c r="C23" s="1">
        <v>1</v>
      </c>
      <c r="D23" s="1">
        <v>6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1</v>
      </c>
      <c r="V23" s="1">
        <v>1</v>
      </c>
      <c r="W23" s="1">
        <v>100</v>
      </c>
      <c r="X23" s="1">
        <v>0</v>
      </c>
      <c r="Y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0.3</v>
      </c>
      <c r="AM23" s="1">
        <v>2.6</v>
      </c>
      <c r="AN23" s="1">
        <v>0</v>
      </c>
      <c r="AO23" s="1">
        <v>0.4</v>
      </c>
      <c r="AP23" s="1">
        <v>5</v>
      </c>
      <c r="AQ23" s="1">
        <v>5</v>
      </c>
      <c r="AR23" s="1">
        <v>0</v>
      </c>
      <c r="AS23" s="1">
        <v>0</v>
      </c>
      <c r="AT23" s="1">
        <v>2</v>
      </c>
      <c r="AU23" s="1">
        <v>1</v>
      </c>
      <c r="AV23" s="1">
        <v>1</v>
      </c>
      <c r="AW23" s="1">
        <v>100</v>
      </c>
      <c r="AX23" s="1">
        <v>1</v>
      </c>
      <c r="AY23" s="1">
        <v>0</v>
      </c>
      <c r="AZ23" s="1">
        <v>0</v>
      </c>
      <c r="BA23" s="1">
        <v>0</v>
      </c>
      <c r="BB23" s="1">
        <v>0</v>
      </c>
      <c r="BC23" s="1">
        <v>20</v>
      </c>
      <c r="BD23" s="1">
        <v>15</v>
      </c>
      <c r="BE23" s="1">
        <v>7</v>
      </c>
      <c r="BF23" s="1">
        <v>0</v>
      </c>
      <c r="BG23" s="1">
        <v>4</v>
      </c>
      <c r="BH23" s="1">
        <v>3</v>
      </c>
      <c r="BI23" s="1">
        <v>2.6</v>
      </c>
      <c r="BJ23" s="1">
        <v>3</v>
      </c>
      <c r="BK23" s="1">
        <v>3</v>
      </c>
      <c r="BL23" s="1">
        <v>100</v>
      </c>
      <c r="BM23" s="1">
        <v>3</v>
      </c>
      <c r="BN23" s="1">
        <v>3</v>
      </c>
      <c r="BO23" s="1">
        <v>100</v>
      </c>
      <c r="BP23" s="1">
        <v>1</v>
      </c>
      <c r="BQ23" s="1">
        <v>1</v>
      </c>
      <c r="BR23" s="1">
        <v>100</v>
      </c>
      <c r="BS23" s="1">
        <v>0</v>
      </c>
      <c r="BT23" s="1">
        <v>0</v>
      </c>
      <c r="BU23" s="1">
        <v>0</v>
      </c>
      <c r="BV23" s="1">
        <v>1</v>
      </c>
      <c r="BW23" s="1">
        <v>0</v>
      </c>
      <c r="BX23" s="1">
        <v>0</v>
      </c>
      <c r="BY23" s="1">
        <v>4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f t="shared" si="0"/>
        <v>2.7445891999999996</v>
      </c>
      <c r="CL23" s="1">
        <v>1</v>
      </c>
    </row>
    <row r="24" spans="1:90" x14ac:dyDescent="0.25">
      <c r="A24" s="1" t="s">
        <v>154</v>
      </c>
      <c r="B24" s="1">
        <v>5.7</v>
      </c>
      <c r="C24" s="1">
        <v>1</v>
      </c>
      <c r="D24" s="1">
        <v>78</v>
      </c>
      <c r="E24" s="1">
        <v>0.04</v>
      </c>
      <c r="F24" s="1">
        <v>0</v>
      </c>
      <c r="G24" s="1">
        <v>0.1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0.01</v>
      </c>
      <c r="P24" s="1">
        <v>0.01</v>
      </c>
      <c r="Q24" s="1">
        <v>0</v>
      </c>
      <c r="R24" s="1">
        <v>0</v>
      </c>
      <c r="S24" s="1">
        <v>0</v>
      </c>
      <c r="T24" s="1">
        <v>0</v>
      </c>
      <c r="U24" s="1">
        <v>14</v>
      </c>
      <c r="V24" s="1">
        <v>12</v>
      </c>
      <c r="W24" s="1">
        <v>86</v>
      </c>
      <c r="X24" s="1">
        <v>16</v>
      </c>
      <c r="Y24" s="1">
        <v>4</v>
      </c>
      <c r="Z24" s="1">
        <v>25</v>
      </c>
      <c r="AA24" s="1">
        <v>13</v>
      </c>
      <c r="AB24" s="1">
        <v>0</v>
      </c>
      <c r="AC24" s="1">
        <v>2</v>
      </c>
      <c r="AD24" s="1">
        <v>0</v>
      </c>
      <c r="AE24" s="1">
        <v>0.08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4</v>
      </c>
      <c r="AL24" s="1">
        <v>39</v>
      </c>
      <c r="AM24" s="1">
        <v>12.8</v>
      </c>
      <c r="AN24" s="1">
        <v>0.3</v>
      </c>
      <c r="AO24" s="1">
        <v>4.5999999999999996</v>
      </c>
      <c r="AP24" s="1">
        <v>17</v>
      </c>
      <c r="AQ24" s="1">
        <v>17</v>
      </c>
      <c r="AR24" s="1">
        <v>0</v>
      </c>
      <c r="AS24" s="1">
        <v>2</v>
      </c>
      <c r="AT24" s="1">
        <v>1</v>
      </c>
      <c r="AU24" s="1">
        <v>1</v>
      </c>
      <c r="AV24" s="1">
        <v>1</v>
      </c>
      <c r="AW24" s="1">
        <v>100</v>
      </c>
      <c r="AX24" s="1">
        <v>6</v>
      </c>
      <c r="AY24" s="1">
        <v>1</v>
      </c>
      <c r="AZ24" s="1">
        <v>0</v>
      </c>
      <c r="BA24" s="1">
        <v>2</v>
      </c>
      <c r="BB24" s="1">
        <v>3</v>
      </c>
      <c r="BC24" s="1">
        <v>3</v>
      </c>
      <c r="BD24" s="1">
        <v>1</v>
      </c>
      <c r="BE24" s="1">
        <v>2</v>
      </c>
      <c r="BF24" s="1">
        <v>0</v>
      </c>
      <c r="BG24" s="1">
        <v>0</v>
      </c>
      <c r="BH24" s="1">
        <v>1</v>
      </c>
      <c r="BI24" s="1">
        <v>0.61</v>
      </c>
      <c r="BJ24" s="1">
        <v>38</v>
      </c>
      <c r="BK24" s="1">
        <v>31</v>
      </c>
      <c r="BL24" s="1">
        <v>82</v>
      </c>
      <c r="BM24" s="1">
        <v>38</v>
      </c>
      <c r="BN24" s="1">
        <v>21</v>
      </c>
      <c r="BO24" s="1">
        <v>55</v>
      </c>
      <c r="BP24" s="1">
        <v>14</v>
      </c>
      <c r="BQ24" s="1">
        <v>12</v>
      </c>
      <c r="BR24" s="1">
        <v>86</v>
      </c>
      <c r="BS24" s="1">
        <v>0</v>
      </c>
      <c r="BT24" s="1">
        <v>0</v>
      </c>
      <c r="BU24" s="1">
        <v>1</v>
      </c>
      <c r="BV24" s="1">
        <v>0</v>
      </c>
      <c r="BW24" s="1">
        <v>1</v>
      </c>
      <c r="BX24" s="1">
        <v>0</v>
      </c>
      <c r="BY24" s="1">
        <v>78</v>
      </c>
      <c r="BZ24" s="1">
        <v>2</v>
      </c>
      <c r="CA24" s="1">
        <v>3</v>
      </c>
      <c r="CB24" s="1">
        <v>16</v>
      </c>
      <c r="CC24" s="1">
        <v>1</v>
      </c>
      <c r="CD24" s="1">
        <v>0</v>
      </c>
      <c r="CE24" s="1">
        <v>13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f t="shared" si="0"/>
        <v>6.3478422999999982</v>
      </c>
      <c r="CL24" s="1">
        <v>1</v>
      </c>
    </row>
    <row r="25" spans="1:90" x14ac:dyDescent="0.25">
      <c r="A25" s="1" t="s">
        <v>142</v>
      </c>
      <c r="B25" s="1">
        <v>4.4000000000000004</v>
      </c>
      <c r="C25" s="1">
        <v>1</v>
      </c>
      <c r="D25" s="1">
        <v>90</v>
      </c>
      <c r="E25" s="1">
        <v>7.0000000000000007E-2</v>
      </c>
      <c r="F25" s="1">
        <v>0</v>
      </c>
      <c r="G25" s="1">
        <v>0.2</v>
      </c>
      <c r="H25" s="1">
        <v>0</v>
      </c>
      <c r="I25" s="1">
        <v>1</v>
      </c>
      <c r="J25" s="1">
        <v>1</v>
      </c>
      <c r="K25" s="1">
        <v>1</v>
      </c>
      <c r="L25" s="1">
        <v>0</v>
      </c>
      <c r="M25" s="1">
        <v>0</v>
      </c>
      <c r="N25" s="1">
        <v>1</v>
      </c>
      <c r="O25" s="1">
        <v>0.16</v>
      </c>
      <c r="P25" s="1">
        <v>0.16</v>
      </c>
      <c r="Q25" s="1">
        <v>0</v>
      </c>
      <c r="R25" s="1">
        <v>0</v>
      </c>
      <c r="S25" s="1">
        <v>0</v>
      </c>
      <c r="T25" s="1">
        <v>0</v>
      </c>
      <c r="U25" s="1">
        <v>3</v>
      </c>
      <c r="V25" s="1">
        <v>3</v>
      </c>
      <c r="W25" s="1">
        <v>100</v>
      </c>
      <c r="X25" s="1">
        <v>0</v>
      </c>
      <c r="Y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0.04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19</v>
      </c>
      <c r="AL25" s="1">
        <v>0.6</v>
      </c>
      <c r="AM25" s="1">
        <v>11.2</v>
      </c>
      <c r="AN25" s="1">
        <v>1.1000000000000001</v>
      </c>
      <c r="AO25" s="1">
        <v>3.9</v>
      </c>
      <c r="AP25" s="1">
        <v>13</v>
      </c>
      <c r="AQ25" s="1">
        <v>13</v>
      </c>
      <c r="AR25" s="1">
        <v>0</v>
      </c>
      <c r="AS25" s="1">
        <v>1</v>
      </c>
      <c r="AT25" s="1">
        <v>3</v>
      </c>
      <c r="AU25" s="1">
        <v>0</v>
      </c>
      <c r="AV25" s="1">
        <v>0</v>
      </c>
      <c r="AX25" s="1">
        <v>9</v>
      </c>
      <c r="AY25" s="1">
        <v>0</v>
      </c>
      <c r="AZ25" s="1">
        <v>1</v>
      </c>
      <c r="BA25" s="1">
        <v>0</v>
      </c>
      <c r="BB25" s="1">
        <v>1</v>
      </c>
      <c r="BC25" s="1">
        <v>10</v>
      </c>
      <c r="BD25" s="1">
        <v>6</v>
      </c>
      <c r="BE25" s="1">
        <v>4</v>
      </c>
      <c r="BF25" s="1">
        <v>0</v>
      </c>
      <c r="BG25" s="1">
        <v>1</v>
      </c>
      <c r="BH25" s="1">
        <v>2</v>
      </c>
      <c r="BI25" s="1">
        <v>1.36</v>
      </c>
      <c r="BJ25" s="1">
        <v>34</v>
      </c>
      <c r="BK25" s="1">
        <v>28</v>
      </c>
      <c r="BL25" s="1">
        <v>82</v>
      </c>
      <c r="BM25" s="1">
        <v>9</v>
      </c>
      <c r="BN25" s="1">
        <v>6</v>
      </c>
      <c r="BO25" s="1">
        <v>67</v>
      </c>
      <c r="BP25" s="1">
        <v>3</v>
      </c>
      <c r="BQ25" s="1">
        <v>3</v>
      </c>
      <c r="BR25" s="1">
        <v>100</v>
      </c>
      <c r="BS25" s="1">
        <v>0</v>
      </c>
      <c r="BT25" s="1">
        <v>0</v>
      </c>
      <c r="BU25" s="1">
        <v>1</v>
      </c>
      <c r="BV25" s="1">
        <v>0</v>
      </c>
      <c r="BW25" s="1">
        <v>0</v>
      </c>
      <c r="BX25" s="1">
        <v>1</v>
      </c>
      <c r="BY25" s="1">
        <v>38</v>
      </c>
      <c r="BZ25" s="1">
        <v>2</v>
      </c>
      <c r="CA25" s="1">
        <v>2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f t="shared" si="0"/>
        <v>3.5699590300000001</v>
      </c>
      <c r="CL25" s="1">
        <v>-2</v>
      </c>
    </row>
    <row r="26" spans="1:90" x14ac:dyDescent="0.25">
      <c r="A26" s="1" t="s">
        <v>139</v>
      </c>
      <c r="B26" s="1">
        <v>4.4000000000000004</v>
      </c>
      <c r="C26" s="1">
        <v>2</v>
      </c>
      <c r="D26" s="1">
        <v>90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5.5</v>
      </c>
      <c r="V26" s="1">
        <v>0.5</v>
      </c>
      <c r="W26" s="1">
        <v>9</v>
      </c>
      <c r="X26" s="1">
        <v>0</v>
      </c>
      <c r="Y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0.5</v>
      </c>
      <c r="AI26" s="1">
        <v>0</v>
      </c>
      <c r="AJ26" s="1">
        <v>0.5</v>
      </c>
      <c r="AK26" s="1">
        <v>0</v>
      </c>
      <c r="AL26" s="1">
        <v>0.2</v>
      </c>
      <c r="AM26" s="1">
        <v>17.7</v>
      </c>
      <c r="AN26" s="1">
        <v>0</v>
      </c>
      <c r="AO26" s="1">
        <v>1.8</v>
      </c>
      <c r="AP26" s="1">
        <v>11</v>
      </c>
      <c r="AQ26" s="1">
        <v>17</v>
      </c>
      <c r="AR26" s="1">
        <v>0</v>
      </c>
      <c r="AS26" s="1">
        <v>3</v>
      </c>
      <c r="AT26" s="1">
        <v>1</v>
      </c>
      <c r="AU26" s="1">
        <v>2.5</v>
      </c>
      <c r="AV26" s="1">
        <v>0</v>
      </c>
      <c r="AW26" s="1">
        <v>0</v>
      </c>
      <c r="AX26" s="1">
        <v>6</v>
      </c>
      <c r="AY26" s="1">
        <v>3.5</v>
      </c>
      <c r="AZ26" s="1">
        <v>0</v>
      </c>
      <c r="BA26" s="1">
        <v>3</v>
      </c>
      <c r="BB26" s="1">
        <v>6.5</v>
      </c>
      <c r="BC26" s="1">
        <v>16.5</v>
      </c>
      <c r="BD26" s="1">
        <v>10</v>
      </c>
      <c r="BE26" s="1">
        <v>4</v>
      </c>
      <c r="BF26" s="1">
        <v>1</v>
      </c>
      <c r="BG26" s="1">
        <v>0.5</v>
      </c>
      <c r="BH26" s="1">
        <v>3</v>
      </c>
      <c r="BI26" s="1">
        <v>1.74</v>
      </c>
      <c r="BJ26" s="1">
        <v>56</v>
      </c>
      <c r="BK26" s="1">
        <v>46.5</v>
      </c>
      <c r="BL26" s="1">
        <v>83</v>
      </c>
      <c r="BM26" s="1">
        <v>12.5</v>
      </c>
      <c r="BN26" s="1">
        <v>6</v>
      </c>
      <c r="BO26" s="1">
        <v>48</v>
      </c>
      <c r="BP26" s="1">
        <v>5.5</v>
      </c>
      <c r="BQ26" s="1">
        <v>0.5</v>
      </c>
      <c r="BR26" s="1">
        <v>9</v>
      </c>
      <c r="BS26" s="1">
        <v>0</v>
      </c>
      <c r="BT26" s="1">
        <v>0</v>
      </c>
      <c r="BU26" s="1">
        <v>2</v>
      </c>
      <c r="BV26" s="1">
        <v>0</v>
      </c>
      <c r="BW26" s="1">
        <v>0</v>
      </c>
      <c r="BX26" s="1">
        <v>0</v>
      </c>
      <c r="BY26" s="1">
        <v>70</v>
      </c>
      <c r="BZ26" s="1">
        <v>0</v>
      </c>
      <c r="CA26" s="1">
        <v>5.5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f t="shared" si="0"/>
        <v>4.2314984000000004</v>
      </c>
      <c r="CL26" s="1">
        <v>12</v>
      </c>
    </row>
    <row r="27" spans="1:90" x14ac:dyDescent="0.25">
      <c r="A27" s="1" t="s">
        <v>149</v>
      </c>
      <c r="B27" s="1">
        <v>4.4000000000000004</v>
      </c>
      <c r="C27" s="1">
        <v>2</v>
      </c>
      <c r="D27" s="1">
        <v>67.5</v>
      </c>
      <c r="E27" s="1">
        <v>0.04</v>
      </c>
      <c r="F27" s="1">
        <v>0</v>
      </c>
      <c r="G27" s="1">
        <v>0.1</v>
      </c>
      <c r="H27" s="1">
        <v>0</v>
      </c>
      <c r="I27" s="1">
        <v>1</v>
      </c>
      <c r="J27" s="1">
        <v>0</v>
      </c>
      <c r="K27" s="1">
        <v>1</v>
      </c>
      <c r="L27" s="1">
        <v>0</v>
      </c>
      <c r="M27" s="1">
        <v>0</v>
      </c>
      <c r="N27" s="1">
        <v>0.5</v>
      </c>
      <c r="O27" s="1">
        <v>0.02</v>
      </c>
      <c r="P27" s="1">
        <v>0.02</v>
      </c>
      <c r="Q27" s="1">
        <v>0</v>
      </c>
      <c r="R27" s="1">
        <v>0</v>
      </c>
      <c r="S27" s="1">
        <v>0</v>
      </c>
      <c r="T27" s="1">
        <v>0</v>
      </c>
      <c r="U27" s="1">
        <v>6.5</v>
      </c>
      <c r="V27" s="1">
        <v>4.5</v>
      </c>
      <c r="W27" s="1">
        <v>69</v>
      </c>
      <c r="X27" s="1">
        <v>0</v>
      </c>
      <c r="Y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0.03</v>
      </c>
      <c r="AF27" s="1">
        <v>0</v>
      </c>
      <c r="AG27" s="1">
        <v>0</v>
      </c>
      <c r="AH27" s="1">
        <v>1</v>
      </c>
      <c r="AI27" s="1">
        <v>0</v>
      </c>
      <c r="AJ27" s="1">
        <v>0</v>
      </c>
      <c r="AK27" s="1">
        <v>12.5</v>
      </c>
      <c r="AL27" s="1">
        <v>1.2</v>
      </c>
      <c r="AM27" s="1">
        <v>12.5</v>
      </c>
      <c r="AN27" s="1">
        <v>0.2</v>
      </c>
      <c r="AO27" s="1">
        <v>1.5</v>
      </c>
      <c r="AP27" s="1">
        <v>5.5</v>
      </c>
      <c r="AQ27" s="1">
        <v>5.5</v>
      </c>
      <c r="AR27" s="1">
        <v>0</v>
      </c>
      <c r="AS27" s="1">
        <v>-0.5</v>
      </c>
      <c r="AT27" s="1">
        <v>2.5</v>
      </c>
      <c r="AU27" s="1">
        <v>0</v>
      </c>
      <c r="AV27" s="1">
        <v>0</v>
      </c>
      <c r="AX27" s="1">
        <v>6</v>
      </c>
      <c r="AY27" s="1">
        <v>3</v>
      </c>
      <c r="AZ27" s="1">
        <v>1</v>
      </c>
      <c r="BA27" s="1">
        <v>1</v>
      </c>
      <c r="BB27" s="1">
        <v>5</v>
      </c>
      <c r="BC27" s="1">
        <v>14</v>
      </c>
      <c r="BD27" s="1">
        <v>10</v>
      </c>
      <c r="BE27" s="1">
        <v>5</v>
      </c>
      <c r="BF27" s="1">
        <v>0.5</v>
      </c>
      <c r="BG27" s="1">
        <v>2.5</v>
      </c>
      <c r="BH27" s="1">
        <v>1.5</v>
      </c>
      <c r="BI27" s="1">
        <v>1.47</v>
      </c>
      <c r="BJ27" s="1">
        <v>54.5</v>
      </c>
      <c r="BK27" s="1">
        <v>46.5</v>
      </c>
      <c r="BL27" s="1">
        <v>85</v>
      </c>
      <c r="BM27" s="1">
        <v>22</v>
      </c>
      <c r="BN27" s="1">
        <v>15.5</v>
      </c>
      <c r="BO27" s="1">
        <v>70</v>
      </c>
      <c r="BP27" s="1">
        <v>6.5</v>
      </c>
      <c r="BQ27" s="1">
        <v>4.5</v>
      </c>
      <c r="BR27" s="1">
        <v>69</v>
      </c>
      <c r="BS27" s="1">
        <v>0</v>
      </c>
      <c r="BT27" s="1">
        <v>0</v>
      </c>
      <c r="BU27" s="1">
        <v>2</v>
      </c>
      <c r="BV27" s="1">
        <v>0</v>
      </c>
      <c r="BW27" s="1">
        <v>1</v>
      </c>
      <c r="BX27" s="1">
        <v>0</v>
      </c>
      <c r="BY27" s="1">
        <v>63.5</v>
      </c>
      <c r="BZ27" s="1">
        <v>1</v>
      </c>
      <c r="CA27" s="1">
        <v>5</v>
      </c>
      <c r="CB27" s="1">
        <v>0.5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f t="shared" si="0"/>
        <v>3.6711740600000002</v>
      </c>
      <c r="CL27" s="1">
        <v>10</v>
      </c>
    </row>
    <row r="28" spans="1:90" x14ac:dyDescent="0.25">
      <c r="A28" s="1" t="s">
        <v>85</v>
      </c>
      <c r="B28" s="1">
        <v>4.8</v>
      </c>
      <c r="C28" s="1">
        <v>2</v>
      </c>
      <c r="D28" s="1">
        <v>83</v>
      </c>
      <c r="E28" s="1">
        <v>0.09</v>
      </c>
      <c r="F28" s="1">
        <v>0</v>
      </c>
      <c r="G28" s="1">
        <v>0.1</v>
      </c>
      <c r="H28" s="1">
        <v>0</v>
      </c>
      <c r="I28" s="1">
        <v>1.5</v>
      </c>
      <c r="J28" s="1">
        <v>0</v>
      </c>
      <c r="K28" s="1">
        <v>1</v>
      </c>
      <c r="L28" s="1">
        <v>0.5</v>
      </c>
      <c r="M28" s="1">
        <v>0</v>
      </c>
      <c r="N28" s="1">
        <v>0</v>
      </c>
      <c r="O28" s="1">
        <v>0.04</v>
      </c>
      <c r="P28" s="1">
        <v>0.04</v>
      </c>
      <c r="Q28" s="1">
        <v>0</v>
      </c>
      <c r="R28" s="1">
        <v>0</v>
      </c>
      <c r="S28" s="1">
        <v>0</v>
      </c>
      <c r="T28" s="1">
        <v>0</v>
      </c>
      <c r="U28" s="1">
        <v>13</v>
      </c>
      <c r="V28" s="1">
        <v>8.5</v>
      </c>
      <c r="W28" s="1">
        <v>65</v>
      </c>
      <c r="X28" s="1">
        <v>1.5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0.04</v>
      </c>
      <c r="AF28" s="1">
        <v>0</v>
      </c>
      <c r="AG28" s="1">
        <v>0</v>
      </c>
      <c r="AH28" s="1">
        <v>0.5</v>
      </c>
      <c r="AI28" s="1">
        <v>0</v>
      </c>
      <c r="AJ28" s="1">
        <v>1</v>
      </c>
      <c r="AK28" s="1">
        <v>20</v>
      </c>
      <c r="AL28" s="1">
        <v>4.05</v>
      </c>
      <c r="AM28" s="1">
        <v>9.6</v>
      </c>
      <c r="AN28" s="1">
        <v>0.4</v>
      </c>
      <c r="AO28" s="1">
        <v>3.2</v>
      </c>
      <c r="AP28" s="1">
        <v>10.5</v>
      </c>
      <c r="AQ28" s="1">
        <v>22.5</v>
      </c>
      <c r="AR28" s="1">
        <v>0</v>
      </c>
      <c r="AS28" s="1">
        <v>5.5</v>
      </c>
      <c r="AT28" s="1">
        <v>0</v>
      </c>
      <c r="AU28" s="1">
        <v>1.5</v>
      </c>
      <c r="AV28" s="1">
        <v>0.5</v>
      </c>
      <c r="AW28" s="1">
        <v>33</v>
      </c>
      <c r="AX28" s="1">
        <v>6.5</v>
      </c>
      <c r="AY28" s="1">
        <v>2</v>
      </c>
      <c r="AZ28" s="1">
        <v>0</v>
      </c>
      <c r="BA28" s="1">
        <v>1</v>
      </c>
      <c r="BB28" s="1">
        <v>3</v>
      </c>
      <c r="BC28" s="1">
        <v>11</v>
      </c>
      <c r="BD28" s="1">
        <v>6</v>
      </c>
      <c r="BE28" s="1">
        <v>3.5</v>
      </c>
      <c r="BF28" s="1">
        <v>0.5</v>
      </c>
      <c r="BG28" s="1">
        <v>1.5</v>
      </c>
      <c r="BH28" s="1">
        <v>1</v>
      </c>
      <c r="BI28" s="1">
        <v>1</v>
      </c>
      <c r="BJ28" s="1">
        <v>43</v>
      </c>
      <c r="BK28" s="1">
        <v>33.5</v>
      </c>
      <c r="BL28" s="1">
        <v>78</v>
      </c>
      <c r="BM28" s="1">
        <v>28</v>
      </c>
      <c r="BN28" s="1">
        <v>20</v>
      </c>
      <c r="BO28" s="1">
        <v>71</v>
      </c>
      <c r="BP28" s="1">
        <v>13</v>
      </c>
      <c r="BQ28" s="1">
        <v>8.5</v>
      </c>
      <c r="BR28" s="1">
        <v>65</v>
      </c>
      <c r="BS28" s="1">
        <v>0</v>
      </c>
      <c r="BT28" s="1">
        <v>0</v>
      </c>
      <c r="BU28" s="1">
        <v>2</v>
      </c>
      <c r="BV28" s="1">
        <v>0</v>
      </c>
      <c r="BW28" s="1">
        <v>1</v>
      </c>
      <c r="BX28" s="1">
        <v>3.5</v>
      </c>
      <c r="BY28" s="1">
        <v>71</v>
      </c>
      <c r="BZ28" s="1">
        <v>2</v>
      </c>
      <c r="CA28" s="1">
        <v>4</v>
      </c>
      <c r="CB28" s="1">
        <v>1.5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f t="shared" si="0"/>
        <v>4.3287920299999998</v>
      </c>
      <c r="CL28" s="1">
        <v>9</v>
      </c>
    </row>
    <row r="29" spans="1:90" x14ac:dyDescent="0.25">
      <c r="A29" s="1" t="s">
        <v>167</v>
      </c>
      <c r="B29" s="1">
        <v>4.5</v>
      </c>
      <c r="C29" s="1">
        <v>2</v>
      </c>
      <c r="D29" s="1">
        <v>90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9</v>
      </c>
      <c r="V29" s="1">
        <v>5</v>
      </c>
      <c r="W29" s="1">
        <v>56</v>
      </c>
      <c r="X29" s="1">
        <v>0.5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0.5</v>
      </c>
      <c r="AI29" s="1">
        <v>0</v>
      </c>
      <c r="AJ29" s="1">
        <v>0.5</v>
      </c>
      <c r="AK29" s="1">
        <v>0</v>
      </c>
      <c r="AL29" s="1">
        <v>1.6</v>
      </c>
      <c r="AM29" s="1">
        <v>17.8</v>
      </c>
      <c r="AN29" s="1">
        <v>0</v>
      </c>
      <c r="AO29" s="1">
        <v>1.8</v>
      </c>
      <c r="AP29" s="1">
        <v>11</v>
      </c>
      <c r="AQ29" s="1">
        <v>17</v>
      </c>
      <c r="AR29" s="1">
        <v>0</v>
      </c>
      <c r="AS29" s="1">
        <v>3</v>
      </c>
      <c r="AT29" s="1">
        <v>1</v>
      </c>
      <c r="AU29" s="1">
        <v>2.5</v>
      </c>
      <c r="AV29" s="1">
        <v>1.5</v>
      </c>
      <c r="AW29" s="1">
        <v>60</v>
      </c>
      <c r="AX29" s="1">
        <v>9</v>
      </c>
      <c r="AY29" s="1">
        <v>2.5</v>
      </c>
      <c r="AZ29" s="1">
        <v>1</v>
      </c>
      <c r="BA29" s="1">
        <v>2</v>
      </c>
      <c r="BB29" s="1">
        <v>5.5</v>
      </c>
      <c r="BC29" s="1">
        <v>16.5</v>
      </c>
      <c r="BD29" s="1">
        <v>10</v>
      </c>
      <c r="BE29" s="1">
        <v>4</v>
      </c>
      <c r="BF29" s="1">
        <v>1</v>
      </c>
      <c r="BG29" s="1">
        <v>0.5</v>
      </c>
      <c r="BH29" s="1">
        <v>3</v>
      </c>
      <c r="BI29" s="1">
        <v>1.74</v>
      </c>
      <c r="BJ29" s="1">
        <v>48</v>
      </c>
      <c r="BK29" s="1">
        <v>36</v>
      </c>
      <c r="BL29" s="1">
        <v>75</v>
      </c>
      <c r="BM29" s="1">
        <v>25</v>
      </c>
      <c r="BN29" s="1">
        <v>14.5</v>
      </c>
      <c r="BO29" s="1">
        <v>58</v>
      </c>
      <c r="BP29" s="1">
        <v>9</v>
      </c>
      <c r="BQ29" s="1">
        <v>5</v>
      </c>
      <c r="BR29" s="1">
        <v>56</v>
      </c>
      <c r="BS29" s="1">
        <v>0</v>
      </c>
      <c r="BT29" s="1">
        <v>0</v>
      </c>
      <c r="BU29" s="1">
        <v>2</v>
      </c>
      <c r="BV29" s="1">
        <v>0</v>
      </c>
      <c r="BW29" s="1">
        <v>0</v>
      </c>
      <c r="BX29" s="1">
        <v>1</v>
      </c>
      <c r="BY29" s="1">
        <v>67.5</v>
      </c>
      <c r="BZ29" s="1">
        <v>0</v>
      </c>
      <c r="CA29" s="1">
        <v>5.5</v>
      </c>
      <c r="CB29" s="1">
        <v>1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f t="shared" si="0"/>
        <v>4.0086336000000005</v>
      </c>
      <c r="CL29" s="1">
        <v>7</v>
      </c>
    </row>
    <row r="30" spans="1:90" x14ac:dyDescent="0.25">
      <c r="A30" s="1" t="s">
        <v>179</v>
      </c>
      <c r="B30" s="1">
        <v>5.4</v>
      </c>
      <c r="C30" s="1">
        <v>2</v>
      </c>
      <c r="D30" s="1">
        <v>90</v>
      </c>
      <c r="E30" s="1">
        <v>0.14000000000000001</v>
      </c>
      <c r="F30" s="1">
        <v>0.25</v>
      </c>
      <c r="G30" s="1">
        <v>0.2</v>
      </c>
      <c r="H30" s="1">
        <v>1</v>
      </c>
      <c r="I30" s="1">
        <v>0.5</v>
      </c>
      <c r="J30" s="1">
        <v>0</v>
      </c>
      <c r="K30" s="1">
        <v>0.5</v>
      </c>
      <c r="L30" s="1">
        <v>0</v>
      </c>
      <c r="M30" s="1">
        <v>0</v>
      </c>
      <c r="N30" s="1">
        <v>0.5</v>
      </c>
      <c r="O30" s="1">
        <v>0.01</v>
      </c>
      <c r="P30" s="1">
        <v>0.01</v>
      </c>
      <c r="Q30" s="1">
        <v>0</v>
      </c>
      <c r="R30" s="1">
        <v>0</v>
      </c>
      <c r="S30" s="1">
        <v>0</v>
      </c>
      <c r="T30" s="1">
        <v>0</v>
      </c>
      <c r="U30" s="1">
        <v>6</v>
      </c>
      <c r="V30" s="1">
        <v>2.5</v>
      </c>
      <c r="W30" s="1">
        <v>42</v>
      </c>
      <c r="X30" s="1">
        <v>0</v>
      </c>
      <c r="Y30" s="1">
        <v>0</v>
      </c>
      <c r="AA30" s="1">
        <v>0</v>
      </c>
      <c r="AB30" s="1">
        <v>0</v>
      </c>
      <c r="AC30" s="1">
        <v>1</v>
      </c>
      <c r="AD30" s="1">
        <v>0.5</v>
      </c>
      <c r="AE30" s="1">
        <v>0.23</v>
      </c>
      <c r="AF30" s="1">
        <v>0.5</v>
      </c>
      <c r="AG30" s="1">
        <v>0</v>
      </c>
      <c r="AH30" s="1">
        <v>0.5</v>
      </c>
      <c r="AI30" s="1">
        <v>0</v>
      </c>
      <c r="AJ30" s="1">
        <v>0</v>
      </c>
      <c r="AK30" s="1">
        <v>4.5</v>
      </c>
      <c r="AL30" s="1">
        <v>11.8</v>
      </c>
      <c r="AM30" s="1">
        <v>21.5</v>
      </c>
      <c r="AN30" s="1">
        <v>0.7</v>
      </c>
      <c r="AO30" s="1">
        <v>1.8</v>
      </c>
      <c r="AP30" s="1">
        <v>14</v>
      </c>
      <c r="AQ30" s="1">
        <v>18.5</v>
      </c>
      <c r="AR30" s="1">
        <v>0</v>
      </c>
      <c r="AS30" s="1">
        <v>2</v>
      </c>
      <c r="AT30" s="1">
        <v>2.5</v>
      </c>
      <c r="AU30" s="1">
        <v>3.5</v>
      </c>
      <c r="AV30" s="1">
        <v>2.5</v>
      </c>
      <c r="AW30" s="1">
        <v>71</v>
      </c>
      <c r="AX30" s="1">
        <v>7</v>
      </c>
      <c r="AY30" s="1">
        <v>2</v>
      </c>
      <c r="AZ30" s="1">
        <v>0</v>
      </c>
      <c r="BA30" s="1">
        <v>0</v>
      </c>
      <c r="BB30" s="1">
        <v>2</v>
      </c>
      <c r="BC30" s="1">
        <v>16.5</v>
      </c>
      <c r="BD30" s="1">
        <v>11</v>
      </c>
      <c r="BE30" s="1">
        <v>6</v>
      </c>
      <c r="BF30" s="1">
        <v>2.5</v>
      </c>
      <c r="BG30" s="1">
        <v>3</v>
      </c>
      <c r="BH30" s="1">
        <v>4.5</v>
      </c>
      <c r="BI30" s="1">
        <v>2.58</v>
      </c>
      <c r="BJ30" s="1">
        <v>45</v>
      </c>
      <c r="BK30" s="1">
        <v>35.5</v>
      </c>
      <c r="BL30" s="1">
        <v>79</v>
      </c>
      <c r="BM30" s="1">
        <v>12</v>
      </c>
      <c r="BN30" s="1">
        <v>6</v>
      </c>
      <c r="BO30" s="1">
        <v>50</v>
      </c>
      <c r="BP30" s="1">
        <v>6</v>
      </c>
      <c r="BQ30" s="1">
        <v>2.5</v>
      </c>
      <c r="BR30" s="1">
        <v>42</v>
      </c>
      <c r="BS30" s="1">
        <v>0.5</v>
      </c>
      <c r="BT30" s="1">
        <v>0.5</v>
      </c>
      <c r="BU30" s="1">
        <v>2</v>
      </c>
      <c r="BV30" s="1">
        <v>0</v>
      </c>
      <c r="BW30" s="1">
        <v>0</v>
      </c>
      <c r="BX30" s="1">
        <v>0</v>
      </c>
      <c r="BY30" s="1">
        <v>53</v>
      </c>
      <c r="BZ30" s="1">
        <v>1</v>
      </c>
      <c r="CA30" s="1">
        <v>5</v>
      </c>
      <c r="CB30" s="1">
        <v>2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f t="shared" si="0"/>
        <v>4.3672038999999998</v>
      </c>
      <c r="CL30" s="1">
        <v>7</v>
      </c>
    </row>
    <row r="31" spans="1:90" x14ac:dyDescent="0.25">
      <c r="A31" s="1" t="s">
        <v>87</v>
      </c>
      <c r="B31" s="1">
        <v>5</v>
      </c>
      <c r="C31" s="1">
        <v>2</v>
      </c>
      <c r="D31" s="1">
        <v>90</v>
      </c>
      <c r="E31" s="1">
        <v>0.04</v>
      </c>
      <c r="F31" s="1">
        <v>0</v>
      </c>
      <c r="G31" s="1">
        <v>0</v>
      </c>
      <c r="H31" s="1">
        <v>0</v>
      </c>
      <c r="I31" s="1">
        <v>0.5</v>
      </c>
      <c r="J31" s="1">
        <v>0</v>
      </c>
      <c r="K31" s="1">
        <v>0.5</v>
      </c>
      <c r="L31" s="1">
        <v>0</v>
      </c>
      <c r="M31" s="1">
        <v>0</v>
      </c>
      <c r="N31" s="1">
        <v>0.5</v>
      </c>
      <c r="O31" s="1">
        <v>0.01</v>
      </c>
      <c r="P31" s="1">
        <v>0.01</v>
      </c>
      <c r="Q31" s="1">
        <v>0</v>
      </c>
      <c r="R31" s="1">
        <v>0</v>
      </c>
      <c r="S31" s="1">
        <v>0</v>
      </c>
      <c r="T31" s="1">
        <v>0</v>
      </c>
      <c r="U31" s="1">
        <v>9.5</v>
      </c>
      <c r="V31" s="1">
        <v>6.5</v>
      </c>
      <c r="W31" s="1">
        <v>68</v>
      </c>
      <c r="X31" s="1">
        <v>0</v>
      </c>
      <c r="Y31" s="1">
        <v>0</v>
      </c>
      <c r="AA31" s="1">
        <v>0</v>
      </c>
      <c r="AB31" s="1">
        <v>0</v>
      </c>
      <c r="AC31" s="1">
        <v>0.5</v>
      </c>
      <c r="AD31" s="1">
        <v>0</v>
      </c>
      <c r="AE31" s="1">
        <v>0.02</v>
      </c>
      <c r="AF31" s="1">
        <v>0</v>
      </c>
      <c r="AG31" s="1">
        <v>0</v>
      </c>
      <c r="AH31" s="1">
        <v>0</v>
      </c>
      <c r="AI31" s="1">
        <v>0</v>
      </c>
      <c r="AJ31" s="1">
        <v>1</v>
      </c>
      <c r="AK31" s="1">
        <v>4.5</v>
      </c>
      <c r="AL31" s="1">
        <v>7.6</v>
      </c>
      <c r="AM31" s="1">
        <v>24.1</v>
      </c>
      <c r="AN31" s="1">
        <v>0.1</v>
      </c>
      <c r="AO31" s="1">
        <v>3.6</v>
      </c>
      <c r="AP31" s="1">
        <v>14</v>
      </c>
      <c r="AQ31" s="1">
        <v>26</v>
      </c>
      <c r="AR31" s="1">
        <v>0.5</v>
      </c>
      <c r="AS31" s="1">
        <v>6.5</v>
      </c>
      <c r="AT31" s="1">
        <v>0</v>
      </c>
      <c r="AU31" s="1">
        <v>1.5</v>
      </c>
      <c r="AV31" s="1">
        <v>0.5</v>
      </c>
      <c r="AW31" s="1">
        <v>33</v>
      </c>
      <c r="AX31" s="1">
        <v>5.5</v>
      </c>
      <c r="AY31" s="1">
        <v>6.5</v>
      </c>
      <c r="AZ31" s="1">
        <v>0.5</v>
      </c>
      <c r="BA31" s="1">
        <v>0.5</v>
      </c>
      <c r="BB31" s="1">
        <v>7.5</v>
      </c>
      <c r="BC31" s="1">
        <v>11</v>
      </c>
      <c r="BD31" s="1">
        <v>6</v>
      </c>
      <c r="BE31" s="1">
        <v>3.5</v>
      </c>
      <c r="BF31" s="1">
        <v>0.5</v>
      </c>
      <c r="BG31" s="1">
        <v>1.5</v>
      </c>
      <c r="BH31" s="1">
        <v>1</v>
      </c>
      <c r="BI31" s="1">
        <v>1</v>
      </c>
      <c r="BJ31" s="1">
        <v>74</v>
      </c>
      <c r="BK31" s="1">
        <v>62.5</v>
      </c>
      <c r="BL31" s="1">
        <v>84</v>
      </c>
      <c r="BM31" s="1">
        <v>22.5</v>
      </c>
      <c r="BN31" s="1">
        <v>15.5</v>
      </c>
      <c r="BO31" s="1">
        <v>69</v>
      </c>
      <c r="BP31" s="1">
        <v>9.5</v>
      </c>
      <c r="BQ31" s="1">
        <v>6.5</v>
      </c>
      <c r="BR31" s="1">
        <v>68</v>
      </c>
      <c r="BS31" s="1">
        <v>0.5</v>
      </c>
      <c r="BT31" s="1">
        <v>0</v>
      </c>
      <c r="BU31" s="1">
        <v>2</v>
      </c>
      <c r="BV31" s="1">
        <v>0</v>
      </c>
      <c r="BW31" s="1">
        <v>0</v>
      </c>
      <c r="BX31" s="1">
        <v>0.5</v>
      </c>
      <c r="BY31" s="1">
        <v>86</v>
      </c>
      <c r="BZ31" s="1">
        <v>0.5</v>
      </c>
      <c r="CA31" s="1">
        <v>8.5</v>
      </c>
      <c r="CB31" s="1">
        <v>1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  <c r="CJ31" s="1">
        <v>0</v>
      </c>
      <c r="CK31" s="1">
        <f t="shared" si="0"/>
        <v>4.5110113000000007</v>
      </c>
      <c r="CL31" s="1">
        <v>6</v>
      </c>
    </row>
    <row r="32" spans="1:90" x14ac:dyDescent="0.25">
      <c r="A32" s="1" t="s">
        <v>114</v>
      </c>
      <c r="B32" s="1">
        <v>4.5</v>
      </c>
      <c r="C32" s="1">
        <v>2</v>
      </c>
      <c r="D32" s="1">
        <v>90</v>
      </c>
      <c r="E32" s="1">
        <v>0.21</v>
      </c>
      <c r="F32" s="1">
        <v>0</v>
      </c>
      <c r="G32" s="1">
        <v>0.2</v>
      </c>
      <c r="H32" s="1">
        <v>0</v>
      </c>
      <c r="I32" s="1">
        <v>1</v>
      </c>
      <c r="J32" s="1">
        <v>0</v>
      </c>
      <c r="K32" s="1">
        <v>1</v>
      </c>
      <c r="L32" s="1">
        <v>0</v>
      </c>
      <c r="M32" s="1">
        <v>0.5</v>
      </c>
      <c r="N32" s="1">
        <v>0.5</v>
      </c>
      <c r="O32" s="1">
        <v>0.16</v>
      </c>
      <c r="P32" s="1">
        <v>0.16</v>
      </c>
      <c r="Q32" s="1">
        <v>0</v>
      </c>
      <c r="R32" s="1">
        <v>0</v>
      </c>
      <c r="S32" s="1">
        <v>0</v>
      </c>
      <c r="T32" s="1">
        <v>0</v>
      </c>
      <c r="U32" s="1">
        <v>5</v>
      </c>
      <c r="V32" s="1">
        <v>4.5</v>
      </c>
      <c r="W32" s="1">
        <v>90</v>
      </c>
      <c r="X32" s="1">
        <v>0</v>
      </c>
      <c r="Y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0.02</v>
      </c>
      <c r="AF32" s="1">
        <v>0</v>
      </c>
      <c r="AG32" s="1">
        <v>0</v>
      </c>
      <c r="AH32" s="1">
        <v>0</v>
      </c>
      <c r="AI32" s="1">
        <v>0</v>
      </c>
      <c r="AJ32" s="1">
        <v>1</v>
      </c>
      <c r="AK32" s="1">
        <v>12</v>
      </c>
      <c r="AL32" s="1">
        <v>1.55</v>
      </c>
      <c r="AM32" s="1">
        <v>16.100000000000001</v>
      </c>
      <c r="AN32" s="1">
        <v>1.1000000000000001</v>
      </c>
      <c r="AO32" s="1">
        <v>4.5999999999999996</v>
      </c>
      <c r="AP32" s="1">
        <v>11.5</v>
      </c>
      <c r="AQ32" s="1">
        <v>23.5</v>
      </c>
      <c r="AR32" s="1">
        <v>0</v>
      </c>
      <c r="AS32" s="1">
        <v>6</v>
      </c>
      <c r="AT32" s="1">
        <v>0</v>
      </c>
      <c r="AU32" s="1">
        <v>2</v>
      </c>
      <c r="AV32" s="1">
        <v>1</v>
      </c>
      <c r="AW32" s="1">
        <v>50</v>
      </c>
      <c r="AX32" s="1">
        <v>4</v>
      </c>
      <c r="AY32" s="1">
        <v>2.5</v>
      </c>
      <c r="AZ32" s="1">
        <v>0</v>
      </c>
      <c r="BA32" s="1">
        <v>3</v>
      </c>
      <c r="BB32" s="1">
        <v>5.5</v>
      </c>
      <c r="BC32" s="1">
        <v>11</v>
      </c>
      <c r="BD32" s="1">
        <v>6</v>
      </c>
      <c r="BE32" s="1">
        <v>3.5</v>
      </c>
      <c r="BF32" s="1">
        <v>0.5</v>
      </c>
      <c r="BG32" s="1">
        <v>1.5</v>
      </c>
      <c r="BH32" s="1">
        <v>1</v>
      </c>
      <c r="BI32" s="1">
        <v>1</v>
      </c>
      <c r="BJ32" s="1">
        <v>69</v>
      </c>
      <c r="BK32" s="1">
        <v>62.5</v>
      </c>
      <c r="BL32" s="1">
        <v>91</v>
      </c>
      <c r="BM32" s="1">
        <v>25</v>
      </c>
      <c r="BN32" s="1">
        <v>21</v>
      </c>
      <c r="BO32" s="1">
        <v>84</v>
      </c>
      <c r="BP32" s="1">
        <v>5</v>
      </c>
      <c r="BQ32" s="1">
        <v>4.5</v>
      </c>
      <c r="BR32" s="1">
        <v>90</v>
      </c>
      <c r="BS32" s="1">
        <v>0</v>
      </c>
      <c r="BT32" s="1">
        <v>0</v>
      </c>
      <c r="BU32" s="1">
        <v>2</v>
      </c>
      <c r="BV32" s="1">
        <v>0</v>
      </c>
      <c r="BW32" s="1">
        <v>0</v>
      </c>
      <c r="BX32" s="1">
        <v>0.5</v>
      </c>
      <c r="BY32" s="1">
        <v>82</v>
      </c>
      <c r="BZ32" s="1">
        <v>1.5</v>
      </c>
      <c r="CA32" s="1">
        <v>4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0</v>
      </c>
      <c r="CK32" s="1">
        <f t="shared" si="0"/>
        <v>4.3349416700000001</v>
      </c>
      <c r="CL32" s="1">
        <v>6</v>
      </c>
    </row>
    <row r="33" spans="1:90" x14ac:dyDescent="0.25">
      <c r="A33" s="1" t="s">
        <v>141</v>
      </c>
      <c r="B33" s="1">
        <v>4.7</v>
      </c>
      <c r="C33" s="1">
        <v>2</v>
      </c>
      <c r="D33" s="1">
        <v>90</v>
      </c>
      <c r="E33" s="1">
        <v>0.01</v>
      </c>
      <c r="F33" s="1">
        <v>0</v>
      </c>
      <c r="G33" s="1">
        <v>0</v>
      </c>
      <c r="H33" s="1">
        <v>0</v>
      </c>
      <c r="I33" s="1">
        <v>0.5</v>
      </c>
      <c r="J33" s="1">
        <v>0</v>
      </c>
      <c r="K33" s="1">
        <v>0.5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1.5</v>
      </c>
      <c r="V33" s="1">
        <v>1.5</v>
      </c>
      <c r="W33" s="1">
        <v>100</v>
      </c>
      <c r="X33" s="1">
        <v>0</v>
      </c>
      <c r="Y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1</v>
      </c>
      <c r="AK33" s="1">
        <v>2</v>
      </c>
      <c r="AL33" s="1">
        <v>0.2</v>
      </c>
      <c r="AM33" s="1">
        <v>21.2</v>
      </c>
      <c r="AN33" s="1">
        <v>0</v>
      </c>
      <c r="AO33" s="1">
        <v>3.6</v>
      </c>
      <c r="AP33" s="1">
        <v>15.5</v>
      </c>
      <c r="AQ33" s="1">
        <v>27.5</v>
      </c>
      <c r="AR33" s="1">
        <v>1</v>
      </c>
      <c r="AS33" s="1">
        <v>7</v>
      </c>
      <c r="AT33" s="1">
        <v>0</v>
      </c>
      <c r="AU33" s="1">
        <v>2</v>
      </c>
      <c r="AV33" s="1">
        <v>1.5</v>
      </c>
      <c r="AW33" s="1">
        <v>75</v>
      </c>
      <c r="AX33" s="1">
        <v>5</v>
      </c>
      <c r="AY33" s="1">
        <v>2.5</v>
      </c>
      <c r="AZ33" s="1">
        <v>1.5</v>
      </c>
      <c r="BA33" s="1">
        <v>0</v>
      </c>
      <c r="BB33" s="1">
        <v>4</v>
      </c>
      <c r="BC33" s="1">
        <v>11</v>
      </c>
      <c r="BD33" s="1">
        <v>6</v>
      </c>
      <c r="BE33" s="1">
        <v>3.5</v>
      </c>
      <c r="BF33" s="1">
        <v>0.5</v>
      </c>
      <c r="BG33" s="1">
        <v>1.5</v>
      </c>
      <c r="BH33" s="1">
        <v>1</v>
      </c>
      <c r="BI33" s="1">
        <v>1</v>
      </c>
      <c r="BJ33" s="1">
        <v>60</v>
      </c>
      <c r="BK33" s="1">
        <v>55.5</v>
      </c>
      <c r="BL33" s="1">
        <v>93</v>
      </c>
      <c r="BM33" s="1">
        <v>12.5</v>
      </c>
      <c r="BN33" s="1">
        <v>10.5</v>
      </c>
      <c r="BO33" s="1">
        <v>84</v>
      </c>
      <c r="BP33" s="1">
        <v>1.5</v>
      </c>
      <c r="BQ33" s="1">
        <v>1.5</v>
      </c>
      <c r="BR33" s="1">
        <v>100</v>
      </c>
      <c r="BS33" s="1">
        <v>0</v>
      </c>
      <c r="BT33" s="1">
        <v>0</v>
      </c>
      <c r="BU33" s="1">
        <v>2</v>
      </c>
      <c r="BV33" s="1">
        <v>0</v>
      </c>
      <c r="BW33" s="1">
        <v>0</v>
      </c>
      <c r="BX33" s="1">
        <v>0</v>
      </c>
      <c r="BY33" s="1">
        <v>67.5</v>
      </c>
      <c r="BZ33" s="1">
        <v>0.5</v>
      </c>
      <c r="CA33" s="1">
        <v>1.5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f t="shared" si="0"/>
        <v>3.81481621</v>
      </c>
      <c r="CL33" s="1">
        <v>6</v>
      </c>
    </row>
    <row r="34" spans="1:90" x14ac:dyDescent="0.25">
      <c r="A34" s="1" t="s">
        <v>158</v>
      </c>
      <c r="B34" s="1">
        <v>4.3</v>
      </c>
      <c r="C34" s="1">
        <v>2</v>
      </c>
      <c r="D34" s="1">
        <v>90</v>
      </c>
      <c r="E34" s="1">
        <v>0.41</v>
      </c>
      <c r="F34" s="1">
        <v>0</v>
      </c>
      <c r="G34" s="1">
        <v>0.4</v>
      </c>
      <c r="H34" s="1">
        <v>0</v>
      </c>
      <c r="I34" s="1">
        <v>0.5</v>
      </c>
      <c r="J34" s="1">
        <v>0.5</v>
      </c>
      <c r="K34" s="1">
        <v>0.5</v>
      </c>
      <c r="L34" s="1">
        <v>0</v>
      </c>
      <c r="M34" s="1">
        <v>0</v>
      </c>
      <c r="N34" s="1">
        <v>0</v>
      </c>
      <c r="O34" s="1">
        <v>0.08</v>
      </c>
      <c r="P34" s="1">
        <v>0.08</v>
      </c>
      <c r="Q34" s="1">
        <v>0</v>
      </c>
      <c r="R34" s="1">
        <v>0</v>
      </c>
      <c r="S34" s="1">
        <v>0</v>
      </c>
      <c r="T34" s="1">
        <v>0</v>
      </c>
      <c r="U34" s="1">
        <v>9.5</v>
      </c>
      <c r="V34" s="1">
        <v>6</v>
      </c>
      <c r="W34" s="1">
        <v>63</v>
      </c>
      <c r="X34" s="1">
        <v>9.5</v>
      </c>
      <c r="Y34" s="1">
        <v>2.5</v>
      </c>
      <c r="Z34" s="1">
        <v>26</v>
      </c>
      <c r="AA34" s="1">
        <v>3.5</v>
      </c>
      <c r="AB34" s="1">
        <v>0.5</v>
      </c>
      <c r="AC34" s="1">
        <v>2.5</v>
      </c>
      <c r="AD34" s="1">
        <v>0.5</v>
      </c>
      <c r="AE34" s="1">
        <v>0.3</v>
      </c>
      <c r="AF34" s="1">
        <v>0</v>
      </c>
      <c r="AG34" s="1">
        <v>0</v>
      </c>
      <c r="AH34" s="1">
        <v>0</v>
      </c>
      <c r="AI34" s="1">
        <v>0</v>
      </c>
      <c r="AJ34" s="1">
        <v>1</v>
      </c>
      <c r="AK34" s="1">
        <v>11.5</v>
      </c>
      <c r="AL34" s="1">
        <v>39.85</v>
      </c>
      <c r="AM34" s="1">
        <v>20.7</v>
      </c>
      <c r="AN34" s="1">
        <v>1.4</v>
      </c>
      <c r="AO34" s="1">
        <v>5</v>
      </c>
      <c r="AP34" s="1">
        <v>16.5</v>
      </c>
      <c r="AQ34" s="1">
        <v>28.5</v>
      </c>
      <c r="AR34" s="1">
        <v>1.5</v>
      </c>
      <c r="AS34" s="1">
        <v>7.5</v>
      </c>
      <c r="AT34" s="1">
        <v>0</v>
      </c>
      <c r="AU34" s="1">
        <v>4</v>
      </c>
      <c r="AV34" s="1">
        <v>2</v>
      </c>
      <c r="AW34" s="1">
        <v>50</v>
      </c>
      <c r="AX34" s="1">
        <v>5.5</v>
      </c>
      <c r="AY34" s="1">
        <v>0</v>
      </c>
      <c r="AZ34" s="1">
        <v>0</v>
      </c>
      <c r="BA34" s="1">
        <v>2</v>
      </c>
      <c r="BB34" s="1">
        <v>2</v>
      </c>
      <c r="BC34" s="1">
        <v>11</v>
      </c>
      <c r="BD34" s="1">
        <v>6</v>
      </c>
      <c r="BE34" s="1">
        <v>3.5</v>
      </c>
      <c r="BF34" s="1">
        <v>0.5</v>
      </c>
      <c r="BG34" s="1">
        <v>1.5</v>
      </c>
      <c r="BH34" s="1">
        <v>1</v>
      </c>
      <c r="BI34" s="1">
        <v>1</v>
      </c>
      <c r="BJ34" s="1">
        <v>48</v>
      </c>
      <c r="BK34" s="1">
        <v>37</v>
      </c>
      <c r="BL34" s="1">
        <v>77</v>
      </c>
      <c r="BM34" s="1">
        <v>31.5</v>
      </c>
      <c r="BN34" s="1">
        <v>19.5</v>
      </c>
      <c r="BO34" s="1">
        <v>62</v>
      </c>
      <c r="BP34" s="1">
        <v>9.5</v>
      </c>
      <c r="BQ34" s="1">
        <v>6</v>
      </c>
      <c r="BR34" s="1">
        <v>63</v>
      </c>
      <c r="BS34" s="1">
        <v>0.5</v>
      </c>
      <c r="BT34" s="1">
        <v>0</v>
      </c>
      <c r="BU34" s="1">
        <v>2</v>
      </c>
      <c r="BV34" s="1">
        <v>0</v>
      </c>
      <c r="BW34" s="1">
        <v>0</v>
      </c>
      <c r="BX34" s="1">
        <v>0</v>
      </c>
      <c r="BY34" s="1">
        <v>78</v>
      </c>
      <c r="BZ34" s="1">
        <v>2</v>
      </c>
      <c r="CA34" s="1">
        <v>2.5</v>
      </c>
      <c r="CB34" s="1">
        <v>10</v>
      </c>
      <c r="CC34" s="1">
        <v>0</v>
      </c>
      <c r="CD34" s="1">
        <v>0</v>
      </c>
      <c r="CE34" s="1">
        <v>3.5</v>
      </c>
      <c r="CF34" s="1">
        <v>0.5</v>
      </c>
      <c r="CG34" s="1">
        <v>0</v>
      </c>
      <c r="CH34" s="1">
        <v>0</v>
      </c>
      <c r="CI34" s="1">
        <v>0</v>
      </c>
      <c r="CJ34" s="1">
        <v>0</v>
      </c>
      <c r="CK34" s="1">
        <f t="shared" si="0"/>
        <v>4.4072653899999992</v>
      </c>
      <c r="CL34" s="1">
        <v>6</v>
      </c>
    </row>
    <row r="35" spans="1:90" x14ac:dyDescent="0.25">
      <c r="A35" s="1" t="s">
        <v>195</v>
      </c>
      <c r="B35" s="1">
        <v>4.5</v>
      </c>
      <c r="C35" s="1">
        <v>2</v>
      </c>
      <c r="D35" s="1">
        <v>77.5</v>
      </c>
      <c r="E35" s="1">
        <v>0.5</v>
      </c>
      <c r="F35" s="1">
        <v>0</v>
      </c>
      <c r="G35" s="1">
        <v>0.5</v>
      </c>
      <c r="H35" s="1">
        <v>0</v>
      </c>
      <c r="I35" s="1">
        <v>0.5</v>
      </c>
      <c r="J35" s="1">
        <v>0.5</v>
      </c>
      <c r="K35" s="1">
        <v>0.5</v>
      </c>
      <c r="L35" s="1">
        <v>0</v>
      </c>
      <c r="M35" s="1">
        <v>0.5</v>
      </c>
      <c r="N35" s="1">
        <v>0</v>
      </c>
      <c r="O35" s="1">
        <v>0.23</v>
      </c>
      <c r="P35" s="1">
        <v>0.23</v>
      </c>
      <c r="Q35" s="1">
        <v>0</v>
      </c>
      <c r="R35" s="1">
        <v>0</v>
      </c>
      <c r="S35" s="1">
        <v>0</v>
      </c>
      <c r="T35" s="1">
        <v>0</v>
      </c>
      <c r="U35" s="1">
        <v>14.5</v>
      </c>
      <c r="V35" s="1">
        <v>13.5</v>
      </c>
      <c r="W35" s="1">
        <v>93</v>
      </c>
      <c r="X35" s="1">
        <v>4.5</v>
      </c>
      <c r="Y35" s="1">
        <v>1</v>
      </c>
      <c r="Z35" s="1">
        <v>22</v>
      </c>
      <c r="AA35" s="1">
        <v>0</v>
      </c>
      <c r="AB35" s="1">
        <v>0</v>
      </c>
      <c r="AC35" s="1">
        <v>2.5</v>
      </c>
      <c r="AD35" s="1">
        <v>0.5</v>
      </c>
      <c r="AE35" s="1">
        <v>0.3</v>
      </c>
      <c r="AF35" s="1">
        <v>0</v>
      </c>
      <c r="AG35" s="1">
        <v>0</v>
      </c>
      <c r="AH35" s="1">
        <v>0</v>
      </c>
      <c r="AI35" s="1">
        <v>0</v>
      </c>
      <c r="AJ35" s="1">
        <v>1</v>
      </c>
      <c r="AK35" s="1">
        <v>12.5</v>
      </c>
      <c r="AL35" s="1">
        <v>34.65</v>
      </c>
      <c r="AM35" s="1">
        <v>12.8</v>
      </c>
      <c r="AN35" s="1">
        <v>2.2999999999999998</v>
      </c>
      <c r="AO35" s="1">
        <v>5.2</v>
      </c>
      <c r="AP35" s="1">
        <v>10.5</v>
      </c>
      <c r="AQ35" s="1">
        <v>22.5</v>
      </c>
      <c r="AR35" s="1">
        <v>1</v>
      </c>
      <c r="AS35" s="1">
        <v>7</v>
      </c>
      <c r="AT35" s="1">
        <v>0</v>
      </c>
      <c r="AU35" s="1">
        <v>1.5</v>
      </c>
      <c r="AV35" s="1">
        <v>1</v>
      </c>
      <c r="AW35" s="1">
        <v>67</v>
      </c>
      <c r="AX35" s="1">
        <v>6.5</v>
      </c>
      <c r="AY35" s="1">
        <v>0</v>
      </c>
      <c r="AZ35" s="1">
        <v>0</v>
      </c>
      <c r="BA35" s="1">
        <v>0.5</v>
      </c>
      <c r="BB35" s="1">
        <v>0.5</v>
      </c>
      <c r="BC35" s="1">
        <v>10</v>
      </c>
      <c r="BD35" s="1">
        <v>7</v>
      </c>
      <c r="BE35" s="1">
        <v>4.5</v>
      </c>
      <c r="BF35" s="1">
        <v>1</v>
      </c>
      <c r="BG35" s="1">
        <v>1</v>
      </c>
      <c r="BH35" s="1">
        <v>1.5</v>
      </c>
      <c r="BI35" s="1">
        <v>1.27</v>
      </c>
      <c r="BJ35" s="1">
        <v>34</v>
      </c>
      <c r="BK35" s="1">
        <v>31.5</v>
      </c>
      <c r="BL35" s="1">
        <v>93</v>
      </c>
      <c r="BM35" s="1">
        <v>25</v>
      </c>
      <c r="BN35" s="1">
        <v>19.5</v>
      </c>
      <c r="BO35" s="1">
        <v>78</v>
      </c>
      <c r="BP35" s="1">
        <v>14.5</v>
      </c>
      <c r="BQ35" s="1">
        <v>13.5</v>
      </c>
      <c r="BR35" s="1">
        <v>93</v>
      </c>
      <c r="BS35" s="1">
        <v>0</v>
      </c>
      <c r="BT35" s="1">
        <v>0</v>
      </c>
      <c r="BU35" s="1">
        <v>2</v>
      </c>
      <c r="BV35" s="1">
        <v>0</v>
      </c>
      <c r="BW35" s="1">
        <v>2</v>
      </c>
      <c r="BX35" s="1">
        <v>2.5</v>
      </c>
      <c r="BY35" s="1">
        <v>59.5</v>
      </c>
      <c r="BZ35" s="1">
        <v>2.5</v>
      </c>
      <c r="CA35" s="1">
        <v>1</v>
      </c>
      <c r="CB35" s="1">
        <v>5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>
        <v>0</v>
      </c>
      <c r="CJ35" s="1">
        <v>0</v>
      </c>
      <c r="CK35" s="1">
        <f t="shared" si="0"/>
        <v>3.9195868800000024</v>
      </c>
      <c r="CL35" s="1">
        <v>4</v>
      </c>
    </row>
    <row r="36" spans="1:90" x14ac:dyDescent="0.25">
      <c r="A36" s="1" t="s">
        <v>160</v>
      </c>
      <c r="B36" s="1">
        <v>3.9</v>
      </c>
      <c r="C36" s="1">
        <v>2</v>
      </c>
      <c r="D36" s="1">
        <v>90</v>
      </c>
      <c r="E36" s="1">
        <v>0.02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13.5</v>
      </c>
      <c r="V36" s="1">
        <v>12</v>
      </c>
      <c r="W36" s="1">
        <v>89</v>
      </c>
      <c r="X36" s="1">
        <v>0.5</v>
      </c>
      <c r="Y36" s="1">
        <v>0</v>
      </c>
      <c r="Z36" s="1">
        <v>0</v>
      </c>
      <c r="AA36" s="1">
        <v>0</v>
      </c>
      <c r="AB36" s="1">
        <v>0</v>
      </c>
      <c r="AC36" s="1">
        <v>0.5</v>
      </c>
      <c r="AD36" s="1">
        <v>0</v>
      </c>
      <c r="AE36" s="1">
        <v>0.02</v>
      </c>
      <c r="AF36" s="1">
        <v>0</v>
      </c>
      <c r="AG36" s="1">
        <v>0</v>
      </c>
      <c r="AH36" s="1">
        <v>0.5</v>
      </c>
      <c r="AI36" s="1">
        <v>0</v>
      </c>
      <c r="AJ36" s="1">
        <v>0.5</v>
      </c>
      <c r="AK36" s="1">
        <v>1</v>
      </c>
      <c r="AL36" s="1">
        <v>9.0500000000000007</v>
      </c>
      <c r="AM36" s="1">
        <v>13.3</v>
      </c>
      <c r="AN36" s="1">
        <v>0.1</v>
      </c>
      <c r="AO36" s="1">
        <v>3.6</v>
      </c>
      <c r="AP36" s="1">
        <v>15</v>
      </c>
      <c r="AQ36" s="1">
        <v>21</v>
      </c>
      <c r="AR36" s="1">
        <v>0.5</v>
      </c>
      <c r="AS36" s="1">
        <v>4</v>
      </c>
      <c r="AT36" s="1">
        <v>0.5</v>
      </c>
      <c r="AU36" s="1">
        <v>3</v>
      </c>
      <c r="AV36" s="1">
        <v>2.5</v>
      </c>
      <c r="AW36" s="1">
        <v>83</v>
      </c>
      <c r="AX36" s="1">
        <v>5</v>
      </c>
      <c r="AY36" s="1">
        <v>1.5</v>
      </c>
      <c r="AZ36" s="1">
        <v>0</v>
      </c>
      <c r="BA36" s="1">
        <v>2</v>
      </c>
      <c r="BB36" s="1">
        <v>3.5</v>
      </c>
      <c r="BC36" s="1">
        <v>11</v>
      </c>
      <c r="BD36" s="1">
        <v>6</v>
      </c>
      <c r="BE36" s="1">
        <v>3.5</v>
      </c>
      <c r="BF36" s="1">
        <v>0</v>
      </c>
      <c r="BG36" s="1">
        <v>0.5</v>
      </c>
      <c r="BH36" s="1">
        <v>0</v>
      </c>
      <c r="BI36" s="1">
        <v>0.74</v>
      </c>
      <c r="BJ36" s="1">
        <v>37.5</v>
      </c>
      <c r="BK36" s="1">
        <v>34.5</v>
      </c>
      <c r="BL36" s="1">
        <v>92</v>
      </c>
      <c r="BM36" s="1">
        <v>21</v>
      </c>
      <c r="BN36" s="1">
        <v>18.5</v>
      </c>
      <c r="BO36" s="1">
        <v>88</v>
      </c>
      <c r="BP36" s="1">
        <v>13.5</v>
      </c>
      <c r="BQ36" s="1">
        <v>12</v>
      </c>
      <c r="BR36" s="1">
        <v>89</v>
      </c>
      <c r="BS36" s="1">
        <v>0</v>
      </c>
      <c r="BT36" s="1">
        <v>0</v>
      </c>
      <c r="BU36" s="1">
        <v>2</v>
      </c>
      <c r="BV36" s="1">
        <v>0</v>
      </c>
      <c r="BW36" s="1">
        <v>0</v>
      </c>
      <c r="BX36" s="1">
        <v>1</v>
      </c>
      <c r="BY36" s="1">
        <v>57.5</v>
      </c>
      <c r="BZ36" s="1">
        <v>0.5</v>
      </c>
      <c r="CA36" s="1">
        <v>6</v>
      </c>
      <c r="CB36" s="1">
        <v>1.5</v>
      </c>
      <c r="CC36" s="1">
        <v>1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>
        <v>0</v>
      </c>
      <c r="CJ36" s="1">
        <v>0</v>
      </c>
      <c r="CK36" s="1">
        <f t="shared" si="0"/>
        <v>3.2386437200000002</v>
      </c>
      <c r="CL36" s="1">
        <v>3</v>
      </c>
    </row>
    <row r="37" spans="1:90" x14ac:dyDescent="0.25">
      <c r="A37" s="1" t="s">
        <v>184</v>
      </c>
      <c r="B37" s="1">
        <v>5.4</v>
      </c>
      <c r="C37" s="1">
        <v>2</v>
      </c>
      <c r="D37" s="1">
        <v>90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2</v>
      </c>
      <c r="V37" s="1">
        <v>0.5</v>
      </c>
      <c r="W37" s="1">
        <v>25</v>
      </c>
      <c r="X37" s="1">
        <v>0</v>
      </c>
      <c r="Y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1</v>
      </c>
      <c r="AL37" s="1">
        <v>0.4</v>
      </c>
      <c r="AM37" s="1">
        <v>13.5</v>
      </c>
      <c r="AN37" s="1">
        <v>0</v>
      </c>
      <c r="AO37" s="1">
        <v>2</v>
      </c>
      <c r="AP37" s="1">
        <v>12</v>
      </c>
      <c r="AQ37" s="1">
        <v>12</v>
      </c>
      <c r="AR37" s="1">
        <v>0</v>
      </c>
      <c r="AS37" s="1">
        <v>1.5</v>
      </c>
      <c r="AT37" s="1">
        <v>1.5</v>
      </c>
      <c r="AU37" s="1">
        <v>1</v>
      </c>
      <c r="AV37" s="1">
        <v>0.5</v>
      </c>
      <c r="AW37" s="1">
        <v>50</v>
      </c>
      <c r="AX37" s="1">
        <v>4.5</v>
      </c>
      <c r="AY37" s="1">
        <v>4</v>
      </c>
      <c r="AZ37" s="1">
        <v>0</v>
      </c>
      <c r="BA37" s="1">
        <v>1.5</v>
      </c>
      <c r="BB37" s="1">
        <v>5.5</v>
      </c>
      <c r="BC37" s="1">
        <v>17</v>
      </c>
      <c r="BD37" s="1">
        <v>10.5</v>
      </c>
      <c r="BE37" s="1">
        <v>7</v>
      </c>
      <c r="BF37" s="1">
        <v>0.5</v>
      </c>
      <c r="BG37" s="1">
        <v>2</v>
      </c>
      <c r="BH37" s="1">
        <v>3</v>
      </c>
      <c r="BI37" s="1">
        <v>2.14</v>
      </c>
      <c r="BJ37" s="1">
        <v>42</v>
      </c>
      <c r="BK37" s="1">
        <v>38</v>
      </c>
      <c r="BL37" s="1">
        <v>90</v>
      </c>
      <c r="BM37" s="1">
        <v>12</v>
      </c>
      <c r="BN37" s="1">
        <v>9</v>
      </c>
      <c r="BO37" s="1">
        <v>75</v>
      </c>
      <c r="BP37" s="1">
        <v>2</v>
      </c>
      <c r="BQ37" s="1">
        <v>0.5</v>
      </c>
      <c r="BR37" s="1">
        <v>25</v>
      </c>
      <c r="BS37" s="1">
        <v>0</v>
      </c>
      <c r="BT37" s="1">
        <v>0</v>
      </c>
      <c r="BU37" s="1">
        <v>2</v>
      </c>
      <c r="BV37" s="1">
        <v>0</v>
      </c>
      <c r="BW37" s="1">
        <v>0</v>
      </c>
      <c r="BX37" s="1">
        <v>0</v>
      </c>
      <c r="BY37" s="1">
        <v>50</v>
      </c>
      <c r="BZ37" s="1">
        <v>0.5</v>
      </c>
      <c r="CA37" s="1">
        <v>1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>
        <v>0</v>
      </c>
      <c r="CJ37" s="1">
        <v>0</v>
      </c>
      <c r="CK37" s="1">
        <f t="shared" si="0"/>
        <v>3.2685270000000002</v>
      </c>
      <c r="CL37" s="1">
        <v>2</v>
      </c>
    </row>
    <row r="38" spans="1:90" x14ac:dyDescent="0.25">
      <c r="A38" s="1" t="s">
        <v>86</v>
      </c>
      <c r="B38" s="1">
        <v>4.3</v>
      </c>
      <c r="C38" s="1">
        <v>2</v>
      </c>
      <c r="D38" s="1">
        <v>80.5</v>
      </c>
      <c r="E38" s="1">
        <v>0.15</v>
      </c>
      <c r="F38" s="1">
        <v>0</v>
      </c>
      <c r="G38" s="1">
        <v>0.3</v>
      </c>
      <c r="H38" s="1">
        <v>0</v>
      </c>
      <c r="I38" s="1">
        <v>1.5</v>
      </c>
      <c r="J38" s="1">
        <v>0</v>
      </c>
      <c r="K38" s="1">
        <v>0.5</v>
      </c>
      <c r="L38" s="1">
        <v>1</v>
      </c>
      <c r="M38" s="1">
        <v>0</v>
      </c>
      <c r="N38" s="1">
        <v>0.5</v>
      </c>
      <c r="O38" s="1">
        <v>0.02</v>
      </c>
      <c r="P38" s="1">
        <v>0.02</v>
      </c>
      <c r="Q38" s="1">
        <v>0</v>
      </c>
      <c r="R38" s="1">
        <v>0</v>
      </c>
      <c r="S38" s="1">
        <v>0</v>
      </c>
      <c r="T38" s="1">
        <v>0</v>
      </c>
      <c r="U38" s="1">
        <v>7.5</v>
      </c>
      <c r="V38" s="1">
        <v>4.5</v>
      </c>
      <c r="W38" s="1">
        <v>60</v>
      </c>
      <c r="X38" s="1">
        <v>0</v>
      </c>
      <c r="Y38" s="1">
        <v>0</v>
      </c>
      <c r="AA38" s="1">
        <v>0</v>
      </c>
      <c r="AB38" s="1">
        <v>0</v>
      </c>
      <c r="AC38" s="1">
        <v>1</v>
      </c>
      <c r="AD38" s="1">
        <v>0.5</v>
      </c>
      <c r="AE38" s="1">
        <v>0.25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12.5</v>
      </c>
      <c r="AL38" s="1">
        <v>10.7</v>
      </c>
      <c r="AM38" s="1">
        <v>13.8</v>
      </c>
      <c r="AN38" s="1">
        <v>0.9</v>
      </c>
      <c r="AO38" s="1">
        <v>3</v>
      </c>
      <c r="AP38" s="1">
        <v>12</v>
      </c>
      <c r="AQ38" s="1">
        <v>12</v>
      </c>
      <c r="AR38" s="1">
        <v>0</v>
      </c>
      <c r="AS38" s="1">
        <v>1</v>
      </c>
      <c r="AT38" s="1">
        <v>2.5</v>
      </c>
      <c r="AU38" s="1">
        <v>0.5</v>
      </c>
      <c r="AV38" s="1">
        <v>0.5</v>
      </c>
      <c r="AW38" s="1">
        <v>100</v>
      </c>
      <c r="AX38" s="1">
        <v>5</v>
      </c>
      <c r="AY38" s="1">
        <v>2.5</v>
      </c>
      <c r="AZ38" s="1">
        <v>1</v>
      </c>
      <c r="BA38" s="1">
        <v>2</v>
      </c>
      <c r="BB38" s="1">
        <v>5.5</v>
      </c>
      <c r="BC38" s="1">
        <v>17</v>
      </c>
      <c r="BD38" s="1">
        <v>10</v>
      </c>
      <c r="BE38" s="1">
        <v>5</v>
      </c>
      <c r="BF38" s="1">
        <v>0.5</v>
      </c>
      <c r="BG38" s="1">
        <v>1.5</v>
      </c>
      <c r="BH38" s="1">
        <v>3.5</v>
      </c>
      <c r="BI38" s="1">
        <v>2.0299999999999998</v>
      </c>
      <c r="BJ38" s="1">
        <v>33</v>
      </c>
      <c r="BK38" s="1">
        <v>22.5</v>
      </c>
      <c r="BL38" s="1">
        <v>68</v>
      </c>
      <c r="BM38" s="1">
        <v>13.5</v>
      </c>
      <c r="BN38" s="1">
        <v>7.5</v>
      </c>
      <c r="BO38" s="1">
        <v>56</v>
      </c>
      <c r="BP38" s="1">
        <v>7.5</v>
      </c>
      <c r="BQ38" s="1">
        <v>4.5</v>
      </c>
      <c r="BR38" s="1">
        <v>60</v>
      </c>
      <c r="BS38" s="1">
        <v>0</v>
      </c>
      <c r="BT38" s="1">
        <v>0</v>
      </c>
      <c r="BU38" s="1">
        <v>2</v>
      </c>
      <c r="BV38" s="1">
        <v>0</v>
      </c>
      <c r="BW38" s="1">
        <v>1</v>
      </c>
      <c r="BX38" s="1">
        <v>0.5</v>
      </c>
      <c r="BY38" s="1">
        <v>43</v>
      </c>
      <c r="BZ38" s="1">
        <v>1</v>
      </c>
      <c r="CA38" s="1">
        <v>6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f t="shared" si="0"/>
        <v>3.4101447699999996</v>
      </c>
      <c r="CL38" s="1">
        <v>2</v>
      </c>
    </row>
    <row r="39" spans="1:90" x14ac:dyDescent="0.25">
      <c r="A39" s="1" t="s">
        <v>89</v>
      </c>
      <c r="B39" s="1">
        <v>6.2</v>
      </c>
      <c r="C39" s="1">
        <v>2</v>
      </c>
      <c r="D39" s="1">
        <v>90</v>
      </c>
      <c r="E39" s="1">
        <v>0.16</v>
      </c>
      <c r="F39" s="1">
        <v>0.25</v>
      </c>
      <c r="G39" s="1">
        <v>0.4</v>
      </c>
      <c r="H39" s="1">
        <v>1</v>
      </c>
      <c r="I39" s="1">
        <v>2</v>
      </c>
      <c r="J39" s="1">
        <v>1</v>
      </c>
      <c r="K39" s="1">
        <v>1.5</v>
      </c>
      <c r="L39" s="1">
        <v>0.5</v>
      </c>
      <c r="M39" s="1">
        <v>0.5</v>
      </c>
      <c r="N39" s="1">
        <v>1</v>
      </c>
      <c r="O39" s="1">
        <v>0.32</v>
      </c>
      <c r="P39" s="1">
        <v>0.32</v>
      </c>
      <c r="Q39" s="1">
        <v>0.5</v>
      </c>
      <c r="R39" s="1">
        <v>0.5</v>
      </c>
      <c r="S39" s="1">
        <v>0</v>
      </c>
      <c r="T39" s="1">
        <v>0.5</v>
      </c>
      <c r="U39" s="1">
        <v>12.5</v>
      </c>
      <c r="V39" s="1">
        <v>9</v>
      </c>
      <c r="W39" s="1">
        <v>72</v>
      </c>
      <c r="X39" s="1">
        <v>0</v>
      </c>
      <c r="Y39" s="1">
        <v>0</v>
      </c>
      <c r="AA39" s="1">
        <v>0</v>
      </c>
      <c r="AB39" s="1">
        <v>0</v>
      </c>
      <c r="AC39" s="1">
        <v>0.5</v>
      </c>
      <c r="AD39" s="1">
        <v>0</v>
      </c>
      <c r="AE39" s="1">
        <v>0.08</v>
      </c>
      <c r="AF39" s="1">
        <v>0</v>
      </c>
      <c r="AG39" s="1">
        <v>0</v>
      </c>
      <c r="AH39" s="1">
        <v>0</v>
      </c>
      <c r="AI39" s="1">
        <v>0</v>
      </c>
      <c r="AJ39" s="1">
        <v>0.5</v>
      </c>
      <c r="AK39" s="1">
        <v>25</v>
      </c>
      <c r="AL39" s="1">
        <v>7.1</v>
      </c>
      <c r="AM39" s="1">
        <v>26.5</v>
      </c>
      <c r="AN39" s="1">
        <v>2.1</v>
      </c>
      <c r="AO39" s="1">
        <v>6.3</v>
      </c>
      <c r="AP39" s="1">
        <v>13.5</v>
      </c>
      <c r="AQ39" s="1">
        <v>25.5</v>
      </c>
      <c r="AR39" s="1">
        <v>1</v>
      </c>
      <c r="AS39" s="1">
        <v>8</v>
      </c>
      <c r="AT39" s="1">
        <v>0.5</v>
      </c>
      <c r="AU39" s="1">
        <v>1.5</v>
      </c>
      <c r="AV39" s="1">
        <v>1</v>
      </c>
      <c r="AW39" s="1">
        <v>67</v>
      </c>
      <c r="AX39" s="1">
        <v>8.5</v>
      </c>
      <c r="AY39" s="1">
        <v>1.5</v>
      </c>
      <c r="AZ39" s="1">
        <v>0</v>
      </c>
      <c r="BA39" s="1">
        <v>0.5</v>
      </c>
      <c r="BB39" s="1">
        <v>2</v>
      </c>
      <c r="BC39" s="1">
        <v>3.5</v>
      </c>
      <c r="BD39" s="1">
        <v>1</v>
      </c>
      <c r="BE39" s="1">
        <v>2.5</v>
      </c>
      <c r="BF39" s="1">
        <v>0</v>
      </c>
      <c r="BG39" s="1">
        <v>0.5</v>
      </c>
      <c r="BH39" s="1">
        <v>1</v>
      </c>
      <c r="BI39" s="1">
        <v>0.66</v>
      </c>
      <c r="BJ39" s="1">
        <v>72.5</v>
      </c>
      <c r="BK39" s="1">
        <v>60.5</v>
      </c>
      <c r="BL39" s="1">
        <v>83</v>
      </c>
      <c r="BM39" s="1">
        <v>23.5</v>
      </c>
      <c r="BN39" s="1">
        <v>17</v>
      </c>
      <c r="BO39" s="1">
        <v>72</v>
      </c>
      <c r="BP39" s="1">
        <v>12.5</v>
      </c>
      <c r="BQ39" s="1">
        <v>9</v>
      </c>
      <c r="BR39" s="1">
        <v>72</v>
      </c>
      <c r="BS39" s="1">
        <v>0</v>
      </c>
      <c r="BT39" s="1">
        <v>0</v>
      </c>
      <c r="BU39" s="1">
        <v>2</v>
      </c>
      <c r="BV39" s="1">
        <v>0</v>
      </c>
      <c r="BW39" s="1">
        <v>0</v>
      </c>
      <c r="BX39" s="1">
        <v>0</v>
      </c>
      <c r="BY39" s="1">
        <v>83</v>
      </c>
      <c r="BZ39" s="1">
        <v>2</v>
      </c>
      <c r="CA39" s="1">
        <v>7.5</v>
      </c>
      <c r="CB39" s="1">
        <v>1.5</v>
      </c>
      <c r="CC39" s="1">
        <v>0.5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K39" s="1">
        <f t="shared" si="0"/>
        <v>4.0663643800000013</v>
      </c>
      <c r="CL39" s="1">
        <v>2</v>
      </c>
    </row>
    <row r="40" spans="1:90" x14ac:dyDescent="0.25">
      <c r="A40" s="1" t="s">
        <v>97</v>
      </c>
      <c r="B40" s="1">
        <v>4.5</v>
      </c>
      <c r="C40" s="1">
        <v>2</v>
      </c>
      <c r="D40" s="1">
        <v>90</v>
      </c>
      <c r="E40" s="1">
        <v>0.01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13.5</v>
      </c>
      <c r="V40" s="1">
        <v>8.5</v>
      </c>
      <c r="W40" s="1">
        <v>63</v>
      </c>
      <c r="X40" s="1">
        <v>2</v>
      </c>
      <c r="Y40" s="1">
        <v>0.5</v>
      </c>
      <c r="Z40" s="1">
        <v>25</v>
      </c>
      <c r="AA40" s="1">
        <v>0</v>
      </c>
      <c r="AB40" s="1">
        <v>0</v>
      </c>
      <c r="AC40" s="1">
        <v>0.5</v>
      </c>
      <c r="AD40" s="1">
        <v>0</v>
      </c>
      <c r="AE40" s="1">
        <v>0.02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9.5500000000000007</v>
      </c>
      <c r="AM40" s="1">
        <v>9.3000000000000007</v>
      </c>
      <c r="AN40" s="1">
        <v>0.1</v>
      </c>
      <c r="AO40" s="1">
        <v>3.2</v>
      </c>
      <c r="AP40" s="1">
        <v>9.5</v>
      </c>
      <c r="AQ40" s="1">
        <v>9.5</v>
      </c>
      <c r="AR40" s="1">
        <v>0</v>
      </c>
      <c r="AS40" s="1">
        <v>1</v>
      </c>
      <c r="AT40" s="1">
        <v>2.5</v>
      </c>
      <c r="AU40" s="1">
        <v>1</v>
      </c>
      <c r="AV40" s="1">
        <v>1</v>
      </c>
      <c r="AW40" s="1">
        <v>100</v>
      </c>
      <c r="AX40" s="1">
        <v>7</v>
      </c>
      <c r="AY40" s="1">
        <v>2</v>
      </c>
      <c r="AZ40" s="1">
        <v>0</v>
      </c>
      <c r="BA40" s="1">
        <v>0</v>
      </c>
      <c r="BB40" s="1">
        <v>2</v>
      </c>
      <c r="BC40" s="1">
        <v>12.5</v>
      </c>
      <c r="BD40" s="1">
        <v>7.5</v>
      </c>
      <c r="BE40" s="1">
        <v>6</v>
      </c>
      <c r="BF40" s="1">
        <v>3.5</v>
      </c>
      <c r="BG40" s="1">
        <v>3</v>
      </c>
      <c r="BH40" s="1">
        <v>0.5</v>
      </c>
      <c r="BI40" s="1">
        <v>1.2</v>
      </c>
      <c r="BJ40" s="1">
        <v>47</v>
      </c>
      <c r="BK40" s="1">
        <v>35</v>
      </c>
      <c r="BL40" s="1">
        <v>74</v>
      </c>
      <c r="BM40" s="1">
        <v>32</v>
      </c>
      <c r="BN40" s="1">
        <v>20.5</v>
      </c>
      <c r="BO40" s="1">
        <v>64</v>
      </c>
      <c r="BP40" s="1">
        <v>13.5</v>
      </c>
      <c r="BQ40" s="1">
        <v>8.5</v>
      </c>
      <c r="BR40" s="1">
        <v>63</v>
      </c>
      <c r="BS40" s="1">
        <v>0</v>
      </c>
      <c r="BT40" s="1">
        <v>0</v>
      </c>
      <c r="BU40" s="1">
        <v>2</v>
      </c>
      <c r="BV40" s="1">
        <v>0</v>
      </c>
      <c r="BW40" s="1">
        <v>0</v>
      </c>
      <c r="BX40" s="1">
        <v>0</v>
      </c>
      <c r="BY40" s="1">
        <v>69.5</v>
      </c>
      <c r="BZ40" s="1">
        <v>0.5</v>
      </c>
      <c r="CA40" s="1">
        <v>7</v>
      </c>
      <c r="CB40" s="1">
        <v>2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f t="shared" si="0"/>
        <v>3.9147154100000003</v>
      </c>
      <c r="CL40" s="1">
        <v>2</v>
      </c>
    </row>
    <row r="41" spans="1:90" x14ac:dyDescent="0.25">
      <c r="A41" s="1" t="s">
        <v>111</v>
      </c>
      <c r="B41" s="1">
        <v>4.5</v>
      </c>
      <c r="C41" s="1">
        <v>2</v>
      </c>
      <c r="D41" s="1">
        <v>90</v>
      </c>
      <c r="E41" s="1">
        <v>0.16</v>
      </c>
      <c r="F41" s="1">
        <v>0.25</v>
      </c>
      <c r="G41" s="1">
        <v>0.2</v>
      </c>
      <c r="H41" s="1">
        <v>1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10</v>
      </c>
      <c r="V41" s="1">
        <v>9</v>
      </c>
      <c r="W41" s="1">
        <v>90</v>
      </c>
      <c r="X41" s="1">
        <v>0.5</v>
      </c>
      <c r="Y41" s="1">
        <v>0.5</v>
      </c>
      <c r="Z41" s="1">
        <v>100</v>
      </c>
      <c r="AA41" s="1">
        <v>0</v>
      </c>
      <c r="AB41" s="1">
        <v>0</v>
      </c>
      <c r="AC41" s="1">
        <v>1.5</v>
      </c>
      <c r="AD41" s="1">
        <v>0.5</v>
      </c>
      <c r="AE41" s="1">
        <v>0.24</v>
      </c>
      <c r="AF41" s="1">
        <v>0.5</v>
      </c>
      <c r="AG41" s="1">
        <v>0</v>
      </c>
      <c r="AH41" s="1">
        <v>0</v>
      </c>
      <c r="AI41" s="1">
        <v>0</v>
      </c>
      <c r="AJ41" s="1">
        <v>0</v>
      </c>
      <c r="AK41" s="1">
        <v>2</v>
      </c>
      <c r="AL41" s="1">
        <v>20.350000000000001</v>
      </c>
      <c r="AM41" s="1">
        <v>20.9</v>
      </c>
      <c r="AN41" s="1">
        <v>0.8</v>
      </c>
      <c r="AO41" s="1">
        <v>4</v>
      </c>
      <c r="AP41" s="1">
        <v>17</v>
      </c>
      <c r="AQ41" s="1">
        <v>21.5</v>
      </c>
      <c r="AR41" s="1">
        <v>0.5</v>
      </c>
      <c r="AS41" s="1">
        <v>3</v>
      </c>
      <c r="AT41" s="1">
        <v>2.5</v>
      </c>
      <c r="AU41" s="1">
        <v>2.5</v>
      </c>
      <c r="AV41" s="1">
        <v>2</v>
      </c>
      <c r="AW41" s="1">
        <v>80</v>
      </c>
      <c r="AX41" s="1">
        <v>9.5</v>
      </c>
      <c r="AY41" s="1">
        <v>0</v>
      </c>
      <c r="AZ41" s="1">
        <v>0.5</v>
      </c>
      <c r="BA41" s="1">
        <v>0</v>
      </c>
      <c r="BB41" s="1">
        <v>0.5</v>
      </c>
      <c r="BC41" s="1">
        <v>12.5</v>
      </c>
      <c r="BD41" s="1">
        <v>7.5</v>
      </c>
      <c r="BE41" s="1">
        <v>6</v>
      </c>
      <c r="BF41" s="1">
        <v>3.5</v>
      </c>
      <c r="BG41" s="1">
        <v>3</v>
      </c>
      <c r="BH41" s="1">
        <v>0.5</v>
      </c>
      <c r="BI41" s="1">
        <v>1.2</v>
      </c>
      <c r="BJ41" s="1">
        <v>44.5</v>
      </c>
      <c r="BK41" s="1">
        <v>36</v>
      </c>
      <c r="BL41" s="1">
        <v>81</v>
      </c>
      <c r="BM41" s="1">
        <v>26</v>
      </c>
      <c r="BN41" s="1">
        <v>20.5</v>
      </c>
      <c r="BO41" s="1">
        <v>79</v>
      </c>
      <c r="BP41" s="1">
        <v>10</v>
      </c>
      <c r="BQ41" s="1">
        <v>9</v>
      </c>
      <c r="BR41" s="1">
        <v>90</v>
      </c>
      <c r="BS41" s="1">
        <v>0</v>
      </c>
      <c r="BT41" s="1">
        <v>0</v>
      </c>
      <c r="BU41" s="1">
        <v>2</v>
      </c>
      <c r="BV41" s="1">
        <v>0</v>
      </c>
      <c r="BW41" s="1">
        <v>0</v>
      </c>
      <c r="BX41" s="1">
        <v>0.5</v>
      </c>
      <c r="BY41" s="1">
        <v>57.5</v>
      </c>
      <c r="BZ41" s="1">
        <v>1</v>
      </c>
      <c r="CA41" s="1">
        <v>3.5</v>
      </c>
      <c r="CB41" s="1">
        <v>1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1">
        <v>0</v>
      </c>
      <c r="CI41" s="1">
        <v>0</v>
      </c>
      <c r="CJ41" s="1">
        <v>0</v>
      </c>
      <c r="CK41" s="1">
        <f t="shared" si="0"/>
        <v>3.6275639599999998</v>
      </c>
      <c r="CL41" s="1">
        <v>2</v>
      </c>
    </row>
    <row r="42" spans="1:90" x14ac:dyDescent="0.25">
      <c r="A42" s="1" t="s">
        <v>116</v>
      </c>
      <c r="B42" s="1">
        <v>4</v>
      </c>
      <c r="C42" s="1">
        <v>2</v>
      </c>
      <c r="D42" s="1">
        <v>90</v>
      </c>
      <c r="E42" s="1">
        <v>0.06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14</v>
      </c>
      <c r="V42" s="1">
        <v>9</v>
      </c>
      <c r="W42" s="1">
        <v>64</v>
      </c>
      <c r="X42" s="1">
        <v>2.5</v>
      </c>
      <c r="Y42" s="1">
        <v>0.5</v>
      </c>
      <c r="Z42" s="1">
        <v>20</v>
      </c>
      <c r="AA42" s="1">
        <v>0</v>
      </c>
      <c r="AB42" s="1">
        <v>0</v>
      </c>
      <c r="AC42" s="1">
        <v>1</v>
      </c>
      <c r="AD42" s="1">
        <v>0</v>
      </c>
      <c r="AE42" s="1">
        <v>0.03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14.8</v>
      </c>
      <c r="AM42" s="1">
        <v>19.899999999999999</v>
      </c>
      <c r="AN42" s="1">
        <v>0.1</v>
      </c>
      <c r="AO42" s="1">
        <v>2.1</v>
      </c>
      <c r="AP42" s="1">
        <v>11.5</v>
      </c>
      <c r="AQ42" s="1">
        <v>11.5</v>
      </c>
      <c r="AR42" s="1">
        <v>0</v>
      </c>
      <c r="AS42" s="1">
        <v>1.5</v>
      </c>
      <c r="AT42" s="1">
        <v>1.5</v>
      </c>
      <c r="AU42" s="1">
        <v>0.5</v>
      </c>
      <c r="AV42" s="1">
        <v>0</v>
      </c>
      <c r="AW42" s="1">
        <v>0</v>
      </c>
      <c r="AX42" s="1">
        <v>3</v>
      </c>
      <c r="AY42" s="1">
        <v>2</v>
      </c>
      <c r="AZ42" s="1">
        <v>1.5</v>
      </c>
      <c r="BA42" s="1">
        <v>1.5</v>
      </c>
      <c r="BB42" s="1">
        <v>5</v>
      </c>
      <c r="BC42" s="1">
        <v>17</v>
      </c>
      <c r="BD42" s="1">
        <v>10.5</v>
      </c>
      <c r="BE42" s="1">
        <v>7</v>
      </c>
      <c r="BF42" s="1">
        <v>0.5</v>
      </c>
      <c r="BG42" s="1">
        <v>2</v>
      </c>
      <c r="BH42" s="1">
        <v>3</v>
      </c>
      <c r="BI42" s="1">
        <v>2.14</v>
      </c>
      <c r="BJ42" s="1">
        <v>36</v>
      </c>
      <c r="BK42" s="1">
        <v>26.5</v>
      </c>
      <c r="BL42" s="1">
        <v>74</v>
      </c>
      <c r="BM42" s="1">
        <v>26.5</v>
      </c>
      <c r="BN42" s="1">
        <v>17.5</v>
      </c>
      <c r="BO42" s="1">
        <v>66</v>
      </c>
      <c r="BP42" s="1">
        <v>14</v>
      </c>
      <c r="BQ42" s="1">
        <v>9</v>
      </c>
      <c r="BR42" s="1">
        <v>64</v>
      </c>
      <c r="BS42" s="1">
        <v>0</v>
      </c>
      <c r="BT42" s="1">
        <v>0</v>
      </c>
      <c r="BU42" s="1">
        <v>2</v>
      </c>
      <c r="BV42" s="1">
        <v>0</v>
      </c>
      <c r="BW42" s="1">
        <v>0</v>
      </c>
      <c r="BX42" s="1">
        <v>1</v>
      </c>
      <c r="BY42" s="1">
        <v>59</v>
      </c>
      <c r="BZ42" s="1">
        <v>0</v>
      </c>
      <c r="CA42" s="1">
        <v>10</v>
      </c>
      <c r="CB42" s="1">
        <v>4.5</v>
      </c>
      <c r="CC42" s="1">
        <v>0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  <c r="CI42" s="1">
        <v>0</v>
      </c>
      <c r="CJ42" s="1">
        <v>0</v>
      </c>
      <c r="CK42" s="1">
        <f t="shared" si="0"/>
        <v>3.2549316599999996</v>
      </c>
      <c r="CL42" s="1">
        <v>2</v>
      </c>
    </row>
    <row r="43" spans="1:90" x14ac:dyDescent="0.25">
      <c r="A43" s="1" t="s">
        <v>123</v>
      </c>
      <c r="B43" s="1">
        <v>4.4000000000000004</v>
      </c>
      <c r="C43" s="1">
        <v>2</v>
      </c>
      <c r="D43" s="1">
        <v>90</v>
      </c>
      <c r="E43" s="1">
        <v>0.1</v>
      </c>
      <c r="F43" s="1">
        <v>0.5</v>
      </c>
      <c r="G43" s="1">
        <v>0.1</v>
      </c>
      <c r="H43" s="1">
        <v>1</v>
      </c>
      <c r="I43" s="1">
        <v>1</v>
      </c>
      <c r="J43" s="1">
        <v>0.5</v>
      </c>
      <c r="K43" s="1">
        <v>1</v>
      </c>
      <c r="L43" s="1">
        <v>0</v>
      </c>
      <c r="M43" s="1">
        <v>0</v>
      </c>
      <c r="N43" s="1">
        <v>1</v>
      </c>
      <c r="O43" s="1">
        <v>0.08</v>
      </c>
      <c r="P43" s="1">
        <v>0.08</v>
      </c>
      <c r="Q43" s="1">
        <v>0.5</v>
      </c>
      <c r="R43" s="1">
        <v>0.5</v>
      </c>
      <c r="S43" s="1">
        <v>0</v>
      </c>
      <c r="T43" s="1">
        <v>0.5</v>
      </c>
      <c r="U43" s="1">
        <v>3.5</v>
      </c>
      <c r="V43" s="1">
        <v>0.5</v>
      </c>
      <c r="W43" s="1">
        <v>14</v>
      </c>
      <c r="X43" s="1">
        <v>0</v>
      </c>
      <c r="Y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0.02</v>
      </c>
      <c r="AF43" s="1">
        <v>0</v>
      </c>
      <c r="AG43" s="1">
        <v>0</v>
      </c>
      <c r="AH43" s="1">
        <v>0</v>
      </c>
      <c r="AI43" s="1">
        <v>0</v>
      </c>
      <c r="AJ43" s="1">
        <v>0.5</v>
      </c>
      <c r="AK43" s="1">
        <v>10.5</v>
      </c>
      <c r="AL43" s="1">
        <v>0.45</v>
      </c>
      <c r="AM43" s="1">
        <v>35.5</v>
      </c>
      <c r="AN43" s="1">
        <v>0.6</v>
      </c>
      <c r="AO43" s="1">
        <v>4.7</v>
      </c>
      <c r="AP43" s="1">
        <v>16</v>
      </c>
      <c r="AQ43" s="1">
        <v>28</v>
      </c>
      <c r="AR43" s="1">
        <v>1</v>
      </c>
      <c r="AS43" s="1">
        <v>8</v>
      </c>
      <c r="AT43" s="1">
        <v>0.5</v>
      </c>
      <c r="AU43" s="1">
        <v>2.5</v>
      </c>
      <c r="AV43" s="1">
        <v>2</v>
      </c>
      <c r="AW43" s="1">
        <v>80</v>
      </c>
      <c r="AX43" s="1">
        <v>6</v>
      </c>
      <c r="AY43" s="1">
        <v>2.5</v>
      </c>
      <c r="AZ43" s="1">
        <v>2</v>
      </c>
      <c r="BA43" s="1">
        <v>2.5</v>
      </c>
      <c r="BB43" s="1">
        <v>7</v>
      </c>
      <c r="BC43" s="1">
        <v>11</v>
      </c>
      <c r="BD43" s="1">
        <v>6</v>
      </c>
      <c r="BE43" s="1">
        <v>3.5</v>
      </c>
      <c r="BF43" s="1">
        <v>0</v>
      </c>
      <c r="BG43" s="1">
        <v>0.5</v>
      </c>
      <c r="BH43" s="1">
        <v>0</v>
      </c>
      <c r="BI43" s="1">
        <v>0.74</v>
      </c>
      <c r="BJ43" s="1">
        <v>40</v>
      </c>
      <c r="BK43" s="1">
        <v>30</v>
      </c>
      <c r="BL43" s="1">
        <v>75</v>
      </c>
      <c r="BM43" s="1">
        <v>10.5</v>
      </c>
      <c r="BN43" s="1">
        <v>4.5</v>
      </c>
      <c r="BO43" s="1">
        <v>43</v>
      </c>
      <c r="BP43" s="1">
        <v>3.5</v>
      </c>
      <c r="BQ43" s="1">
        <v>0.5</v>
      </c>
      <c r="BR43" s="1">
        <v>14</v>
      </c>
      <c r="BS43" s="1">
        <v>0</v>
      </c>
      <c r="BT43" s="1">
        <v>0</v>
      </c>
      <c r="BU43" s="1">
        <v>2</v>
      </c>
      <c r="BV43" s="1">
        <v>0</v>
      </c>
      <c r="BW43" s="1">
        <v>0</v>
      </c>
      <c r="BX43" s="1">
        <v>0</v>
      </c>
      <c r="BY43" s="1">
        <v>53.5</v>
      </c>
      <c r="BZ43" s="1">
        <v>1</v>
      </c>
      <c r="CA43" s="1">
        <v>3.5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f t="shared" si="0"/>
        <v>2.2337540799999998</v>
      </c>
      <c r="CL43" s="1">
        <v>2</v>
      </c>
    </row>
    <row r="44" spans="1:90" x14ac:dyDescent="0.25">
      <c r="A44" s="1" t="s">
        <v>125</v>
      </c>
      <c r="B44" s="1">
        <v>4.4000000000000004</v>
      </c>
      <c r="C44" s="1">
        <v>2</v>
      </c>
      <c r="D44" s="1">
        <v>90</v>
      </c>
      <c r="E44" s="1">
        <v>0.01</v>
      </c>
      <c r="F44" s="1">
        <v>0</v>
      </c>
      <c r="G44" s="1">
        <v>0</v>
      </c>
      <c r="H44" s="1">
        <v>0</v>
      </c>
      <c r="I44" s="1">
        <v>0.5</v>
      </c>
      <c r="J44" s="1">
        <v>0</v>
      </c>
      <c r="K44" s="1">
        <v>0.5</v>
      </c>
      <c r="L44" s="1">
        <v>0</v>
      </c>
      <c r="M44" s="1">
        <v>0</v>
      </c>
      <c r="N44" s="1">
        <v>0.5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8</v>
      </c>
      <c r="V44" s="1">
        <v>3</v>
      </c>
      <c r="W44" s="1">
        <v>38</v>
      </c>
      <c r="X44" s="1">
        <v>0</v>
      </c>
      <c r="Y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0.5</v>
      </c>
      <c r="AI44" s="1">
        <v>0</v>
      </c>
      <c r="AJ44" s="1">
        <v>0.5</v>
      </c>
      <c r="AK44" s="1">
        <v>2</v>
      </c>
      <c r="AL44" s="1">
        <v>0.65</v>
      </c>
      <c r="AM44" s="1">
        <v>21.3</v>
      </c>
      <c r="AN44" s="1">
        <v>0</v>
      </c>
      <c r="AO44" s="1">
        <v>3.6</v>
      </c>
      <c r="AP44" s="1">
        <v>13</v>
      </c>
      <c r="AQ44" s="1">
        <v>19</v>
      </c>
      <c r="AR44" s="1">
        <v>0</v>
      </c>
      <c r="AS44" s="1">
        <v>3.5</v>
      </c>
      <c r="AT44" s="1">
        <v>0.5</v>
      </c>
      <c r="AU44" s="1">
        <v>1</v>
      </c>
      <c r="AV44" s="1">
        <v>1</v>
      </c>
      <c r="AW44" s="1">
        <v>100</v>
      </c>
      <c r="AX44" s="1">
        <v>6</v>
      </c>
      <c r="AY44" s="1">
        <v>4</v>
      </c>
      <c r="AZ44" s="1">
        <v>1.5</v>
      </c>
      <c r="BA44" s="1">
        <v>1</v>
      </c>
      <c r="BB44" s="1">
        <v>6.5</v>
      </c>
      <c r="BC44" s="1">
        <v>11</v>
      </c>
      <c r="BD44" s="1">
        <v>6</v>
      </c>
      <c r="BE44" s="1">
        <v>3.5</v>
      </c>
      <c r="BF44" s="1">
        <v>0</v>
      </c>
      <c r="BG44" s="1">
        <v>0.5</v>
      </c>
      <c r="BH44" s="1">
        <v>0</v>
      </c>
      <c r="BI44" s="1">
        <v>0.74</v>
      </c>
      <c r="BJ44" s="1">
        <v>46</v>
      </c>
      <c r="BK44" s="1">
        <v>35</v>
      </c>
      <c r="BL44" s="1">
        <v>76</v>
      </c>
      <c r="BM44" s="1">
        <v>21.5</v>
      </c>
      <c r="BN44" s="1">
        <v>13.5</v>
      </c>
      <c r="BO44" s="1">
        <v>63</v>
      </c>
      <c r="BP44" s="1">
        <v>8</v>
      </c>
      <c r="BQ44" s="1">
        <v>3</v>
      </c>
      <c r="BR44" s="1">
        <v>38</v>
      </c>
      <c r="BS44" s="1">
        <v>0</v>
      </c>
      <c r="BT44" s="1">
        <v>0</v>
      </c>
      <c r="BU44" s="1">
        <v>2</v>
      </c>
      <c r="BV44" s="1">
        <v>0</v>
      </c>
      <c r="BW44" s="1">
        <v>0</v>
      </c>
      <c r="BX44" s="1">
        <v>0.5</v>
      </c>
      <c r="BY44" s="1">
        <v>55</v>
      </c>
      <c r="BZ44" s="1">
        <v>0.5</v>
      </c>
      <c r="CA44" s="1">
        <v>7.5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f t="shared" si="0"/>
        <v>2.9014004099999999</v>
      </c>
      <c r="CL44" s="1">
        <v>2</v>
      </c>
    </row>
    <row r="45" spans="1:90" x14ac:dyDescent="0.25">
      <c r="A45" s="1" t="s">
        <v>129</v>
      </c>
      <c r="B45" s="1">
        <v>4.8</v>
      </c>
      <c r="C45" s="1">
        <v>2</v>
      </c>
      <c r="D45" s="1">
        <v>90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9.5</v>
      </c>
      <c r="V45" s="1">
        <v>7</v>
      </c>
      <c r="W45" s="1">
        <v>74</v>
      </c>
      <c r="X45" s="1">
        <v>0</v>
      </c>
      <c r="Y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0.5</v>
      </c>
      <c r="AK45" s="1">
        <v>0</v>
      </c>
      <c r="AL45" s="1">
        <v>1.35</v>
      </c>
      <c r="AM45" s="1">
        <v>15.3</v>
      </c>
      <c r="AN45" s="1">
        <v>0</v>
      </c>
      <c r="AO45" s="1">
        <v>2.9</v>
      </c>
      <c r="AP45" s="1">
        <v>14.5</v>
      </c>
      <c r="AQ45" s="1">
        <v>20.5</v>
      </c>
      <c r="AR45" s="1">
        <v>0</v>
      </c>
      <c r="AS45" s="1">
        <v>3.5</v>
      </c>
      <c r="AT45" s="1">
        <v>1</v>
      </c>
      <c r="AU45" s="1">
        <v>0.5</v>
      </c>
      <c r="AV45" s="1">
        <v>0.5</v>
      </c>
      <c r="AW45" s="1">
        <v>100</v>
      </c>
      <c r="AX45" s="1">
        <v>6</v>
      </c>
      <c r="AY45" s="1">
        <v>4</v>
      </c>
      <c r="AZ45" s="1">
        <v>0.5</v>
      </c>
      <c r="BA45" s="1">
        <v>1</v>
      </c>
      <c r="BB45" s="1">
        <v>5.5</v>
      </c>
      <c r="BC45" s="1">
        <v>10</v>
      </c>
      <c r="BD45" s="1">
        <v>7</v>
      </c>
      <c r="BE45" s="1">
        <v>4.5</v>
      </c>
      <c r="BF45" s="1">
        <v>1</v>
      </c>
      <c r="BG45" s="1">
        <v>1</v>
      </c>
      <c r="BH45" s="1">
        <v>1.5</v>
      </c>
      <c r="BI45" s="1">
        <v>1.27</v>
      </c>
      <c r="BJ45" s="1">
        <v>85</v>
      </c>
      <c r="BK45" s="1">
        <v>77.5</v>
      </c>
      <c r="BL45" s="1">
        <v>91</v>
      </c>
      <c r="BM45" s="1">
        <v>23.5</v>
      </c>
      <c r="BN45" s="1">
        <v>18.5</v>
      </c>
      <c r="BO45" s="1">
        <v>79</v>
      </c>
      <c r="BP45" s="1">
        <v>9.5</v>
      </c>
      <c r="BQ45" s="1">
        <v>7</v>
      </c>
      <c r="BR45" s="1">
        <v>74</v>
      </c>
      <c r="BS45" s="1">
        <v>0</v>
      </c>
      <c r="BT45" s="1">
        <v>0</v>
      </c>
      <c r="BU45" s="1">
        <v>2</v>
      </c>
      <c r="BV45" s="1">
        <v>0</v>
      </c>
      <c r="BW45" s="1">
        <v>0</v>
      </c>
      <c r="BX45" s="1">
        <v>0</v>
      </c>
      <c r="BY45" s="1">
        <v>92</v>
      </c>
      <c r="BZ45" s="1">
        <v>0</v>
      </c>
      <c r="CA45" s="1">
        <v>7.5</v>
      </c>
      <c r="CB45" s="1">
        <v>0</v>
      </c>
      <c r="CC45" s="1">
        <v>0</v>
      </c>
      <c r="CD45" s="1">
        <v>0</v>
      </c>
      <c r="CE45" s="1">
        <v>0</v>
      </c>
      <c r="CF45" s="1">
        <v>0</v>
      </c>
      <c r="CG45" s="1">
        <v>0</v>
      </c>
      <c r="CH45" s="1">
        <v>0</v>
      </c>
      <c r="CI45" s="1">
        <v>0</v>
      </c>
      <c r="CJ45" s="1">
        <v>0</v>
      </c>
      <c r="CK45" s="1">
        <f t="shared" si="0"/>
        <v>4.7264950999999993</v>
      </c>
      <c r="CL45" s="1">
        <v>2</v>
      </c>
    </row>
    <row r="46" spans="1:90" x14ac:dyDescent="0.25">
      <c r="A46" s="1" t="s">
        <v>135</v>
      </c>
      <c r="B46" s="1">
        <v>4.9000000000000004</v>
      </c>
      <c r="C46" s="1">
        <v>2</v>
      </c>
      <c r="D46" s="1">
        <v>90</v>
      </c>
      <c r="E46" s="1">
        <v>0.02</v>
      </c>
      <c r="F46" s="1">
        <v>0</v>
      </c>
      <c r="G46" s="1">
        <v>0</v>
      </c>
      <c r="H46" s="1">
        <v>0</v>
      </c>
      <c r="I46" s="1">
        <v>0.5</v>
      </c>
      <c r="J46" s="1">
        <v>0</v>
      </c>
      <c r="K46" s="1">
        <v>0.5</v>
      </c>
      <c r="L46" s="1">
        <v>0</v>
      </c>
      <c r="M46" s="1">
        <v>0</v>
      </c>
      <c r="N46" s="1">
        <v>0.5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9.5</v>
      </c>
      <c r="V46" s="1">
        <v>5</v>
      </c>
      <c r="W46" s="1">
        <v>53</v>
      </c>
      <c r="X46" s="1">
        <v>0</v>
      </c>
      <c r="Y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3</v>
      </c>
      <c r="AL46" s="1">
        <v>0.8</v>
      </c>
      <c r="AM46" s="1">
        <v>20.100000000000001</v>
      </c>
      <c r="AN46" s="1">
        <v>0.1</v>
      </c>
      <c r="AO46" s="1">
        <v>2</v>
      </c>
      <c r="AP46" s="1">
        <v>13</v>
      </c>
      <c r="AQ46" s="1">
        <v>13</v>
      </c>
      <c r="AR46" s="1">
        <v>0</v>
      </c>
      <c r="AS46" s="1">
        <v>1.5</v>
      </c>
      <c r="AT46" s="1">
        <v>1.5</v>
      </c>
      <c r="AU46" s="1">
        <v>0.5</v>
      </c>
      <c r="AV46" s="1">
        <v>0.5</v>
      </c>
      <c r="AW46" s="1">
        <v>100</v>
      </c>
      <c r="AX46" s="1">
        <v>2.5</v>
      </c>
      <c r="AY46" s="1">
        <v>7</v>
      </c>
      <c r="AZ46" s="1">
        <v>1</v>
      </c>
      <c r="BA46" s="1">
        <v>1</v>
      </c>
      <c r="BB46" s="1">
        <v>9</v>
      </c>
      <c r="BC46" s="1">
        <v>17</v>
      </c>
      <c r="BD46" s="1">
        <v>10.5</v>
      </c>
      <c r="BE46" s="1">
        <v>7</v>
      </c>
      <c r="BF46" s="1">
        <v>0.5</v>
      </c>
      <c r="BG46" s="1">
        <v>2</v>
      </c>
      <c r="BH46" s="1">
        <v>3</v>
      </c>
      <c r="BI46" s="1">
        <v>2.14</v>
      </c>
      <c r="BJ46" s="1">
        <v>44</v>
      </c>
      <c r="BK46" s="1">
        <v>35</v>
      </c>
      <c r="BL46" s="1">
        <v>80</v>
      </c>
      <c r="BM46" s="1">
        <v>21</v>
      </c>
      <c r="BN46" s="1">
        <v>14</v>
      </c>
      <c r="BO46" s="1">
        <v>67</v>
      </c>
      <c r="BP46" s="1">
        <v>9.5</v>
      </c>
      <c r="BQ46" s="1">
        <v>5</v>
      </c>
      <c r="BR46" s="1">
        <v>53</v>
      </c>
      <c r="BS46" s="1">
        <v>0</v>
      </c>
      <c r="BT46" s="1">
        <v>0</v>
      </c>
      <c r="BU46" s="1">
        <v>2</v>
      </c>
      <c r="BV46" s="1">
        <v>0</v>
      </c>
      <c r="BW46" s="1">
        <v>0</v>
      </c>
      <c r="BX46" s="1">
        <v>0</v>
      </c>
      <c r="BY46" s="1">
        <v>56</v>
      </c>
      <c r="BZ46" s="1">
        <v>1</v>
      </c>
      <c r="CA46" s="1">
        <v>7.5</v>
      </c>
      <c r="CB46" s="1">
        <v>1.5</v>
      </c>
      <c r="CC46" s="1">
        <v>0</v>
      </c>
      <c r="CD46" s="1">
        <v>0</v>
      </c>
      <c r="CE46" s="1">
        <v>0</v>
      </c>
      <c r="CF46" s="1">
        <v>0</v>
      </c>
      <c r="CG46" s="1">
        <v>0</v>
      </c>
      <c r="CH46" s="1">
        <v>0</v>
      </c>
      <c r="CI46" s="1">
        <v>0</v>
      </c>
      <c r="CJ46" s="1">
        <v>0</v>
      </c>
      <c r="CK46" s="1">
        <f t="shared" si="0"/>
        <v>3.3295123199999992</v>
      </c>
      <c r="CL46" s="1">
        <v>2</v>
      </c>
    </row>
    <row r="47" spans="1:90" x14ac:dyDescent="0.25">
      <c r="A47" s="1" t="s">
        <v>182</v>
      </c>
      <c r="B47" s="1">
        <v>5.0999999999999996</v>
      </c>
      <c r="C47" s="1">
        <v>2</v>
      </c>
      <c r="D47" s="1">
        <v>77</v>
      </c>
      <c r="E47" s="1">
        <v>0.04</v>
      </c>
      <c r="F47" s="1">
        <v>0</v>
      </c>
      <c r="G47" s="1">
        <v>0</v>
      </c>
      <c r="H47" s="1">
        <v>0</v>
      </c>
      <c r="I47" s="1">
        <v>0.5</v>
      </c>
      <c r="J47" s="1">
        <v>0</v>
      </c>
      <c r="K47" s="1">
        <v>0</v>
      </c>
      <c r="L47" s="1">
        <v>0.5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8</v>
      </c>
      <c r="V47" s="1">
        <v>5</v>
      </c>
      <c r="W47" s="1">
        <v>63</v>
      </c>
      <c r="X47" s="1">
        <v>4</v>
      </c>
      <c r="Y47" s="1">
        <v>0.5</v>
      </c>
      <c r="Z47" s="1">
        <v>13</v>
      </c>
      <c r="AA47" s="1">
        <v>0.5</v>
      </c>
      <c r="AB47" s="1">
        <v>1</v>
      </c>
      <c r="AC47" s="1">
        <v>1</v>
      </c>
      <c r="AD47" s="1">
        <v>0</v>
      </c>
      <c r="AE47" s="1">
        <v>0.04</v>
      </c>
      <c r="AF47" s="1">
        <v>0</v>
      </c>
      <c r="AG47" s="1">
        <v>0</v>
      </c>
      <c r="AH47" s="1">
        <v>0.5</v>
      </c>
      <c r="AI47" s="1">
        <v>0</v>
      </c>
      <c r="AJ47" s="1">
        <v>1</v>
      </c>
      <c r="AK47" s="1">
        <v>3.5</v>
      </c>
      <c r="AL47" s="1">
        <v>14.8</v>
      </c>
      <c r="AM47" s="1">
        <v>13</v>
      </c>
      <c r="AN47" s="1">
        <v>0.2</v>
      </c>
      <c r="AO47" s="1">
        <v>2.6</v>
      </c>
      <c r="AP47" s="1">
        <v>14</v>
      </c>
      <c r="AQ47" s="1">
        <v>26</v>
      </c>
      <c r="AR47" s="1">
        <v>1.5</v>
      </c>
      <c r="AS47" s="1">
        <v>7</v>
      </c>
      <c r="AT47" s="1">
        <v>0</v>
      </c>
      <c r="AU47" s="1">
        <v>2</v>
      </c>
      <c r="AV47" s="1">
        <v>1.5</v>
      </c>
      <c r="AW47" s="1">
        <v>75</v>
      </c>
      <c r="AX47" s="1">
        <v>8.5</v>
      </c>
      <c r="AY47" s="1">
        <v>2.5</v>
      </c>
      <c r="AZ47" s="1">
        <v>0</v>
      </c>
      <c r="BA47" s="1">
        <v>0.5</v>
      </c>
      <c r="BB47" s="1">
        <v>3</v>
      </c>
      <c r="BC47" s="1">
        <v>10</v>
      </c>
      <c r="BD47" s="1">
        <v>7</v>
      </c>
      <c r="BE47" s="1">
        <v>4.5</v>
      </c>
      <c r="BF47" s="1">
        <v>1</v>
      </c>
      <c r="BG47" s="1">
        <v>1</v>
      </c>
      <c r="BH47" s="1">
        <v>1.5</v>
      </c>
      <c r="BI47" s="1">
        <v>1.27</v>
      </c>
      <c r="BJ47" s="1">
        <v>42</v>
      </c>
      <c r="BK47" s="1">
        <v>36</v>
      </c>
      <c r="BL47" s="1">
        <v>86</v>
      </c>
      <c r="BM47" s="1">
        <v>23</v>
      </c>
      <c r="BN47" s="1">
        <v>16</v>
      </c>
      <c r="BO47" s="1">
        <v>70</v>
      </c>
      <c r="BP47" s="1">
        <v>8</v>
      </c>
      <c r="BQ47" s="1">
        <v>5</v>
      </c>
      <c r="BR47" s="1">
        <v>63</v>
      </c>
      <c r="BS47" s="1">
        <v>0</v>
      </c>
      <c r="BT47" s="1">
        <v>0</v>
      </c>
      <c r="BU47" s="1">
        <v>2</v>
      </c>
      <c r="BV47" s="1">
        <v>0</v>
      </c>
      <c r="BW47" s="1">
        <v>1</v>
      </c>
      <c r="BX47" s="1">
        <v>1</v>
      </c>
      <c r="BY47" s="1">
        <v>65.5</v>
      </c>
      <c r="BZ47" s="1">
        <v>1.5</v>
      </c>
      <c r="CA47" s="1">
        <v>4.5</v>
      </c>
      <c r="CB47" s="1">
        <v>4</v>
      </c>
      <c r="CC47" s="1">
        <v>0.5</v>
      </c>
      <c r="CD47" s="1">
        <v>0</v>
      </c>
      <c r="CE47" s="1">
        <v>0.5</v>
      </c>
      <c r="CF47" s="1">
        <v>0</v>
      </c>
      <c r="CG47" s="1">
        <v>0</v>
      </c>
      <c r="CH47" s="1">
        <v>0</v>
      </c>
      <c r="CI47" s="1">
        <v>0</v>
      </c>
      <c r="CJ47" s="1">
        <v>0</v>
      </c>
      <c r="CK47" s="1">
        <f t="shared" si="0"/>
        <v>3.7794232399999999</v>
      </c>
      <c r="CL47" s="1">
        <v>2</v>
      </c>
    </row>
    <row r="48" spans="1:90" x14ac:dyDescent="0.25">
      <c r="A48" s="1" t="s">
        <v>148</v>
      </c>
      <c r="B48" s="1">
        <v>7.1</v>
      </c>
      <c r="C48" s="1">
        <v>2</v>
      </c>
      <c r="D48" s="1">
        <v>90</v>
      </c>
      <c r="E48" s="1">
        <v>0.16</v>
      </c>
      <c r="F48" s="1">
        <v>0.2</v>
      </c>
      <c r="G48" s="1">
        <v>0.5</v>
      </c>
      <c r="H48" s="1">
        <v>1</v>
      </c>
      <c r="I48" s="1">
        <v>1.5</v>
      </c>
      <c r="J48" s="1">
        <v>1</v>
      </c>
      <c r="K48" s="1">
        <v>0.5</v>
      </c>
      <c r="L48" s="1">
        <v>1</v>
      </c>
      <c r="M48" s="1">
        <v>0</v>
      </c>
      <c r="N48" s="1">
        <v>0</v>
      </c>
      <c r="O48" s="1">
        <v>0.16</v>
      </c>
      <c r="P48" s="1">
        <v>0.16</v>
      </c>
      <c r="Q48" s="1">
        <v>0</v>
      </c>
      <c r="R48" s="1">
        <v>0</v>
      </c>
      <c r="S48" s="1">
        <v>0</v>
      </c>
      <c r="T48" s="1">
        <v>0</v>
      </c>
      <c r="U48" s="1">
        <v>32.5</v>
      </c>
      <c r="V48" s="1">
        <v>28.5</v>
      </c>
      <c r="W48" s="1">
        <v>88</v>
      </c>
      <c r="X48" s="1">
        <v>4.5</v>
      </c>
      <c r="Y48" s="1">
        <v>0</v>
      </c>
      <c r="Z48" s="1">
        <v>0</v>
      </c>
      <c r="AA48" s="1">
        <v>0</v>
      </c>
      <c r="AB48" s="1">
        <v>0</v>
      </c>
      <c r="AC48" s="1">
        <v>2</v>
      </c>
      <c r="AD48" s="1">
        <v>0.5</v>
      </c>
      <c r="AE48" s="1">
        <v>0.3</v>
      </c>
      <c r="AF48" s="1">
        <v>0.5</v>
      </c>
      <c r="AG48" s="1">
        <v>0</v>
      </c>
      <c r="AH48" s="1">
        <v>0.5</v>
      </c>
      <c r="AI48" s="1">
        <v>0</v>
      </c>
      <c r="AJ48" s="1">
        <v>0.5</v>
      </c>
      <c r="AK48" s="1">
        <v>18</v>
      </c>
      <c r="AL48" s="1">
        <v>30.25</v>
      </c>
      <c r="AM48" s="1">
        <v>32.4</v>
      </c>
      <c r="AN48" s="1">
        <v>1.9</v>
      </c>
      <c r="AO48" s="1">
        <v>6.3</v>
      </c>
      <c r="AP48" s="1">
        <v>20</v>
      </c>
      <c r="AQ48" s="1">
        <v>30.5</v>
      </c>
      <c r="AR48" s="1">
        <v>1.5</v>
      </c>
      <c r="AS48" s="1">
        <v>6.5</v>
      </c>
      <c r="AT48" s="1">
        <v>0.5</v>
      </c>
      <c r="AU48" s="1">
        <v>2</v>
      </c>
      <c r="AV48" s="1">
        <v>2</v>
      </c>
      <c r="AW48" s="1">
        <v>100</v>
      </c>
      <c r="AX48" s="1">
        <v>9</v>
      </c>
      <c r="AY48" s="1">
        <v>1</v>
      </c>
      <c r="AZ48" s="1">
        <v>0.5</v>
      </c>
      <c r="BA48" s="1">
        <v>2.5</v>
      </c>
      <c r="BB48" s="1">
        <v>4</v>
      </c>
      <c r="BC48" s="1">
        <v>4.5</v>
      </c>
      <c r="BD48" s="1">
        <v>2</v>
      </c>
      <c r="BE48" s="1">
        <v>2</v>
      </c>
      <c r="BF48" s="1">
        <v>0</v>
      </c>
      <c r="BG48" s="1">
        <v>0.5</v>
      </c>
      <c r="BH48" s="1">
        <v>0</v>
      </c>
      <c r="BI48" s="1">
        <v>0.41</v>
      </c>
      <c r="BJ48" s="1">
        <v>93.5</v>
      </c>
      <c r="BK48" s="1">
        <v>83.5</v>
      </c>
      <c r="BL48" s="1">
        <v>89</v>
      </c>
      <c r="BM48" s="1">
        <v>66</v>
      </c>
      <c r="BN48" s="1">
        <v>55</v>
      </c>
      <c r="BO48" s="1">
        <v>83</v>
      </c>
      <c r="BP48" s="1">
        <v>32.5</v>
      </c>
      <c r="BQ48" s="1">
        <v>28.5</v>
      </c>
      <c r="BR48" s="1">
        <v>88</v>
      </c>
      <c r="BS48" s="1">
        <v>0.5</v>
      </c>
      <c r="BT48" s="1">
        <v>0.5</v>
      </c>
      <c r="BU48" s="1">
        <v>2</v>
      </c>
      <c r="BV48" s="1">
        <v>0</v>
      </c>
      <c r="BW48" s="1">
        <v>0</v>
      </c>
      <c r="BX48" s="1">
        <v>1</v>
      </c>
      <c r="BY48" s="1">
        <v>119</v>
      </c>
      <c r="BZ48" s="1">
        <v>1.5</v>
      </c>
      <c r="CA48" s="1">
        <v>17</v>
      </c>
      <c r="CB48" s="1">
        <v>6.5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  <c r="CJ48" s="1">
        <v>0</v>
      </c>
      <c r="CK48" s="1">
        <f t="shared" si="0"/>
        <v>4.7570105200000006</v>
      </c>
      <c r="CL48" s="1">
        <v>2</v>
      </c>
    </row>
    <row r="49" spans="1:90" x14ac:dyDescent="0.25">
      <c r="A49" s="1" t="s">
        <v>155</v>
      </c>
      <c r="B49" s="1">
        <v>8.5</v>
      </c>
      <c r="C49" s="1">
        <v>2</v>
      </c>
      <c r="D49" s="1">
        <v>90</v>
      </c>
      <c r="E49" s="1">
        <v>0.24</v>
      </c>
      <c r="F49" s="1">
        <v>0.38</v>
      </c>
      <c r="G49" s="1">
        <v>0.6</v>
      </c>
      <c r="H49" s="1">
        <v>3</v>
      </c>
      <c r="I49" s="1">
        <v>1.5</v>
      </c>
      <c r="J49" s="1">
        <v>0.5</v>
      </c>
      <c r="K49" s="1">
        <v>1</v>
      </c>
      <c r="L49" s="1">
        <v>0.5</v>
      </c>
      <c r="M49" s="1">
        <v>0</v>
      </c>
      <c r="N49" s="1">
        <v>0</v>
      </c>
      <c r="O49" s="1">
        <v>0.12</v>
      </c>
      <c r="P49" s="1">
        <v>0.12</v>
      </c>
      <c r="Q49" s="1">
        <v>0</v>
      </c>
      <c r="R49" s="1">
        <v>0</v>
      </c>
      <c r="S49" s="1">
        <v>0</v>
      </c>
      <c r="T49" s="1">
        <v>0</v>
      </c>
      <c r="U49" s="1">
        <v>18.5</v>
      </c>
      <c r="V49" s="1">
        <v>13</v>
      </c>
      <c r="W49" s="1">
        <v>70</v>
      </c>
      <c r="X49" s="1">
        <v>6.5</v>
      </c>
      <c r="Y49" s="1">
        <v>1.5</v>
      </c>
      <c r="Z49" s="1">
        <v>23</v>
      </c>
      <c r="AA49" s="1">
        <v>3.5</v>
      </c>
      <c r="AB49" s="1">
        <v>0.5</v>
      </c>
      <c r="AC49" s="1">
        <v>3</v>
      </c>
      <c r="AD49" s="1">
        <v>1</v>
      </c>
      <c r="AE49" s="1">
        <v>0.53</v>
      </c>
      <c r="AF49" s="1">
        <v>1.5</v>
      </c>
      <c r="AG49" s="1">
        <v>0</v>
      </c>
      <c r="AH49" s="1">
        <v>0</v>
      </c>
      <c r="AI49" s="1">
        <v>0</v>
      </c>
      <c r="AJ49" s="1">
        <v>1</v>
      </c>
      <c r="AK49" s="1">
        <v>24.5</v>
      </c>
      <c r="AL49" s="1">
        <v>41.2</v>
      </c>
      <c r="AM49" s="1">
        <v>40.1</v>
      </c>
      <c r="AN49" s="1">
        <v>2.2999999999999998</v>
      </c>
      <c r="AO49" s="1">
        <v>5.8</v>
      </c>
      <c r="AP49" s="1">
        <v>17.5</v>
      </c>
      <c r="AQ49" s="1">
        <v>43</v>
      </c>
      <c r="AR49" s="1">
        <v>1.5</v>
      </c>
      <c r="AS49" s="1">
        <v>12</v>
      </c>
      <c r="AT49" s="1">
        <v>0</v>
      </c>
      <c r="AU49" s="1">
        <v>1.5</v>
      </c>
      <c r="AV49" s="1">
        <v>0.5</v>
      </c>
      <c r="AW49" s="1">
        <v>33</v>
      </c>
      <c r="AX49" s="1">
        <v>5</v>
      </c>
      <c r="AY49" s="1">
        <v>1.5</v>
      </c>
      <c r="AZ49" s="1">
        <v>0</v>
      </c>
      <c r="BA49" s="1">
        <v>0</v>
      </c>
      <c r="BB49" s="1">
        <v>1.5</v>
      </c>
      <c r="BC49" s="1">
        <v>6</v>
      </c>
      <c r="BD49" s="1">
        <v>5</v>
      </c>
      <c r="BE49" s="1">
        <v>3</v>
      </c>
      <c r="BF49" s="1">
        <v>0</v>
      </c>
      <c r="BG49" s="1">
        <v>1</v>
      </c>
      <c r="BH49" s="1">
        <v>1.5</v>
      </c>
      <c r="BI49" s="1">
        <v>1.03</v>
      </c>
      <c r="BJ49" s="1">
        <v>60.5</v>
      </c>
      <c r="BK49" s="1">
        <v>47</v>
      </c>
      <c r="BL49" s="1">
        <v>78</v>
      </c>
      <c r="BM49" s="1">
        <v>40.5</v>
      </c>
      <c r="BN49" s="1">
        <v>26</v>
      </c>
      <c r="BO49" s="1">
        <v>64</v>
      </c>
      <c r="BP49" s="1">
        <v>18.5</v>
      </c>
      <c r="BQ49" s="1">
        <v>13</v>
      </c>
      <c r="BR49" s="1">
        <v>70</v>
      </c>
      <c r="BS49" s="1">
        <v>0.5</v>
      </c>
      <c r="BT49" s="1">
        <v>0</v>
      </c>
      <c r="BU49" s="1">
        <v>2</v>
      </c>
      <c r="BV49" s="1">
        <v>0</v>
      </c>
      <c r="BW49" s="1">
        <v>0</v>
      </c>
      <c r="BX49" s="1">
        <v>1.5</v>
      </c>
      <c r="BY49" s="1">
        <v>90.5</v>
      </c>
      <c r="BZ49" s="1">
        <v>2.5</v>
      </c>
      <c r="CA49" s="1">
        <v>8.5</v>
      </c>
      <c r="CB49" s="1">
        <v>8.5</v>
      </c>
      <c r="CC49" s="1">
        <v>0.5</v>
      </c>
      <c r="CD49" s="1">
        <v>0</v>
      </c>
      <c r="CE49" s="1">
        <v>3.5</v>
      </c>
      <c r="CF49" s="1">
        <v>0.5</v>
      </c>
      <c r="CG49" s="1">
        <v>0</v>
      </c>
      <c r="CH49" s="1">
        <v>0</v>
      </c>
      <c r="CI49" s="1">
        <v>0</v>
      </c>
      <c r="CJ49" s="1">
        <v>0</v>
      </c>
      <c r="CK49" s="1">
        <f t="shared" si="0"/>
        <v>5.0187431599999988</v>
      </c>
      <c r="CL49" s="1">
        <v>2</v>
      </c>
    </row>
    <row r="50" spans="1:90" x14ac:dyDescent="0.25">
      <c r="A50" s="1" t="s">
        <v>159</v>
      </c>
      <c r="B50" s="1">
        <v>4.3</v>
      </c>
      <c r="C50" s="1">
        <v>2</v>
      </c>
      <c r="D50" s="1">
        <v>90</v>
      </c>
      <c r="E50" s="1">
        <v>0.28000000000000003</v>
      </c>
      <c r="F50" s="1">
        <v>0.5</v>
      </c>
      <c r="G50" s="1">
        <v>0.3</v>
      </c>
      <c r="H50" s="1">
        <v>1</v>
      </c>
      <c r="I50" s="1">
        <v>0.5</v>
      </c>
      <c r="J50" s="1">
        <v>0.5</v>
      </c>
      <c r="K50" s="1">
        <v>0.5</v>
      </c>
      <c r="L50" s="1">
        <v>0</v>
      </c>
      <c r="M50" s="1">
        <v>0.5</v>
      </c>
      <c r="N50" s="1">
        <v>0</v>
      </c>
      <c r="O50" s="1">
        <v>0.24</v>
      </c>
      <c r="P50" s="1">
        <v>0.24</v>
      </c>
      <c r="Q50" s="1">
        <v>0</v>
      </c>
      <c r="R50" s="1">
        <v>0</v>
      </c>
      <c r="S50" s="1">
        <v>0</v>
      </c>
      <c r="T50" s="1">
        <v>0</v>
      </c>
      <c r="U50" s="1">
        <v>10</v>
      </c>
      <c r="V50" s="1">
        <v>7</v>
      </c>
      <c r="W50" s="1">
        <v>70</v>
      </c>
      <c r="X50" s="1">
        <v>2</v>
      </c>
      <c r="Y50" s="1">
        <v>0.5</v>
      </c>
      <c r="Z50" s="1">
        <v>25</v>
      </c>
      <c r="AA50" s="1">
        <v>0</v>
      </c>
      <c r="AB50" s="1">
        <v>0</v>
      </c>
      <c r="AC50" s="1">
        <v>1</v>
      </c>
      <c r="AD50" s="1">
        <v>0</v>
      </c>
      <c r="AE50" s="1">
        <v>7.0000000000000007E-2</v>
      </c>
      <c r="AF50" s="1">
        <v>0.5</v>
      </c>
      <c r="AG50" s="1">
        <v>0</v>
      </c>
      <c r="AH50" s="1">
        <v>0</v>
      </c>
      <c r="AI50" s="1">
        <v>0</v>
      </c>
      <c r="AJ50" s="1">
        <v>0.5</v>
      </c>
      <c r="AK50" s="1">
        <v>16.5</v>
      </c>
      <c r="AL50" s="1">
        <v>14.15</v>
      </c>
      <c r="AM50" s="1">
        <v>20.2</v>
      </c>
      <c r="AN50" s="1">
        <v>1.6</v>
      </c>
      <c r="AO50" s="1">
        <v>5.7</v>
      </c>
      <c r="AP50" s="1">
        <v>10.5</v>
      </c>
      <c r="AQ50" s="1">
        <v>21</v>
      </c>
      <c r="AR50" s="1">
        <v>0</v>
      </c>
      <c r="AS50" s="1">
        <v>5.5</v>
      </c>
      <c r="AT50" s="1">
        <v>0.5</v>
      </c>
      <c r="AU50" s="1">
        <v>2</v>
      </c>
      <c r="AV50" s="1">
        <v>0.5</v>
      </c>
      <c r="AW50" s="1">
        <v>25</v>
      </c>
      <c r="AX50" s="1">
        <v>7</v>
      </c>
      <c r="AY50" s="1">
        <v>0.5</v>
      </c>
      <c r="AZ50" s="1">
        <v>0</v>
      </c>
      <c r="BA50" s="1">
        <v>1</v>
      </c>
      <c r="BB50" s="1">
        <v>1.5</v>
      </c>
      <c r="BC50" s="1">
        <v>11</v>
      </c>
      <c r="BD50" s="1">
        <v>6</v>
      </c>
      <c r="BE50" s="1">
        <v>3.5</v>
      </c>
      <c r="BF50" s="1">
        <v>0</v>
      </c>
      <c r="BG50" s="1">
        <v>0.5</v>
      </c>
      <c r="BH50" s="1">
        <v>0</v>
      </c>
      <c r="BI50" s="1">
        <v>0.74</v>
      </c>
      <c r="BJ50" s="1">
        <v>33.5</v>
      </c>
      <c r="BK50" s="1">
        <v>26</v>
      </c>
      <c r="BL50" s="1">
        <v>78</v>
      </c>
      <c r="BM50" s="1">
        <v>22</v>
      </c>
      <c r="BN50" s="1">
        <v>14.5</v>
      </c>
      <c r="BO50" s="1">
        <v>66</v>
      </c>
      <c r="BP50" s="1">
        <v>10</v>
      </c>
      <c r="BQ50" s="1">
        <v>7</v>
      </c>
      <c r="BR50" s="1">
        <v>70</v>
      </c>
      <c r="BS50" s="1">
        <v>0</v>
      </c>
      <c r="BT50" s="1">
        <v>0</v>
      </c>
      <c r="BU50" s="1">
        <v>2</v>
      </c>
      <c r="BV50" s="1">
        <v>0</v>
      </c>
      <c r="BW50" s="1">
        <v>0</v>
      </c>
      <c r="BX50" s="1">
        <v>1</v>
      </c>
      <c r="BY50" s="1">
        <v>56.5</v>
      </c>
      <c r="BZ50" s="1">
        <v>0.5</v>
      </c>
      <c r="CA50" s="1">
        <v>4.5</v>
      </c>
      <c r="CB50" s="1">
        <v>4</v>
      </c>
      <c r="CC50" s="1">
        <v>0.5</v>
      </c>
      <c r="CD50" s="1">
        <v>0</v>
      </c>
      <c r="CE50" s="1">
        <v>0</v>
      </c>
      <c r="CF50" s="1">
        <v>0</v>
      </c>
      <c r="CG50" s="1">
        <v>0</v>
      </c>
      <c r="CH50" s="1">
        <v>0</v>
      </c>
      <c r="CI50" s="1">
        <v>0</v>
      </c>
      <c r="CJ50" s="1">
        <v>0</v>
      </c>
      <c r="CK50" s="1">
        <f t="shared" si="0"/>
        <v>4.1096340200000006</v>
      </c>
      <c r="CL50" s="1">
        <v>2</v>
      </c>
    </row>
    <row r="51" spans="1:90" x14ac:dyDescent="0.25">
      <c r="A51" s="1" t="s">
        <v>59</v>
      </c>
      <c r="B51" s="1">
        <v>6.7</v>
      </c>
      <c r="C51" s="1">
        <v>2</v>
      </c>
      <c r="D51" s="1">
        <v>90</v>
      </c>
      <c r="E51" s="1">
        <v>0.06</v>
      </c>
      <c r="F51" s="1">
        <v>0.12</v>
      </c>
      <c r="G51" s="1">
        <v>0.2</v>
      </c>
      <c r="H51" s="1">
        <v>1</v>
      </c>
      <c r="I51" s="1">
        <v>1.5</v>
      </c>
      <c r="J51" s="1">
        <v>0.5</v>
      </c>
      <c r="K51" s="1">
        <v>1.5</v>
      </c>
      <c r="L51" s="1">
        <v>0</v>
      </c>
      <c r="M51" s="1">
        <v>0</v>
      </c>
      <c r="N51" s="1">
        <v>1</v>
      </c>
      <c r="O51" s="1">
        <v>0.1</v>
      </c>
      <c r="P51" s="1">
        <v>0.1</v>
      </c>
      <c r="Q51" s="1">
        <v>0.5</v>
      </c>
      <c r="R51" s="1">
        <v>0.5</v>
      </c>
      <c r="S51" s="1">
        <v>0</v>
      </c>
      <c r="T51" s="1">
        <v>0</v>
      </c>
      <c r="U51" s="1">
        <v>6.5</v>
      </c>
      <c r="V51" s="1">
        <v>3</v>
      </c>
      <c r="W51" s="1">
        <v>46</v>
      </c>
      <c r="X51" s="1">
        <v>0</v>
      </c>
      <c r="Y51" s="1">
        <v>0</v>
      </c>
      <c r="AA51" s="1">
        <v>0</v>
      </c>
      <c r="AB51" s="1">
        <v>0</v>
      </c>
      <c r="AC51" s="1">
        <v>0.5</v>
      </c>
      <c r="AD51" s="1">
        <v>0</v>
      </c>
      <c r="AE51" s="1">
        <v>0.06</v>
      </c>
      <c r="AF51" s="1">
        <v>0</v>
      </c>
      <c r="AG51" s="1">
        <v>0</v>
      </c>
      <c r="AH51" s="1">
        <v>0</v>
      </c>
      <c r="AI51" s="1">
        <v>0</v>
      </c>
      <c r="AJ51" s="1">
        <v>1</v>
      </c>
      <c r="AK51" s="1">
        <v>19.5</v>
      </c>
      <c r="AL51" s="1">
        <v>5.3</v>
      </c>
      <c r="AM51" s="1">
        <v>36.6</v>
      </c>
      <c r="AN51" s="1">
        <v>0.8</v>
      </c>
      <c r="AO51" s="1">
        <v>4.3</v>
      </c>
      <c r="AP51" s="1">
        <v>16.5</v>
      </c>
      <c r="AQ51" s="1">
        <v>34.5</v>
      </c>
      <c r="AR51" s="1">
        <v>1.5</v>
      </c>
      <c r="AS51" s="1">
        <v>10.5</v>
      </c>
      <c r="AT51" s="1">
        <v>0</v>
      </c>
      <c r="AU51" s="1">
        <v>0.5</v>
      </c>
      <c r="AV51" s="1">
        <v>0.5</v>
      </c>
      <c r="AW51" s="1">
        <v>100</v>
      </c>
      <c r="AX51" s="1">
        <v>8.5</v>
      </c>
      <c r="AY51" s="1">
        <v>5</v>
      </c>
      <c r="AZ51" s="1">
        <v>0.5</v>
      </c>
      <c r="BA51" s="1">
        <v>0.5</v>
      </c>
      <c r="BB51" s="1">
        <v>6</v>
      </c>
      <c r="BC51" s="1">
        <v>6</v>
      </c>
      <c r="BD51" s="1">
        <v>5</v>
      </c>
      <c r="BE51" s="1">
        <v>3</v>
      </c>
      <c r="BF51" s="1">
        <v>0</v>
      </c>
      <c r="BG51" s="1">
        <v>1</v>
      </c>
      <c r="BH51" s="1">
        <v>1.5</v>
      </c>
      <c r="BI51" s="1">
        <v>1.03</v>
      </c>
      <c r="BJ51" s="1">
        <v>88.5</v>
      </c>
      <c r="BK51" s="1">
        <v>79.5</v>
      </c>
      <c r="BL51" s="1">
        <v>90</v>
      </c>
      <c r="BM51" s="1">
        <v>25.5</v>
      </c>
      <c r="BN51" s="1">
        <v>20</v>
      </c>
      <c r="BO51" s="1">
        <v>78</v>
      </c>
      <c r="BP51" s="1">
        <v>6.5</v>
      </c>
      <c r="BQ51" s="1">
        <v>3</v>
      </c>
      <c r="BR51" s="1">
        <v>46</v>
      </c>
      <c r="BS51" s="1">
        <v>0</v>
      </c>
      <c r="BT51" s="1">
        <v>0</v>
      </c>
      <c r="BU51" s="1">
        <v>2</v>
      </c>
      <c r="BV51" s="1">
        <v>0</v>
      </c>
      <c r="BW51" s="1">
        <v>0</v>
      </c>
      <c r="BX51" s="1">
        <v>0</v>
      </c>
      <c r="BY51" s="1">
        <v>98</v>
      </c>
      <c r="BZ51" s="1">
        <v>1.5</v>
      </c>
      <c r="CA51" s="1">
        <v>6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0</v>
      </c>
      <c r="CH51" s="1">
        <v>0</v>
      </c>
      <c r="CI51" s="1">
        <v>0</v>
      </c>
      <c r="CJ51" s="1">
        <v>0</v>
      </c>
      <c r="CK51" s="1">
        <f t="shared" si="0"/>
        <v>3.8704197600000017</v>
      </c>
      <c r="CL51" s="1">
        <v>1</v>
      </c>
    </row>
    <row r="52" spans="1:90" x14ac:dyDescent="0.25">
      <c r="A52" s="1" t="s">
        <v>61</v>
      </c>
      <c r="B52" s="1">
        <v>4.7</v>
      </c>
      <c r="C52" s="1">
        <v>2</v>
      </c>
      <c r="D52" s="1">
        <v>50.5</v>
      </c>
      <c r="E52" s="1">
        <v>0.14000000000000001</v>
      </c>
      <c r="F52" s="1">
        <v>0.5</v>
      </c>
      <c r="G52" s="1">
        <v>0.2</v>
      </c>
      <c r="H52" s="1">
        <v>2</v>
      </c>
      <c r="I52" s="1">
        <v>1.5</v>
      </c>
      <c r="J52" s="1">
        <v>0.5</v>
      </c>
      <c r="K52" s="1">
        <v>0.5</v>
      </c>
      <c r="L52" s="1">
        <v>1</v>
      </c>
      <c r="M52" s="1">
        <v>0</v>
      </c>
      <c r="N52" s="1">
        <v>0</v>
      </c>
      <c r="O52" s="1">
        <v>0.09</v>
      </c>
      <c r="P52" s="1">
        <v>0.09</v>
      </c>
      <c r="Q52" s="1">
        <v>0</v>
      </c>
      <c r="R52" s="1">
        <v>0</v>
      </c>
      <c r="S52" s="1">
        <v>0</v>
      </c>
      <c r="T52" s="1">
        <v>0</v>
      </c>
      <c r="U52" s="1">
        <v>7.5</v>
      </c>
      <c r="V52" s="1">
        <v>7</v>
      </c>
      <c r="W52" s="1">
        <v>93</v>
      </c>
      <c r="X52" s="1">
        <v>3</v>
      </c>
      <c r="Y52" s="1">
        <v>1</v>
      </c>
      <c r="Z52" s="1">
        <v>33</v>
      </c>
      <c r="AA52" s="1">
        <v>2</v>
      </c>
      <c r="AB52" s="1">
        <v>1</v>
      </c>
      <c r="AC52" s="1">
        <v>1</v>
      </c>
      <c r="AD52" s="1">
        <v>0</v>
      </c>
      <c r="AE52" s="1">
        <v>0.06</v>
      </c>
      <c r="AF52" s="1">
        <v>1</v>
      </c>
      <c r="AG52" s="1">
        <v>0</v>
      </c>
      <c r="AH52" s="1">
        <v>0</v>
      </c>
      <c r="AI52" s="1">
        <v>0</v>
      </c>
      <c r="AJ52" s="1">
        <v>0.5</v>
      </c>
      <c r="AK52" s="1">
        <v>13</v>
      </c>
      <c r="AL52" s="1">
        <v>16.8</v>
      </c>
      <c r="AM52" s="1">
        <v>23.5</v>
      </c>
      <c r="AN52" s="1">
        <v>0.7</v>
      </c>
      <c r="AO52" s="1">
        <v>3.9</v>
      </c>
      <c r="AP52" s="1">
        <v>7</v>
      </c>
      <c r="AQ52" s="1">
        <v>22</v>
      </c>
      <c r="AR52" s="1">
        <v>0</v>
      </c>
      <c r="AS52" s="1">
        <v>6.5</v>
      </c>
      <c r="AT52" s="1">
        <v>0</v>
      </c>
      <c r="AU52" s="1">
        <v>0</v>
      </c>
      <c r="AV52" s="1">
        <v>0</v>
      </c>
      <c r="AX52" s="1">
        <v>2.5</v>
      </c>
      <c r="AY52" s="1">
        <v>1.5</v>
      </c>
      <c r="AZ52" s="1">
        <v>0.5</v>
      </c>
      <c r="BA52" s="1">
        <v>0</v>
      </c>
      <c r="BB52" s="1">
        <v>2</v>
      </c>
      <c r="BC52" s="1">
        <v>7</v>
      </c>
      <c r="BD52" s="1">
        <v>5</v>
      </c>
      <c r="BE52" s="1">
        <v>2.5</v>
      </c>
      <c r="BF52" s="1">
        <v>0.5</v>
      </c>
      <c r="BG52" s="1">
        <v>0.5</v>
      </c>
      <c r="BH52" s="1">
        <v>1</v>
      </c>
      <c r="BI52" s="1">
        <v>0.82</v>
      </c>
      <c r="BJ52" s="1">
        <v>15.5</v>
      </c>
      <c r="BK52" s="1">
        <v>14</v>
      </c>
      <c r="BL52" s="1">
        <v>90</v>
      </c>
      <c r="BM52" s="1">
        <v>14</v>
      </c>
      <c r="BN52" s="1">
        <v>11</v>
      </c>
      <c r="BO52" s="1">
        <v>79</v>
      </c>
      <c r="BP52" s="1">
        <v>7.5</v>
      </c>
      <c r="BQ52" s="1">
        <v>7</v>
      </c>
      <c r="BR52" s="1">
        <v>93</v>
      </c>
      <c r="BS52" s="1">
        <v>0</v>
      </c>
      <c r="BT52" s="1">
        <v>0</v>
      </c>
      <c r="BU52" s="1">
        <v>1</v>
      </c>
      <c r="BV52" s="1">
        <v>1</v>
      </c>
      <c r="BW52" s="1">
        <v>1</v>
      </c>
      <c r="BX52" s="1">
        <v>1</v>
      </c>
      <c r="BY52" s="1">
        <v>25.5</v>
      </c>
      <c r="BZ52" s="1">
        <v>0.5</v>
      </c>
      <c r="CA52" s="1">
        <v>3</v>
      </c>
      <c r="CB52" s="1">
        <v>3.5</v>
      </c>
      <c r="CC52" s="1">
        <v>1</v>
      </c>
      <c r="CD52" s="1">
        <v>0</v>
      </c>
      <c r="CE52" s="1">
        <v>1.5</v>
      </c>
      <c r="CF52" s="1">
        <v>0.5</v>
      </c>
      <c r="CG52" s="1">
        <v>0.5</v>
      </c>
      <c r="CH52" s="1">
        <v>0</v>
      </c>
      <c r="CI52" s="1">
        <v>0</v>
      </c>
      <c r="CJ52" s="1">
        <v>0</v>
      </c>
      <c r="CK52" s="1">
        <f t="shared" si="0"/>
        <v>2.4620122799999997</v>
      </c>
      <c r="CL52" s="1">
        <v>1</v>
      </c>
    </row>
    <row r="53" spans="1:90" x14ac:dyDescent="0.25">
      <c r="A53" s="1" t="s">
        <v>62</v>
      </c>
      <c r="B53" s="1">
        <v>4.5</v>
      </c>
      <c r="C53" s="1">
        <v>2</v>
      </c>
      <c r="D53" s="1">
        <v>90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16.5</v>
      </c>
      <c r="V53" s="1">
        <v>11.5</v>
      </c>
      <c r="W53" s="1">
        <v>70</v>
      </c>
      <c r="X53" s="1">
        <v>0</v>
      </c>
      <c r="Y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0.5</v>
      </c>
      <c r="AK53" s="1">
        <v>0</v>
      </c>
      <c r="AL53" s="1">
        <v>1.75</v>
      </c>
      <c r="AM53" s="1">
        <v>24.1</v>
      </c>
      <c r="AN53" s="1">
        <v>0</v>
      </c>
      <c r="AO53" s="1">
        <v>2.4</v>
      </c>
      <c r="AP53" s="1">
        <v>12.5</v>
      </c>
      <c r="AQ53" s="1">
        <v>18.5</v>
      </c>
      <c r="AR53" s="1">
        <v>0</v>
      </c>
      <c r="AS53" s="1">
        <v>3</v>
      </c>
      <c r="AT53" s="1">
        <v>2</v>
      </c>
      <c r="AU53" s="1">
        <v>2</v>
      </c>
      <c r="AV53" s="1">
        <v>1</v>
      </c>
      <c r="AW53" s="1">
        <v>50</v>
      </c>
      <c r="AX53" s="1">
        <v>8.5</v>
      </c>
      <c r="AY53" s="1">
        <v>3.5</v>
      </c>
      <c r="AZ53" s="1">
        <v>1</v>
      </c>
      <c r="BA53" s="1">
        <v>1</v>
      </c>
      <c r="BB53" s="1">
        <v>5.5</v>
      </c>
      <c r="BC53" s="1">
        <v>14</v>
      </c>
      <c r="BD53" s="1">
        <v>9.5</v>
      </c>
      <c r="BE53" s="1">
        <v>7</v>
      </c>
      <c r="BF53" s="1">
        <v>1</v>
      </c>
      <c r="BG53" s="1">
        <v>2</v>
      </c>
      <c r="BH53" s="1">
        <v>2.5</v>
      </c>
      <c r="BI53" s="1">
        <v>2.0699999999999998</v>
      </c>
      <c r="BJ53" s="1">
        <v>59</v>
      </c>
      <c r="BK53" s="1">
        <v>50</v>
      </c>
      <c r="BL53" s="1">
        <v>85</v>
      </c>
      <c r="BM53" s="1">
        <v>28</v>
      </c>
      <c r="BN53" s="1">
        <v>22.5</v>
      </c>
      <c r="BO53" s="1">
        <v>80</v>
      </c>
      <c r="BP53" s="1">
        <v>16.5</v>
      </c>
      <c r="BQ53" s="1">
        <v>11.5</v>
      </c>
      <c r="BR53" s="1">
        <v>70</v>
      </c>
      <c r="BS53" s="1">
        <v>0</v>
      </c>
      <c r="BT53" s="1">
        <v>0</v>
      </c>
      <c r="BU53" s="1">
        <v>2</v>
      </c>
      <c r="BV53" s="1">
        <v>0</v>
      </c>
      <c r="BW53" s="1">
        <v>0</v>
      </c>
      <c r="BX53" s="1">
        <v>1</v>
      </c>
      <c r="BY53" s="1">
        <v>75</v>
      </c>
      <c r="BZ53" s="1">
        <v>0</v>
      </c>
      <c r="CA53" s="1">
        <v>14.5</v>
      </c>
      <c r="CB53" s="1">
        <v>0.5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  <c r="CI53" s="1">
        <v>0</v>
      </c>
      <c r="CJ53" s="1">
        <v>0</v>
      </c>
      <c r="CK53" s="1">
        <f t="shared" si="0"/>
        <v>3.4902556999999992</v>
      </c>
      <c r="CL53" s="1">
        <v>1</v>
      </c>
    </row>
    <row r="54" spans="1:90" x14ac:dyDescent="0.25">
      <c r="A54" s="1" t="s">
        <v>63</v>
      </c>
      <c r="B54" s="1">
        <v>4.4000000000000004</v>
      </c>
      <c r="C54" s="1">
        <v>2</v>
      </c>
      <c r="D54" s="1">
        <v>90</v>
      </c>
      <c r="E54" s="1">
        <v>0.02</v>
      </c>
      <c r="F54" s="1">
        <v>0</v>
      </c>
      <c r="G54" s="1">
        <v>0</v>
      </c>
      <c r="H54" s="1">
        <v>0</v>
      </c>
      <c r="I54" s="1">
        <v>0.5</v>
      </c>
      <c r="J54" s="1">
        <v>0</v>
      </c>
      <c r="K54" s="1">
        <v>0</v>
      </c>
      <c r="L54" s="1">
        <v>0.5</v>
      </c>
      <c r="M54" s="1">
        <v>0</v>
      </c>
      <c r="N54" s="1">
        <v>0</v>
      </c>
      <c r="O54" s="1">
        <v>0.01</v>
      </c>
      <c r="P54" s="1">
        <v>0.01</v>
      </c>
      <c r="Q54" s="1">
        <v>0</v>
      </c>
      <c r="R54" s="1">
        <v>0</v>
      </c>
      <c r="S54" s="1">
        <v>0</v>
      </c>
      <c r="T54" s="1">
        <v>0</v>
      </c>
      <c r="U54" s="1">
        <v>22.5</v>
      </c>
      <c r="V54" s="1">
        <v>16</v>
      </c>
      <c r="W54" s="1">
        <v>71</v>
      </c>
      <c r="X54" s="1">
        <v>1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0.01</v>
      </c>
      <c r="AF54" s="1">
        <v>0</v>
      </c>
      <c r="AG54" s="1">
        <v>0</v>
      </c>
      <c r="AH54" s="1">
        <v>0.5</v>
      </c>
      <c r="AI54" s="1">
        <v>0</v>
      </c>
      <c r="AJ54" s="1">
        <v>0.5</v>
      </c>
      <c r="AK54" s="1">
        <v>4</v>
      </c>
      <c r="AL54" s="1">
        <v>5.6</v>
      </c>
      <c r="AM54" s="1">
        <v>15.4</v>
      </c>
      <c r="AN54" s="1">
        <v>0.1</v>
      </c>
      <c r="AO54" s="1">
        <v>2.5</v>
      </c>
      <c r="AP54" s="1">
        <v>9.5</v>
      </c>
      <c r="AQ54" s="1">
        <v>15.5</v>
      </c>
      <c r="AR54" s="1">
        <v>0</v>
      </c>
      <c r="AS54" s="1">
        <v>3</v>
      </c>
      <c r="AT54" s="1">
        <v>1</v>
      </c>
      <c r="AU54" s="1">
        <v>1.5</v>
      </c>
      <c r="AV54" s="1">
        <v>0.5</v>
      </c>
      <c r="AW54" s="1">
        <v>33</v>
      </c>
      <c r="AX54" s="1">
        <v>4</v>
      </c>
      <c r="AY54" s="1">
        <v>4</v>
      </c>
      <c r="AZ54" s="1">
        <v>0</v>
      </c>
      <c r="BA54" s="1">
        <v>0</v>
      </c>
      <c r="BB54" s="1">
        <v>4</v>
      </c>
      <c r="BC54" s="1">
        <v>10</v>
      </c>
      <c r="BD54" s="1">
        <v>7</v>
      </c>
      <c r="BE54" s="1">
        <v>4.5</v>
      </c>
      <c r="BF54" s="1">
        <v>1</v>
      </c>
      <c r="BG54" s="1">
        <v>1</v>
      </c>
      <c r="BH54" s="1">
        <v>1.5</v>
      </c>
      <c r="BI54" s="1">
        <v>1.27</v>
      </c>
      <c r="BJ54" s="1">
        <v>85.5</v>
      </c>
      <c r="BK54" s="1">
        <v>68</v>
      </c>
      <c r="BL54" s="1">
        <v>80</v>
      </c>
      <c r="BM54" s="1">
        <v>41</v>
      </c>
      <c r="BN54" s="1">
        <v>29.5</v>
      </c>
      <c r="BO54" s="1">
        <v>72</v>
      </c>
      <c r="BP54" s="1">
        <v>22.5</v>
      </c>
      <c r="BQ54" s="1">
        <v>16</v>
      </c>
      <c r="BR54" s="1">
        <v>71</v>
      </c>
      <c r="BS54" s="1">
        <v>1</v>
      </c>
      <c r="BT54" s="1">
        <v>0</v>
      </c>
      <c r="BU54" s="1">
        <v>2</v>
      </c>
      <c r="BV54" s="1">
        <v>0</v>
      </c>
      <c r="BW54" s="1">
        <v>0</v>
      </c>
      <c r="BX54" s="1">
        <v>2.5</v>
      </c>
      <c r="BY54" s="1">
        <v>100.5</v>
      </c>
      <c r="BZ54" s="1">
        <v>0</v>
      </c>
      <c r="CA54" s="1">
        <v>16.5</v>
      </c>
      <c r="CB54" s="1">
        <v>2.5</v>
      </c>
      <c r="CC54" s="1">
        <v>0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0</v>
      </c>
      <c r="CJ54" s="1">
        <v>0</v>
      </c>
      <c r="CK54" s="1">
        <f t="shared" si="0"/>
        <v>5.3423232799999996</v>
      </c>
      <c r="CL54" s="1">
        <v>1</v>
      </c>
    </row>
    <row r="55" spans="1:90" x14ac:dyDescent="0.25">
      <c r="A55" s="1" t="s">
        <v>64</v>
      </c>
      <c r="B55" s="1">
        <v>4.5</v>
      </c>
      <c r="C55" s="1">
        <v>2</v>
      </c>
      <c r="D55" s="1">
        <v>90</v>
      </c>
      <c r="E55" s="1">
        <v>0.03</v>
      </c>
      <c r="F55" s="1">
        <v>0</v>
      </c>
      <c r="G55" s="1">
        <v>0</v>
      </c>
      <c r="H55" s="1">
        <v>0</v>
      </c>
      <c r="I55" s="1">
        <v>0.5</v>
      </c>
      <c r="J55" s="1">
        <v>0</v>
      </c>
      <c r="K55" s="1">
        <v>0</v>
      </c>
      <c r="L55" s="1">
        <v>0.5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19</v>
      </c>
      <c r="V55" s="1">
        <v>15.5</v>
      </c>
      <c r="W55" s="1">
        <v>82</v>
      </c>
      <c r="X55" s="1">
        <v>2</v>
      </c>
      <c r="Y55" s="1">
        <v>0.5</v>
      </c>
      <c r="Z55" s="1">
        <v>25</v>
      </c>
      <c r="AA55" s="1">
        <v>0</v>
      </c>
      <c r="AB55" s="1">
        <v>0</v>
      </c>
      <c r="AC55" s="1">
        <v>1</v>
      </c>
      <c r="AD55" s="1">
        <v>0</v>
      </c>
      <c r="AE55" s="1">
        <v>0.04</v>
      </c>
      <c r="AF55" s="1">
        <v>0</v>
      </c>
      <c r="AG55" s="1">
        <v>0</v>
      </c>
      <c r="AH55" s="1">
        <v>0.5</v>
      </c>
      <c r="AI55" s="1">
        <v>0</v>
      </c>
      <c r="AJ55" s="1">
        <v>0</v>
      </c>
      <c r="AK55" s="1">
        <v>2.5</v>
      </c>
      <c r="AL55" s="1">
        <v>15.65</v>
      </c>
      <c r="AM55" s="1">
        <v>16.8</v>
      </c>
      <c r="AN55" s="1">
        <v>0.2</v>
      </c>
      <c r="AO55" s="1">
        <v>2.9</v>
      </c>
      <c r="AP55" s="1">
        <v>16</v>
      </c>
      <c r="AQ55" s="1">
        <v>16</v>
      </c>
      <c r="AR55" s="1">
        <v>0</v>
      </c>
      <c r="AS55" s="1">
        <v>0.5</v>
      </c>
      <c r="AT55" s="1">
        <v>2.5</v>
      </c>
      <c r="AU55" s="1">
        <v>1</v>
      </c>
      <c r="AV55" s="1">
        <v>1</v>
      </c>
      <c r="AW55" s="1">
        <v>100</v>
      </c>
      <c r="AX55" s="1">
        <v>8.5</v>
      </c>
      <c r="AY55" s="1">
        <v>1.5</v>
      </c>
      <c r="AZ55" s="1">
        <v>0</v>
      </c>
      <c r="BA55" s="1">
        <v>2.5</v>
      </c>
      <c r="BB55" s="1">
        <v>4</v>
      </c>
      <c r="BC55" s="1">
        <v>12.5</v>
      </c>
      <c r="BD55" s="1">
        <v>7.5</v>
      </c>
      <c r="BE55" s="1">
        <v>6</v>
      </c>
      <c r="BF55" s="1">
        <v>3.5</v>
      </c>
      <c r="BG55" s="1">
        <v>3</v>
      </c>
      <c r="BH55" s="1">
        <v>0.5</v>
      </c>
      <c r="BI55" s="1">
        <v>1.2</v>
      </c>
      <c r="BJ55" s="1">
        <v>74.5</v>
      </c>
      <c r="BK55" s="1">
        <v>64.5</v>
      </c>
      <c r="BL55" s="1">
        <v>87</v>
      </c>
      <c r="BM55" s="1">
        <v>37.5</v>
      </c>
      <c r="BN55" s="1">
        <v>30</v>
      </c>
      <c r="BO55" s="1">
        <v>80</v>
      </c>
      <c r="BP55" s="1">
        <v>19</v>
      </c>
      <c r="BQ55" s="1">
        <v>15.5</v>
      </c>
      <c r="BR55" s="1">
        <v>82</v>
      </c>
      <c r="BS55" s="1">
        <v>0</v>
      </c>
      <c r="BT55" s="1">
        <v>0</v>
      </c>
      <c r="BU55" s="1">
        <v>2</v>
      </c>
      <c r="BV55" s="1">
        <v>0</v>
      </c>
      <c r="BW55" s="1">
        <v>0</v>
      </c>
      <c r="BX55" s="1">
        <v>0.5</v>
      </c>
      <c r="BY55" s="1">
        <v>99.5</v>
      </c>
      <c r="BZ55" s="1">
        <v>1</v>
      </c>
      <c r="CA55" s="1">
        <v>10.5</v>
      </c>
      <c r="CB55" s="1">
        <v>2.5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  <c r="CI55" s="1">
        <v>0</v>
      </c>
      <c r="CJ55" s="1">
        <v>0</v>
      </c>
      <c r="CK55" s="1">
        <f t="shared" si="0"/>
        <v>4.4330800300000011</v>
      </c>
      <c r="CL55" s="1">
        <v>1</v>
      </c>
    </row>
    <row r="56" spans="1:90" x14ac:dyDescent="0.25">
      <c r="A56" s="1" t="s">
        <v>66</v>
      </c>
      <c r="B56" s="1">
        <v>4.8</v>
      </c>
      <c r="C56" s="1">
        <v>2</v>
      </c>
      <c r="D56" s="1">
        <v>46</v>
      </c>
      <c r="E56" s="1">
        <v>0.03</v>
      </c>
      <c r="F56" s="1">
        <v>0</v>
      </c>
      <c r="G56" s="1">
        <v>0</v>
      </c>
      <c r="H56" s="1">
        <v>0</v>
      </c>
      <c r="I56" s="1">
        <v>0.5</v>
      </c>
      <c r="J56" s="1">
        <v>0</v>
      </c>
      <c r="K56" s="1">
        <v>0</v>
      </c>
      <c r="L56" s="1">
        <v>0.5</v>
      </c>
      <c r="M56" s="1">
        <v>0</v>
      </c>
      <c r="N56" s="1">
        <v>0</v>
      </c>
      <c r="O56" s="1">
        <v>0.02</v>
      </c>
      <c r="P56" s="1">
        <v>0.02</v>
      </c>
      <c r="Q56" s="1">
        <v>0</v>
      </c>
      <c r="R56" s="1">
        <v>0</v>
      </c>
      <c r="S56" s="1">
        <v>0</v>
      </c>
      <c r="T56" s="1">
        <v>0</v>
      </c>
      <c r="U56" s="1">
        <v>12.5</v>
      </c>
      <c r="V56" s="1">
        <v>9</v>
      </c>
      <c r="W56" s="1">
        <v>72</v>
      </c>
      <c r="X56" s="1">
        <v>1</v>
      </c>
      <c r="Y56" s="1">
        <v>0.5</v>
      </c>
      <c r="Z56" s="1">
        <v>50</v>
      </c>
      <c r="AA56" s="1">
        <v>0</v>
      </c>
      <c r="AB56" s="1">
        <v>0</v>
      </c>
      <c r="AC56" s="1">
        <v>0.5</v>
      </c>
      <c r="AD56" s="1">
        <v>0</v>
      </c>
      <c r="AE56" s="1">
        <v>0.03</v>
      </c>
      <c r="AF56" s="1">
        <v>0</v>
      </c>
      <c r="AG56" s="1">
        <v>0</v>
      </c>
      <c r="AH56" s="1">
        <v>0.5</v>
      </c>
      <c r="AI56" s="1">
        <v>0</v>
      </c>
      <c r="AJ56" s="1">
        <v>0</v>
      </c>
      <c r="AK56" s="1">
        <v>7</v>
      </c>
      <c r="AL56" s="1">
        <v>10.7</v>
      </c>
      <c r="AM56" s="1">
        <v>7.6</v>
      </c>
      <c r="AN56" s="1">
        <v>0.2</v>
      </c>
      <c r="AO56" s="1">
        <v>2</v>
      </c>
      <c r="AP56" s="1">
        <v>8.5</v>
      </c>
      <c r="AQ56" s="1">
        <v>8.5</v>
      </c>
      <c r="AR56" s="1">
        <v>0</v>
      </c>
      <c r="AS56" s="1">
        <v>0.5</v>
      </c>
      <c r="AT56" s="1">
        <v>1</v>
      </c>
      <c r="AU56" s="1">
        <v>0.5</v>
      </c>
      <c r="AV56" s="1">
        <v>0.5</v>
      </c>
      <c r="AW56" s="1">
        <v>100</v>
      </c>
      <c r="AX56" s="1">
        <v>3.5</v>
      </c>
      <c r="AY56" s="1">
        <v>0.5</v>
      </c>
      <c r="AZ56" s="1">
        <v>0</v>
      </c>
      <c r="BA56" s="1">
        <v>1.5</v>
      </c>
      <c r="BB56" s="1">
        <v>2</v>
      </c>
      <c r="BC56" s="1">
        <v>14</v>
      </c>
      <c r="BD56" s="1">
        <v>10</v>
      </c>
      <c r="BE56" s="1">
        <v>5</v>
      </c>
      <c r="BF56" s="1">
        <v>0.5</v>
      </c>
      <c r="BG56" s="1">
        <v>2.5</v>
      </c>
      <c r="BH56" s="1">
        <v>1.5</v>
      </c>
      <c r="BI56" s="1">
        <v>1.47</v>
      </c>
      <c r="BJ56" s="1">
        <v>24</v>
      </c>
      <c r="BK56" s="1">
        <v>20</v>
      </c>
      <c r="BL56" s="1">
        <v>83</v>
      </c>
      <c r="BM56" s="1">
        <v>19</v>
      </c>
      <c r="BN56" s="1">
        <v>15</v>
      </c>
      <c r="BO56" s="1">
        <v>79</v>
      </c>
      <c r="BP56" s="1">
        <v>12.5</v>
      </c>
      <c r="BQ56" s="1">
        <v>9</v>
      </c>
      <c r="BR56" s="1">
        <v>72</v>
      </c>
      <c r="BS56" s="1">
        <v>0</v>
      </c>
      <c r="BT56" s="1">
        <v>0</v>
      </c>
      <c r="BU56" s="1">
        <v>1</v>
      </c>
      <c r="BV56" s="1">
        <v>1</v>
      </c>
      <c r="BW56" s="1">
        <v>0</v>
      </c>
      <c r="BX56" s="1">
        <v>3</v>
      </c>
      <c r="BY56" s="1">
        <v>40</v>
      </c>
      <c r="BZ56" s="1">
        <v>1.5</v>
      </c>
      <c r="CA56" s="1">
        <v>2</v>
      </c>
      <c r="CB56" s="1">
        <v>3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>
        <v>0</v>
      </c>
      <c r="CJ56" s="1">
        <v>0</v>
      </c>
      <c r="CK56" s="1">
        <f t="shared" si="0"/>
        <v>3.7327838500000001</v>
      </c>
      <c r="CL56" s="1">
        <v>1</v>
      </c>
    </row>
    <row r="57" spans="1:90" x14ac:dyDescent="0.25">
      <c r="A57" s="1" t="s">
        <v>171</v>
      </c>
      <c r="B57" s="1">
        <v>4.7</v>
      </c>
      <c r="C57" s="1">
        <v>2</v>
      </c>
      <c r="D57" s="1">
        <v>90</v>
      </c>
      <c r="E57" s="1">
        <v>0.17</v>
      </c>
      <c r="F57" s="1">
        <v>0.5</v>
      </c>
      <c r="G57" s="1">
        <v>0.3</v>
      </c>
      <c r="H57" s="1">
        <v>1</v>
      </c>
      <c r="I57" s="1">
        <v>1.5</v>
      </c>
      <c r="J57" s="1">
        <v>0</v>
      </c>
      <c r="K57" s="1">
        <v>0.5</v>
      </c>
      <c r="L57" s="1">
        <v>1</v>
      </c>
      <c r="M57" s="1">
        <v>0</v>
      </c>
      <c r="N57" s="1">
        <v>0</v>
      </c>
      <c r="O57" s="1">
        <v>0.01</v>
      </c>
      <c r="P57" s="1">
        <v>0.01</v>
      </c>
      <c r="Q57" s="1">
        <v>0</v>
      </c>
      <c r="R57" s="1">
        <v>0</v>
      </c>
      <c r="S57" s="1">
        <v>0</v>
      </c>
      <c r="T57" s="1">
        <v>0</v>
      </c>
      <c r="U57" s="1">
        <v>17</v>
      </c>
      <c r="V57" s="1">
        <v>12</v>
      </c>
      <c r="W57" s="1">
        <v>71</v>
      </c>
      <c r="X57" s="1">
        <v>3.5</v>
      </c>
      <c r="Y57" s="1">
        <v>1</v>
      </c>
      <c r="Z57" s="1">
        <v>29</v>
      </c>
      <c r="AA57" s="1">
        <v>0</v>
      </c>
      <c r="AB57" s="1">
        <v>0</v>
      </c>
      <c r="AC57" s="1">
        <v>2</v>
      </c>
      <c r="AD57" s="1">
        <v>0.5</v>
      </c>
      <c r="AE57" s="1">
        <v>0.26</v>
      </c>
      <c r="AF57" s="1">
        <v>0.5</v>
      </c>
      <c r="AG57" s="1">
        <v>0</v>
      </c>
      <c r="AH57" s="1">
        <v>0</v>
      </c>
      <c r="AI57" s="1">
        <v>0</v>
      </c>
      <c r="AJ57" s="1">
        <v>0.5</v>
      </c>
      <c r="AK57" s="1">
        <v>5</v>
      </c>
      <c r="AL57" s="1">
        <v>29.05</v>
      </c>
      <c r="AM57" s="1">
        <v>21.3</v>
      </c>
      <c r="AN57" s="1">
        <v>0.9</v>
      </c>
      <c r="AO57" s="1">
        <v>3.2</v>
      </c>
      <c r="AP57" s="1">
        <v>11.5</v>
      </c>
      <c r="AQ57" s="1">
        <v>22</v>
      </c>
      <c r="AR57" s="1">
        <v>1.5</v>
      </c>
      <c r="AS57" s="1">
        <v>6</v>
      </c>
      <c r="AT57" s="1">
        <v>2</v>
      </c>
      <c r="AU57" s="1">
        <v>1.5</v>
      </c>
      <c r="AV57" s="1">
        <v>1</v>
      </c>
      <c r="AW57" s="1">
        <v>67</v>
      </c>
      <c r="AX57" s="1">
        <v>3</v>
      </c>
      <c r="AY57" s="1">
        <v>2.5</v>
      </c>
      <c r="AZ57" s="1">
        <v>0</v>
      </c>
      <c r="BA57" s="1">
        <v>0.5</v>
      </c>
      <c r="BB57" s="1">
        <v>3</v>
      </c>
      <c r="BC57" s="1">
        <v>14</v>
      </c>
      <c r="BD57" s="1">
        <v>9.5</v>
      </c>
      <c r="BE57" s="1">
        <v>7</v>
      </c>
      <c r="BF57" s="1">
        <v>1</v>
      </c>
      <c r="BG57" s="1">
        <v>2</v>
      </c>
      <c r="BH57" s="1">
        <v>2.5</v>
      </c>
      <c r="BI57" s="1">
        <v>2.0699999999999998</v>
      </c>
      <c r="BJ57" s="1">
        <v>52</v>
      </c>
      <c r="BK57" s="1">
        <v>44.5</v>
      </c>
      <c r="BL57" s="1">
        <v>86</v>
      </c>
      <c r="BM57" s="1">
        <v>35</v>
      </c>
      <c r="BN57" s="1">
        <v>26.5</v>
      </c>
      <c r="BO57" s="1">
        <v>76</v>
      </c>
      <c r="BP57" s="1">
        <v>17</v>
      </c>
      <c r="BQ57" s="1">
        <v>12</v>
      </c>
      <c r="BR57" s="1">
        <v>71</v>
      </c>
      <c r="BS57" s="1">
        <v>0.5</v>
      </c>
      <c r="BT57" s="1">
        <v>0.5</v>
      </c>
      <c r="BU57" s="1">
        <v>2</v>
      </c>
      <c r="BV57" s="1">
        <v>0</v>
      </c>
      <c r="BW57" s="1">
        <v>0</v>
      </c>
      <c r="BX57" s="1">
        <v>1</v>
      </c>
      <c r="BY57" s="1">
        <v>78</v>
      </c>
      <c r="BZ57" s="1">
        <v>1.5</v>
      </c>
      <c r="CA57" s="1">
        <v>7</v>
      </c>
      <c r="CB57" s="1">
        <v>3.5</v>
      </c>
      <c r="CC57" s="1">
        <v>0</v>
      </c>
      <c r="CD57" s="1">
        <v>0</v>
      </c>
      <c r="CE57" s="1">
        <v>0</v>
      </c>
      <c r="CF57" s="1">
        <v>0</v>
      </c>
      <c r="CG57" s="1">
        <v>0</v>
      </c>
      <c r="CH57" s="1">
        <v>0</v>
      </c>
      <c r="CI57" s="1">
        <v>0</v>
      </c>
      <c r="CJ57" s="1">
        <v>0</v>
      </c>
      <c r="CK57" s="1">
        <f t="shared" si="0"/>
        <v>4.4212140299999998</v>
      </c>
      <c r="CL57" s="1">
        <v>1</v>
      </c>
    </row>
    <row r="58" spans="1:90" x14ac:dyDescent="0.25">
      <c r="A58" s="1" t="s">
        <v>163</v>
      </c>
      <c r="B58" s="1">
        <v>5.6</v>
      </c>
      <c r="C58" s="1">
        <v>2</v>
      </c>
      <c r="D58" s="1">
        <v>90</v>
      </c>
      <c r="E58" s="1">
        <v>0.02</v>
      </c>
      <c r="F58" s="1">
        <v>0.25</v>
      </c>
      <c r="G58" s="1">
        <v>0</v>
      </c>
      <c r="H58" s="1">
        <v>1</v>
      </c>
      <c r="I58" s="1">
        <v>0.5</v>
      </c>
      <c r="J58" s="1">
        <v>0</v>
      </c>
      <c r="K58" s="1">
        <v>0.5</v>
      </c>
      <c r="L58" s="1">
        <v>0</v>
      </c>
      <c r="M58" s="1">
        <v>0</v>
      </c>
      <c r="N58" s="1">
        <v>0.5</v>
      </c>
      <c r="O58" s="1">
        <v>0.02</v>
      </c>
      <c r="P58" s="1">
        <v>0.02</v>
      </c>
      <c r="Q58" s="1">
        <v>0</v>
      </c>
      <c r="R58" s="1">
        <v>0</v>
      </c>
      <c r="S58" s="1">
        <v>0</v>
      </c>
      <c r="T58" s="1">
        <v>0</v>
      </c>
      <c r="U58" s="1">
        <v>7.5</v>
      </c>
      <c r="V58" s="1">
        <v>5</v>
      </c>
      <c r="W58" s="1">
        <v>67</v>
      </c>
      <c r="X58" s="1">
        <v>0</v>
      </c>
      <c r="Y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0.02</v>
      </c>
      <c r="AF58" s="1">
        <v>0.5</v>
      </c>
      <c r="AG58" s="1">
        <v>0</v>
      </c>
      <c r="AH58" s="1">
        <v>0</v>
      </c>
      <c r="AI58" s="1">
        <v>0</v>
      </c>
      <c r="AJ58" s="1">
        <v>0.5</v>
      </c>
      <c r="AK58" s="1">
        <v>10</v>
      </c>
      <c r="AL58" s="1">
        <v>1.5</v>
      </c>
      <c r="AM58" s="1">
        <v>19.3</v>
      </c>
      <c r="AN58" s="1">
        <v>0.2</v>
      </c>
      <c r="AO58" s="1">
        <v>4.3</v>
      </c>
      <c r="AP58" s="1">
        <v>18.5</v>
      </c>
      <c r="AQ58" s="1">
        <v>29</v>
      </c>
      <c r="AR58" s="1">
        <v>1.5</v>
      </c>
      <c r="AS58" s="1">
        <v>7</v>
      </c>
      <c r="AT58" s="1">
        <v>0.5</v>
      </c>
      <c r="AU58" s="1">
        <v>1.5</v>
      </c>
      <c r="AV58" s="1">
        <v>1.5</v>
      </c>
      <c r="AW58" s="1">
        <v>100</v>
      </c>
      <c r="AX58" s="1">
        <v>8</v>
      </c>
      <c r="AY58" s="1">
        <v>3</v>
      </c>
      <c r="AZ58" s="1">
        <v>0</v>
      </c>
      <c r="BA58" s="1">
        <v>0.5</v>
      </c>
      <c r="BB58" s="1">
        <v>3.5</v>
      </c>
      <c r="BC58" s="1">
        <v>3.5</v>
      </c>
      <c r="BD58" s="1">
        <v>1</v>
      </c>
      <c r="BE58" s="1">
        <v>2.5</v>
      </c>
      <c r="BF58" s="1">
        <v>0</v>
      </c>
      <c r="BG58" s="1">
        <v>0.5</v>
      </c>
      <c r="BH58" s="1">
        <v>1</v>
      </c>
      <c r="BI58" s="1">
        <v>0.66</v>
      </c>
      <c r="BJ58" s="1">
        <v>89</v>
      </c>
      <c r="BK58" s="1">
        <v>84</v>
      </c>
      <c r="BL58" s="1">
        <v>94</v>
      </c>
      <c r="BM58" s="1">
        <v>29</v>
      </c>
      <c r="BN58" s="1">
        <v>25.5</v>
      </c>
      <c r="BO58" s="1">
        <v>88</v>
      </c>
      <c r="BP58" s="1">
        <v>7.5</v>
      </c>
      <c r="BQ58" s="1">
        <v>5</v>
      </c>
      <c r="BR58" s="1">
        <v>67</v>
      </c>
      <c r="BS58" s="1">
        <v>0</v>
      </c>
      <c r="BT58" s="1">
        <v>0</v>
      </c>
      <c r="BU58" s="1">
        <v>2</v>
      </c>
      <c r="BV58" s="1">
        <v>0</v>
      </c>
      <c r="BW58" s="1">
        <v>0</v>
      </c>
      <c r="BX58" s="1">
        <v>0.5</v>
      </c>
      <c r="BY58" s="1">
        <v>96.5</v>
      </c>
      <c r="BZ58" s="1">
        <v>1</v>
      </c>
      <c r="CA58" s="1">
        <v>7</v>
      </c>
      <c r="CB58" s="1">
        <v>0.5</v>
      </c>
      <c r="CC58" s="1">
        <v>0.5</v>
      </c>
      <c r="CD58" s="1">
        <v>0.5</v>
      </c>
      <c r="CE58" s="1">
        <v>0</v>
      </c>
      <c r="CF58" s="1">
        <v>0</v>
      </c>
      <c r="CG58" s="1">
        <v>0</v>
      </c>
      <c r="CH58" s="1">
        <v>0</v>
      </c>
      <c r="CI58" s="1">
        <v>0</v>
      </c>
      <c r="CJ58" s="1">
        <v>0</v>
      </c>
      <c r="CK58" s="1">
        <f t="shared" si="0"/>
        <v>3.8875379400000014</v>
      </c>
      <c r="CL58" s="1">
        <v>1</v>
      </c>
    </row>
    <row r="59" spans="1:90" x14ac:dyDescent="0.25">
      <c r="A59" s="1" t="s">
        <v>75</v>
      </c>
      <c r="B59" s="1">
        <v>4.3</v>
      </c>
      <c r="C59" s="1">
        <v>2</v>
      </c>
      <c r="D59" s="1">
        <v>90</v>
      </c>
      <c r="E59" s="1">
        <v>0.19</v>
      </c>
      <c r="F59" s="1">
        <v>0.5</v>
      </c>
      <c r="G59" s="1">
        <v>0.3</v>
      </c>
      <c r="H59" s="1">
        <v>1</v>
      </c>
      <c r="I59" s="1">
        <v>3</v>
      </c>
      <c r="J59" s="1">
        <v>0</v>
      </c>
      <c r="K59" s="1">
        <v>1.5</v>
      </c>
      <c r="L59" s="1">
        <v>1.5</v>
      </c>
      <c r="M59" s="1">
        <v>0</v>
      </c>
      <c r="N59" s="1">
        <v>0.5</v>
      </c>
      <c r="O59" s="1">
        <v>0.04</v>
      </c>
      <c r="P59" s="1">
        <v>0.04</v>
      </c>
      <c r="Q59" s="1">
        <v>0</v>
      </c>
      <c r="R59" s="1">
        <v>0</v>
      </c>
      <c r="S59" s="1">
        <v>0</v>
      </c>
      <c r="T59" s="1">
        <v>0</v>
      </c>
      <c r="U59" s="1">
        <v>16</v>
      </c>
      <c r="V59" s="1">
        <v>14</v>
      </c>
      <c r="W59" s="1">
        <v>88</v>
      </c>
      <c r="X59" s="1">
        <v>3</v>
      </c>
      <c r="Y59" s="1">
        <v>0</v>
      </c>
      <c r="Z59" s="1">
        <v>0</v>
      </c>
      <c r="AA59" s="1">
        <v>0</v>
      </c>
      <c r="AB59" s="1">
        <v>0</v>
      </c>
      <c r="AC59" s="1">
        <v>1</v>
      </c>
      <c r="AD59" s="1">
        <v>0.5</v>
      </c>
      <c r="AE59" s="1">
        <v>0.26</v>
      </c>
      <c r="AF59" s="1">
        <v>0.5</v>
      </c>
      <c r="AG59" s="1">
        <v>0</v>
      </c>
      <c r="AH59" s="1">
        <v>0</v>
      </c>
      <c r="AI59" s="1">
        <v>0</v>
      </c>
      <c r="AJ59" s="1">
        <v>0.5</v>
      </c>
      <c r="AK59" s="1">
        <v>19.5</v>
      </c>
      <c r="AL59" s="1">
        <v>15.05</v>
      </c>
      <c r="AM59" s="1">
        <v>17.8</v>
      </c>
      <c r="AN59" s="1">
        <v>1</v>
      </c>
      <c r="AO59" s="1">
        <v>3.4</v>
      </c>
      <c r="AP59" s="1">
        <v>9.5</v>
      </c>
      <c r="AQ59" s="1">
        <v>20</v>
      </c>
      <c r="AR59" s="1">
        <v>1</v>
      </c>
      <c r="AS59" s="1">
        <v>5.5</v>
      </c>
      <c r="AT59" s="1">
        <v>2</v>
      </c>
      <c r="AU59" s="1">
        <v>2</v>
      </c>
      <c r="AV59" s="1">
        <v>1</v>
      </c>
      <c r="AW59" s="1">
        <v>50</v>
      </c>
      <c r="AX59" s="1">
        <v>9.5</v>
      </c>
      <c r="AY59" s="1">
        <v>1</v>
      </c>
      <c r="AZ59" s="1">
        <v>1</v>
      </c>
      <c r="BA59" s="1">
        <v>0.5</v>
      </c>
      <c r="BB59" s="1">
        <v>2.5</v>
      </c>
      <c r="BC59" s="1">
        <v>14</v>
      </c>
      <c r="BD59" s="1">
        <v>9.5</v>
      </c>
      <c r="BE59" s="1">
        <v>7</v>
      </c>
      <c r="BF59" s="1">
        <v>1</v>
      </c>
      <c r="BG59" s="1">
        <v>2</v>
      </c>
      <c r="BH59" s="1">
        <v>2.5</v>
      </c>
      <c r="BI59" s="1">
        <v>2.0699999999999998</v>
      </c>
      <c r="BJ59" s="1">
        <v>58</v>
      </c>
      <c r="BK59" s="1">
        <v>49</v>
      </c>
      <c r="BL59" s="1">
        <v>84</v>
      </c>
      <c r="BM59" s="1">
        <v>34</v>
      </c>
      <c r="BN59" s="1">
        <v>27.5</v>
      </c>
      <c r="BO59" s="1">
        <v>81</v>
      </c>
      <c r="BP59" s="1">
        <v>16</v>
      </c>
      <c r="BQ59" s="1">
        <v>14</v>
      </c>
      <c r="BR59" s="1">
        <v>88</v>
      </c>
      <c r="BS59" s="1">
        <v>0</v>
      </c>
      <c r="BT59" s="1">
        <v>0</v>
      </c>
      <c r="BU59" s="1">
        <v>2</v>
      </c>
      <c r="BV59" s="1">
        <v>0</v>
      </c>
      <c r="BW59" s="1">
        <v>0</v>
      </c>
      <c r="BX59" s="1">
        <v>2</v>
      </c>
      <c r="BY59" s="1">
        <v>83.5</v>
      </c>
      <c r="BZ59" s="1">
        <v>4</v>
      </c>
      <c r="CA59" s="1">
        <v>4.5</v>
      </c>
      <c r="CB59" s="1">
        <v>2</v>
      </c>
      <c r="CC59" s="1">
        <v>0</v>
      </c>
      <c r="CD59" s="1">
        <v>0</v>
      </c>
      <c r="CE59" s="1">
        <v>0</v>
      </c>
      <c r="CF59" s="1">
        <v>0</v>
      </c>
      <c r="CG59" s="1">
        <v>0</v>
      </c>
      <c r="CH59" s="1">
        <v>0</v>
      </c>
      <c r="CI59" s="1">
        <v>0</v>
      </c>
      <c r="CJ59" s="1">
        <v>0</v>
      </c>
      <c r="CK59" s="1">
        <f t="shared" si="0"/>
        <v>4.8385812299999991</v>
      </c>
      <c r="CL59" s="1">
        <v>1</v>
      </c>
    </row>
    <row r="60" spans="1:90" x14ac:dyDescent="0.25">
      <c r="A60" s="1" t="s">
        <v>77</v>
      </c>
      <c r="B60" s="1">
        <v>4.7</v>
      </c>
      <c r="C60" s="1">
        <v>2</v>
      </c>
      <c r="D60" s="1">
        <v>90</v>
      </c>
      <c r="E60" s="1">
        <v>0.33</v>
      </c>
      <c r="F60" s="1">
        <v>0.25</v>
      </c>
      <c r="G60" s="1">
        <v>0.3</v>
      </c>
      <c r="H60" s="1">
        <v>1</v>
      </c>
      <c r="I60" s="1">
        <v>0.5</v>
      </c>
      <c r="J60" s="1">
        <v>0.5</v>
      </c>
      <c r="K60" s="1">
        <v>0.5</v>
      </c>
      <c r="L60" s="1">
        <v>0</v>
      </c>
      <c r="M60" s="1">
        <v>0</v>
      </c>
      <c r="N60" s="1">
        <v>0</v>
      </c>
      <c r="O60" s="1">
        <v>0.08</v>
      </c>
      <c r="P60" s="1">
        <v>0.08</v>
      </c>
      <c r="Q60" s="1">
        <v>0.5</v>
      </c>
      <c r="R60" s="1">
        <v>0.5</v>
      </c>
      <c r="S60" s="1">
        <v>0</v>
      </c>
      <c r="T60" s="1">
        <v>0</v>
      </c>
      <c r="U60" s="1">
        <v>15</v>
      </c>
      <c r="V60" s="1">
        <v>12.5</v>
      </c>
      <c r="W60" s="1">
        <v>83</v>
      </c>
      <c r="X60" s="1">
        <v>3</v>
      </c>
      <c r="Y60" s="1">
        <v>2</v>
      </c>
      <c r="Z60" s="1">
        <v>67</v>
      </c>
      <c r="AA60" s="1">
        <v>1</v>
      </c>
      <c r="AB60" s="1">
        <v>0</v>
      </c>
      <c r="AC60" s="1">
        <v>1.5</v>
      </c>
      <c r="AD60" s="1">
        <v>0.5</v>
      </c>
      <c r="AE60" s="1">
        <v>0.26</v>
      </c>
      <c r="AF60" s="1">
        <v>0</v>
      </c>
      <c r="AG60" s="1">
        <v>0</v>
      </c>
      <c r="AH60" s="1">
        <v>0</v>
      </c>
      <c r="AI60" s="1">
        <v>0</v>
      </c>
      <c r="AJ60" s="1">
        <v>0.5</v>
      </c>
      <c r="AK60" s="1">
        <v>10.5</v>
      </c>
      <c r="AL60" s="1">
        <v>25.8</v>
      </c>
      <c r="AM60" s="1">
        <v>40.9</v>
      </c>
      <c r="AN60" s="1">
        <v>1.3</v>
      </c>
      <c r="AO60" s="1">
        <v>5</v>
      </c>
      <c r="AP60" s="1">
        <v>12.5</v>
      </c>
      <c r="AQ60" s="1">
        <v>24.5</v>
      </c>
      <c r="AR60" s="1">
        <v>0.5</v>
      </c>
      <c r="AS60" s="1">
        <v>7.5</v>
      </c>
      <c r="AT60" s="1">
        <v>0.5</v>
      </c>
      <c r="AU60" s="1">
        <v>4.5</v>
      </c>
      <c r="AV60" s="1">
        <v>2.5</v>
      </c>
      <c r="AW60" s="1">
        <v>56</v>
      </c>
      <c r="AX60" s="1">
        <v>4</v>
      </c>
      <c r="AY60" s="1">
        <v>1.5</v>
      </c>
      <c r="AZ60" s="1">
        <v>0.5</v>
      </c>
      <c r="BA60" s="1">
        <v>0</v>
      </c>
      <c r="BB60" s="1">
        <v>2</v>
      </c>
      <c r="BC60" s="1">
        <v>7</v>
      </c>
      <c r="BD60" s="1">
        <v>5</v>
      </c>
      <c r="BE60" s="1">
        <v>2.5</v>
      </c>
      <c r="BF60" s="1">
        <v>0.5</v>
      </c>
      <c r="BG60" s="1">
        <v>0.5</v>
      </c>
      <c r="BH60" s="1">
        <v>1</v>
      </c>
      <c r="BI60" s="1">
        <v>0.82</v>
      </c>
      <c r="BJ60" s="1">
        <v>39.5</v>
      </c>
      <c r="BK60" s="1">
        <v>32.5</v>
      </c>
      <c r="BL60" s="1">
        <v>82</v>
      </c>
      <c r="BM60" s="1">
        <v>24</v>
      </c>
      <c r="BN60" s="1">
        <v>18.5</v>
      </c>
      <c r="BO60" s="1">
        <v>77</v>
      </c>
      <c r="BP60" s="1">
        <v>15</v>
      </c>
      <c r="BQ60" s="1">
        <v>12.5</v>
      </c>
      <c r="BR60" s="1">
        <v>83</v>
      </c>
      <c r="BS60" s="1">
        <v>0</v>
      </c>
      <c r="BT60" s="1">
        <v>0</v>
      </c>
      <c r="BU60" s="1">
        <v>2</v>
      </c>
      <c r="BV60" s="1">
        <v>0</v>
      </c>
      <c r="BW60" s="1">
        <v>0</v>
      </c>
      <c r="BX60" s="1">
        <v>0</v>
      </c>
      <c r="BY60" s="1">
        <v>66.5</v>
      </c>
      <c r="BZ60" s="1">
        <v>1.5</v>
      </c>
      <c r="CA60" s="1">
        <v>7.5</v>
      </c>
      <c r="CB60" s="1">
        <v>4.5</v>
      </c>
      <c r="CC60" s="1">
        <v>0.5</v>
      </c>
      <c r="CD60" s="1">
        <v>0</v>
      </c>
      <c r="CE60" s="1">
        <v>1</v>
      </c>
      <c r="CF60" s="1">
        <v>0</v>
      </c>
      <c r="CG60" s="1">
        <v>0</v>
      </c>
      <c r="CH60" s="1">
        <v>0</v>
      </c>
      <c r="CI60" s="1">
        <v>0</v>
      </c>
      <c r="CJ60" s="1">
        <v>0</v>
      </c>
      <c r="CK60" s="1">
        <f t="shared" si="0"/>
        <v>2.8762562099999993</v>
      </c>
      <c r="CL60" s="1">
        <v>1</v>
      </c>
    </row>
    <row r="61" spans="1:90" x14ac:dyDescent="0.25">
      <c r="A61" s="1" t="s">
        <v>80</v>
      </c>
      <c r="B61" s="1">
        <v>4.9000000000000004</v>
      </c>
      <c r="C61" s="1">
        <v>2</v>
      </c>
      <c r="D61" s="1">
        <v>90</v>
      </c>
      <c r="E61" s="1">
        <v>0.01</v>
      </c>
      <c r="F61" s="1">
        <v>0</v>
      </c>
      <c r="G61" s="1">
        <v>0</v>
      </c>
      <c r="H61" s="1">
        <v>0</v>
      </c>
      <c r="I61" s="1">
        <v>0.5</v>
      </c>
      <c r="J61" s="1">
        <v>0</v>
      </c>
      <c r="K61" s="1">
        <v>0.5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6</v>
      </c>
      <c r="V61" s="1">
        <v>2</v>
      </c>
      <c r="W61" s="1">
        <v>33</v>
      </c>
      <c r="X61" s="1">
        <v>0.5</v>
      </c>
      <c r="Y61" s="1">
        <v>0</v>
      </c>
      <c r="Z61" s="1">
        <v>0</v>
      </c>
      <c r="AA61" s="1">
        <v>0</v>
      </c>
      <c r="AB61" s="1">
        <v>0</v>
      </c>
      <c r="AC61" s="1">
        <v>0.5</v>
      </c>
      <c r="AD61" s="1">
        <v>0</v>
      </c>
      <c r="AE61" s="1">
        <v>0.02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3</v>
      </c>
      <c r="AL61" s="1">
        <v>5.45</v>
      </c>
      <c r="AM61" s="1">
        <v>17.899999999999999</v>
      </c>
      <c r="AN61" s="1">
        <v>0.1</v>
      </c>
      <c r="AO61" s="1">
        <v>1.6</v>
      </c>
      <c r="AP61" s="1">
        <v>11</v>
      </c>
      <c r="AQ61" s="1">
        <v>11</v>
      </c>
      <c r="AR61" s="1">
        <v>0</v>
      </c>
      <c r="AS61" s="1">
        <v>1</v>
      </c>
      <c r="AT61" s="1">
        <v>2.5</v>
      </c>
      <c r="AU61" s="1">
        <v>1.5</v>
      </c>
      <c r="AV61" s="1">
        <v>1</v>
      </c>
      <c r="AW61" s="1">
        <v>67</v>
      </c>
      <c r="AX61" s="1">
        <v>5.5</v>
      </c>
      <c r="AY61" s="1">
        <v>2.5</v>
      </c>
      <c r="AZ61" s="1">
        <v>1</v>
      </c>
      <c r="BA61" s="1">
        <v>2.5</v>
      </c>
      <c r="BB61" s="1">
        <v>6</v>
      </c>
      <c r="BC61" s="1">
        <v>16.5</v>
      </c>
      <c r="BD61" s="1">
        <v>11</v>
      </c>
      <c r="BE61" s="1">
        <v>6</v>
      </c>
      <c r="BF61" s="1">
        <v>2.5</v>
      </c>
      <c r="BG61" s="1">
        <v>3</v>
      </c>
      <c r="BH61" s="1">
        <v>4.5</v>
      </c>
      <c r="BI61" s="1">
        <v>2.58</v>
      </c>
      <c r="BJ61" s="1">
        <v>47.5</v>
      </c>
      <c r="BK61" s="1">
        <v>33.5</v>
      </c>
      <c r="BL61" s="1">
        <v>71</v>
      </c>
      <c r="BM61" s="1">
        <v>20</v>
      </c>
      <c r="BN61" s="1">
        <v>10</v>
      </c>
      <c r="BO61" s="1">
        <v>50</v>
      </c>
      <c r="BP61" s="1">
        <v>6</v>
      </c>
      <c r="BQ61" s="1">
        <v>2</v>
      </c>
      <c r="BR61" s="1">
        <v>33</v>
      </c>
      <c r="BS61" s="1">
        <v>0.5</v>
      </c>
      <c r="BT61" s="1">
        <v>0</v>
      </c>
      <c r="BU61" s="1">
        <v>2</v>
      </c>
      <c r="BV61" s="1">
        <v>0</v>
      </c>
      <c r="BW61" s="1">
        <v>0</v>
      </c>
      <c r="BX61" s="1">
        <v>0</v>
      </c>
      <c r="BY61" s="1">
        <v>60</v>
      </c>
      <c r="BZ61" s="1">
        <v>1</v>
      </c>
      <c r="CA61" s="1">
        <v>4.5</v>
      </c>
      <c r="CB61" s="1">
        <v>1</v>
      </c>
      <c r="CC61" s="1">
        <v>0</v>
      </c>
      <c r="CD61" s="1">
        <v>0</v>
      </c>
      <c r="CE61" s="1">
        <v>0</v>
      </c>
      <c r="CF61" s="1">
        <v>0</v>
      </c>
      <c r="CG61" s="1">
        <v>0</v>
      </c>
      <c r="CH61" s="1">
        <v>0</v>
      </c>
      <c r="CI61" s="1">
        <v>0</v>
      </c>
      <c r="CJ61" s="1">
        <v>0</v>
      </c>
      <c r="CK61" s="1">
        <f t="shared" si="0"/>
        <v>3.8951081099999998</v>
      </c>
      <c r="CL61" s="1">
        <v>1</v>
      </c>
    </row>
    <row r="62" spans="1:90" x14ac:dyDescent="0.25">
      <c r="A62" s="1" t="s">
        <v>88</v>
      </c>
      <c r="B62" s="1">
        <v>4.5</v>
      </c>
      <c r="C62" s="1">
        <v>2</v>
      </c>
      <c r="D62" s="1">
        <v>90</v>
      </c>
      <c r="E62" s="1">
        <v>0.06</v>
      </c>
      <c r="F62" s="1">
        <v>0</v>
      </c>
      <c r="G62" s="1">
        <v>0.1</v>
      </c>
      <c r="H62" s="1">
        <v>0</v>
      </c>
      <c r="I62" s="1">
        <v>0.5</v>
      </c>
      <c r="J62" s="1">
        <v>0.5</v>
      </c>
      <c r="K62" s="1">
        <v>0</v>
      </c>
      <c r="L62" s="1">
        <v>0.5</v>
      </c>
      <c r="M62" s="1">
        <v>0</v>
      </c>
      <c r="N62" s="1">
        <v>0</v>
      </c>
      <c r="O62" s="1">
        <v>7.0000000000000007E-2</v>
      </c>
      <c r="P62" s="1">
        <v>7.0000000000000007E-2</v>
      </c>
      <c r="Q62" s="1">
        <v>0</v>
      </c>
      <c r="R62" s="1">
        <v>0</v>
      </c>
      <c r="S62" s="1">
        <v>0</v>
      </c>
      <c r="T62" s="1">
        <v>0</v>
      </c>
      <c r="U62" s="1">
        <v>11.5</v>
      </c>
      <c r="V62" s="1">
        <v>6.5</v>
      </c>
      <c r="W62" s="1">
        <v>57</v>
      </c>
      <c r="X62" s="1">
        <v>1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0.01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4.5</v>
      </c>
      <c r="AL62" s="1">
        <v>1.4</v>
      </c>
      <c r="AM62" s="1">
        <v>24.7</v>
      </c>
      <c r="AN62" s="1">
        <v>0.5</v>
      </c>
      <c r="AO62" s="1">
        <v>3.4</v>
      </c>
      <c r="AP62" s="1">
        <v>16</v>
      </c>
      <c r="AQ62" s="1">
        <v>16</v>
      </c>
      <c r="AR62" s="1">
        <v>0</v>
      </c>
      <c r="AS62" s="1">
        <v>0.5</v>
      </c>
      <c r="AT62" s="1">
        <v>3</v>
      </c>
      <c r="AU62" s="1">
        <v>0.5</v>
      </c>
      <c r="AV62" s="1">
        <v>0.5</v>
      </c>
      <c r="AW62" s="1">
        <v>100</v>
      </c>
      <c r="AX62" s="1">
        <v>10.5</v>
      </c>
      <c r="AY62" s="1">
        <v>4.5</v>
      </c>
      <c r="AZ62" s="1">
        <v>1.5</v>
      </c>
      <c r="BA62" s="1">
        <v>3.5</v>
      </c>
      <c r="BB62" s="1">
        <v>9.5</v>
      </c>
      <c r="BC62" s="1">
        <v>14</v>
      </c>
      <c r="BD62" s="1">
        <v>10</v>
      </c>
      <c r="BE62" s="1">
        <v>5</v>
      </c>
      <c r="BF62" s="1">
        <v>0.5</v>
      </c>
      <c r="BG62" s="1">
        <v>2.5</v>
      </c>
      <c r="BH62" s="1">
        <v>1.5</v>
      </c>
      <c r="BI62" s="1">
        <v>1.47</v>
      </c>
      <c r="BJ62" s="1">
        <v>60</v>
      </c>
      <c r="BK62" s="1">
        <v>46</v>
      </c>
      <c r="BL62" s="1">
        <v>77</v>
      </c>
      <c r="BM62" s="1">
        <v>28</v>
      </c>
      <c r="BN62" s="1">
        <v>20</v>
      </c>
      <c r="BO62" s="1">
        <v>71</v>
      </c>
      <c r="BP62" s="1">
        <v>11.5</v>
      </c>
      <c r="BQ62" s="1">
        <v>6.5</v>
      </c>
      <c r="BR62" s="1">
        <v>57</v>
      </c>
      <c r="BS62" s="1">
        <v>0</v>
      </c>
      <c r="BT62" s="1">
        <v>0</v>
      </c>
      <c r="BU62" s="1">
        <v>2</v>
      </c>
      <c r="BV62" s="1">
        <v>0</v>
      </c>
      <c r="BW62" s="1">
        <v>0</v>
      </c>
      <c r="BX62" s="1">
        <v>1</v>
      </c>
      <c r="BY62" s="1">
        <v>80</v>
      </c>
      <c r="BZ62" s="1">
        <v>0.5</v>
      </c>
      <c r="CA62" s="1">
        <v>10.5</v>
      </c>
      <c r="CB62" s="1">
        <v>5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  <c r="CI62" s="1">
        <v>0</v>
      </c>
      <c r="CJ62" s="1">
        <v>0</v>
      </c>
      <c r="CK62" s="1">
        <f t="shared" si="0"/>
        <v>3.897233879999999</v>
      </c>
      <c r="CL62" s="1">
        <v>1</v>
      </c>
    </row>
    <row r="63" spans="1:90" x14ac:dyDescent="0.25">
      <c r="A63" s="1" t="s">
        <v>93</v>
      </c>
      <c r="B63" s="1">
        <v>4.5</v>
      </c>
      <c r="C63" s="1">
        <v>2</v>
      </c>
      <c r="D63" s="1">
        <v>90</v>
      </c>
      <c r="E63" s="1">
        <v>0.09</v>
      </c>
      <c r="F63" s="1">
        <v>0</v>
      </c>
      <c r="G63" s="1">
        <v>0.1</v>
      </c>
      <c r="H63" s="1">
        <v>0</v>
      </c>
      <c r="I63" s="1">
        <v>0.5</v>
      </c>
      <c r="J63" s="1">
        <v>0.5</v>
      </c>
      <c r="K63" s="1">
        <v>0.5</v>
      </c>
      <c r="L63" s="1">
        <v>0</v>
      </c>
      <c r="M63" s="1">
        <v>0</v>
      </c>
      <c r="N63" s="1">
        <v>0.5</v>
      </c>
      <c r="O63" s="1">
        <v>0.09</v>
      </c>
      <c r="P63" s="1">
        <v>0.09</v>
      </c>
      <c r="Q63" s="1">
        <v>0</v>
      </c>
      <c r="R63" s="1">
        <v>0</v>
      </c>
      <c r="S63" s="1">
        <v>0</v>
      </c>
      <c r="T63" s="1">
        <v>0</v>
      </c>
      <c r="U63" s="1">
        <v>7.5</v>
      </c>
      <c r="V63" s="1">
        <v>4.5</v>
      </c>
      <c r="W63" s="1">
        <v>60</v>
      </c>
      <c r="X63" s="1">
        <v>0.5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0.03</v>
      </c>
      <c r="AF63" s="1">
        <v>0</v>
      </c>
      <c r="AG63" s="1">
        <v>0</v>
      </c>
      <c r="AH63" s="1">
        <v>0</v>
      </c>
      <c r="AI63" s="1">
        <v>0</v>
      </c>
      <c r="AJ63" s="1">
        <v>0.5</v>
      </c>
      <c r="AK63" s="1">
        <v>13.5</v>
      </c>
      <c r="AL63" s="1">
        <v>0.5</v>
      </c>
      <c r="AM63" s="1">
        <v>23</v>
      </c>
      <c r="AN63" s="1">
        <v>0.6</v>
      </c>
      <c r="AO63" s="1">
        <v>2.7</v>
      </c>
      <c r="AP63" s="1">
        <v>14.5</v>
      </c>
      <c r="AQ63" s="1">
        <v>20.5</v>
      </c>
      <c r="AR63" s="1">
        <v>0</v>
      </c>
      <c r="AS63" s="1">
        <v>3.5</v>
      </c>
      <c r="AT63" s="1">
        <v>1.5</v>
      </c>
      <c r="AU63" s="1">
        <v>1.5</v>
      </c>
      <c r="AV63" s="1">
        <v>1</v>
      </c>
      <c r="AW63" s="1">
        <v>67</v>
      </c>
      <c r="AX63" s="1">
        <v>4</v>
      </c>
      <c r="AY63" s="1">
        <v>5.5</v>
      </c>
      <c r="AZ63" s="1">
        <v>0.5</v>
      </c>
      <c r="BA63" s="1">
        <v>3</v>
      </c>
      <c r="BB63" s="1">
        <v>9</v>
      </c>
      <c r="BC63" s="1">
        <v>18.5</v>
      </c>
      <c r="BD63" s="1">
        <v>13</v>
      </c>
      <c r="BE63" s="1">
        <v>7</v>
      </c>
      <c r="BF63" s="1">
        <v>1.5</v>
      </c>
      <c r="BG63" s="1">
        <v>7</v>
      </c>
      <c r="BH63" s="1">
        <v>2.5</v>
      </c>
      <c r="BI63" s="1">
        <v>2.13</v>
      </c>
      <c r="BJ63" s="1">
        <v>45</v>
      </c>
      <c r="BK63" s="1">
        <v>35</v>
      </c>
      <c r="BL63" s="1">
        <v>78</v>
      </c>
      <c r="BM63" s="1">
        <v>13.5</v>
      </c>
      <c r="BN63" s="1">
        <v>8</v>
      </c>
      <c r="BO63" s="1">
        <v>59</v>
      </c>
      <c r="BP63" s="1">
        <v>7.5</v>
      </c>
      <c r="BQ63" s="1">
        <v>4.5</v>
      </c>
      <c r="BR63" s="1">
        <v>60</v>
      </c>
      <c r="BS63" s="1">
        <v>0</v>
      </c>
      <c r="BT63" s="1">
        <v>0</v>
      </c>
      <c r="BU63" s="1">
        <v>2</v>
      </c>
      <c r="BV63" s="1">
        <v>0</v>
      </c>
      <c r="BW63" s="1">
        <v>0</v>
      </c>
      <c r="BX63" s="1">
        <v>0</v>
      </c>
      <c r="BY63" s="1">
        <v>66.5</v>
      </c>
      <c r="BZ63" s="1">
        <v>3</v>
      </c>
      <c r="CA63" s="1">
        <v>5.5</v>
      </c>
      <c r="CB63" s="1">
        <v>1.5</v>
      </c>
      <c r="CC63" s="1">
        <v>0</v>
      </c>
      <c r="CD63" s="1">
        <v>0</v>
      </c>
      <c r="CE63" s="1">
        <v>0</v>
      </c>
      <c r="CF63" s="1">
        <v>0</v>
      </c>
      <c r="CG63" s="1">
        <v>0</v>
      </c>
      <c r="CH63" s="1">
        <v>0</v>
      </c>
      <c r="CI63" s="1">
        <v>0</v>
      </c>
      <c r="CJ63" s="1">
        <v>0</v>
      </c>
      <c r="CK63" s="1">
        <f t="shared" si="0"/>
        <v>3.6818226299999992</v>
      </c>
      <c r="CL63" s="1">
        <v>1</v>
      </c>
    </row>
    <row r="64" spans="1:90" x14ac:dyDescent="0.25">
      <c r="A64" s="1" t="s">
        <v>98</v>
      </c>
      <c r="B64" s="1">
        <v>5</v>
      </c>
      <c r="C64" s="1">
        <v>2</v>
      </c>
      <c r="D64" s="1">
        <v>90</v>
      </c>
      <c r="E64" s="1">
        <v>0.35</v>
      </c>
      <c r="F64" s="1">
        <v>0.25</v>
      </c>
      <c r="G64" s="1">
        <v>0.4</v>
      </c>
      <c r="H64" s="1">
        <v>1</v>
      </c>
      <c r="I64" s="1">
        <v>1.5</v>
      </c>
      <c r="J64" s="1">
        <v>1</v>
      </c>
      <c r="K64" s="1">
        <v>1</v>
      </c>
      <c r="L64" s="1">
        <v>0.5</v>
      </c>
      <c r="M64" s="1">
        <v>0.5</v>
      </c>
      <c r="N64" s="1">
        <v>0.5</v>
      </c>
      <c r="O64" s="1">
        <v>0.32</v>
      </c>
      <c r="P64" s="1">
        <v>0.32</v>
      </c>
      <c r="Q64" s="1">
        <v>0.5</v>
      </c>
      <c r="R64" s="1">
        <v>0.5</v>
      </c>
      <c r="S64" s="1">
        <v>0</v>
      </c>
      <c r="T64" s="1">
        <v>0</v>
      </c>
      <c r="U64" s="1">
        <v>8.5</v>
      </c>
      <c r="V64" s="1">
        <v>4.5</v>
      </c>
      <c r="W64" s="1">
        <v>53</v>
      </c>
      <c r="X64" s="1">
        <v>0</v>
      </c>
      <c r="Y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0.06</v>
      </c>
      <c r="AF64" s="1">
        <v>0</v>
      </c>
      <c r="AG64" s="1">
        <v>0</v>
      </c>
      <c r="AH64" s="1">
        <v>0</v>
      </c>
      <c r="AI64" s="1">
        <v>0</v>
      </c>
      <c r="AJ64" s="1">
        <v>0.5</v>
      </c>
      <c r="AK64" s="1">
        <v>24</v>
      </c>
      <c r="AL64" s="1">
        <v>0.75</v>
      </c>
      <c r="AM64" s="1">
        <v>31.6</v>
      </c>
      <c r="AN64" s="1">
        <v>2.1</v>
      </c>
      <c r="AO64" s="1">
        <v>5.8</v>
      </c>
      <c r="AP64" s="1">
        <v>14.5</v>
      </c>
      <c r="AQ64" s="1">
        <v>26.5</v>
      </c>
      <c r="AR64" s="1">
        <v>1.5</v>
      </c>
      <c r="AS64" s="1">
        <v>8.5</v>
      </c>
      <c r="AT64" s="1">
        <v>0.5</v>
      </c>
      <c r="AU64" s="1">
        <v>0</v>
      </c>
      <c r="AV64" s="1">
        <v>0</v>
      </c>
      <c r="AX64" s="1">
        <v>7.5</v>
      </c>
      <c r="AY64" s="1">
        <v>6</v>
      </c>
      <c r="AZ64" s="1">
        <v>0</v>
      </c>
      <c r="BA64" s="1">
        <v>0</v>
      </c>
      <c r="BB64" s="1">
        <v>6</v>
      </c>
      <c r="BC64" s="1">
        <v>7</v>
      </c>
      <c r="BD64" s="1">
        <v>5</v>
      </c>
      <c r="BE64" s="1">
        <v>2.5</v>
      </c>
      <c r="BF64" s="1">
        <v>0.5</v>
      </c>
      <c r="BG64" s="1">
        <v>0.5</v>
      </c>
      <c r="BH64" s="1">
        <v>1</v>
      </c>
      <c r="BI64" s="1">
        <v>0.82</v>
      </c>
      <c r="BJ64" s="1">
        <v>41.5</v>
      </c>
      <c r="BK64" s="1">
        <v>34.5</v>
      </c>
      <c r="BL64" s="1">
        <v>83</v>
      </c>
      <c r="BM64" s="1">
        <v>16</v>
      </c>
      <c r="BN64" s="1">
        <v>11</v>
      </c>
      <c r="BO64" s="1">
        <v>69</v>
      </c>
      <c r="BP64" s="1">
        <v>8.5</v>
      </c>
      <c r="BQ64" s="1">
        <v>4.5</v>
      </c>
      <c r="BR64" s="1">
        <v>53</v>
      </c>
      <c r="BS64" s="1">
        <v>0</v>
      </c>
      <c r="BT64" s="1">
        <v>0</v>
      </c>
      <c r="BU64" s="1">
        <v>2</v>
      </c>
      <c r="BV64" s="1">
        <v>0</v>
      </c>
      <c r="BW64" s="1">
        <v>0</v>
      </c>
      <c r="BX64" s="1">
        <v>0.5</v>
      </c>
      <c r="BY64" s="1">
        <v>53.5</v>
      </c>
      <c r="BZ64" s="1">
        <v>2.5</v>
      </c>
      <c r="CA64" s="1">
        <v>6</v>
      </c>
      <c r="CB64" s="1">
        <v>0.5</v>
      </c>
      <c r="CC64" s="1">
        <v>0.5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0</v>
      </c>
      <c r="CJ64" s="1">
        <v>0</v>
      </c>
      <c r="CK64" s="1">
        <f t="shared" si="0"/>
        <v>3.4542439700000016</v>
      </c>
      <c r="CL64" s="1">
        <v>1</v>
      </c>
    </row>
    <row r="65" spans="1:90" x14ac:dyDescent="0.25">
      <c r="A65" s="1" t="s">
        <v>102</v>
      </c>
      <c r="B65" s="1">
        <v>4.3</v>
      </c>
      <c r="C65" s="1">
        <v>2</v>
      </c>
      <c r="D65" s="1">
        <v>90</v>
      </c>
      <c r="E65" s="1">
        <v>0.1</v>
      </c>
      <c r="F65" s="1">
        <v>0</v>
      </c>
      <c r="G65" s="1">
        <v>0.3</v>
      </c>
      <c r="H65" s="1">
        <v>0</v>
      </c>
      <c r="I65" s="1">
        <v>0.5</v>
      </c>
      <c r="J65" s="1">
        <v>0</v>
      </c>
      <c r="K65" s="1">
        <v>0.5</v>
      </c>
      <c r="L65" s="1">
        <v>0</v>
      </c>
      <c r="M65" s="1">
        <v>0</v>
      </c>
      <c r="N65" s="1">
        <v>0.5</v>
      </c>
      <c r="O65" s="1">
        <v>0.01</v>
      </c>
      <c r="P65" s="1">
        <v>0.01</v>
      </c>
      <c r="Q65" s="1">
        <v>0</v>
      </c>
      <c r="R65" s="1">
        <v>0</v>
      </c>
      <c r="S65" s="1">
        <v>0</v>
      </c>
      <c r="T65" s="1">
        <v>0</v>
      </c>
      <c r="U65" s="1">
        <v>10.5</v>
      </c>
      <c r="V65" s="1">
        <v>4</v>
      </c>
      <c r="W65" s="1">
        <v>38</v>
      </c>
      <c r="X65" s="1">
        <v>3</v>
      </c>
      <c r="Y65" s="1">
        <v>1.5</v>
      </c>
      <c r="Z65" s="1">
        <v>50</v>
      </c>
      <c r="AA65" s="1">
        <v>0</v>
      </c>
      <c r="AB65" s="1">
        <v>0</v>
      </c>
      <c r="AC65" s="1">
        <v>1.5</v>
      </c>
      <c r="AD65" s="1">
        <v>0.5</v>
      </c>
      <c r="AE65" s="1">
        <v>0.25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5.5</v>
      </c>
      <c r="AL65" s="1">
        <v>22.1</v>
      </c>
      <c r="AM65" s="1">
        <v>22</v>
      </c>
      <c r="AN65" s="1">
        <v>0.8</v>
      </c>
      <c r="AO65" s="1">
        <v>2.8</v>
      </c>
      <c r="AP65" s="1">
        <v>13.5</v>
      </c>
      <c r="AQ65" s="1">
        <v>13.5</v>
      </c>
      <c r="AR65" s="1">
        <v>0</v>
      </c>
      <c r="AS65" s="1">
        <v>1</v>
      </c>
      <c r="AT65" s="1">
        <v>2.5</v>
      </c>
      <c r="AU65" s="1">
        <v>4</v>
      </c>
      <c r="AV65" s="1">
        <v>2.5</v>
      </c>
      <c r="AW65" s="1">
        <v>63</v>
      </c>
      <c r="AX65" s="1">
        <v>7</v>
      </c>
      <c r="AY65" s="1">
        <v>2.5</v>
      </c>
      <c r="AZ65" s="1">
        <v>0.5</v>
      </c>
      <c r="BA65" s="1">
        <v>2.5</v>
      </c>
      <c r="BB65" s="1">
        <v>5.5</v>
      </c>
      <c r="BC65" s="1">
        <v>13.5</v>
      </c>
      <c r="BD65" s="1">
        <v>10.5</v>
      </c>
      <c r="BE65" s="1">
        <v>5.5</v>
      </c>
      <c r="BF65" s="1">
        <v>0.5</v>
      </c>
      <c r="BG65" s="1">
        <v>2.5</v>
      </c>
      <c r="BH65" s="1">
        <v>3.5</v>
      </c>
      <c r="BI65" s="1">
        <v>2.12</v>
      </c>
      <c r="BJ65" s="1">
        <v>28</v>
      </c>
      <c r="BK65" s="1">
        <v>16</v>
      </c>
      <c r="BL65" s="1">
        <v>57</v>
      </c>
      <c r="BM65" s="1">
        <v>20.5</v>
      </c>
      <c r="BN65" s="1">
        <v>9.5</v>
      </c>
      <c r="BO65" s="1">
        <v>46</v>
      </c>
      <c r="BP65" s="1">
        <v>10.5</v>
      </c>
      <c r="BQ65" s="1">
        <v>4</v>
      </c>
      <c r="BR65" s="1">
        <v>38</v>
      </c>
      <c r="BS65" s="1">
        <v>0</v>
      </c>
      <c r="BT65" s="1">
        <v>0</v>
      </c>
      <c r="BU65" s="1">
        <v>2</v>
      </c>
      <c r="BV65" s="1">
        <v>0</v>
      </c>
      <c r="BW65" s="1">
        <v>0</v>
      </c>
      <c r="BX65" s="1">
        <v>0.5</v>
      </c>
      <c r="BY65" s="1">
        <v>61</v>
      </c>
      <c r="BZ65" s="1">
        <v>1.5</v>
      </c>
      <c r="CA65" s="1">
        <v>11</v>
      </c>
      <c r="CB65" s="1">
        <v>3</v>
      </c>
      <c r="CC65" s="1">
        <v>0</v>
      </c>
      <c r="CD65" s="1">
        <v>0</v>
      </c>
      <c r="CE65" s="1">
        <v>0</v>
      </c>
      <c r="CF65" s="1">
        <v>0</v>
      </c>
      <c r="CG65" s="1">
        <v>0</v>
      </c>
      <c r="CH65" s="1">
        <v>0</v>
      </c>
      <c r="CI65" s="1">
        <v>0</v>
      </c>
      <c r="CJ65" s="1">
        <v>0</v>
      </c>
      <c r="CK65" s="1">
        <f t="shared" si="0"/>
        <v>3.64891626</v>
      </c>
      <c r="CL65" s="1">
        <v>1</v>
      </c>
    </row>
    <row r="66" spans="1:90" x14ac:dyDescent="0.25">
      <c r="A66" s="1" t="s">
        <v>197</v>
      </c>
      <c r="B66" s="1">
        <v>4.4000000000000004</v>
      </c>
      <c r="C66" s="1">
        <v>2</v>
      </c>
      <c r="D66" s="1">
        <v>53.5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8</v>
      </c>
      <c r="V66" s="1">
        <v>3</v>
      </c>
      <c r="W66" s="1">
        <v>38</v>
      </c>
      <c r="X66" s="1">
        <v>0.5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0.6</v>
      </c>
      <c r="AM66" s="1">
        <v>13.6</v>
      </c>
      <c r="AN66" s="1">
        <v>0</v>
      </c>
      <c r="AO66" s="1">
        <v>2.2999999999999998</v>
      </c>
      <c r="AP66" s="1">
        <v>7</v>
      </c>
      <c r="AQ66" s="1">
        <v>7</v>
      </c>
      <c r="AR66" s="1">
        <v>0</v>
      </c>
      <c r="AS66" s="1">
        <v>0.5</v>
      </c>
      <c r="AT66" s="1">
        <v>2.5</v>
      </c>
      <c r="AU66" s="1">
        <v>2</v>
      </c>
      <c r="AV66" s="1">
        <v>1</v>
      </c>
      <c r="AW66" s="1">
        <v>50</v>
      </c>
      <c r="AX66" s="1">
        <v>5.5</v>
      </c>
      <c r="AY66" s="1">
        <v>3</v>
      </c>
      <c r="AZ66" s="1">
        <v>0.5</v>
      </c>
      <c r="BA66" s="1">
        <v>0.5</v>
      </c>
      <c r="BB66" s="1">
        <v>4</v>
      </c>
      <c r="BC66" s="1">
        <v>14</v>
      </c>
      <c r="BD66" s="1">
        <v>10</v>
      </c>
      <c r="BE66" s="1">
        <v>5</v>
      </c>
      <c r="BF66" s="1">
        <v>0.5</v>
      </c>
      <c r="BG66" s="1">
        <v>2.5</v>
      </c>
      <c r="BH66" s="1">
        <v>1.5</v>
      </c>
      <c r="BI66" s="1">
        <v>1.47</v>
      </c>
      <c r="BJ66" s="1">
        <v>33</v>
      </c>
      <c r="BK66" s="1">
        <v>24.5</v>
      </c>
      <c r="BL66" s="1">
        <v>74</v>
      </c>
      <c r="BM66" s="1">
        <v>18</v>
      </c>
      <c r="BN66" s="1">
        <v>9</v>
      </c>
      <c r="BO66" s="1">
        <v>50</v>
      </c>
      <c r="BP66" s="1">
        <v>8</v>
      </c>
      <c r="BQ66" s="1">
        <v>3</v>
      </c>
      <c r="BR66" s="1">
        <v>38</v>
      </c>
      <c r="BS66" s="1">
        <v>0</v>
      </c>
      <c r="BT66" s="1">
        <v>0</v>
      </c>
      <c r="BU66" s="1">
        <v>1</v>
      </c>
      <c r="BV66" s="1">
        <v>1</v>
      </c>
      <c r="BW66" s="1">
        <v>0</v>
      </c>
      <c r="BX66" s="1">
        <v>0.5</v>
      </c>
      <c r="BY66" s="1">
        <v>44</v>
      </c>
      <c r="BZ66" s="1">
        <v>0</v>
      </c>
      <c r="CA66" s="1">
        <v>8</v>
      </c>
      <c r="CB66" s="1">
        <v>1.5</v>
      </c>
      <c r="CC66" s="1">
        <v>0</v>
      </c>
      <c r="CD66" s="1">
        <v>0</v>
      </c>
      <c r="CE66" s="1">
        <v>0</v>
      </c>
      <c r="CF66" s="1">
        <v>0</v>
      </c>
      <c r="CG66" s="1">
        <v>0</v>
      </c>
      <c r="CH66" s="1">
        <v>0</v>
      </c>
      <c r="CI66" s="1">
        <v>0</v>
      </c>
      <c r="CJ66" s="1">
        <v>0</v>
      </c>
      <c r="CK66" s="1">
        <f t="shared" si="0"/>
        <v>3.2248592000000005</v>
      </c>
      <c r="CL66" s="1">
        <v>1</v>
      </c>
    </row>
    <row r="67" spans="1:90" x14ac:dyDescent="0.25">
      <c r="A67" s="1" t="s">
        <v>106</v>
      </c>
      <c r="B67" s="1">
        <v>4.3</v>
      </c>
      <c r="C67" s="1">
        <v>2</v>
      </c>
      <c r="D67" s="1">
        <v>90</v>
      </c>
      <c r="E67" s="1">
        <v>0.03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0.01</v>
      </c>
      <c r="P67" s="1">
        <v>0.01</v>
      </c>
      <c r="Q67" s="1">
        <v>0</v>
      </c>
      <c r="R67" s="1">
        <v>0</v>
      </c>
      <c r="S67" s="1">
        <v>0</v>
      </c>
      <c r="T67" s="1">
        <v>0</v>
      </c>
      <c r="U67" s="1">
        <v>10</v>
      </c>
      <c r="V67" s="1">
        <v>5</v>
      </c>
      <c r="W67" s="1">
        <v>50</v>
      </c>
      <c r="X67" s="1">
        <v>2.5</v>
      </c>
      <c r="Y67" s="1">
        <v>1</v>
      </c>
      <c r="Z67" s="1">
        <v>40</v>
      </c>
      <c r="AA67" s="1">
        <v>0</v>
      </c>
      <c r="AB67" s="1">
        <v>0</v>
      </c>
      <c r="AC67" s="1">
        <v>0.5</v>
      </c>
      <c r="AD67" s="1">
        <v>0</v>
      </c>
      <c r="AE67" s="1">
        <v>0.03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5</v>
      </c>
      <c r="AL67" s="1">
        <v>12.7</v>
      </c>
      <c r="AM67" s="1">
        <v>15.6</v>
      </c>
      <c r="AN67" s="1">
        <v>0.1</v>
      </c>
      <c r="AO67" s="1">
        <v>3</v>
      </c>
      <c r="AP67" s="1">
        <v>12.5</v>
      </c>
      <c r="AQ67" s="1">
        <v>12.5</v>
      </c>
      <c r="AR67" s="1">
        <v>0</v>
      </c>
      <c r="AS67" s="1">
        <v>0.5</v>
      </c>
      <c r="AT67" s="1">
        <v>3</v>
      </c>
      <c r="AU67" s="1">
        <v>2</v>
      </c>
      <c r="AV67" s="1">
        <v>1</v>
      </c>
      <c r="AW67" s="1">
        <v>50</v>
      </c>
      <c r="AX67" s="1">
        <v>7</v>
      </c>
      <c r="AY67" s="1">
        <v>1.5</v>
      </c>
      <c r="AZ67" s="1">
        <v>0</v>
      </c>
      <c r="BA67" s="1">
        <v>4</v>
      </c>
      <c r="BB67" s="1">
        <v>5.5</v>
      </c>
      <c r="BC67" s="1">
        <v>14</v>
      </c>
      <c r="BD67" s="1">
        <v>10</v>
      </c>
      <c r="BE67" s="1">
        <v>5</v>
      </c>
      <c r="BF67" s="1">
        <v>0.5</v>
      </c>
      <c r="BG67" s="1">
        <v>2.5</v>
      </c>
      <c r="BH67" s="1">
        <v>1.5</v>
      </c>
      <c r="BI67" s="1">
        <v>1.47</v>
      </c>
      <c r="BJ67" s="1">
        <v>36.5</v>
      </c>
      <c r="BK67" s="1">
        <v>26</v>
      </c>
      <c r="BL67" s="1">
        <v>71</v>
      </c>
      <c r="BM67" s="1">
        <v>22.5</v>
      </c>
      <c r="BN67" s="1">
        <v>13.5</v>
      </c>
      <c r="BO67" s="1">
        <v>60</v>
      </c>
      <c r="BP67" s="1">
        <v>10</v>
      </c>
      <c r="BQ67" s="1">
        <v>5</v>
      </c>
      <c r="BR67" s="1">
        <v>50</v>
      </c>
      <c r="BS67" s="1">
        <v>0.5</v>
      </c>
      <c r="BT67" s="1">
        <v>0</v>
      </c>
      <c r="BU67" s="1">
        <v>2</v>
      </c>
      <c r="BV67" s="1">
        <v>0</v>
      </c>
      <c r="BW67" s="1">
        <v>0</v>
      </c>
      <c r="BX67" s="1">
        <v>0.5</v>
      </c>
      <c r="BY67" s="1">
        <v>64</v>
      </c>
      <c r="BZ67" s="1">
        <v>2.5</v>
      </c>
      <c r="CA67" s="1">
        <v>3.5</v>
      </c>
      <c r="CB67" s="1">
        <v>3.5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  <c r="CJ67" s="1">
        <v>0</v>
      </c>
      <c r="CK67" s="1">
        <f t="shared" ref="CK67:CK86" si="1">4.183594+(-0.009034*D67)+(-1.802019*E67)+(1.02112*F67)+(1.762121*G67)+(-3.031996*J67)+(-6.456009*M67)+(24.043236*O67)+(-1.033312*T67)+(0.066494*AA67)+(-0.22258*AB67)+(-0.191123*AC67)+(-1.297444*AI67)+(-0.050047*AK67)+(-0.042478*AM67)+(0.045861*AQ67)+(-0.114879*AS67)+(-0.11276*AT67)+(0.156991*AU67)+(-0.222984*AV67)+(0.03936*AY67)+(0.032499*BE67)+(0.1917*BF67)+(-0.123623*BG67)+(0.065461*BH67)+(0.015142*BK67)+(-0.018628*BL67)+(-0.023796*BN67)+(0.006707*BR67)+(0.619998*BS67)+(0.019132*BY67)+(0.096691*BZ67)+(-0.020132*CA67)+(0.100053*CB67)+(-1.303454*CD67)+(-0.545811*CF67)+(-1.093949*CG67)+(4.460507*CH67)+(7.9751*CJ67)</f>
        <v>4.06461849</v>
      </c>
      <c r="CL67" s="1">
        <v>1</v>
      </c>
    </row>
    <row r="68" spans="1:90" x14ac:dyDescent="0.25">
      <c r="A68" s="1" t="s">
        <v>107</v>
      </c>
      <c r="B68" s="1">
        <v>4.8</v>
      </c>
      <c r="C68" s="1">
        <v>2</v>
      </c>
      <c r="D68" s="1">
        <v>90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4</v>
      </c>
      <c r="V68" s="1">
        <v>1.5</v>
      </c>
      <c r="W68" s="1">
        <v>38</v>
      </c>
      <c r="X68" s="1">
        <v>0</v>
      </c>
      <c r="Y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0.3</v>
      </c>
      <c r="AM68" s="1">
        <v>20.3</v>
      </c>
      <c r="AN68" s="1">
        <v>0</v>
      </c>
      <c r="AO68" s="1">
        <v>1.7</v>
      </c>
      <c r="AP68" s="1">
        <v>15.5</v>
      </c>
      <c r="AQ68" s="1">
        <v>15.5</v>
      </c>
      <c r="AR68" s="1">
        <v>0</v>
      </c>
      <c r="AS68" s="1">
        <v>1</v>
      </c>
      <c r="AT68" s="1">
        <v>2.5</v>
      </c>
      <c r="AU68" s="1">
        <v>0.5</v>
      </c>
      <c r="AV68" s="1">
        <v>0.5</v>
      </c>
      <c r="AW68" s="1">
        <v>100</v>
      </c>
      <c r="AX68" s="1">
        <v>8</v>
      </c>
      <c r="AY68" s="1">
        <v>6</v>
      </c>
      <c r="AZ68" s="1">
        <v>1</v>
      </c>
      <c r="BA68" s="1">
        <v>1</v>
      </c>
      <c r="BB68" s="1">
        <v>8</v>
      </c>
      <c r="BC68" s="1">
        <v>22</v>
      </c>
      <c r="BD68" s="1">
        <v>16</v>
      </c>
      <c r="BE68" s="1">
        <v>6.5</v>
      </c>
      <c r="BF68" s="1">
        <v>0.5</v>
      </c>
      <c r="BG68" s="1">
        <v>3.5</v>
      </c>
      <c r="BH68" s="1">
        <v>2.5</v>
      </c>
      <c r="BI68" s="1">
        <v>2.4</v>
      </c>
      <c r="BJ68" s="1">
        <v>46.5</v>
      </c>
      <c r="BK68" s="1">
        <v>37.5</v>
      </c>
      <c r="BL68" s="1">
        <v>81</v>
      </c>
      <c r="BM68" s="1">
        <v>11</v>
      </c>
      <c r="BN68" s="1">
        <v>6.5</v>
      </c>
      <c r="BO68" s="1">
        <v>59</v>
      </c>
      <c r="BP68" s="1">
        <v>4</v>
      </c>
      <c r="BQ68" s="1">
        <v>1.5</v>
      </c>
      <c r="BR68" s="1">
        <v>38</v>
      </c>
      <c r="BS68" s="1">
        <v>0</v>
      </c>
      <c r="BT68" s="1">
        <v>0</v>
      </c>
      <c r="BU68" s="1">
        <v>2</v>
      </c>
      <c r="BV68" s="1">
        <v>0</v>
      </c>
      <c r="BW68" s="1">
        <v>0</v>
      </c>
      <c r="BX68" s="1">
        <v>0</v>
      </c>
      <c r="BY68" s="1">
        <v>60</v>
      </c>
      <c r="BZ68" s="1">
        <v>0</v>
      </c>
      <c r="CA68" s="1">
        <v>3.5</v>
      </c>
      <c r="CB68" s="1">
        <v>0</v>
      </c>
      <c r="CC68" s="1">
        <v>0</v>
      </c>
      <c r="CD68" s="1">
        <v>0</v>
      </c>
      <c r="CE68" s="1">
        <v>0</v>
      </c>
      <c r="CF68" s="1">
        <v>0</v>
      </c>
      <c r="CG68" s="1">
        <v>0</v>
      </c>
      <c r="CH68" s="1">
        <v>0</v>
      </c>
      <c r="CI68" s="1">
        <v>0</v>
      </c>
      <c r="CJ68" s="1">
        <v>0</v>
      </c>
      <c r="CK68" s="1">
        <f t="shared" si="1"/>
        <v>3.3001331</v>
      </c>
      <c r="CL68" s="1">
        <v>1</v>
      </c>
    </row>
    <row r="69" spans="1:90" x14ac:dyDescent="0.25">
      <c r="A69" s="1" t="s">
        <v>112</v>
      </c>
      <c r="B69" s="1">
        <v>4.9000000000000004</v>
      </c>
      <c r="C69" s="1">
        <v>2</v>
      </c>
      <c r="D69" s="1">
        <v>90</v>
      </c>
      <c r="E69" s="1">
        <v>0.03</v>
      </c>
      <c r="F69" s="1">
        <v>0</v>
      </c>
      <c r="G69" s="1">
        <v>0</v>
      </c>
      <c r="H69" s="1">
        <v>0</v>
      </c>
      <c r="I69" s="1">
        <v>0.5</v>
      </c>
      <c r="J69" s="1">
        <v>0</v>
      </c>
      <c r="K69" s="1">
        <v>0.5</v>
      </c>
      <c r="L69" s="1">
        <v>0</v>
      </c>
      <c r="M69" s="1">
        <v>0</v>
      </c>
      <c r="N69" s="1">
        <v>0.5</v>
      </c>
      <c r="O69" s="1">
        <v>0.01</v>
      </c>
      <c r="P69" s="1">
        <v>0.01</v>
      </c>
      <c r="Q69" s="1">
        <v>0</v>
      </c>
      <c r="R69" s="1">
        <v>0</v>
      </c>
      <c r="S69" s="1">
        <v>0</v>
      </c>
      <c r="T69" s="1">
        <v>0</v>
      </c>
      <c r="U69" s="1">
        <v>4.5</v>
      </c>
      <c r="V69" s="1">
        <v>2.5</v>
      </c>
      <c r="W69" s="1">
        <v>56</v>
      </c>
      <c r="X69" s="1">
        <v>0</v>
      </c>
      <c r="Y69" s="1">
        <v>0</v>
      </c>
      <c r="AA69" s="1">
        <v>0</v>
      </c>
      <c r="AB69" s="1">
        <v>0</v>
      </c>
      <c r="AC69" s="1">
        <v>0.5</v>
      </c>
      <c r="AD69" s="1">
        <v>0</v>
      </c>
      <c r="AE69" s="1">
        <v>0.02</v>
      </c>
      <c r="AF69" s="1">
        <v>0</v>
      </c>
      <c r="AG69" s="1">
        <v>0</v>
      </c>
      <c r="AH69" s="1">
        <v>0.5</v>
      </c>
      <c r="AI69" s="1">
        <v>0</v>
      </c>
      <c r="AJ69" s="1">
        <v>0.5</v>
      </c>
      <c r="AK69" s="1">
        <v>4</v>
      </c>
      <c r="AL69" s="1">
        <v>6</v>
      </c>
      <c r="AM69" s="1">
        <v>7.3</v>
      </c>
      <c r="AN69" s="1">
        <v>0.1</v>
      </c>
      <c r="AO69" s="1">
        <v>3.3</v>
      </c>
      <c r="AP69" s="1">
        <v>9</v>
      </c>
      <c r="AQ69" s="1">
        <v>15</v>
      </c>
      <c r="AR69" s="1">
        <v>0</v>
      </c>
      <c r="AS69" s="1">
        <v>3.5</v>
      </c>
      <c r="AT69" s="1">
        <v>0.5</v>
      </c>
      <c r="AU69" s="1">
        <v>0</v>
      </c>
      <c r="AV69" s="1">
        <v>0</v>
      </c>
      <c r="AX69" s="1">
        <v>2.5</v>
      </c>
      <c r="AY69" s="1">
        <v>1.5</v>
      </c>
      <c r="AZ69" s="1">
        <v>0.5</v>
      </c>
      <c r="BA69" s="1">
        <v>0.5</v>
      </c>
      <c r="BB69" s="1">
        <v>2.5</v>
      </c>
      <c r="BC69" s="1">
        <v>7</v>
      </c>
      <c r="BD69" s="1">
        <v>5</v>
      </c>
      <c r="BE69" s="1">
        <v>2.5</v>
      </c>
      <c r="BF69" s="1">
        <v>0.5</v>
      </c>
      <c r="BG69" s="1">
        <v>0.5</v>
      </c>
      <c r="BH69" s="1">
        <v>1</v>
      </c>
      <c r="BI69" s="1">
        <v>0.82</v>
      </c>
      <c r="BJ69" s="1">
        <v>23.5</v>
      </c>
      <c r="BK69" s="1">
        <v>20.5</v>
      </c>
      <c r="BL69" s="1">
        <v>87</v>
      </c>
      <c r="BM69" s="1">
        <v>8</v>
      </c>
      <c r="BN69" s="1">
        <v>5.5</v>
      </c>
      <c r="BO69" s="1">
        <v>69</v>
      </c>
      <c r="BP69" s="1">
        <v>4.5</v>
      </c>
      <c r="BQ69" s="1">
        <v>2.5</v>
      </c>
      <c r="BR69" s="1">
        <v>56</v>
      </c>
      <c r="BS69" s="1">
        <v>0</v>
      </c>
      <c r="BT69" s="1">
        <v>0</v>
      </c>
      <c r="BU69" s="1">
        <v>2</v>
      </c>
      <c r="BV69" s="1">
        <v>0</v>
      </c>
      <c r="BW69" s="1">
        <v>0</v>
      </c>
      <c r="BX69" s="1">
        <v>0</v>
      </c>
      <c r="BY69" s="1">
        <v>30</v>
      </c>
      <c r="BZ69" s="1">
        <v>1.5</v>
      </c>
      <c r="CA69" s="1">
        <v>3</v>
      </c>
      <c r="CB69" s="1">
        <v>0</v>
      </c>
      <c r="CC69" s="1">
        <v>0</v>
      </c>
      <c r="CD69" s="1">
        <v>0</v>
      </c>
      <c r="CE69" s="1">
        <v>0</v>
      </c>
      <c r="CF69" s="1">
        <v>0</v>
      </c>
      <c r="CG69" s="1">
        <v>0</v>
      </c>
      <c r="CH69" s="1">
        <v>0</v>
      </c>
      <c r="CI69" s="1">
        <v>0</v>
      </c>
      <c r="CJ69" s="1">
        <v>0</v>
      </c>
      <c r="CK69" s="1">
        <f t="shared" si="1"/>
        <v>3.0134018899999999</v>
      </c>
      <c r="CL69" s="1">
        <v>1</v>
      </c>
    </row>
    <row r="70" spans="1:90" x14ac:dyDescent="0.25">
      <c r="A70" s="1" t="s">
        <v>117</v>
      </c>
      <c r="B70" s="1">
        <v>4.5999999999999996</v>
      </c>
      <c r="C70" s="1">
        <v>2</v>
      </c>
      <c r="D70" s="1">
        <v>90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2</v>
      </c>
      <c r="V70" s="1">
        <v>0.5</v>
      </c>
      <c r="W70" s="1">
        <v>25</v>
      </c>
      <c r="X70" s="1">
        <v>0</v>
      </c>
      <c r="Y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0.5</v>
      </c>
      <c r="AI70" s="1">
        <v>0</v>
      </c>
      <c r="AJ70" s="1">
        <v>0.5</v>
      </c>
      <c r="AK70" s="1">
        <v>1</v>
      </c>
      <c r="AL70" s="1">
        <v>0</v>
      </c>
      <c r="AM70" s="1">
        <v>14.7</v>
      </c>
      <c r="AN70" s="1">
        <v>0</v>
      </c>
      <c r="AO70" s="1">
        <v>1.5</v>
      </c>
      <c r="AP70" s="1">
        <v>10.5</v>
      </c>
      <c r="AQ70" s="1">
        <v>16.5</v>
      </c>
      <c r="AR70" s="1">
        <v>0</v>
      </c>
      <c r="AS70" s="1">
        <v>3</v>
      </c>
      <c r="AT70" s="1">
        <v>1.5</v>
      </c>
      <c r="AU70" s="1">
        <v>0.5</v>
      </c>
      <c r="AV70" s="1">
        <v>0</v>
      </c>
      <c r="AW70" s="1">
        <v>0</v>
      </c>
      <c r="AX70" s="1">
        <v>2</v>
      </c>
      <c r="AY70" s="1">
        <v>6</v>
      </c>
      <c r="AZ70" s="1">
        <v>0.5</v>
      </c>
      <c r="BA70" s="1">
        <v>1</v>
      </c>
      <c r="BB70" s="1">
        <v>7.5</v>
      </c>
      <c r="BC70" s="1">
        <v>18.5</v>
      </c>
      <c r="BD70" s="1">
        <v>13</v>
      </c>
      <c r="BE70" s="1">
        <v>7</v>
      </c>
      <c r="BF70" s="1">
        <v>1.5</v>
      </c>
      <c r="BG70" s="1">
        <v>7</v>
      </c>
      <c r="BH70" s="1">
        <v>2.5</v>
      </c>
      <c r="BI70" s="1">
        <v>2.13</v>
      </c>
      <c r="BJ70" s="1">
        <v>26.5</v>
      </c>
      <c r="BK70" s="1">
        <v>23</v>
      </c>
      <c r="BL70" s="1">
        <v>87</v>
      </c>
      <c r="BM70" s="1">
        <v>5.5</v>
      </c>
      <c r="BN70" s="1">
        <v>3</v>
      </c>
      <c r="BO70" s="1">
        <v>55</v>
      </c>
      <c r="BP70" s="1">
        <v>2</v>
      </c>
      <c r="BQ70" s="1">
        <v>0.5</v>
      </c>
      <c r="BR70" s="1">
        <v>25</v>
      </c>
      <c r="BS70" s="1">
        <v>0</v>
      </c>
      <c r="BT70" s="1">
        <v>0</v>
      </c>
      <c r="BU70" s="1">
        <v>2</v>
      </c>
      <c r="BV70" s="1">
        <v>0</v>
      </c>
      <c r="BW70" s="1">
        <v>0</v>
      </c>
      <c r="BX70" s="1">
        <v>0</v>
      </c>
      <c r="BY70" s="1">
        <v>38.5</v>
      </c>
      <c r="BZ70" s="1">
        <v>0.5</v>
      </c>
      <c r="CA70" s="1">
        <v>2</v>
      </c>
      <c r="CB70" s="1">
        <v>0</v>
      </c>
      <c r="CC70" s="1">
        <v>0</v>
      </c>
      <c r="CD70" s="1">
        <v>0</v>
      </c>
      <c r="CE70" s="1">
        <v>0</v>
      </c>
      <c r="CF70" s="1">
        <v>0</v>
      </c>
      <c r="CG70" s="1">
        <v>0</v>
      </c>
      <c r="CH70" s="1">
        <v>0</v>
      </c>
      <c r="CI70" s="1">
        <v>0</v>
      </c>
      <c r="CJ70" s="1">
        <v>0</v>
      </c>
      <c r="CK70" s="1">
        <f t="shared" si="1"/>
        <v>2.6355603999999992</v>
      </c>
      <c r="CL70" s="1">
        <v>1</v>
      </c>
    </row>
    <row r="71" spans="1:90" x14ac:dyDescent="0.25">
      <c r="A71" s="1" t="s">
        <v>122</v>
      </c>
      <c r="B71" s="1">
        <v>4.5</v>
      </c>
      <c r="C71" s="1">
        <v>2</v>
      </c>
      <c r="D71" s="1">
        <v>83.5</v>
      </c>
      <c r="E71" s="1">
        <v>0.23</v>
      </c>
      <c r="F71" s="1">
        <v>0.25</v>
      </c>
      <c r="G71" s="1">
        <v>0.3</v>
      </c>
      <c r="H71" s="1">
        <v>1</v>
      </c>
      <c r="I71" s="1">
        <v>0.5</v>
      </c>
      <c r="J71" s="1">
        <v>0.5</v>
      </c>
      <c r="K71" s="1">
        <v>0.5</v>
      </c>
      <c r="L71" s="1">
        <v>0</v>
      </c>
      <c r="M71" s="1">
        <v>0.5</v>
      </c>
      <c r="N71" s="1">
        <v>0.5</v>
      </c>
      <c r="O71" s="1">
        <v>0.24</v>
      </c>
      <c r="P71" s="1">
        <v>0.24</v>
      </c>
      <c r="Q71" s="1">
        <v>0.5</v>
      </c>
      <c r="R71" s="1">
        <v>0.5</v>
      </c>
      <c r="S71" s="1">
        <v>0</v>
      </c>
      <c r="T71" s="1">
        <v>0.5</v>
      </c>
      <c r="U71" s="1">
        <v>6</v>
      </c>
      <c r="V71" s="1">
        <v>5.5</v>
      </c>
      <c r="W71" s="1">
        <v>92</v>
      </c>
      <c r="X71" s="1">
        <v>1</v>
      </c>
      <c r="Y71" s="1">
        <v>0</v>
      </c>
      <c r="Z71" s="1">
        <v>0</v>
      </c>
      <c r="AA71" s="1">
        <v>0</v>
      </c>
      <c r="AB71" s="1">
        <v>0</v>
      </c>
      <c r="AC71" s="1">
        <v>0.5</v>
      </c>
      <c r="AD71" s="1">
        <v>0</v>
      </c>
      <c r="AE71" s="1">
        <v>0.06</v>
      </c>
      <c r="AF71" s="1">
        <v>0</v>
      </c>
      <c r="AG71" s="1">
        <v>0</v>
      </c>
      <c r="AH71" s="1">
        <v>0</v>
      </c>
      <c r="AI71" s="1">
        <v>0</v>
      </c>
      <c r="AJ71" s="1">
        <v>0.5</v>
      </c>
      <c r="AK71" s="1">
        <v>17.5</v>
      </c>
      <c r="AL71" s="1">
        <v>6.7</v>
      </c>
      <c r="AM71" s="1">
        <v>22.4</v>
      </c>
      <c r="AN71" s="1">
        <v>1.6</v>
      </c>
      <c r="AO71" s="1">
        <v>3.6</v>
      </c>
      <c r="AP71" s="1">
        <v>6.5</v>
      </c>
      <c r="AQ71" s="1">
        <v>18.5</v>
      </c>
      <c r="AR71" s="1">
        <v>0</v>
      </c>
      <c r="AS71" s="1">
        <v>6.5</v>
      </c>
      <c r="AT71" s="1">
        <v>1.5</v>
      </c>
      <c r="AU71" s="1">
        <v>0</v>
      </c>
      <c r="AV71" s="1">
        <v>0</v>
      </c>
      <c r="AX71" s="1">
        <v>3.5</v>
      </c>
      <c r="AY71" s="1">
        <v>1.5</v>
      </c>
      <c r="AZ71" s="1">
        <v>0</v>
      </c>
      <c r="BA71" s="1">
        <v>1</v>
      </c>
      <c r="BB71" s="1">
        <v>2.5</v>
      </c>
      <c r="BC71" s="1">
        <v>18.5</v>
      </c>
      <c r="BD71" s="1">
        <v>13</v>
      </c>
      <c r="BE71" s="1">
        <v>7</v>
      </c>
      <c r="BF71" s="1">
        <v>1.5</v>
      </c>
      <c r="BG71" s="1">
        <v>7</v>
      </c>
      <c r="BH71" s="1">
        <v>2.5</v>
      </c>
      <c r="BI71" s="1">
        <v>2.13</v>
      </c>
      <c r="BJ71" s="1">
        <v>28.5</v>
      </c>
      <c r="BK71" s="1">
        <v>22</v>
      </c>
      <c r="BL71" s="1">
        <v>77</v>
      </c>
      <c r="BM71" s="1">
        <v>14.5</v>
      </c>
      <c r="BN71" s="1">
        <v>10.5</v>
      </c>
      <c r="BO71" s="1">
        <v>72</v>
      </c>
      <c r="BP71" s="1">
        <v>6</v>
      </c>
      <c r="BQ71" s="1">
        <v>5.5</v>
      </c>
      <c r="BR71" s="1">
        <v>92</v>
      </c>
      <c r="BS71" s="1">
        <v>0</v>
      </c>
      <c r="BT71" s="1">
        <v>0</v>
      </c>
      <c r="BU71" s="1">
        <v>2</v>
      </c>
      <c r="BV71" s="1">
        <v>0</v>
      </c>
      <c r="BW71" s="1">
        <v>1</v>
      </c>
      <c r="BX71" s="1">
        <v>0.5</v>
      </c>
      <c r="BY71" s="1">
        <v>42</v>
      </c>
      <c r="BZ71" s="1">
        <v>1</v>
      </c>
      <c r="CA71" s="1">
        <v>2</v>
      </c>
      <c r="CB71" s="1">
        <v>2.5</v>
      </c>
      <c r="CC71" s="1">
        <v>0</v>
      </c>
      <c r="CD71" s="1">
        <v>0</v>
      </c>
      <c r="CE71" s="1">
        <v>0</v>
      </c>
      <c r="CF71" s="1">
        <v>0</v>
      </c>
      <c r="CG71" s="1">
        <v>0</v>
      </c>
      <c r="CH71" s="1">
        <v>0</v>
      </c>
      <c r="CI71" s="1">
        <v>0</v>
      </c>
      <c r="CJ71" s="1">
        <v>0</v>
      </c>
      <c r="CK71" s="1">
        <f t="shared" si="1"/>
        <v>2.5665408700000003</v>
      </c>
      <c r="CL71" s="1">
        <v>1</v>
      </c>
    </row>
    <row r="72" spans="1:90" x14ac:dyDescent="0.25">
      <c r="A72" s="1" t="s">
        <v>124</v>
      </c>
      <c r="B72" s="1">
        <v>4.5</v>
      </c>
      <c r="C72" s="1">
        <v>2</v>
      </c>
      <c r="D72" s="1">
        <v>90</v>
      </c>
      <c r="E72" s="1">
        <v>0.32</v>
      </c>
      <c r="F72" s="1">
        <v>0.5</v>
      </c>
      <c r="G72" s="1">
        <v>0.5</v>
      </c>
      <c r="H72" s="1">
        <v>2</v>
      </c>
      <c r="I72" s="1">
        <v>2</v>
      </c>
      <c r="J72" s="1">
        <v>1.5</v>
      </c>
      <c r="K72" s="1">
        <v>2</v>
      </c>
      <c r="L72" s="1">
        <v>0</v>
      </c>
      <c r="M72" s="1">
        <v>0.5</v>
      </c>
      <c r="N72" s="1">
        <v>0</v>
      </c>
      <c r="O72" s="1">
        <v>0.4</v>
      </c>
      <c r="P72" s="1">
        <v>0.4</v>
      </c>
      <c r="Q72" s="1">
        <v>1</v>
      </c>
      <c r="R72" s="1">
        <v>1</v>
      </c>
      <c r="S72" s="1">
        <v>0</v>
      </c>
      <c r="T72" s="1">
        <v>0</v>
      </c>
      <c r="U72" s="1">
        <v>9.5</v>
      </c>
      <c r="V72" s="1">
        <v>8.5</v>
      </c>
      <c r="W72" s="1">
        <v>89</v>
      </c>
      <c r="X72" s="1">
        <v>0</v>
      </c>
      <c r="Y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0.08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35.5</v>
      </c>
      <c r="AL72" s="1">
        <v>1.35</v>
      </c>
      <c r="AM72" s="1">
        <v>52.7</v>
      </c>
      <c r="AN72" s="1">
        <v>2.7</v>
      </c>
      <c r="AO72" s="1">
        <v>6</v>
      </c>
      <c r="AP72" s="1">
        <v>17.5</v>
      </c>
      <c r="AQ72" s="1">
        <v>29.5</v>
      </c>
      <c r="AR72" s="1">
        <v>1</v>
      </c>
      <c r="AS72" s="1">
        <v>8</v>
      </c>
      <c r="AT72" s="1">
        <v>2.5</v>
      </c>
      <c r="AU72" s="1">
        <v>1</v>
      </c>
      <c r="AV72" s="1">
        <v>1</v>
      </c>
      <c r="AW72" s="1">
        <v>100</v>
      </c>
      <c r="AX72" s="1">
        <v>7.5</v>
      </c>
      <c r="AY72" s="1">
        <v>2</v>
      </c>
      <c r="AZ72" s="1">
        <v>1</v>
      </c>
      <c r="BA72" s="1">
        <v>0.5</v>
      </c>
      <c r="BB72" s="1">
        <v>3.5</v>
      </c>
      <c r="BC72" s="1">
        <v>12.5</v>
      </c>
      <c r="BD72" s="1">
        <v>7.5</v>
      </c>
      <c r="BE72" s="1">
        <v>6</v>
      </c>
      <c r="BF72" s="1">
        <v>3.5</v>
      </c>
      <c r="BG72" s="1">
        <v>3</v>
      </c>
      <c r="BH72" s="1">
        <v>0.5</v>
      </c>
      <c r="BI72" s="1">
        <v>1.2</v>
      </c>
      <c r="BJ72" s="1">
        <v>64.5</v>
      </c>
      <c r="BK72" s="1">
        <v>59</v>
      </c>
      <c r="BL72" s="1">
        <v>91</v>
      </c>
      <c r="BM72" s="1">
        <v>21.5</v>
      </c>
      <c r="BN72" s="1">
        <v>18</v>
      </c>
      <c r="BO72" s="1">
        <v>84</v>
      </c>
      <c r="BP72" s="1">
        <v>9.5</v>
      </c>
      <c r="BQ72" s="1">
        <v>8.5</v>
      </c>
      <c r="BR72" s="1">
        <v>89</v>
      </c>
      <c r="BS72" s="1">
        <v>0</v>
      </c>
      <c r="BT72" s="1">
        <v>0</v>
      </c>
      <c r="BU72" s="1">
        <v>2</v>
      </c>
      <c r="BV72" s="1">
        <v>0</v>
      </c>
      <c r="BW72" s="1">
        <v>0</v>
      </c>
      <c r="BX72" s="1">
        <v>1.5</v>
      </c>
      <c r="BY72" s="1">
        <v>75.5</v>
      </c>
      <c r="BZ72" s="1">
        <v>2.5</v>
      </c>
      <c r="CA72" s="1">
        <v>7</v>
      </c>
      <c r="CB72" s="1">
        <v>0.5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0</v>
      </c>
      <c r="CJ72" s="1">
        <v>0</v>
      </c>
      <c r="CK72" s="1">
        <f t="shared" si="1"/>
        <v>3.6661662200000009</v>
      </c>
      <c r="CL72" s="1">
        <v>1</v>
      </c>
    </row>
    <row r="73" spans="1:90" x14ac:dyDescent="0.25">
      <c r="A73" s="1" t="s">
        <v>201</v>
      </c>
      <c r="B73" s="1">
        <v>3.9</v>
      </c>
      <c r="C73" s="1">
        <v>2</v>
      </c>
      <c r="D73" s="1">
        <v>50</v>
      </c>
      <c r="E73" s="1">
        <v>0.01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3</v>
      </c>
      <c r="V73" s="1">
        <v>0.5</v>
      </c>
      <c r="W73" s="1">
        <v>17</v>
      </c>
      <c r="X73" s="1">
        <v>0</v>
      </c>
      <c r="Y73" s="1">
        <v>0</v>
      </c>
      <c r="AA73" s="1">
        <v>0</v>
      </c>
      <c r="AB73" s="1">
        <v>0</v>
      </c>
      <c r="AC73" s="1">
        <v>0.5</v>
      </c>
      <c r="AD73" s="1">
        <v>0</v>
      </c>
      <c r="AE73" s="1">
        <v>0.02</v>
      </c>
      <c r="AF73" s="1">
        <v>0</v>
      </c>
      <c r="AG73" s="1">
        <v>0</v>
      </c>
      <c r="AH73" s="1">
        <v>0</v>
      </c>
      <c r="AI73" s="1">
        <v>0</v>
      </c>
      <c r="AJ73" s="1">
        <v>0.5</v>
      </c>
      <c r="AK73" s="1">
        <v>0</v>
      </c>
      <c r="AL73" s="1">
        <v>5.0999999999999996</v>
      </c>
      <c r="AM73" s="1">
        <v>6.6</v>
      </c>
      <c r="AN73" s="1">
        <v>0.1</v>
      </c>
      <c r="AO73" s="1">
        <v>1.5</v>
      </c>
      <c r="AP73" s="1">
        <v>8</v>
      </c>
      <c r="AQ73" s="1">
        <v>14</v>
      </c>
      <c r="AR73" s="1">
        <v>0</v>
      </c>
      <c r="AS73" s="1">
        <v>3.5</v>
      </c>
      <c r="AT73" s="1">
        <v>0</v>
      </c>
      <c r="AU73" s="1">
        <v>1.5</v>
      </c>
      <c r="AV73" s="1">
        <v>1</v>
      </c>
      <c r="AW73" s="1">
        <v>67</v>
      </c>
      <c r="AX73" s="1">
        <v>4.5</v>
      </c>
      <c r="AY73" s="1">
        <v>1</v>
      </c>
      <c r="AZ73" s="1">
        <v>0</v>
      </c>
      <c r="BA73" s="1">
        <v>0</v>
      </c>
      <c r="BB73" s="1">
        <v>1</v>
      </c>
      <c r="BC73" s="1">
        <v>18.5</v>
      </c>
      <c r="BD73" s="1">
        <v>13</v>
      </c>
      <c r="BE73" s="1">
        <v>7</v>
      </c>
      <c r="BF73" s="1">
        <v>1.5</v>
      </c>
      <c r="BG73" s="1">
        <v>7</v>
      </c>
      <c r="BH73" s="1">
        <v>2.5</v>
      </c>
      <c r="BI73" s="1">
        <v>2.13</v>
      </c>
      <c r="BJ73" s="1">
        <v>15</v>
      </c>
      <c r="BK73" s="1">
        <v>7.5</v>
      </c>
      <c r="BL73" s="1">
        <v>50</v>
      </c>
      <c r="BM73" s="1">
        <v>6.5</v>
      </c>
      <c r="BN73" s="1">
        <v>1</v>
      </c>
      <c r="BO73" s="1">
        <v>15</v>
      </c>
      <c r="BP73" s="1">
        <v>3</v>
      </c>
      <c r="BQ73" s="1">
        <v>0.5</v>
      </c>
      <c r="BR73" s="1">
        <v>17</v>
      </c>
      <c r="BS73" s="1">
        <v>0</v>
      </c>
      <c r="BT73" s="1">
        <v>0</v>
      </c>
      <c r="BU73" s="1">
        <v>1</v>
      </c>
      <c r="BV73" s="1">
        <v>1</v>
      </c>
      <c r="BW73" s="1">
        <v>0</v>
      </c>
      <c r="BX73" s="1">
        <v>0.5</v>
      </c>
      <c r="BY73" s="1">
        <v>29.5</v>
      </c>
      <c r="BZ73" s="1">
        <v>0</v>
      </c>
      <c r="CA73" s="1">
        <v>3</v>
      </c>
      <c r="CB73" s="1">
        <v>4.5</v>
      </c>
      <c r="CC73" s="1">
        <v>0</v>
      </c>
      <c r="CD73" s="1">
        <v>0</v>
      </c>
      <c r="CE73" s="1">
        <v>0</v>
      </c>
      <c r="CF73" s="1">
        <v>0</v>
      </c>
      <c r="CG73" s="1">
        <v>0</v>
      </c>
      <c r="CH73" s="1">
        <v>0</v>
      </c>
      <c r="CI73" s="1">
        <v>0</v>
      </c>
      <c r="CJ73" s="1">
        <v>0</v>
      </c>
      <c r="CK73" s="1">
        <f t="shared" si="1"/>
        <v>3.66975651</v>
      </c>
      <c r="CL73" s="1">
        <v>1</v>
      </c>
    </row>
    <row r="74" spans="1:90" x14ac:dyDescent="0.25">
      <c r="A74" s="1" t="s">
        <v>178</v>
      </c>
      <c r="B74" s="1">
        <v>5.3</v>
      </c>
      <c r="C74" s="1">
        <v>2</v>
      </c>
      <c r="D74" s="1">
        <v>90</v>
      </c>
      <c r="E74" s="1">
        <v>0.02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4.5</v>
      </c>
      <c r="V74" s="1">
        <v>3.5</v>
      </c>
      <c r="W74" s="1">
        <v>78</v>
      </c>
      <c r="X74" s="1">
        <v>0</v>
      </c>
      <c r="Y74" s="1">
        <v>0</v>
      </c>
      <c r="AA74" s="1">
        <v>0</v>
      </c>
      <c r="AB74" s="1">
        <v>0</v>
      </c>
      <c r="AC74" s="1">
        <v>0.5</v>
      </c>
      <c r="AD74" s="1">
        <v>0</v>
      </c>
      <c r="AE74" s="1">
        <v>0.02</v>
      </c>
      <c r="AF74" s="1">
        <v>0</v>
      </c>
      <c r="AG74" s="1">
        <v>0</v>
      </c>
      <c r="AH74" s="1">
        <v>0</v>
      </c>
      <c r="AI74" s="1">
        <v>0</v>
      </c>
      <c r="AJ74" s="1">
        <v>0.5</v>
      </c>
      <c r="AK74" s="1">
        <v>2</v>
      </c>
      <c r="AL74" s="1">
        <v>6.15</v>
      </c>
      <c r="AM74" s="1">
        <v>27.5</v>
      </c>
      <c r="AN74" s="1">
        <v>0.1</v>
      </c>
      <c r="AO74" s="1">
        <v>2.5</v>
      </c>
      <c r="AP74" s="1">
        <v>16</v>
      </c>
      <c r="AQ74" s="1">
        <v>22</v>
      </c>
      <c r="AR74" s="1">
        <v>1</v>
      </c>
      <c r="AS74" s="1">
        <v>4</v>
      </c>
      <c r="AT74" s="1">
        <v>2</v>
      </c>
      <c r="AU74" s="1">
        <v>4</v>
      </c>
      <c r="AV74" s="1">
        <v>1.5</v>
      </c>
      <c r="AW74" s="1">
        <v>38</v>
      </c>
      <c r="AX74" s="1">
        <v>4</v>
      </c>
      <c r="AY74" s="1">
        <v>2.5</v>
      </c>
      <c r="AZ74" s="1">
        <v>1.5</v>
      </c>
      <c r="BA74" s="1">
        <v>0</v>
      </c>
      <c r="BB74" s="1">
        <v>4</v>
      </c>
      <c r="BC74" s="1">
        <v>14</v>
      </c>
      <c r="BD74" s="1">
        <v>9.5</v>
      </c>
      <c r="BE74" s="1">
        <v>7</v>
      </c>
      <c r="BF74" s="1">
        <v>1</v>
      </c>
      <c r="BG74" s="1">
        <v>2</v>
      </c>
      <c r="BH74" s="1">
        <v>2.5</v>
      </c>
      <c r="BI74" s="1">
        <v>2.0699999999999998</v>
      </c>
      <c r="BJ74" s="1">
        <v>58</v>
      </c>
      <c r="BK74" s="1">
        <v>53</v>
      </c>
      <c r="BL74" s="1">
        <v>91</v>
      </c>
      <c r="BM74" s="1">
        <v>19.5</v>
      </c>
      <c r="BN74" s="1">
        <v>16.5</v>
      </c>
      <c r="BO74" s="1">
        <v>85</v>
      </c>
      <c r="BP74" s="1">
        <v>4.5</v>
      </c>
      <c r="BQ74" s="1">
        <v>3.5</v>
      </c>
      <c r="BR74" s="1">
        <v>78</v>
      </c>
      <c r="BS74" s="1">
        <v>0</v>
      </c>
      <c r="BT74" s="1">
        <v>0</v>
      </c>
      <c r="BU74" s="1">
        <v>2</v>
      </c>
      <c r="BV74" s="1">
        <v>0</v>
      </c>
      <c r="BW74" s="1">
        <v>0</v>
      </c>
      <c r="BX74" s="1">
        <v>0.5</v>
      </c>
      <c r="BY74" s="1">
        <v>71</v>
      </c>
      <c r="BZ74" s="1">
        <v>1</v>
      </c>
      <c r="CA74" s="1">
        <v>4</v>
      </c>
      <c r="CB74" s="1">
        <v>0.5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>
        <v>0</v>
      </c>
      <c r="CJ74" s="1">
        <v>0</v>
      </c>
      <c r="CK74" s="1">
        <f t="shared" si="1"/>
        <v>3.6845381199999996</v>
      </c>
      <c r="CL74" s="1">
        <v>1</v>
      </c>
    </row>
    <row r="75" spans="1:90" x14ac:dyDescent="0.25">
      <c r="A75" s="1" t="s">
        <v>188</v>
      </c>
      <c r="B75" s="1">
        <v>4.3</v>
      </c>
      <c r="C75" s="1">
        <v>2</v>
      </c>
      <c r="D75" s="1">
        <v>90</v>
      </c>
      <c r="E75" s="1">
        <v>0.09</v>
      </c>
      <c r="F75" s="1">
        <v>0.17</v>
      </c>
      <c r="G75" s="1">
        <v>0.2</v>
      </c>
      <c r="H75" s="1">
        <v>1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11</v>
      </c>
      <c r="V75" s="1">
        <v>8</v>
      </c>
      <c r="W75" s="1">
        <v>73</v>
      </c>
      <c r="X75" s="1">
        <v>4</v>
      </c>
      <c r="Y75" s="1">
        <v>0.5</v>
      </c>
      <c r="Z75" s="1">
        <v>13</v>
      </c>
      <c r="AA75" s="1">
        <v>0</v>
      </c>
      <c r="AB75" s="1">
        <v>0</v>
      </c>
      <c r="AC75" s="1">
        <v>1</v>
      </c>
      <c r="AD75" s="1">
        <v>0.5</v>
      </c>
      <c r="AE75" s="1">
        <v>0.22</v>
      </c>
      <c r="AF75" s="1">
        <v>0.5</v>
      </c>
      <c r="AG75" s="1">
        <v>0</v>
      </c>
      <c r="AH75" s="1">
        <v>0</v>
      </c>
      <c r="AI75" s="1">
        <v>0</v>
      </c>
      <c r="AJ75" s="1">
        <v>0</v>
      </c>
      <c r="AK75" s="1">
        <v>1</v>
      </c>
      <c r="AL75" s="1">
        <v>14.2</v>
      </c>
      <c r="AM75" s="1">
        <v>22.7</v>
      </c>
      <c r="AN75" s="1">
        <v>0.7</v>
      </c>
      <c r="AO75" s="1">
        <v>2.7</v>
      </c>
      <c r="AP75" s="1">
        <v>13.5</v>
      </c>
      <c r="AQ75" s="1">
        <v>18</v>
      </c>
      <c r="AR75" s="1">
        <v>0</v>
      </c>
      <c r="AS75" s="1">
        <v>2.5</v>
      </c>
      <c r="AT75" s="1">
        <v>2.5</v>
      </c>
      <c r="AU75" s="1">
        <v>4</v>
      </c>
      <c r="AV75" s="1">
        <v>2.5</v>
      </c>
      <c r="AW75" s="1">
        <v>63</v>
      </c>
      <c r="AX75" s="1">
        <v>5.5</v>
      </c>
      <c r="AY75" s="1">
        <v>2</v>
      </c>
      <c r="AZ75" s="1">
        <v>0</v>
      </c>
      <c r="BA75" s="1">
        <v>0.5</v>
      </c>
      <c r="BB75" s="1">
        <v>2.5</v>
      </c>
      <c r="BC75" s="1">
        <v>13.5</v>
      </c>
      <c r="BD75" s="1">
        <v>10.5</v>
      </c>
      <c r="BE75" s="1">
        <v>5.5</v>
      </c>
      <c r="BF75" s="1">
        <v>0.5</v>
      </c>
      <c r="BG75" s="1">
        <v>2.5</v>
      </c>
      <c r="BH75" s="1">
        <v>3.5</v>
      </c>
      <c r="BI75" s="1">
        <v>2.12</v>
      </c>
      <c r="BJ75" s="1">
        <v>32</v>
      </c>
      <c r="BK75" s="1">
        <v>21</v>
      </c>
      <c r="BL75" s="1">
        <v>66</v>
      </c>
      <c r="BM75" s="1">
        <v>22.5</v>
      </c>
      <c r="BN75" s="1">
        <v>12</v>
      </c>
      <c r="BO75" s="1">
        <v>53</v>
      </c>
      <c r="BP75" s="1">
        <v>11</v>
      </c>
      <c r="BQ75" s="1">
        <v>8</v>
      </c>
      <c r="BR75" s="1">
        <v>73</v>
      </c>
      <c r="BS75" s="1">
        <v>0</v>
      </c>
      <c r="BT75" s="1">
        <v>0</v>
      </c>
      <c r="BU75" s="1">
        <v>2</v>
      </c>
      <c r="BV75" s="1">
        <v>0</v>
      </c>
      <c r="BW75" s="1">
        <v>0</v>
      </c>
      <c r="BX75" s="1">
        <v>0</v>
      </c>
      <c r="BY75" s="1">
        <v>54.5</v>
      </c>
      <c r="BZ75" s="1">
        <v>0.5</v>
      </c>
      <c r="CA75" s="1">
        <v>3</v>
      </c>
      <c r="CB75" s="1">
        <v>5.5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0</v>
      </c>
      <c r="CJ75" s="1">
        <v>0</v>
      </c>
      <c r="CK75" s="1">
        <f t="shared" si="1"/>
        <v>4.0027492900000015</v>
      </c>
      <c r="CL75" s="1">
        <v>1</v>
      </c>
    </row>
    <row r="76" spans="1:90" x14ac:dyDescent="0.25">
      <c r="A76" s="1" t="s">
        <v>145</v>
      </c>
      <c r="B76" s="1">
        <v>4.7</v>
      </c>
      <c r="C76" s="1">
        <v>2</v>
      </c>
      <c r="D76" s="1">
        <v>90</v>
      </c>
      <c r="E76" s="1">
        <v>0</v>
      </c>
      <c r="F76" s="1">
        <v>0</v>
      </c>
      <c r="G76" s="1">
        <v>0</v>
      </c>
      <c r="H76" s="1">
        <v>0</v>
      </c>
      <c r="I76" s="1">
        <v>0.5</v>
      </c>
      <c r="J76" s="1">
        <v>0</v>
      </c>
      <c r="K76" s="1">
        <v>0</v>
      </c>
      <c r="L76" s="1">
        <v>0.5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13.5</v>
      </c>
      <c r="V76" s="1">
        <v>12</v>
      </c>
      <c r="W76" s="1">
        <v>89</v>
      </c>
      <c r="X76" s="1">
        <v>0</v>
      </c>
      <c r="Y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0.5</v>
      </c>
      <c r="AK76" s="1">
        <v>1.5</v>
      </c>
      <c r="AL76" s="1">
        <v>3.2</v>
      </c>
      <c r="AM76" s="1">
        <v>10</v>
      </c>
      <c r="AN76" s="1">
        <v>0</v>
      </c>
      <c r="AO76" s="1">
        <v>4.0999999999999996</v>
      </c>
      <c r="AP76" s="1">
        <v>12.5</v>
      </c>
      <c r="AQ76" s="1">
        <v>18.5</v>
      </c>
      <c r="AR76" s="1">
        <v>0</v>
      </c>
      <c r="AS76" s="1">
        <v>4</v>
      </c>
      <c r="AT76" s="1">
        <v>0.5</v>
      </c>
      <c r="AU76" s="1">
        <v>1</v>
      </c>
      <c r="AV76" s="1">
        <v>0.5</v>
      </c>
      <c r="AW76" s="1">
        <v>50</v>
      </c>
      <c r="AX76" s="1">
        <v>4.5</v>
      </c>
      <c r="AY76" s="1">
        <v>0.5</v>
      </c>
      <c r="AZ76" s="1">
        <v>0</v>
      </c>
      <c r="BA76" s="1">
        <v>2</v>
      </c>
      <c r="BB76" s="1">
        <v>2.5</v>
      </c>
      <c r="BC76" s="1">
        <v>3.5</v>
      </c>
      <c r="BD76" s="1">
        <v>1</v>
      </c>
      <c r="BE76" s="1">
        <v>2.5</v>
      </c>
      <c r="BF76" s="1">
        <v>0</v>
      </c>
      <c r="BG76" s="1">
        <v>0.5</v>
      </c>
      <c r="BH76" s="1">
        <v>1</v>
      </c>
      <c r="BI76" s="1">
        <v>0.66</v>
      </c>
      <c r="BJ76" s="1">
        <v>81.5</v>
      </c>
      <c r="BK76" s="1">
        <v>71</v>
      </c>
      <c r="BL76" s="1">
        <v>87</v>
      </c>
      <c r="BM76" s="1">
        <v>35</v>
      </c>
      <c r="BN76" s="1">
        <v>29</v>
      </c>
      <c r="BO76" s="1">
        <v>83</v>
      </c>
      <c r="BP76" s="1">
        <v>13.5</v>
      </c>
      <c r="BQ76" s="1">
        <v>12</v>
      </c>
      <c r="BR76" s="1">
        <v>89</v>
      </c>
      <c r="BS76" s="1">
        <v>0</v>
      </c>
      <c r="BT76" s="1">
        <v>0</v>
      </c>
      <c r="BU76" s="1">
        <v>2</v>
      </c>
      <c r="BV76" s="1">
        <v>0</v>
      </c>
      <c r="BW76" s="1">
        <v>0</v>
      </c>
      <c r="BX76" s="1">
        <v>0.5</v>
      </c>
      <c r="BY76" s="1">
        <v>89.5</v>
      </c>
      <c r="BZ76" s="1">
        <v>0.5</v>
      </c>
      <c r="CA76" s="1">
        <v>6</v>
      </c>
      <c r="CB76" s="1">
        <v>1</v>
      </c>
      <c r="CC76" s="1">
        <v>0.5</v>
      </c>
      <c r="CD76" s="1">
        <v>0</v>
      </c>
      <c r="CE76" s="1">
        <v>0</v>
      </c>
      <c r="CF76" s="1">
        <v>0</v>
      </c>
      <c r="CG76" s="1">
        <v>0</v>
      </c>
      <c r="CH76" s="1">
        <v>0</v>
      </c>
      <c r="CI76" s="1">
        <v>0</v>
      </c>
      <c r="CJ76" s="1">
        <v>0</v>
      </c>
      <c r="CK76" s="1">
        <f t="shared" si="1"/>
        <v>4.4544974999999996</v>
      </c>
      <c r="CL76" s="1">
        <v>1</v>
      </c>
    </row>
    <row r="77" spans="1:90" x14ac:dyDescent="0.25">
      <c r="A77" s="1" t="s">
        <v>146</v>
      </c>
      <c r="B77" s="1">
        <v>4.3</v>
      </c>
      <c r="C77" s="1">
        <v>2</v>
      </c>
      <c r="D77" s="1">
        <v>90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6.5</v>
      </c>
      <c r="V77" s="1">
        <v>2</v>
      </c>
      <c r="W77" s="1">
        <v>31</v>
      </c>
      <c r="X77" s="1">
        <v>0</v>
      </c>
      <c r="Y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0.3</v>
      </c>
      <c r="AM77" s="1">
        <v>19.100000000000001</v>
      </c>
      <c r="AN77" s="1">
        <v>0</v>
      </c>
      <c r="AO77" s="1">
        <v>2</v>
      </c>
      <c r="AP77" s="1">
        <v>13.5</v>
      </c>
      <c r="AQ77" s="1">
        <v>13.5</v>
      </c>
      <c r="AR77" s="1">
        <v>0</v>
      </c>
      <c r="AS77" s="1">
        <v>1</v>
      </c>
      <c r="AT77" s="1">
        <v>2.5</v>
      </c>
      <c r="AU77" s="1">
        <v>1</v>
      </c>
      <c r="AV77" s="1">
        <v>1</v>
      </c>
      <c r="AW77" s="1">
        <v>100</v>
      </c>
      <c r="AX77" s="1">
        <v>6.5</v>
      </c>
      <c r="AY77" s="1">
        <v>3.5</v>
      </c>
      <c r="AZ77" s="1">
        <v>1.5</v>
      </c>
      <c r="BA77" s="1">
        <v>1</v>
      </c>
      <c r="BB77" s="1">
        <v>6</v>
      </c>
      <c r="BC77" s="1">
        <v>13.5</v>
      </c>
      <c r="BD77" s="1">
        <v>10.5</v>
      </c>
      <c r="BE77" s="1">
        <v>5.5</v>
      </c>
      <c r="BF77" s="1">
        <v>0.5</v>
      </c>
      <c r="BG77" s="1">
        <v>2.5</v>
      </c>
      <c r="BH77" s="1">
        <v>3.5</v>
      </c>
      <c r="BI77" s="1">
        <v>2.12</v>
      </c>
      <c r="BJ77" s="1">
        <v>35.5</v>
      </c>
      <c r="BK77" s="1">
        <v>23</v>
      </c>
      <c r="BL77" s="1">
        <v>65</v>
      </c>
      <c r="BM77" s="1">
        <v>14</v>
      </c>
      <c r="BN77" s="1">
        <v>6</v>
      </c>
      <c r="BO77" s="1">
        <v>43</v>
      </c>
      <c r="BP77" s="1">
        <v>6.5</v>
      </c>
      <c r="BQ77" s="1">
        <v>2</v>
      </c>
      <c r="BR77" s="1">
        <v>31</v>
      </c>
      <c r="BS77" s="1">
        <v>0</v>
      </c>
      <c r="BT77" s="1">
        <v>0</v>
      </c>
      <c r="BU77" s="1">
        <v>2</v>
      </c>
      <c r="BV77" s="1">
        <v>0</v>
      </c>
      <c r="BW77" s="1">
        <v>0</v>
      </c>
      <c r="BX77" s="1">
        <v>0</v>
      </c>
      <c r="BY77" s="1">
        <v>44</v>
      </c>
      <c r="BZ77" s="1">
        <v>0</v>
      </c>
      <c r="CA77" s="1">
        <v>6</v>
      </c>
      <c r="CB77" s="1">
        <v>0.5</v>
      </c>
      <c r="CC77" s="1">
        <v>0</v>
      </c>
      <c r="CD77" s="1">
        <v>0</v>
      </c>
      <c r="CE77" s="1">
        <v>0</v>
      </c>
      <c r="CF77" s="1">
        <v>0</v>
      </c>
      <c r="CG77" s="1">
        <v>0</v>
      </c>
      <c r="CH77" s="1">
        <v>0</v>
      </c>
      <c r="CI77" s="1">
        <v>0</v>
      </c>
      <c r="CJ77" s="1">
        <v>0</v>
      </c>
      <c r="CK77" s="1">
        <f t="shared" si="1"/>
        <v>3.0215957000000002</v>
      </c>
      <c r="CL77" s="1">
        <v>1</v>
      </c>
    </row>
    <row r="78" spans="1:90" x14ac:dyDescent="0.25">
      <c r="A78" s="1" t="s">
        <v>170</v>
      </c>
      <c r="B78" s="1">
        <v>5.3</v>
      </c>
      <c r="C78" s="1">
        <v>2</v>
      </c>
      <c r="D78" s="1">
        <v>90</v>
      </c>
      <c r="E78" s="1">
        <v>0.02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11.5</v>
      </c>
      <c r="V78" s="1">
        <v>7.5</v>
      </c>
      <c r="W78" s="1">
        <v>65</v>
      </c>
      <c r="X78" s="1">
        <v>1</v>
      </c>
      <c r="Y78" s="1">
        <v>0.5</v>
      </c>
      <c r="Z78" s="1">
        <v>50</v>
      </c>
      <c r="AA78" s="1">
        <v>0</v>
      </c>
      <c r="AB78" s="1">
        <v>0</v>
      </c>
      <c r="AC78" s="1">
        <v>1</v>
      </c>
      <c r="AD78" s="1">
        <v>0</v>
      </c>
      <c r="AE78" s="1">
        <v>0.04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</v>
      </c>
      <c r="AL78" s="1">
        <v>8.8000000000000007</v>
      </c>
      <c r="AM78" s="1">
        <v>12.7</v>
      </c>
      <c r="AN78" s="1">
        <v>0.1</v>
      </c>
      <c r="AO78" s="1">
        <v>1.6</v>
      </c>
      <c r="AP78" s="1">
        <v>9</v>
      </c>
      <c r="AQ78" s="1">
        <v>9</v>
      </c>
      <c r="AR78" s="1">
        <v>0</v>
      </c>
      <c r="AS78" s="1">
        <v>1</v>
      </c>
      <c r="AT78" s="1">
        <v>2.5</v>
      </c>
      <c r="AU78" s="1">
        <v>3</v>
      </c>
      <c r="AV78" s="1">
        <v>2</v>
      </c>
      <c r="AW78" s="1">
        <v>67</v>
      </c>
      <c r="AX78" s="1">
        <v>5.5</v>
      </c>
      <c r="AY78" s="1">
        <v>1</v>
      </c>
      <c r="AZ78" s="1">
        <v>0.5</v>
      </c>
      <c r="BA78" s="1">
        <v>1</v>
      </c>
      <c r="BB78" s="1">
        <v>2.5</v>
      </c>
      <c r="BC78" s="1">
        <v>16.5</v>
      </c>
      <c r="BD78" s="1">
        <v>11</v>
      </c>
      <c r="BE78" s="1">
        <v>6</v>
      </c>
      <c r="BF78" s="1">
        <v>2.5</v>
      </c>
      <c r="BG78" s="1">
        <v>3</v>
      </c>
      <c r="BH78" s="1">
        <v>4.5</v>
      </c>
      <c r="BI78" s="1">
        <v>2.58</v>
      </c>
      <c r="BJ78" s="1">
        <v>39</v>
      </c>
      <c r="BK78" s="1">
        <v>25</v>
      </c>
      <c r="BL78" s="1">
        <v>64</v>
      </c>
      <c r="BM78" s="1">
        <v>21.5</v>
      </c>
      <c r="BN78" s="1">
        <v>12.5</v>
      </c>
      <c r="BO78" s="1">
        <v>58</v>
      </c>
      <c r="BP78" s="1">
        <v>11.5</v>
      </c>
      <c r="BQ78" s="1">
        <v>7.5</v>
      </c>
      <c r="BR78" s="1">
        <v>65</v>
      </c>
      <c r="BS78" s="1">
        <v>0</v>
      </c>
      <c r="BT78" s="1">
        <v>0</v>
      </c>
      <c r="BU78" s="1">
        <v>2</v>
      </c>
      <c r="BV78" s="1">
        <v>0</v>
      </c>
      <c r="BW78" s="1">
        <v>0</v>
      </c>
      <c r="BX78" s="1">
        <v>0.5</v>
      </c>
      <c r="BY78" s="1">
        <v>69.5</v>
      </c>
      <c r="BZ78" s="1">
        <v>1</v>
      </c>
      <c r="CA78" s="1">
        <v>6</v>
      </c>
      <c r="CB78" s="1">
        <v>2</v>
      </c>
      <c r="CC78" s="1">
        <v>0</v>
      </c>
      <c r="CD78" s="1">
        <v>0</v>
      </c>
      <c r="CE78" s="1">
        <v>0</v>
      </c>
      <c r="CF78" s="1">
        <v>0</v>
      </c>
      <c r="CG78" s="1">
        <v>0</v>
      </c>
      <c r="CH78" s="1">
        <v>0</v>
      </c>
      <c r="CI78" s="1">
        <v>0</v>
      </c>
      <c r="CJ78" s="1">
        <v>0</v>
      </c>
      <c r="CK78" s="1">
        <f t="shared" si="1"/>
        <v>4.0626795199999988</v>
      </c>
      <c r="CL78" s="1">
        <v>1</v>
      </c>
    </row>
    <row r="79" spans="1:90" x14ac:dyDescent="0.25">
      <c r="A79" s="1" t="s">
        <v>147</v>
      </c>
      <c r="B79" s="1">
        <v>5.0999999999999996</v>
      </c>
      <c r="C79" s="1">
        <v>2</v>
      </c>
      <c r="D79" s="1">
        <v>90</v>
      </c>
      <c r="E79" s="1">
        <v>0.11</v>
      </c>
      <c r="F79" s="1">
        <v>0</v>
      </c>
      <c r="G79" s="1">
        <v>0.1</v>
      </c>
      <c r="H79" s="1">
        <v>0</v>
      </c>
      <c r="I79" s="1">
        <v>1</v>
      </c>
      <c r="J79" s="1">
        <v>0.5</v>
      </c>
      <c r="K79" s="1">
        <v>1</v>
      </c>
      <c r="L79" s="1">
        <v>0</v>
      </c>
      <c r="M79" s="1">
        <v>0</v>
      </c>
      <c r="N79" s="1">
        <v>0.5</v>
      </c>
      <c r="O79" s="1">
        <v>0.09</v>
      </c>
      <c r="P79" s="1">
        <v>0.09</v>
      </c>
      <c r="Q79" s="1">
        <v>0</v>
      </c>
      <c r="R79" s="1">
        <v>0</v>
      </c>
      <c r="S79" s="1">
        <v>0</v>
      </c>
      <c r="T79" s="1">
        <v>0</v>
      </c>
      <c r="U79" s="1">
        <v>6</v>
      </c>
      <c r="V79" s="1">
        <v>4.5</v>
      </c>
      <c r="W79" s="1">
        <v>75</v>
      </c>
      <c r="X79" s="1">
        <v>0.5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0.03</v>
      </c>
      <c r="AF79" s="1">
        <v>0</v>
      </c>
      <c r="AG79" s="1">
        <v>0</v>
      </c>
      <c r="AH79" s="1">
        <v>1</v>
      </c>
      <c r="AI79" s="1">
        <v>0</v>
      </c>
      <c r="AJ79" s="1">
        <v>0.5</v>
      </c>
      <c r="AK79" s="1">
        <v>13.5</v>
      </c>
      <c r="AL79" s="1">
        <v>3.25</v>
      </c>
      <c r="AM79" s="1">
        <v>13.8</v>
      </c>
      <c r="AN79" s="1">
        <v>0.6</v>
      </c>
      <c r="AO79" s="1">
        <v>3.3</v>
      </c>
      <c r="AP79" s="1">
        <v>9</v>
      </c>
      <c r="AQ79" s="1">
        <v>15</v>
      </c>
      <c r="AR79" s="1">
        <v>0</v>
      </c>
      <c r="AS79" s="1">
        <v>3</v>
      </c>
      <c r="AT79" s="1">
        <v>0.5</v>
      </c>
      <c r="AU79" s="1">
        <v>1.5</v>
      </c>
      <c r="AV79" s="1">
        <v>1.5</v>
      </c>
      <c r="AW79" s="1">
        <v>100</v>
      </c>
      <c r="AX79" s="1">
        <v>5.5</v>
      </c>
      <c r="AY79" s="1">
        <v>5</v>
      </c>
      <c r="AZ79" s="1">
        <v>0</v>
      </c>
      <c r="BA79" s="1">
        <v>2</v>
      </c>
      <c r="BB79" s="1">
        <v>7</v>
      </c>
      <c r="BC79" s="1">
        <v>7</v>
      </c>
      <c r="BD79" s="1">
        <v>5</v>
      </c>
      <c r="BE79" s="1">
        <v>2.5</v>
      </c>
      <c r="BF79" s="1">
        <v>0.5</v>
      </c>
      <c r="BG79" s="1">
        <v>0.5</v>
      </c>
      <c r="BH79" s="1">
        <v>1</v>
      </c>
      <c r="BI79" s="1">
        <v>0.82</v>
      </c>
      <c r="BJ79" s="1">
        <v>26.5</v>
      </c>
      <c r="BK79" s="1">
        <v>20.5</v>
      </c>
      <c r="BL79" s="1">
        <v>77</v>
      </c>
      <c r="BM79" s="1">
        <v>13</v>
      </c>
      <c r="BN79" s="1">
        <v>9</v>
      </c>
      <c r="BO79" s="1">
        <v>69</v>
      </c>
      <c r="BP79" s="1">
        <v>6</v>
      </c>
      <c r="BQ79" s="1">
        <v>4.5</v>
      </c>
      <c r="BR79" s="1">
        <v>75</v>
      </c>
      <c r="BS79" s="1">
        <v>0.5</v>
      </c>
      <c r="BT79" s="1">
        <v>0</v>
      </c>
      <c r="BU79" s="1">
        <v>2</v>
      </c>
      <c r="BV79" s="1">
        <v>0</v>
      </c>
      <c r="BW79" s="1">
        <v>0</v>
      </c>
      <c r="BX79" s="1">
        <v>1.5</v>
      </c>
      <c r="BY79" s="1">
        <v>52.5</v>
      </c>
      <c r="BZ79" s="1">
        <v>2.5</v>
      </c>
      <c r="CA79" s="1">
        <v>3</v>
      </c>
      <c r="CB79" s="1">
        <v>1</v>
      </c>
      <c r="CC79" s="1">
        <v>0</v>
      </c>
      <c r="CD79" s="1">
        <v>0</v>
      </c>
      <c r="CE79" s="1">
        <v>0</v>
      </c>
      <c r="CF79" s="1">
        <v>0</v>
      </c>
      <c r="CG79" s="1">
        <v>0</v>
      </c>
      <c r="CH79" s="1">
        <v>0</v>
      </c>
      <c r="CI79" s="1">
        <v>0</v>
      </c>
      <c r="CJ79" s="1">
        <v>0</v>
      </c>
      <c r="CK79" s="1">
        <f t="shared" si="1"/>
        <v>4.0607713499999987</v>
      </c>
      <c r="CL79" s="1">
        <v>1</v>
      </c>
    </row>
    <row r="80" spans="1:90" x14ac:dyDescent="0.25">
      <c r="A80" s="1" t="s">
        <v>71</v>
      </c>
      <c r="B80" s="1">
        <v>4.3</v>
      </c>
      <c r="C80" s="1">
        <v>2</v>
      </c>
      <c r="D80" s="1">
        <v>58</v>
      </c>
      <c r="E80" s="1">
        <v>0</v>
      </c>
      <c r="F80" s="1">
        <v>0</v>
      </c>
      <c r="G80" s="1">
        <v>0</v>
      </c>
      <c r="H80" s="1">
        <v>0</v>
      </c>
      <c r="I80" s="1">
        <v>0.5</v>
      </c>
      <c r="J80" s="1">
        <v>0</v>
      </c>
      <c r="K80" s="1">
        <v>0.5</v>
      </c>
      <c r="L80" s="1">
        <v>0</v>
      </c>
      <c r="M80" s="1">
        <v>0</v>
      </c>
      <c r="N80" s="1">
        <v>0.5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2</v>
      </c>
      <c r="V80" s="1">
        <v>1</v>
      </c>
      <c r="W80" s="1">
        <v>50</v>
      </c>
      <c r="X80" s="1">
        <v>0</v>
      </c>
      <c r="Y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2</v>
      </c>
      <c r="AL80" s="1">
        <v>0.05</v>
      </c>
      <c r="AM80" s="1">
        <v>1.4</v>
      </c>
      <c r="AN80" s="1">
        <v>0</v>
      </c>
      <c r="AO80" s="1">
        <v>1.4</v>
      </c>
      <c r="AP80" s="1">
        <v>5.5</v>
      </c>
      <c r="AQ80" s="1">
        <v>5.5</v>
      </c>
      <c r="AR80" s="1">
        <v>0</v>
      </c>
      <c r="AS80" s="1">
        <v>0.5</v>
      </c>
      <c r="AT80" s="1">
        <v>2</v>
      </c>
      <c r="AU80" s="1">
        <v>0.5</v>
      </c>
      <c r="AV80" s="1">
        <v>0.5</v>
      </c>
      <c r="AW80" s="1">
        <v>100</v>
      </c>
      <c r="AX80" s="1">
        <v>4.5</v>
      </c>
      <c r="AY80" s="1">
        <v>2</v>
      </c>
      <c r="AZ80" s="1">
        <v>0</v>
      </c>
      <c r="BA80" s="1">
        <v>0.5</v>
      </c>
      <c r="BB80" s="1">
        <v>2.5</v>
      </c>
      <c r="BC80" s="1">
        <v>13.5</v>
      </c>
      <c r="BD80" s="1">
        <v>10.5</v>
      </c>
      <c r="BE80" s="1">
        <v>5.5</v>
      </c>
      <c r="BF80" s="1">
        <v>0.5</v>
      </c>
      <c r="BG80" s="1">
        <v>2.5</v>
      </c>
      <c r="BH80" s="1">
        <v>3.5</v>
      </c>
      <c r="BI80" s="1">
        <v>2.12</v>
      </c>
      <c r="BJ80" s="1">
        <v>14.5</v>
      </c>
      <c r="BK80" s="1">
        <v>8</v>
      </c>
      <c r="BL80" s="1">
        <v>55</v>
      </c>
      <c r="BM80" s="1">
        <v>5</v>
      </c>
      <c r="BN80" s="1">
        <v>2</v>
      </c>
      <c r="BO80" s="1">
        <v>40</v>
      </c>
      <c r="BP80" s="1">
        <v>2</v>
      </c>
      <c r="BQ80" s="1">
        <v>1</v>
      </c>
      <c r="BR80" s="1">
        <v>50</v>
      </c>
      <c r="BS80" s="1">
        <v>0</v>
      </c>
      <c r="BT80" s="1">
        <v>0</v>
      </c>
      <c r="BU80" s="1">
        <v>1</v>
      </c>
      <c r="BV80" s="1">
        <v>1</v>
      </c>
      <c r="BW80" s="1">
        <v>0</v>
      </c>
      <c r="BX80" s="1">
        <v>0</v>
      </c>
      <c r="BY80" s="1">
        <v>18</v>
      </c>
      <c r="BZ80" s="1">
        <v>0.5</v>
      </c>
      <c r="CA80" s="1">
        <v>2</v>
      </c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  <c r="CI80" s="1">
        <v>0</v>
      </c>
      <c r="CJ80" s="1">
        <v>0</v>
      </c>
      <c r="CK80" s="1">
        <f t="shared" si="1"/>
        <v>3.4465203</v>
      </c>
      <c r="CL80" s="1">
        <v>0</v>
      </c>
    </row>
    <row r="81" spans="1:90" x14ac:dyDescent="0.25">
      <c r="A81" s="1" t="s">
        <v>82</v>
      </c>
      <c r="B81" s="1">
        <v>4.3</v>
      </c>
      <c r="C81" s="1">
        <v>2</v>
      </c>
      <c r="D81" s="1">
        <v>67.5</v>
      </c>
      <c r="E81" s="1">
        <v>0.08</v>
      </c>
      <c r="F81" s="1">
        <v>0</v>
      </c>
      <c r="G81" s="1">
        <v>0.1</v>
      </c>
      <c r="H81" s="1">
        <v>0</v>
      </c>
      <c r="I81" s="1">
        <v>0.5</v>
      </c>
      <c r="J81" s="1">
        <v>0</v>
      </c>
      <c r="K81" s="1">
        <v>0.5</v>
      </c>
      <c r="L81" s="1">
        <v>0</v>
      </c>
      <c r="M81" s="1">
        <v>0</v>
      </c>
      <c r="N81" s="1">
        <v>0.5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11</v>
      </c>
      <c r="V81" s="1">
        <v>9</v>
      </c>
      <c r="W81" s="1">
        <v>82</v>
      </c>
      <c r="X81" s="1">
        <v>0</v>
      </c>
      <c r="Y81" s="1">
        <v>0</v>
      </c>
      <c r="AA81" s="1">
        <v>0</v>
      </c>
      <c r="AB81" s="1">
        <v>0</v>
      </c>
      <c r="AC81" s="1">
        <v>2.5</v>
      </c>
      <c r="AD81" s="1">
        <v>0</v>
      </c>
      <c r="AE81" s="1">
        <v>0.1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3</v>
      </c>
      <c r="AL81" s="1">
        <v>26.55</v>
      </c>
      <c r="AM81" s="1">
        <v>15.1</v>
      </c>
      <c r="AN81" s="1">
        <v>0.3</v>
      </c>
      <c r="AO81" s="1">
        <v>2.1</v>
      </c>
      <c r="AP81" s="1">
        <v>11</v>
      </c>
      <c r="AQ81" s="1">
        <v>11</v>
      </c>
      <c r="AR81" s="1">
        <v>0</v>
      </c>
      <c r="AS81" s="1">
        <v>1</v>
      </c>
      <c r="AT81" s="1">
        <v>1</v>
      </c>
      <c r="AU81" s="1">
        <v>2</v>
      </c>
      <c r="AV81" s="1">
        <v>1.5</v>
      </c>
      <c r="AW81" s="1">
        <v>75</v>
      </c>
      <c r="AX81" s="1">
        <v>5</v>
      </c>
      <c r="AY81" s="1">
        <v>2</v>
      </c>
      <c r="AZ81" s="1">
        <v>0.5</v>
      </c>
      <c r="BA81" s="1">
        <v>2</v>
      </c>
      <c r="BB81" s="1">
        <v>4.5</v>
      </c>
      <c r="BC81" s="1">
        <v>16.5</v>
      </c>
      <c r="BD81" s="1">
        <v>10</v>
      </c>
      <c r="BE81" s="1">
        <v>4</v>
      </c>
      <c r="BF81" s="1">
        <v>1</v>
      </c>
      <c r="BG81" s="1">
        <v>0.5</v>
      </c>
      <c r="BH81" s="1">
        <v>3</v>
      </c>
      <c r="BI81" s="1">
        <v>1.74</v>
      </c>
      <c r="BJ81" s="1">
        <v>33</v>
      </c>
      <c r="BK81" s="1">
        <v>26.5</v>
      </c>
      <c r="BL81" s="1">
        <v>80</v>
      </c>
      <c r="BM81" s="1">
        <v>19</v>
      </c>
      <c r="BN81" s="1">
        <v>14</v>
      </c>
      <c r="BO81" s="1">
        <v>74</v>
      </c>
      <c r="BP81" s="1">
        <v>11</v>
      </c>
      <c r="BQ81" s="1">
        <v>9</v>
      </c>
      <c r="BR81" s="1">
        <v>82</v>
      </c>
      <c r="BS81" s="1">
        <v>0</v>
      </c>
      <c r="BT81" s="1">
        <v>0</v>
      </c>
      <c r="BU81" s="1">
        <v>1</v>
      </c>
      <c r="BV81" s="1">
        <v>1</v>
      </c>
      <c r="BW81" s="1">
        <v>0</v>
      </c>
      <c r="BX81" s="1">
        <v>0.5</v>
      </c>
      <c r="BY81" s="1">
        <v>49</v>
      </c>
      <c r="BZ81" s="1">
        <v>1</v>
      </c>
      <c r="CA81" s="1">
        <v>7</v>
      </c>
      <c r="CB81" s="1">
        <v>0</v>
      </c>
      <c r="CC81" s="1">
        <v>0</v>
      </c>
      <c r="CD81" s="1">
        <v>0</v>
      </c>
      <c r="CE81" s="1">
        <v>0</v>
      </c>
      <c r="CF81" s="1">
        <v>0</v>
      </c>
      <c r="CG81" s="1">
        <v>0</v>
      </c>
      <c r="CH81" s="1">
        <v>0</v>
      </c>
      <c r="CI81" s="1">
        <v>0</v>
      </c>
      <c r="CJ81" s="1">
        <v>0</v>
      </c>
      <c r="CK81" s="1">
        <f t="shared" si="1"/>
        <v>3.1488967799999998</v>
      </c>
      <c r="CL81" s="1">
        <v>0</v>
      </c>
    </row>
    <row r="82" spans="1:90" x14ac:dyDescent="0.25">
      <c r="A82" s="1" t="s">
        <v>115</v>
      </c>
      <c r="B82" s="1">
        <v>4.9000000000000004</v>
      </c>
      <c r="C82" s="1">
        <v>2</v>
      </c>
      <c r="D82" s="1">
        <v>90</v>
      </c>
      <c r="E82" s="1">
        <v>0.02</v>
      </c>
      <c r="F82" s="1">
        <v>0</v>
      </c>
      <c r="G82" s="1">
        <v>0</v>
      </c>
      <c r="H82" s="1">
        <v>0</v>
      </c>
      <c r="I82" s="1">
        <v>0.5</v>
      </c>
      <c r="J82" s="1">
        <v>0</v>
      </c>
      <c r="K82" s="1">
        <v>0</v>
      </c>
      <c r="L82" s="1">
        <v>0.5</v>
      </c>
      <c r="M82" s="1">
        <v>0</v>
      </c>
      <c r="N82" s="1">
        <v>0</v>
      </c>
      <c r="O82" s="1">
        <v>0.01</v>
      </c>
      <c r="P82" s="1">
        <v>0.01</v>
      </c>
      <c r="Q82" s="1">
        <v>0</v>
      </c>
      <c r="R82" s="1">
        <v>0</v>
      </c>
      <c r="S82" s="1">
        <v>0</v>
      </c>
      <c r="T82" s="1">
        <v>0</v>
      </c>
      <c r="U82" s="1">
        <v>10.5</v>
      </c>
      <c r="V82" s="1">
        <v>6.5</v>
      </c>
      <c r="W82" s="1">
        <v>62</v>
      </c>
      <c r="X82" s="1">
        <v>0</v>
      </c>
      <c r="Y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0.01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4</v>
      </c>
      <c r="AL82" s="1">
        <v>0.75</v>
      </c>
      <c r="AM82" s="1">
        <v>17.899999999999999</v>
      </c>
      <c r="AN82" s="1">
        <v>0.1</v>
      </c>
      <c r="AO82" s="1">
        <v>2.2999999999999998</v>
      </c>
      <c r="AP82" s="1">
        <v>13</v>
      </c>
      <c r="AQ82" s="1">
        <v>13</v>
      </c>
      <c r="AR82" s="1">
        <v>0</v>
      </c>
      <c r="AS82" s="1">
        <v>1.5</v>
      </c>
      <c r="AT82" s="1">
        <v>2</v>
      </c>
      <c r="AU82" s="1">
        <v>1</v>
      </c>
      <c r="AV82" s="1">
        <v>0.5</v>
      </c>
      <c r="AW82" s="1">
        <v>50</v>
      </c>
      <c r="AX82" s="1">
        <v>6</v>
      </c>
      <c r="AY82" s="1">
        <v>6</v>
      </c>
      <c r="AZ82" s="1">
        <v>0</v>
      </c>
      <c r="BA82" s="1">
        <v>1</v>
      </c>
      <c r="BB82" s="1">
        <v>7</v>
      </c>
      <c r="BC82" s="1">
        <v>11.5</v>
      </c>
      <c r="BD82" s="1">
        <v>8.5</v>
      </c>
      <c r="BE82" s="1">
        <v>5.5</v>
      </c>
      <c r="BF82" s="1">
        <v>0</v>
      </c>
      <c r="BG82" s="1">
        <v>2</v>
      </c>
      <c r="BH82" s="1">
        <v>3</v>
      </c>
      <c r="BI82" s="1">
        <v>2</v>
      </c>
      <c r="BJ82" s="1">
        <v>42.5</v>
      </c>
      <c r="BK82" s="1">
        <v>34.5</v>
      </c>
      <c r="BL82" s="1">
        <v>81</v>
      </c>
      <c r="BM82" s="1">
        <v>22</v>
      </c>
      <c r="BN82" s="1">
        <v>15</v>
      </c>
      <c r="BO82" s="1">
        <v>68</v>
      </c>
      <c r="BP82" s="1">
        <v>10.5</v>
      </c>
      <c r="BQ82" s="1">
        <v>6.5</v>
      </c>
      <c r="BR82" s="1">
        <v>62</v>
      </c>
      <c r="BS82" s="1">
        <v>0</v>
      </c>
      <c r="BT82" s="1">
        <v>0</v>
      </c>
      <c r="BU82" s="1">
        <v>2</v>
      </c>
      <c r="BV82" s="1">
        <v>0</v>
      </c>
      <c r="BW82" s="1">
        <v>0</v>
      </c>
      <c r="BX82" s="1">
        <v>0.5</v>
      </c>
      <c r="BY82" s="1">
        <v>53.5</v>
      </c>
      <c r="BZ82" s="1">
        <v>0</v>
      </c>
      <c r="CA82" s="1">
        <v>9</v>
      </c>
      <c r="CB82" s="1">
        <v>0.5</v>
      </c>
      <c r="CC82" s="1">
        <v>0</v>
      </c>
      <c r="CD82" s="1">
        <v>0</v>
      </c>
      <c r="CE82" s="1">
        <v>0</v>
      </c>
      <c r="CF82" s="1">
        <v>0</v>
      </c>
      <c r="CG82" s="1">
        <v>0</v>
      </c>
      <c r="CH82" s="1">
        <v>0</v>
      </c>
      <c r="CI82" s="1">
        <v>0</v>
      </c>
      <c r="CJ82" s="1">
        <v>0</v>
      </c>
      <c r="CK82" s="1">
        <f t="shared" si="1"/>
        <v>3.18710228</v>
      </c>
      <c r="CL82" s="1">
        <v>0</v>
      </c>
    </row>
    <row r="83" spans="1:90" x14ac:dyDescent="0.25">
      <c r="A83" s="1" t="s">
        <v>177</v>
      </c>
      <c r="B83" s="1">
        <v>4.8</v>
      </c>
      <c r="C83" s="1">
        <v>2</v>
      </c>
      <c r="D83" s="1">
        <v>90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4.5</v>
      </c>
      <c r="V83" s="1">
        <v>3</v>
      </c>
      <c r="W83" s="1">
        <v>67</v>
      </c>
      <c r="X83" s="1">
        <v>0</v>
      </c>
      <c r="Y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0.5</v>
      </c>
      <c r="AI83" s="1">
        <v>0</v>
      </c>
      <c r="AJ83" s="1">
        <v>0</v>
      </c>
      <c r="AK83" s="1">
        <v>0</v>
      </c>
      <c r="AL83" s="1">
        <v>0.35</v>
      </c>
      <c r="AM83" s="1">
        <v>15.5</v>
      </c>
      <c r="AN83" s="1">
        <v>0</v>
      </c>
      <c r="AO83" s="1">
        <v>1.6</v>
      </c>
      <c r="AP83" s="1">
        <v>10</v>
      </c>
      <c r="AQ83" s="1">
        <v>10</v>
      </c>
      <c r="AR83" s="1">
        <v>0</v>
      </c>
      <c r="AS83" s="1">
        <v>1</v>
      </c>
      <c r="AT83" s="1">
        <v>2</v>
      </c>
      <c r="AU83" s="1">
        <v>3</v>
      </c>
      <c r="AV83" s="1">
        <v>1.5</v>
      </c>
      <c r="AW83" s="1">
        <v>50</v>
      </c>
      <c r="AX83" s="1">
        <v>4</v>
      </c>
      <c r="AY83" s="1">
        <v>4.5</v>
      </c>
      <c r="AZ83" s="1">
        <v>0.5</v>
      </c>
      <c r="BA83" s="1">
        <v>1.5</v>
      </c>
      <c r="BB83" s="1">
        <v>6.5</v>
      </c>
      <c r="BC83" s="1">
        <v>11.5</v>
      </c>
      <c r="BD83" s="1">
        <v>8.5</v>
      </c>
      <c r="BE83" s="1">
        <v>5.5</v>
      </c>
      <c r="BF83" s="1">
        <v>0</v>
      </c>
      <c r="BG83" s="1">
        <v>2</v>
      </c>
      <c r="BH83" s="1">
        <v>3</v>
      </c>
      <c r="BI83" s="1">
        <v>2</v>
      </c>
      <c r="BJ83" s="1">
        <v>32</v>
      </c>
      <c r="BK83" s="1">
        <v>23.5</v>
      </c>
      <c r="BL83" s="1">
        <v>73</v>
      </c>
      <c r="BM83" s="1">
        <v>10.5</v>
      </c>
      <c r="BN83" s="1">
        <v>7.5</v>
      </c>
      <c r="BO83" s="1">
        <v>71</v>
      </c>
      <c r="BP83" s="1">
        <v>4.5</v>
      </c>
      <c r="BQ83" s="1">
        <v>3</v>
      </c>
      <c r="BR83" s="1">
        <v>67</v>
      </c>
      <c r="BS83" s="1">
        <v>0</v>
      </c>
      <c r="BT83" s="1">
        <v>0</v>
      </c>
      <c r="BU83" s="1">
        <v>2</v>
      </c>
      <c r="BV83" s="1">
        <v>0</v>
      </c>
      <c r="BW83" s="1">
        <v>0</v>
      </c>
      <c r="BX83" s="1">
        <v>0.5</v>
      </c>
      <c r="BY83" s="1">
        <v>45</v>
      </c>
      <c r="BZ83" s="1">
        <v>0</v>
      </c>
      <c r="CA83" s="1">
        <v>4.5</v>
      </c>
      <c r="CB83" s="1">
        <v>0</v>
      </c>
      <c r="CC83" s="1">
        <v>0</v>
      </c>
      <c r="CD83" s="1">
        <v>0</v>
      </c>
      <c r="CE83" s="1">
        <v>0</v>
      </c>
      <c r="CF83" s="1">
        <v>0</v>
      </c>
      <c r="CG83" s="1">
        <v>0</v>
      </c>
      <c r="CH83" s="1">
        <v>0</v>
      </c>
      <c r="CI83" s="1">
        <v>0</v>
      </c>
      <c r="CJ83" s="1">
        <v>0</v>
      </c>
      <c r="CK83" s="1">
        <f t="shared" si="1"/>
        <v>3.3090725000000005</v>
      </c>
      <c r="CL83" s="1">
        <v>0</v>
      </c>
    </row>
    <row r="84" spans="1:90" x14ac:dyDescent="0.25">
      <c r="A84" s="1" t="s">
        <v>127</v>
      </c>
      <c r="B84" s="1">
        <v>4.7</v>
      </c>
      <c r="C84" s="1">
        <v>2</v>
      </c>
      <c r="D84" s="1">
        <v>38</v>
      </c>
      <c r="E84" s="1">
        <v>0.01</v>
      </c>
      <c r="F84" s="1">
        <v>0</v>
      </c>
      <c r="G84" s="1">
        <v>0</v>
      </c>
      <c r="H84" s="1">
        <v>0</v>
      </c>
      <c r="I84" s="1">
        <v>0.5</v>
      </c>
      <c r="J84" s="1">
        <v>0</v>
      </c>
      <c r="K84" s="1">
        <v>0.5</v>
      </c>
      <c r="L84" s="1">
        <v>0</v>
      </c>
      <c r="M84" s="1">
        <v>0</v>
      </c>
      <c r="N84" s="1">
        <v>0.5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4.5</v>
      </c>
      <c r="V84" s="1">
        <v>3.5</v>
      </c>
      <c r="W84" s="1">
        <v>78</v>
      </c>
      <c r="X84" s="1">
        <v>0.5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0.5</v>
      </c>
      <c r="AI84" s="1">
        <v>0</v>
      </c>
      <c r="AJ84" s="1">
        <v>0</v>
      </c>
      <c r="AK84" s="1">
        <v>3</v>
      </c>
      <c r="AL84" s="1">
        <v>1</v>
      </c>
      <c r="AM84" s="1">
        <v>3</v>
      </c>
      <c r="AN84" s="1">
        <v>0.1</v>
      </c>
      <c r="AO84" s="1">
        <v>0.7</v>
      </c>
      <c r="AP84" s="1">
        <v>1</v>
      </c>
      <c r="AQ84" s="1">
        <v>1</v>
      </c>
      <c r="AR84" s="1">
        <v>0</v>
      </c>
      <c r="AS84" s="1">
        <v>0.5</v>
      </c>
      <c r="AT84" s="1">
        <v>0.5</v>
      </c>
      <c r="AU84" s="1">
        <v>1</v>
      </c>
      <c r="AV84" s="1">
        <v>0</v>
      </c>
      <c r="AW84" s="1">
        <v>0</v>
      </c>
      <c r="AX84" s="1">
        <v>2</v>
      </c>
      <c r="AY84" s="1">
        <v>1</v>
      </c>
      <c r="AZ84" s="1">
        <v>0</v>
      </c>
      <c r="BA84" s="1">
        <v>1</v>
      </c>
      <c r="BB84" s="1">
        <v>2</v>
      </c>
      <c r="BC84" s="1">
        <v>16.5</v>
      </c>
      <c r="BD84" s="1">
        <v>10</v>
      </c>
      <c r="BE84" s="1">
        <v>4</v>
      </c>
      <c r="BF84" s="1">
        <v>1</v>
      </c>
      <c r="BG84" s="1">
        <v>0.5</v>
      </c>
      <c r="BH84" s="1">
        <v>3</v>
      </c>
      <c r="BI84" s="1">
        <v>1.74</v>
      </c>
      <c r="BJ84" s="1">
        <v>19.5</v>
      </c>
      <c r="BK84" s="1">
        <v>14.5</v>
      </c>
      <c r="BL84" s="1">
        <v>74</v>
      </c>
      <c r="BM84" s="1">
        <v>10</v>
      </c>
      <c r="BN84" s="1">
        <v>5</v>
      </c>
      <c r="BO84" s="1">
        <v>50</v>
      </c>
      <c r="BP84" s="1">
        <v>4.5</v>
      </c>
      <c r="BQ84" s="1">
        <v>3.5</v>
      </c>
      <c r="BR84" s="1">
        <v>78</v>
      </c>
      <c r="BS84" s="1">
        <v>0</v>
      </c>
      <c r="BT84" s="1">
        <v>0</v>
      </c>
      <c r="BU84" s="1">
        <v>1</v>
      </c>
      <c r="BV84" s="1">
        <v>1</v>
      </c>
      <c r="BW84" s="1">
        <v>1</v>
      </c>
      <c r="BX84" s="1">
        <v>1</v>
      </c>
      <c r="BY84" s="1">
        <v>33.5</v>
      </c>
      <c r="BZ84" s="1">
        <v>1</v>
      </c>
      <c r="CA84" s="1">
        <v>1.5</v>
      </c>
      <c r="CB84" s="1">
        <v>1</v>
      </c>
      <c r="CC84" s="1">
        <v>0</v>
      </c>
      <c r="CD84" s="1">
        <v>0</v>
      </c>
      <c r="CE84" s="1">
        <v>0</v>
      </c>
      <c r="CF84" s="1">
        <v>0</v>
      </c>
      <c r="CG84" s="1">
        <v>0</v>
      </c>
      <c r="CH84" s="1">
        <v>0</v>
      </c>
      <c r="CI84" s="1">
        <v>0</v>
      </c>
      <c r="CJ84" s="1">
        <v>0</v>
      </c>
      <c r="CK84" s="1">
        <f t="shared" si="1"/>
        <v>4.1820878099999996</v>
      </c>
      <c r="CL84" s="1">
        <v>0</v>
      </c>
    </row>
    <row r="85" spans="1:90" x14ac:dyDescent="0.25">
      <c r="A85" s="1" t="s">
        <v>140</v>
      </c>
      <c r="B85" s="1">
        <v>4.9000000000000004</v>
      </c>
      <c r="C85" s="1">
        <v>2</v>
      </c>
      <c r="D85" s="1">
        <v>90</v>
      </c>
      <c r="E85" s="1">
        <v>0.16</v>
      </c>
      <c r="F85" s="1">
        <v>0</v>
      </c>
      <c r="G85" s="1">
        <v>0.1</v>
      </c>
      <c r="H85" s="1">
        <v>0</v>
      </c>
      <c r="I85" s="1">
        <v>0.5</v>
      </c>
      <c r="J85" s="1">
        <v>0</v>
      </c>
      <c r="K85" s="1">
        <v>0.5</v>
      </c>
      <c r="L85" s="1">
        <v>0</v>
      </c>
      <c r="M85" s="1">
        <v>0</v>
      </c>
      <c r="N85" s="1">
        <v>0</v>
      </c>
      <c r="O85" s="1">
        <v>0.05</v>
      </c>
      <c r="P85" s="1">
        <v>0.05</v>
      </c>
      <c r="Q85" s="1">
        <v>0</v>
      </c>
      <c r="R85" s="1">
        <v>0</v>
      </c>
      <c r="S85" s="1">
        <v>0</v>
      </c>
      <c r="T85" s="1">
        <v>0</v>
      </c>
      <c r="U85" s="1">
        <v>20</v>
      </c>
      <c r="V85" s="1">
        <v>14</v>
      </c>
      <c r="W85" s="1">
        <v>70</v>
      </c>
      <c r="X85" s="1">
        <v>1.5</v>
      </c>
      <c r="Y85" s="1">
        <v>1.5</v>
      </c>
      <c r="Z85" s="1">
        <v>100</v>
      </c>
      <c r="AA85" s="1">
        <v>0</v>
      </c>
      <c r="AB85" s="1">
        <v>0</v>
      </c>
      <c r="AC85" s="1">
        <v>1</v>
      </c>
      <c r="AD85" s="1">
        <v>0</v>
      </c>
      <c r="AE85" s="1">
        <v>0.08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24</v>
      </c>
      <c r="AL85" s="1">
        <v>18.899999999999999</v>
      </c>
      <c r="AM85" s="1">
        <v>21.4</v>
      </c>
      <c r="AN85" s="1">
        <v>0.6</v>
      </c>
      <c r="AO85" s="1">
        <v>2.7</v>
      </c>
      <c r="AP85" s="1">
        <v>14</v>
      </c>
      <c r="AQ85" s="1">
        <v>14</v>
      </c>
      <c r="AR85" s="1">
        <v>0</v>
      </c>
      <c r="AS85" s="1">
        <v>1.5</v>
      </c>
      <c r="AT85" s="1">
        <v>2</v>
      </c>
      <c r="AU85" s="1">
        <v>3</v>
      </c>
      <c r="AV85" s="1">
        <v>2</v>
      </c>
      <c r="AW85" s="1">
        <v>67</v>
      </c>
      <c r="AX85" s="1">
        <v>9</v>
      </c>
      <c r="AY85" s="1">
        <v>1.5</v>
      </c>
      <c r="AZ85" s="1">
        <v>0</v>
      </c>
      <c r="BA85" s="1">
        <v>1.5</v>
      </c>
      <c r="BB85" s="1">
        <v>3</v>
      </c>
      <c r="BC85" s="1">
        <v>11.5</v>
      </c>
      <c r="BD85" s="1">
        <v>8.5</v>
      </c>
      <c r="BE85" s="1">
        <v>5.5</v>
      </c>
      <c r="BF85" s="1">
        <v>0</v>
      </c>
      <c r="BG85" s="1">
        <v>2</v>
      </c>
      <c r="BH85" s="1">
        <v>3</v>
      </c>
      <c r="BI85" s="1">
        <v>2</v>
      </c>
      <c r="BJ85" s="1">
        <v>47.5</v>
      </c>
      <c r="BK85" s="1">
        <v>37</v>
      </c>
      <c r="BL85" s="1">
        <v>78</v>
      </c>
      <c r="BM85" s="1">
        <v>30</v>
      </c>
      <c r="BN85" s="1">
        <v>21.5</v>
      </c>
      <c r="BO85" s="1">
        <v>72</v>
      </c>
      <c r="BP85" s="1">
        <v>20</v>
      </c>
      <c r="BQ85" s="1">
        <v>14</v>
      </c>
      <c r="BR85" s="1">
        <v>70</v>
      </c>
      <c r="BS85" s="1">
        <v>0</v>
      </c>
      <c r="BT85" s="1">
        <v>0</v>
      </c>
      <c r="BU85" s="1">
        <v>2</v>
      </c>
      <c r="BV85" s="1">
        <v>0</v>
      </c>
      <c r="BW85" s="1">
        <v>0</v>
      </c>
      <c r="BX85" s="1">
        <v>2.5</v>
      </c>
      <c r="BY85" s="1">
        <v>74</v>
      </c>
      <c r="BZ85" s="1">
        <v>4</v>
      </c>
      <c r="CA85" s="1">
        <v>13</v>
      </c>
      <c r="CB85" s="1">
        <v>2</v>
      </c>
      <c r="CC85" s="1">
        <v>0.5</v>
      </c>
      <c r="CD85" s="1">
        <v>0</v>
      </c>
      <c r="CE85" s="1">
        <v>0</v>
      </c>
      <c r="CF85" s="1">
        <v>0</v>
      </c>
      <c r="CG85" s="1">
        <v>0</v>
      </c>
      <c r="CH85" s="1">
        <v>0</v>
      </c>
      <c r="CI85" s="1">
        <v>0</v>
      </c>
      <c r="CJ85" s="1">
        <v>0</v>
      </c>
      <c r="CK85" s="1">
        <f t="shared" si="1"/>
        <v>3.4215146600000002</v>
      </c>
      <c r="CL85" s="1">
        <v>0</v>
      </c>
    </row>
    <row r="86" spans="1:90" x14ac:dyDescent="0.25">
      <c r="A86" s="1" t="s">
        <v>132</v>
      </c>
      <c r="B86" s="1">
        <v>5.0999999999999996</v>
      </c>
      <c r="C86" s="1">
        <v>2</v>
      </c>
      <c r="D86" s="1">
        <v>90</v>
      </c>
      <c r="E86" s="1">
        <v>0.31</v>
      </c>
      <c r="F86" s="1">
        <v>0</v>
      </c>
      <c r="G86" s="1">
        <v>0.3</v>
      </c>
      <c r="H86" s="1">
        <v>0</v>
      </c>
      <c r="I86" s="1">
        <v>1</v>
      </c>
      <c r="J86" s="1">
        <v>0</v>
      </c>
      <c r="K86" s="1">
        <v>0</v>
      </c>
      <c r="L86" s="1">
        <v>1</v>
      </c>
      <c r="M86" s="1">
        <v>0</v>
      </c>
      <c r="N86" s="1">
        <v>0</v>
      </c>
      <c r="O86" s="1">
        <v>0.02</v>
      </c>
      <c r="P86" s="1">
        <v>0.02</v>
      </c>
      <c r="Q86" s="1">
        <v>0</v>
      </c>
      <c r="R86" s="1">
        <v>0</v>
      </c>
      <c r="S86" s="1">
        <v>0</v>
      </c>
      <c r="T86" s="1">
        <v>0</v>
      </c>
      <c r="U86" s="1">
        <v>17.5</v>
      </c>
      <c r="V86" s="1">
        <v>15</v>
      </c>
      <c r="W86" s="1">
        <v>86</v>
      </c>
      <c r="X86" s="1">
        <v>4.5</v>
      </c>
      <c r="Y86" s="1">
        <v>0.5</v>
      </c>
      <c r="Z86" s="1">
        <v>11</v>
      </c>
      <c r="AA86" s="1">
        <v>0</v>
      </c>
      <c r="AB86" s="1">
        <v>1</v>
      </c>
      <c r="AC86" s="1">
        <v>1.5</v>
      </c>
      <c r="AD86" s="1">
        <v>0.5</v>
      </c>
      <c r="AE86" s="1">
        <v>0.25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6.5</v>
      </c>
      <c r="AL86" s="1">
        <v>20.9</v>
      </c>
      <c r="AM86" s="1">
        <v>19.3</v>
      </c>
      <c r="AN86" s="1">
        <v>0.8</v>
      </c>
      <c r="AO86" s="1">
        <v>3.1</v>
      </c>
      <c r="AP86" s="1">
        <v>16</v>
      </c>
      <c r="AQ86" s="1">
        <v>16</v>
      </c>
      <c r="AR86" s="1">
        <v>0.5</v>
      </c>
      <c r="AS86" s="1">
        <v>2</v>
      </c>
      <c r="AT86" s="1">
        <v>2</v>
      </c>
      <c r="AU86" s="1">
        <v>4</v>
      </c>
      <c r="AV86" s="1">
        <v>2.5</v>
      </c>
      <c r="AW86" s="1">
        <v>63</v>
      </c>
      <c r="AX86" s="1">
        <v>6.5</v>
      </c>
      <c r="AY86" s="1">
        <v>2.5</v>
      </c>
      <c r="AZ86" s="1">
        <v>0</v>
      </c>
      <c r="BA86" s="1">
        <v>0.5</v>
      </c>
      <c r="BB86" s="1">
        <v>3</v>
      </c>
      <c r="BC86" s="1">
        <v>11.5</v>
      </c>
      <c r="BD86" s="1">
        <v>8.5</v>
      </c>
      <c r="BE86" s="1">
        <v>5.5</v>
      </c>
      <c r="BF86" s="1">
        <v>0</v>
      </c>
      <c r="BG86" s="1">
        <v>2</v>
      </c>
      <c r="BH86" s="1">
        <v>3</v>
      </c>
      <c r="BI86" s="1">
        <v>2</v>
      </c>
      <c r="BJ86" s="1">
        <v>44.5</v>
      </c>
      <c r="BK86" s="1">
        <v>36</v>
      </c>
      <c r="BL86" s="1">
        <v>81</v>
      </c>
      <c r="BM86" s="1">
        <v>33</v>
      </c>
      <c r="BN86" s="1">
        <v>24.5</v>
      </c>
      <c r="BO86" s="1">
        <v>74</v>
      </c>
      <c r="BP86" s="1">
        <v>17.5</v>
      </c>
      <c r="BQ86" s="1">
        <v>15</v>
      </c>
      <c r="BR86" s="1">
        <v>86</v>
      </c>
      <c r="BS86" s="1">
        <v>0</v>
      </c>
      <c r="BT86" s="1">
        <v>0</v>
      </c>
      <c r="BU86" s="1">
        <v>2</v>
      </c>
      <c r="BV86" s="1">
        <v>0</v>
      </c>
      <c r="BW86" s="1">
        <v>0</v>
      </c>
      <c r="BX86" s="1">
        <v>1</v>
      </c>
      <c r="BY86" s="1">
        <v>72.5</v>
      </c>
      <c r="BZ86" s="1">
        <v>1</v>
      </c>
      <c r="CA86" s="1">
        <v>7.5</v>
      </c>
      <c r="CB86" s="1">
        <v>5</v>
      </c>
      <c r="CC86" s="1">
        <v>0.5</v>
      </c>
      <c r="CD86" s="1">
        <v>0</v>
      </c>
      <c r="CE86" s="1">
        <v>0</v>
      </c>
      <c r="CF86" s="1">
        <v>0</v>
      </c>
      <c r="CG86" s="1">
        <v>0.5</v>
      </c>
      <c r="CH86" s="1">
        <v>0</v>
      </c>
      <c r="CI86" s="1">
        <v>0</v>
      </c>
      <c r="CJ86" s="1">
        <v>0</v>
      </c>
      <c r="CK86" s="1">
        <f t="shared" si="1"/>
        <v>3.0584027300000001</v>
      </c>
      <c r="CL86" s="1">
        <v>-1</v>
      </c>
    </row>
  </sheetData>
  <sortState xmlns:xlrd2="http://schemas.microsoft.com/office/spreadsheetml/2017/richdata2" ref="A2:CL86">
    <sortCondition ref="C4:C86"/>
  </sortState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FCE0C-E057-4AE6-B0BE-19C4B621BCD6}">
  <dimension ref="A1:CL86"/>
  <sheetViews>
    <sheetView zoomScale="80" zoomScaleNormal="80" workbookViewId="0">
      <pane xSplit="1" ySplit="1" topLeftCell="BS2" activePane="bottomRight" state="frozen"/>
      <selection pane="topRight" activeCell="B1" sqref="B1"/>
      <selection pane="bottomLeft" activeCell="A2" sqref="A2"/>
      <selection pane="bottomRight" activeCell="CK1" activeCellId="1" sqref="A1:B1048576 CK1:CL1048576"/>
    </sheetView>
  </sheetViews>
  <sheetFormatPr defaultRowHeight="15.75" x14ac:dyDescent="0.25"/>
  <cols>
    <col min="1" max="89" width="9.140625" style="1"/>
    <col min="90" max="90" width="12" style="1" bestFit="1" customWidth="1"/>
    <col min="91" max="16384" width="9.140625" style="1"/>
  </cols>
  <sheetData>
    <row r="1" spans="1:9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10</v>
      </c>
      <c r="S1" s="1" t="s">
        <v>11</v>
      </c>
      <c r="T1" s="1" t="s">
        <v>13</v>
      </c>
      <c r="U1" s="1" t="s">
        <v>17</v>
      </c>
      <c r="V1" s="1" t="s">
        <v>18</v>
      </c>
      <c r="W1" s="1" t="s">
        <v>19</v>
      </c>
      <c r="X1" s="1" t="s">
        <v>17</v>
      </c>
      <c r="Y1" s="1" t="s">
        <v>18</v>
      </c>
      <c r="Z1" s="1" t="s">
        <v>19</v>
      </c>
      <c r="AA1" s="1" t="s">
        <v>20</v>
      </c>
      <c r="AB1" s="1" t="s">
        <v>21</v>
      </c>
      <c r="AC1" s="1" t="s">
        <v>22</v>
      </c>
      <c r="AD1" s="1" t="s">
        <v>23</v>
      </c>
      <c r="AE1" s="1" t="s">
        <v>24</v>
      </c>
      <c r="AF1" s="1" t="s">
        <v>25</v>
      </c>
      <c r="AG1" s="1" t="s">
        <v>26</v>
      </c>
      <c r="AH1" s="1" t="s">
        <v>27</v>
      </c>
      <c r="AI1" s="1" t="s">
        <v>28</v>
      </c>
      <c r="AJ1" s="1" t="s">
        <v>29</v>
      </c>
      <c r="AK1" s="1" t="s">
        <v>30</v>
      </c>
      <c r="AL1" s="1" t="s">
        <v>31</v>
      </c>
      <c r="AM1" s="1" t="s">
        <v>32</v>
      </c>
      <c r="AN1" s="1" t="s">
        <v>33</v>
      </c>
      <c r="AO1" s="1" t="s">
        <v>34</v>
      </c>
      <c r="AP1" s="1" t="s">
        <v>35</v>
      </c>
      <c r="AQ1" s="1" t="s">
        <v>36</v>
      </c>
      <c r="AR1" s="1" t="s">
        <v>37</v>
      </c>
      <c r="AS1" s="1" t="s">
        <v>38</v>
      </c>
      <c r="AT1" s="1" t="s">
        <v>39</v>
      </c>
      <c r="AU1" s="1" t="s">
        <v>17</v>
      </c>
      <c r="AV1" s="1" t="s">
        <v>40</v>
      </c>
      <c r="AW1" s="1" t="s">
        <v>19</v>
      </c>
      <c r="AX1" s="1" t="s">
        <v>41</v>
      </c>
      <c r="AY1" s="1" t="s">
        <v>42</v>
      </c>
      <c r="AZ1" s="1" t="s">
        <v>43</v>
      </c>
      <c r="BA1" s="1" t="s">
        <v>44</v>
      </c>
      <c r="BB1" s="1" t="s">
        <v>45</v>
      </c>
      <c r="BC1" s="1" t="s">
        <v>8</v>
      </c>
      <c r="BD1" s="1" t="s">
        <v>10</v>
      </c>
      <c r="BE1" s="1" t="s">
        <v>9</v>
      </c>
      <c r="BF1" s="1" t="s">
        <v>46</v>
      </c>
      <c r="BG1" s="1" t="s">
        <v>13</v>
      </c>
      <c r="BH1" s="1" t="s">
        <v>12</v>
      </c>
      <c r="BI1" s="1" t="s">
        <v>47</v>
      </c>
      <c r="BJ1" s="1" t="s">
        <v>17</v>
      </c>
      <c r="BK1" s="1" t="s">
        <v>48</v>
      </c>
      <c r="BL1" s="1" t="s">
        <v>19</v>
      </c>
      <c r="BM1" s="1" t="s">
        <v>17</v>
      </c>
      <c r="BN1" s="1" t="s">
        <v>49</v>
      </c>
      <c r="BO1" s="1" t="s">
        <v>19</v>
      </c>
      <c r="BP1" s="1" t="s">
        <v>17</v>
      </c>
      <c r="BQ1" s="1" t="s">
        <v>18</v>
      </c>
      <c r="BR1" s="1" t="s">
        <v>19</v>
      </c>
      <c r="BS1" s="1" t="s">
        <v>17</v>
      </c>
      <c r="BT1" s="1" t="s">
        <v>49</v>
      </c>
      <c r="BU1" s="1" t="s">
        <v>50</v>
      </c>
      <c r="BV1" s="1" t="s">
        <v>51</v>
      </c>
      <c r="BW1" s="1" t="s">
        <v>52</v>
      </c>
      <c r="BX1" s="1" t="s">
        <v>53</v>
      </c>
      <c r="BY1" s="1" t="s">
        <v>54</v>
      </c>
      <c r="BZ1" s="1" t="s">
        <v>55</v>
      </c>
      <c r="CA1" s="1" t="s">
        <v>56</v>
      </c>
      <c r="CB1" s="1" t="s">
        <v>55</v>
      </c>
      <c r="CC1" s="1" t="s">
        <v>56</v>
      </c>
      <c r="CD1" s="1" t="s">
        <v>55</v>
      </c>
      <c r="CE1" s="1" t="s">
        <v>57</v>
      </c>
      <c r="CF1" s="1" t="s">
        <v>49</v>
      </c>
      <c r="CG1" s="1" t="s">
        <v>17</v>
      </c>
      <c r="CH1" s="1" t="s">
        <v>58</v>
      </c>
      <c r="CI1" s="1" t="s">
        <v>17</v>
      </c>
      <c r="CJ1" s="1" t="s">
        <v>58</v>
      </c>
      <c r="CK1" s="1" t="s">
        <v>209</v>
      </c>
      <c r="CL1" s="1" t="s">
        <v>208</v>
      </c>
    </row>
    <row r="2" spans="1:90" x14ac:dyDescent="0.25">
      <c r="A2" s="1" t="s">
        <v>181</v>
      </c>
      <c r="B2" s="1">
        <v>4.5</v>
      </c>
      <c r="C2" s="1">
        <v>1</v>
      </c>
      <c r="D2" s="1">
        <v>90</v>
      </c>
      <c r="E2" s="1">
        <v>0.1</v>
      </c>
      <c r="F2" s="1">
        <v>0</v>
      </c>
      <c r="G2" s="1">
        <v>0.2</v>
      </c>
      <c r="H2" s="1">
        <v>0</v>
      </c>
      <c r="I2" s="1">
        <v>1</v>
      </c>
      <c r="J2" s="1">
        <v>1</v>
      </c>
      <c r="K2" s="1">
        <v>1</v>
      </c>
      <c r="L2" s="1">
        <v>0</v>
      </c>
      <c r="M2" s="1">
        <v>0</v>
      </c>
      <c r="N2" s="1">
        <v>1</v>
      </c>
      <c r="O2" s="1">
        <v>0.16</v>
      </c>
      <c r="P2" s="1">
        <v>0.16</v>
      </c>
      <c r="Q2" s="1">
        <v>0</v>
      </c>
      <c r="R2" s="1">
        <v>0</v>
      </c>
      <c r="S2" s="1">
        <v>0</v>
      </c>
      <c r="T2" s="1">
        <v>0</v>
      </c>
      <c r="U2" s="1">
        <v>15</v>
      </c>
      <c r="V2" s="1">
        <v>5</v>
      </c>
      <c r="W2" s="1">
        <v>33</v>
      </c>
      <c r="X2" s="1">
        <v>0</v>
      </c>
      <c r="Y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0.04</v>
      </c>
      <c r="AF2" s="1">
        <v>0</v>
      </c>
      <c r="AG2" s="1">
        <v>0</v>
      </c>
      <c r="AH2" s="1">
        <v>0</v>
      </c>
      <c r="AI2" s="1">
        <v>0</v>
      </c>
      <c r="AJ2" s="1">
        <v>1</v>
      </c>
      <c r="AK2" s="1">
        <v>19</v>
      </c>
      <c r="AL2" s="1">
        <v>1.1000000000000001</v>
      </c>
      <c r="AM2" s="1">
        <v>18.600000000000001</v>
      </c>
      <c r="AN2" s="1">
        <v>1.1000000000000001</v>
      </c>
      <c r="AO2" s="1">
        <v>5.8</v>
      </c>
      <c r="AP2" s="1">
        <v>8</v>
      </c>
      <c r="AQ2" s="1">
        <v>20</v>
      </c>
      <c r="AR2" s="1">
        <v>0</v>
      </c>
      <c r="AS2" s="1">
        <v>6</v>
      </c>
      <c r="AT2" s="1">
        <v>0</v>
      </c>
      <c r="AU2" s="1">
        <v>0</v>
      </c>
      <c r="AV2" s="1">
        <v>0</v>
      </c>
      <c r="AX2" s="1">
        <v>4</v>
      </c>
      <c r="AY2" s="1">
        <v>2</v>
      </c>
      <c r="AZ2" s="1">
        <v>1</v>
      </c>
      <c r="BA2" s="1">
        <v>2</v>
      </c>
      <c r="BB2" s="1">
        <v>5</v>
      </c>
      <c r="BC2" s="1">
        <v>6</v>
      </c>
      <c r="BD2" s="1">
        <v>4</v>
      </c>
      <c r="BE2" s="1">
        <v>2</v>
      </c>
      <c r="BF2" s="1">
        <v>0</v>
      </c>
      <c r="BG2" s="1">
        <v>1</v>
      </c>
      <c r="BH2" s="1">
        <v>0</v>
      </c>
      <c r="BI2" s="1">
        <v>0.43</v>
      </c>
      <c r="BJ2" s="1">
        <v>56</v>
      </c>
      <c r="BK2" s="1">
        <v>38</v>
      </c>
      <c r="BL2" s="1">
        <v>68</v>
      </c>
      <c r="BM2" s="1">
        <v>32</v>
      </c>
      <c r="BN2" s="1">
        <v>17</v>
      </c>
      <c r="BO2" s="1">
        <v>53</v>
      </c>
      <c r="BP2" s="1">
        <v>15</v>
      </c>
      <c r="BQ2" s="1">
        <v>5</v>
      </c>
      <c r="BR2" s="1">
        <v>33</v>
      </c>
      <c r="BS2" s="1">
        <v>0</v>
      </c>
      <c r="BT2" s="1">
        <v>0</v>
      </c>
      <c r="BU2" s="1">
        <v>1</v>
      </c>
      <c r="BV2" s="1">
        <v>0</v>
      </c>
      <c r="BW2" s="1">
        <v>0</v>
      </c>
      <c r="BX2" s="1">
        <v>0</v>
      </c>
      <c r="BY2" s="1">
        <v>74</v>
      </c>
      <c r="BZ2" s="1">
        <v>2</v>
      </c>
      <c r="CA2" s="1">
        <v>11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f>4.183594+(-0.009034*D2)+(-1.802019*E2)+(1.02112*F2)+(1.762121*G2)+(-3.031996*J2)+(-6.456009*M2)+(24.043236*O2)+(-1.033312*T2)+(0.066494*AA2)+(-0.22258*AB2)+(-0.191123*AC2)+(-1.297444*AI2)+(-0.050047*AK2)+(-0.042478*AM2)+(0.045861*AQ2)+(-0.114879*AS2)+(-0.11276*AT2)+(0.156991*AU2)+(-0.222984*AV2)+(0.03936*AY2)+(0.032499*BE2)+(0.1917*BF2)+(-0.123623*BG2)+(0.065461*BH2)+(0.015142*BK2)+(-0.018628*BL2)+(-0.023796*BN2)+(0.006707*BR2)+(0.619998*BS2)+(0.019132*BY2)+(0.096691*BZ2)+(-0.020132*CA2)+(0.100053*CB2)+(-1.303454*CD2)+(-0.545811*CF2)+(-1.093949*CG2)+(4.460507*CH2)+(7.9751*CJ2)</f>
        <v>3.3779242600000008</v>
      </c>
      <c r="CL2" s="1">
        <v>15</v>
      </c>
    </row>
    <row r="3" spans="1:90" x14ac:dyDescent="0.25">
      <c r="A3" s="1" t="s">
        <v>81</v>
      </c>
      <c r="B3" s="1">
        <v>4.5999999999999996</v>
      </c>
      <c r="C3" s="1">
        <v>1</v>
      </c>
      <c r="D3" s="1">
        <v>90</v>
      </c>
      <c r="E3" s="1">
        <v>0.02</v>
      </c>
      <c r="F3" s="1">
        <v>0</v>
      </c>
      <c r="G3" s="1">
        <v>0</v>
      </c>
      <c r="H3" s="1">
        <v>0</v>
      </c>
      <c r="I3" s="1">
        <v>1</v>
      </c>
      <c r="J3" s="1">
        <v>0</v>
      </c>
      <c r="K3" s="1">
        <v>1</v>
      </c>
      <c r="L3" s="1">
        <v>0</v>
      </c>
      <c r="M3" s="1">
        <v>0</v>
      </c>
      <c r="N3" s="1">
        <v>1</v>
      </c>
      <c r="O3" s="1">
        <v>0.02</v>
      </c>
      <c r="P3" s="1">
        <v>0.02</v>
      </c>
      <c r="Q3" s="1">
        <v>0</v>
      </c>
      <c r="R3" s="1">
        <v>0</v>
      </c>
      <c r="S3" s="1">
        <v>0</v>
      </c>
      <c r="T3" s="1">
        <v>0</v>
      </c>
      <c r="U3" s="1">
        <v>4</v>
      </c>
      <c r="V3" s="1">
        <v>3</v>
      </c>
      <c r="W3" s="1">
        <v>75</v>
      </c>
      <c r="X3" s="1">
        <v>0</v>
      </c>
      <c r="Y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0.02</v>
      </c>
      <c r="AF3" s="1">
        <v>0</v>
      </c>
      <c r="AG3" s="1">
        <v>0</v>
      </c>
      <c r="AH3" s="1">
        <v>0</v>
      </c>
      <c r="AI3" s="1">
        <v>0</v>
      </c>
      <c r="AJ3" s="1">
        <v>1</v>
      </c>
      <c r="AK3" s="1">
        <v>9</v>
      </c>
      <c r="AL3" s="1">
        <v>1.2</v>
      </c>
      <c r="AM3" s="1">
        <v>6.6</v>
      </c>
      <c r="AN3" s="1">
        <v>0.2</v>
      </c>
      <c r="AO3" s="1">
        <v>4.9000000000000004</v>
      </c>
      <c r="AP3" s="1">
        <v>12</v>
      </c>
      <c r="AQ3" s="1">
        <v>24</v>
      </c>
      <c r="AR3" s="1">
        <v>0</v>
      </c>
      <c r="AS3" s="1">
        <v>6</v>
      </c>
      <c r="AT3" s="1">
        <v>0</v>
      </c>
      <c r="AU3" s="1">
        <v>1</v>
      </c>
      <c r="AV3" s="1">
        <v>1</v>
      </c>
      <c r="AW3" s="1">
        <v>100</v>
      </c>
      <c r="AX3" s="1">
        <v>4</v>
      </c>
      <c r="AY3" s="1">
        <v>3</v>
      </c>
      <c r="AZ3" s="1">
        <v>0</v>
      </c>
      <c r="BA3" s="1">
        <v>1</v>
      </c>
      <c r="BB3" s="1">
        <v>4</v>
      </c>
      <c r="BC3" s="1">
        <v>6</v>
      </c>
      <c r="BD3" s="1">
        <v>4</v>
      </c>
      <c r="BE3" s="1">
        <v>2</v>
      </c>
      <c r="BF3" s="1">
        <v>0</v>
      </c>
      <c r="BG3" s="1">
        <v>1</v>
      </c>
      <c r="BH3" s="1">
        <v>0</v>
      </c>
      <c r="BI3" s="1">
        <v>0.43</v>
      </c>
      <c r="BJ3" s="1">
        <v>47</v>
      </c>
      <c r="BK3" s="1">
        <v>38</v>
      </c>
      <c r="BL3" s="1">
        <v>81</v>
      </c>
      <c r="BM3" s="1">
        <v>13</v>
      </c>
      <c r="BN3" s="1">
        <v>9</v>
      </c>
      <c r="BO3" s="1">
        <v>69</v>
      </c>
      <c r="BP3" s="1">
        <v>4</v>
      </c>
      <c r="BQ3" s="1">
        <v>3</v>
      </c>
      <c r="BR3" s="1">
        <v>75</v>
      </c>
      <c r="BS3" s="1">
        <v>0</v>
      </c>
      <c r="BT3" s="1">
        <v>0</v>
      </c>
      <c r="BU3" s="1">
        <v>1</v>
      </c>
      <c r="BV3" s="1">
        <v>0</v>
      </c>
      <c r="BW3" s="1">
        <v>0</v>
      </c>
      <c r="BX3" s="1">
        <v>0</v>
      </c>
      <c r="BY3" s="1">
        <v>61</v>
      </c>
      <c r="BZ3" s="1">
        <v>2</v>
      </c>
      <c r="CA3" s="1">
        <v>0</v>
      </c>
      <c r="CB3" s="1">
        <v>1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f t="shared" ref="CK3:CK66" si="0">4.183594+(-0.009034*D3)+(-1.802019*E3)+(1.02112*F3)+(1.762121*G3)+(-3.031996*J3)+(-6.456009*M3)+(24.043236*O3)+(-1.033312*T3)+(0.066494*AA3)+(-0.22258*AB3)+(-0.191123*AC3)+(-1.297444*AI3)+(-0.050047*AK3)+(-0.042478*AM3)+(0.045861*AQ3)+(-0.114879*AS3)+(-0.11276*AT3)+(0.156991*AU3)+(-0.222984*AV3)+(0.03936*AY3)+(0.032499*BE3)+(0.1917*BF3)+(-0.123623*BG3)+(0.065461*BH3)+(0.015142*BK3)+(-0.018628*BL3)+(-0.023796*BN3)+(0.006707*BR3)+(0.619998*BS3)+(0.019132*BY3)+(0.096691*BZ3)+(-0.020132*CA3)+(0.100053*CB3)+(-1.303454*CD3)+(-0.545811*CF3)+(-1.093949*CG3)+(4.460507*CH3)+(7.9751*CJ3)</f>
        <v>4.3053085399999995</v>
      </c>
      <c r="CL3" s="1">
        <v>12</v>
      </c>
    </row>
    <row r="4" spans="1:90" x14ac:dyDescent="0.25">
      <c r="A4" s="1" t="s">
        <v>169</v>
      </c>
      <c r="B4" s="1">
        <v>4.5</v>
      </c>
      <c r="C4" s="1">
        <v>1</v>
      </c>
      <c r="D4" s="1">
        <v>90</v>
      </c>
      <c r="E4" s="1">
        <v>0.06</v>
      </c>
      <c r="F4" s="1">
        <v>0</v>
      </c>
      <c r="G4" s="1">
        <v>0.2</v>
      </c>
      <c r="H4" s="1">
        <v>0</v>
      </c>
      <c r="I4" s="1">
        <v>1</v>
      </c>
      <c r="J4" s="1">
        <v>1</v>
      </c>
      <c r="K4" s="1">
        <v>0</v>
      </c>
      <c r="L4" s="1">
        <v>1</v>
      </c>
      <c r="M4" s="1">
        <v>0</v>
      </c>
      <c r="N4" s="1">
        <v>0</v>
      </c>
      <c r="O4" s="1">
        <v>0.14000000000000001</v>
      </c>
      <c r="P4" s="1">
        <v>0.14000000000000001</v>
      </c>
      <c r="Q4" s="1">
        <v>0</v>
      </c>
      <c r="R4" s="1">
        <v>0</v>
      </c>
      <c r="S4" s="1">
        <v>0</v>
      </c>
      <c r="T4" s="1">
        <v>0</v>
      </c>
      <c r="U4" s="1">
        <v>9</v>
      </c>
      <c r="V4" s="1">
        <v>7</v>
      </c>
      <c r="W4" s="1">
        <v>78</v>
      </c>
      <c r="X4" s="1">
        <v>2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0.02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9</v>
      </c>
      <c r="AL4" s="1">
        <v>3</v>
      </c>
      <c r="AM4" s="1">
        <v>18.8</v>
      </c>
      <c r="AN4" s="1">
        <v>0.9</v>
      </c>
      <c r="AO4" s="1">
        <v>3.3</v>
      </c>
      <c r="AP4" s="1">
        <v>18</v>
      </c>
      <c r="AQ4" s="1">
        <v>18</v>
      </c>
      <c r="AR4" s="1">
        <v>0</v>
      </c>
      <c r="AS4" s="1">
        <v>1</v>
      </c>
      <c r="AT4" s="1">
        <v>2</v>
      </c>
      <c r="AU4" s="1">
        <v>3</v>
      </c>
      <c r="AV4" s="1">
        <v>3</v>
      </c>
      <c r="AW4" s="1">
        <v>100</v>
      </c>
      <c r="AX4" s="1">
        <v>8</v>
      </c>
      <c r="AY4" s="1">
        <v>3</v>
      </c>
      <c r="AZ4" s="1">
        <v>0</v>
      </c>
      <c r="BA4" s="1">
        <v>2</v>
      </c>
      <c r="BB4" s="1">
        <v>5</v>
      </c>
      <c r="BC4" s="1">
        <v>17</v>
      </c>
      <c r="BD4" s="1">
        <v>12</v>
      </c>
      <c r="BE4" s="1">
        <v>8</v>
      </c>
      <c r="BF4" s="1">
        <v>1</v>
      </c>
      <c r="BG4" s="1">
        <v>4</v>
      </c>
      <c r="BH4" s="1">
        <v>1</v>
      </c>
      <c r="BI4" s="1">
        <v>1.7</v>
      </c>
      <c r="BJ4" s="1">
        <v>37</v>
      </c>
      <c r="BK4" s="1">
        <v>30</v>
      </c>
      <c r="BL4" s="1">
        <v>81</v>
      </c>
      <c r="BM4" s="1">
        <v>25</v>
      </c>
      <c r="BN4" s="1">
        <v>19</v>
      </c>
      <c r="BO4" s="1">
        <v>76</v>
      </c>
      <c r="BP4" s="1">
        <v>9</v>
      </c>
      <c r="BQ4" s="1">
        <v>7</v>
      </c>
      <c r="BR4" s="1">
        <v>78</v>
      </c>
      <c r="BS4" s="1">
        <v>0</v>
      </c>
      <c r="BT4" s="1">
        <v>0</v>
      </c>
      <c r="BU4" s="1">
        <v>1</v>
      </c>
      <c r="BV4" s="1">
        <v>0</v>
      </c>
      <c r="BW4" s="1">
        <v>0</v>
      </c>
      <c r="BX4" s="1">
        <v>0</v>
      </c>
      <c r="BY4" s="1">
        <v>57</v>
      </c>
      <c r="BZ4" s="1">
        <v>1</v>
      </c>
      <c r="CA4" s="1">
        <v>3</v>
      </c>
      <c r="CB4" s="1">
        <v>1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f t="shared" si="0"/>
        <v>3.3710317000000005</v>
      </c>
      <c r="CL4" s="1">
        <v>8</v>
      </c>
    </row>
    <row r="5" spans="1:90" x14ac:dyDescent="0.25">
      <c r="A5" s="1" t="s">
        <v>104</v>
      </c>
      <c r="B5" s="1">
        <v>5.4</v>
      </c>
      <c r="C5" s="1">
        <v>1</v>
      </c>
      <c r="D5" s="1">
        <v>90</v>
      </c>
      <c r="E5" s="1">
        <v>0.06</v>
      </c>
      <c r="F5" s="1">
        <v>0</v>
      </c>
      <c r="G5" s="1">
        <v>0.2</v>
      </c>
      <c r="H5" s="1">
        <v>0</v>
      </c>
      <c r="I5" s="1">
        <v>2</v>
      </c>
      <c r="J5" s="1">
        <v>1</v>
      </c>
      <c r="K5" s="1">
        <v>0</v>
      </c>
      <c r="L5" s="1">
        <v>2</v>
      </c>
      <c r="M5" s="1">
        <v>0</v>
      </c>
      <c r="N5" s="1">
        <v>0</v>
      </c>
      <c r="O5" s="1">
        <v>0.14000000000000001</v>
      </c>
      <c r="P5" s="1">
        <v>0.14000000000000001</v>
      </c>
      <c r="Q5" s="1">
        <v>0</v>
      </c>
      <c r="R5" s="1">
        <v>0</v>
      </c>
      <c r="S5" s="1">
        <v>0</v>
      </c>
      <c r="T5" s="1">
        <v>0</v>
      </c>
      <c r="U5" s="1">
        <v>16</v>
      </c>
      <c r="V5" s="1">
        <v>11</v>
      </c>
      <c r="W5" s="1">
        <v>69</v>
      </c>
      <c r="X5" s="1">
        <v>0</v>
      </c>
      <c r="Y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0.02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8</v>
      </c>
      <c r="AL5" s="1">
        <v>1.8</v>
      </c>
      <c r="AM5" s="1">
        <v>24</v>
      </c>
      <c r="AN5" s="1">
        <v>0.9</v>
      </c>
      <c r="AO5" s="1">
        <v>3.2</v>
      </c>
      <c r="AP5" s="1">
        <v>14</v>
      </c>
      <c r="AQ5" s="1">
        <v>14</v>
      </c>
      <c r="AR5" s="1">
        <v>0</v>
      </c>
      <c r="AS5" s="1">
        <v>1</v>
      </c>
      <c r="AT5" s="1">
        <v>2</v>
      </c>
      <c r="AU5" s="1">
        <v>1</v>
      </c>
      <c r="AV5" s="1">
        <v>1</v>
      </c>
      <c r="AW5" s="1">
        <v>100</v>
      </c>
      <c r="AX5" s="1">
        <v>4</v>
      </c>
      <c r="AY5" s="1">
        <v>5</v>
      </c>
      <c r="AZ5" s="1">
        <v>1</v>
      </c>
      <c r="BA5" s="1">
        <v>0</v>
      </c>
      <c r="BB5" s="1">
        <v>6</v>
      </c>
      <c r="BC5" s="1">
        <v>17</v>
      </c>
      <c r="BD5" s="1">
        <v>12</v>
      </c>
      <c r="BE5" s="1">
        <v>8</v>
      </c>
      <c r="BF5" s="1">
        <v>1</v>
      </c>
      <c r="BG5" s="1">
        <v>4</v>
      </c>
      <c r="BH5" s="1">
        <v>1</v>
      </c>
      <c r="BI5" s="1">
        <v>1.7</v>
      </c>
      <c r="BJ5" s="1">
        <v>60</v>
      </c>
      <c r="BK5" s="1">
        <v>52</v>
      </c>
      <c r="BL5" s="1">
        <v>87</v>
      </c>
      <c r="BM5" s="1">
        <v>29</v>
      </c>
      <c r="BN5" s="1">
        <v>21</v>
      </c>
      <c r="BO5" s="1">
        <v>72</v>
      </c>
      <c r="BP5" s="1">
        <v>16</v>
      </c>
      <c r="BQ5" s="1">
        <v>11</v>
      </c>
      <c r="BR5" s="1">
        <v>69</v>
      </c>
      <c r="BS5" s="1">
        <v>0</v>
      </c>
      <c r="BT5" s="1">
        <v>0</v>
      </c>
      <c r="BU5" s="1">
        <v>1</v>
      </c>
      <c r="BV5" s="1">
        <v>0</v>
      </c>
      <c r="BW5" s="1">
        <v>0</v>
      </c>
      <c r="BX5" s="1">
        <v>0</v>
      </c>
      <c r="BY5" s="1">
        <v>71</v>
      </c>
      <c r="BZ5" s="1">
        <v>0</v>
      </c>
      <c r="CA5" s="1">
        <v>14</v>
      </c>
      <c r="CB5" s="1">
        <v>1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f t="shared" si="0"/>
        <v>3.2905610999999997</v>
      </c>
      <c r="CL5" s="1">
        <v>7</v>
      </c>
    </row>
    <row r="6" spans="1:90" x14ac:dyDescent="0.25">
      <c r="A6" s="1" t="s">
        <v>108</v>
      </c>
      <c r="B6" s="1">
        <v>4.4000000000000004</v>
      </c>
      <c r="C6" s="1">
        <v>1</v>
      </c>
      <c r="D6" s="1">
        <v>90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2</v>
      </c>
      <c r="V6" s="1">
        <v>1</v>
      </c>
      <c r="W6" s="1">
        <v>50</v>
      </c>
      <c r="X6" s="1">
        <v>0</v>
      </c>
      <c r="Y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1</v>
      </c>
      <c r="AI6" s="1">
        <v>0</v>
      </c>
      <c r="AJ6" s="1">
        <v>0</v>
      </c>
      <c r="AK6" s="1">
        <v>2</v>
      </c>
      <c r="AL6" s="1">
        <v>0.2</v>
      </c>
      <c r="AM6" s="1">
        <v>12.4</v>
      </c>
      <c r="AN6" s="1">
        <v>0</v>
      </c>
      <c r="AO6" s="1">
        <v>0.5</v>
      </c>
      <c r="AP6" s="1">
        <v>12</v>
      </c>
      <c r="AQ6" s="1">
        <v>12</v>
      </c>
      <c r="AR6" s="1">
        <v>0</v>
      </c>
      <c r="AS6" s="1">
        <v>0</v>
      </c>
      <c r="AT6" s="1">
        <v>2</v>
      </c>
      <c r="AU6" s="1">
        <v>0</v>
      </c>
      <c r="AV6" s="1">
        <v>0</v>
      </c>
      <c r="AX6" s="1">
        <v>3</v>
      </c>
      <c r="AY6" s="1">
        <v>8</v>
      </c>
      <c r="AZ6" s="1">
        <v>0</v>
      </c>
      <c r="BA6" s="1">
        <v>0</v>
      </c>
      <c r="BB6" s="1">
        <v>8</v>
      </c>
      <c r="BC6" s="1">
        <v>24</v>
      </c>
      <c r="BD6" s="1">
        <v>14</v>
      </c>
      <c r="BE6" s="1">
        <v>6</v>
      </c>
      <c r="BF6" s="1">
        <v>1</v>
      </c>
      <c r="BG6" s="1">
        <v>2</v>
      </c>
      <c r="BH6" s="1">
        <v>5</v>
      </c>
      <c r="BI6" s="1">
        <v>2.7</v>
      </c>
      <c r="BJ6" s="1">
        <v>39</v>
      </c>
      <c r="BK6" s="1">
        <v>32</v>
      </c>
      <c r="BL6" s="1">
        <v>82</v>
      </c>
      <c r="BM6" s="1">
        <v>9</v>
      </c>
      <c r="BN6" s="1">
        <v>4</v>
      </c>
      <c r="BO6" s="1">
        <v>44</v>
      </c>
      <c r="BP6" s="1">
        <v>2</v>
      </c>
      <c r="BQ6" s="1">
        <v>1</v>
      </c>
      <c r="BR6" s="1">
        <v>50</v>
      </c>
      <c r="BS6" s="1">
        <v>0</v>
      </c>
      <c r="BT6" s="1">
        <v>0</v>
      </c>
      <c r="BU6" s="1">
        <v>1</v>
      </c>
      <c r="BV6" s="1">
        <v>0</v>
      </c>
      <c r="BW6" s="1">
        <v>0</v>
      </c>
      <c r="BX6" s="1">
        <v>0</v>
      </c>
      <c r="BY6" s="1">
        <v>51</v>
      </c>
      <c r="BZ6" s="1">
        <v>1</v>
      </c>
      <c r="CA6" s="1">
        <v>2</v>
      </c>
      <c r="CB6" s="1">
        <v>1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f t="shared" si="0"/>
        <v>4.1795837999999996</v>
      </c>
      <c r="CL6" s="1">
        <v>7</v>
      </c>
    </row>
    <row r="7" spans="1:90" x14ac:dyDescent="0.25">
      <c r="A7" s="1" t="s">
        <v>78</v>
      </c>
      <c r="B7" s="1">
        <v>4.2</v>
      </c>
      <c r="C7" s="1">
        <v>1</v>
      </c>
      <c r="D7" s="1">
        <v>7</v>
      </c>
      <c r="E7" s="1">
        <v>0.04</v>
      </c>
      <c r="F7" s="1">
        <v>0</v>
      </c>
      <c r="G7" s="1">
        <v>0.1</v>
      </c>
      <c r="H7" s="1">
        <v>0</v>
      </c>
      <c r="I7" s="1">
        <v>1</v>
      </c>
      <c r="J7" s="1">
        <v>0</v>
      </c>
      <c r="K7" s="1">
        <v>1</v>
      </c>
      <c r="L7" s="1">
        <v>0</v>
      </c>
      <c r="M7" s="1">
        <v>0</v>
      </c>
      <c r="N7" s="1">
        <v>0</v>
      </c>
      <c r="O7" s="1">
        <v>0.04</v>
      </c>
      <c r="P7" s="1">
        <v>0.04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X7" s="1">
        <v>0</v>
      </c>
      <c r="Y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0.04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18</v>
      </c>
      <c r="AL7" s="1">
        <v>0</v>
      </c>
      <c r="AM7" s="1">
        <v>0.4</v>
      </c>
      <c r="AN7" s="1">
        <v>0.3</v>
      </c>
      <c r="AO7" s="1">
        <v>4</v>
      </c>
      <c r="AP7" s="1">
        <v>3</v>
      </c>
      <c r="AQ7" s="1">
        <v>3</v>
      </c>
      <c r="AR7" s="1">
        <v>0</v>
      </c>
      <c r="AS7" s="1">
        <v>1</v>
      </c>
      <c r="AT7" s="1">
        <v>0</v>
      </c>
      <c r="AU7" s="1">
        <v>0</v>
      </c>
      <c r="AV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6</v>
      </c>
      <c r="BD7" s="1">
        <v>4</v>
      </c>
      <c r="BE7" s="1">
        <v>2</v>
      </c>
      <c r="BF7" s="1">
        <v>0</v>
      </c>
      <c r="BG7" s="1">
        <v>1</v>
      </c>
      <c r="BH7" s="1">
        <v>0</v>
      </c>
      <c r="BI7" s="1">
        <v>0.43</v>
      </c>
      <c r="BJ7" s="1">
        <v>4</v>
      </c>
      <c r="BK7" s="1">
        <v>1</v>
      </c>
      <c r="BL7" s="1">
        <v>25</v>
      </c>
      <c r="BM7" s="1">
        <v>1</v>
      </c>
      <c r="BN7" s="1">
        <v>1</v>
      </c>
      <c r="BO7" s="1">
        <v>100</v>
      </c>
      <c r="BP7" s="1">
        <v>0</v>
      </c>
      <c r="BQ7" s="1">
        <v>0</v>
      </c>
      <c r="BS7" s="1">
        <v>0</v>
      </c>
      <c r="BT7" s="1">
        <v>0</v>
      </c>
      <c r="BU7" s="1">
        <v>0</v>
      </c>
      <c r="BV7" s="1">
        <v>1</v>
      </c>
      <c r="BW7" s="1">
        <v>0</v>
      </c>
      <c r="BX7" s="1">
        <v>0</v>
      </c>
      <c r="BY7" s="1">
        <v>5</v>
      </c>
      <c r="BZ7" s="1">
        <v>1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f t="shared" si="0"/>
        <v>3.9504555799999994</v>
      </c>
      <c r="CL7" s="1">
        <v>6</v>
      </c>
    </row>
    <row r="8" spans="1:90" x14ac:dyDescent="0.25">
      <c r="A8" s="1" t="s">
        <v>101</v>
      </c>
      <c r="B8" s="1">
        <v>4.9000000000000004</v>
      </c>
      <c r="C8" s="1">
        <v>1</v>
      </c>
      <c r="D8" s="1">
        <v>90</v>
      </c>
      <c r="E8" s="1">
        <v>0.01</v>
      </c>
      <c r="F8" s="1">
        <v>0</v>
      </c>
      <c r="G8" s="1">
        <v>0</v>
      </c>
      <c r="H8" s="1">
        <v>0</v>
      </c>
      <c r="I8" s="1">
        <v>1</v>
      </c>
      <c r="J8" s="1">
        <v>0</v>
      </c>
      <c r="K8" s="1">
        <v>1</v>
      </c>
      <c r="L8" s="1">
        <v>0</v>
      </c>
      <c r="M8" s="1">
        <v>0</v>
      </c>
      <c r="N8" s="1">
        <v>1</v>
      </c>
      <c r="O8" s="1">
        <v>0.02</v>
      </c>
      <c r="P8" s="1">
        <v>0.02</v>
      </c>
      <c r="Q8" s="1">
        <v>0</v>
      </c>
      <c r="R8" s="1">
        <v>0</v>
      </c>
      <c r="S8" s="1">
        <v>0</v>
      </c>
      <c r="T8" s="1">
        <v>0</v>
      </c>
      <c r="U8" s="1">
        <v>3</v>
      </c>
      <c r="V8" s="1">
        <v>1</v>
      </c>
      <c r="W8" s="1">
        <v>33</v>
      </c>
      <c r="X8" s="1">
        <v>0</v>
      </c>
      <c r="Y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0.02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8</v>
      </c>
      <c r="AL8" s="1">
        <v>0.5</v>
      </c>
      <c r="AM8" s="1">
        <v>21.6</v>
      </c>
      <c r="AN8" s="1">
        <v>0.2</v>
      </c>
      <c r="AO8" s="1">
        <v>4.0999999999999996</v>
      </c>
      <c r="AP8" s="1">
        <v>13</v>
      </c>
      <c r="AQ8" s="1">
        <v>13</v>
      </c>
      <c r="AR8" s="1">
        <v>0</v>
      </c>
      <c r="AS8" s="1">
        <v>2</v>
      </c>
      <c r="AT8" s="1">
        <v>1</v>
      </c>
      <c r="AU8" s="1">
        <v>0</v>
      </c>
      <c r="AV8" s="1">
        <v>0</v>
      </c>
      <c r="AX8" s="1">
        <v>4</v>
      </c>
      <c r="AY8" s="1">
        <v>3</v>
      </c>
      <c r="AZ8" s="1">
        <v>2</v>
      </c>
      <c r="BA8" s="1">
        <v>2</v>
      </c>
      <c r="BB8" s="1">
        <v>7</v>
      </c>
      <c r="BC8" s="1">
        <v>8</v>
      </c>
      <c r="BD8" s="1">
        <v>4</v>
      </c>
      <c r="BE8" s="1">
        <v>2</v>
      </c>
      <c r="BF8" s="1">
        <v>0</v>
      </c>
      <c r="BG8" s="1">
        <v>1</v>
      </c>
      <c r="BH8" s="1">
        <v>1</v>
      </c>
      <c r="BI8" s="1">
        <v>0.75</v>
      </c>
      <c r="BJ8" s="1">
        <v>55</v>
      </c>
      <c r="BK8" s="1">
        <v>45</v>
      </c>
      <c r="BL8" s="1">
        <v>82</v>
      </c>
      <c r="BM8" s="1">
        <v>17</v>
      </c>
      <c r="BN8" s="1">
        <v>11</v>
      </c>
      <c r="BO8" s="1">
        <v>65</v>
      </c>
      <c r="BP8" s="1">
        <v>3</v>
      </c>
      <c r="BQ8" s="1">
        <v>1</v>
      </c>
      <c r="BR8" s="1">
        <v>33</v>
      </c>
      <c r="BS8" s="1">
        <v>0</v>
      </c>
      <c r="BT8" s="1">
        <v>0</v>
      </c>
      <c r="BU8" s="1">
        <v>1</v>
      </c>
      <c r="BV8" s="1">
        <v>0</v>
      </c>
      <c r="BW8" s="1">
        <v>0</v>
      </c>
      <c r="BX8" s="1">
        <v>0</v>
      </c>
      <c r="BY8" s="1">
        <v>68</v>
      </c>
      <c r="BZ8" s="1">
        <v>3</v>
      </c>
      <c r="CA8" s="1">
        <v>2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f t="shared" si="0"/>
        <v>3.55832273</v>
      </c>
      <c r="CL8" s="1">
        <v>6</v>
      </c>
    </row>
    <row r="9" spans="1:90" x14ac:dyDescent="0.25">
      <c r="A9" s="1" t="s">
        <v>176</v>
      </c>
      <c r="B9" s="1">
        <v>4.2</v>
      </c>
      <c r="C9" s="1">
        <v>1</v>
      </c>
      <c r="D9" s="1">
        <v>90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2</v>
      </c>
      <c r="V9" s="1">
        <v>2</v>
      </c>
      <c r="W9" s="1">
        <v>100</v>
      </c>
      <c r="X9" s="1">
        <v>1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0.8</v>
      </c>
      <c r="AM9" s="1">
        <v>9.8000000000000007</v>
      </c>
      <c r="AN9" s="1">
        <v>0</v>
      </c>
      <c r="AO9" s="1">
        <v>2.2000000000000002</v>
      </c>
      <c r="AP9" s="1">
        <v>6</v>
      </c>
      <c r="AQ9" s="1">
        <v>6</v>
      </c>
      <c r="AR9" s="1">
        <v>0</v>
      </c>
      <c r="AS9" s="1">
        <v>2</v>
      </c>
      <c r="AT9" s="1">
        <v>1</v>
      </c>
      <c r="AU9" s="1">
        <v>1</v>
      </c>
      <c r="AV9" s="1">
        <v>1</v>
      </c>
      <c r="AW9" s="1">
        <v>100</v>
      </c>
      <c r="AX9" s="1">
        <v>5</v>
      </c>
      <c r="AY9" s="1">
        <v>2</v>
      </c>
      <c r="AZ9" s="1">
        <v>1</v>
      </c>
      <c r="BA9" s="1">
        <v>1</v>
      </c>
      <c r="BB9" s="1">
        <v>4</v>
      </c>
      <c r="BC9" s="1">
        <v>16</v>
      </c>
      <c r="BD9" s="1">
        <v>10</v>
      </c>
      <c r="BE9" s="1">
        <v>6</v>
      </c>
      <c r="BF9" s="1">
        <v>2</v>
      </c>
      <c r="BG9" s="1">
        <v>2</v>
      </c>
      <c r="BH9" s="1">
        <v>2</v>
      </c>
      <c r="BI9" s="1">
        <v>1.74</v>
      </c>
      <c r="BJ9" s="1">
        <v>14</v>
      </c>
      <c r="BK9" s="1">
        <v>11</v>
      </c>
      <c r="BL9" s="1">
        <v>79</v>
      </c>
      <c r="BM9" s="1">
        <v>6</v>
      </c>
      <c r="BN9" s="1">
        <v>4</v>
      </c>
      <c r="BO9" s="1">
        <v>67</v>
      </c>
      <c r="BP9" s="1">
        <v>2</v>
      </c>
      <c r="BQ9" s="1">
        <v>2</v>
      </c>
      <c r="BR9" s="1">
        <v>100</v>
      </c>
      <c r="BS9" s="1">
        <v>0</v>
      </c>
      <c r="BT9" s="1">
        <v>0</v>
      </c>
      <c r="BU9" s="1">
        <v>1</v>
      </c>
      <c r="BV9" s="1">
        <v>0</v>
      </c>
      <c r="BW9" s="1">
        <v>0</v>
      </c>
      <c r="BX9" s="1">
        <v>0</v>
      </c>
      <c r="BY9" s="1">
        <v>39</v>
      </c>
      <c r="BZ9" s="1">
        <v>0</v>
      </c>
      <c r="CA9" s="1">
        <v>1</v>
      </c>
      <c r="CB9" s="1">
        <v>1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f t="shared" si="0"/>
        <v>3.4582296000000006</v>
      </c>
      <c r="CL9" s="1">
        <v>6</v>
      </c>
    </row>
    <row r="10" spans="1:90" x14ac:dyDescent="0.25">
      <c r="A10" s="1" t="s">
        <v>133</v>
      </c>
      <c r="B10" s="1">
        <v>4.5999999999999996</v>
      </c>
      <c r="C10" s="1">
        <v>1</v>
      </c>
      <c r="D10" s="1">
        <v>90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2</v>
      </c>
      <c r="V10" s="1">
        <v>1</v>
      </c>
      <c r="W10" s="1">
        <v>50</v>
      </c>
      <c r="X10" s="1">
        <v>0</v>
      </c>
      <c r="Y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1</v>
      </c>
      <c r="AK10" s="1">
        <v>0</v>
      </c>
      <c r="AL10" s="1">
        <v>0.3</v>
      </c>
      <c r="AM10" s="1">
        <v>12.6</v>
      </c>
      <c r="AN10" s="1">
        <v>0</v>
      </c>
      <c r="AO10" s="1">
        <v>4.7</v>
      </c>
      <c r="AP10" s="1">
        <v>13</v>
      </c>
      <c r="AQ10" s="1">
        <v>25</v>
      </c>
      <c r="AR10" s="1">
        <v>0</v>
      </c>
      <c r="AS10" s="1">
        <v>6</v>
      </c>
      <c r="AT10" s="1">
        <v>0</v>
      </c>
      <c r="AU10" s="1">
        <v>1</v>
      </c>
      <c r="AV10" s="1">
        <v>0</v>
      </c>
      <c r="AW10" s="1">
        <v>0</v>
      </c>
      <c r="AX10" s="1">
        <v>8</v>
      </c>
      <c r="AY10" s="1">
        <v>3</v>
      </c>
      <c r="AZ10" s="1">
        <v>0</v>
      </c>
      <c r="BA10" s="1">
        <v>1</v>
      </c>
      <c r="BB10" s="1">
        <v>4</v>
      </c>
      <c r="BC10" s="1">
        <v>6</v>
      </c>
      <c r="BD10" s="1">
        <v>4</v>
      </c>
      <c r="BE10" s="1">
        <v>2</v>
      </c>
      <c r="BF10" s="1">
        <v>0</v>
      </c>
      <c r="BG10" s="1">
        <v>1</v>
      </c>
      <c r="BH10" s="1">
        <v>0</v>
      </c>
      <c r="BI10" s="1">
        <v>0.43</v>
      </c>
      <c r="BJ10" s="1">
        <v>59</v>
      </c>
      <c r="BK10" s="1">
        <v>48</v>
      </c>
      <c r="BL10" s="1">
        <v>81</v>
      </c>
      <c r="BM10" s="1">
        <v>12</v>
      </c>
      <c r="BN10" s="1">
        <v>9</v>
      </c>
      <c r="BO10" s="1">
        <v>75</v>
      </c>
      <c r="BP10" s="1">
        <v>2</v>
      </c>
      <c r="BQ10" s="1">
        <v>1</v>
      </c>
      <c r="BR10" s="1">
        <v>50</v>
      </c>
      <c r="BS10" s="1">
        <v>0</v>
      </c>
      <c r="BT10" s="1">
        <v>0</v>
      </c>
      <c r="BU10" s="1">
        <v>1</v>
      </c>
      <c r="BV10" s="1">
        <v>0</v>
      </c>
      <c r="BW10" s="1">
        <v>0</v>
      </c>
      <c r="BX10" s="1">
        <v>0</v>
      </c>
      <c r="BY10" s="1">
        <v>67</v>
      </c>
      <c r="BZ10" s="1">
        <v>0</v>
      </c>
      <c r="CA10" s="1">
        <v>2</v>
      </c>
      <c r="CB10" s="1">
        <v>1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f t="shared" si="0"/>
        <v>4.1897751999999997</v>
      </c>
      <c r="CL10" s="1">
        <v>6</v>
      </c>
    </row>
    <row r="11" spans="1:90" x14ac:dyDescent="0.25">
      <c r="A11" s="1" t="s">
        <v>67</v>
      </c>
      <c r="B11" s="1">
        <v>5.4</v>
      </c>
      <c r="C11" s="1">
        <v>1</v>
      </c>
      <c r="D11" s="1">
        <v>90</v>
      </c>
      <c r="E11" s="1">
        <v>0.01</v>
      </c>
      <c r="F11" s="1">
        <v>0</v>
      </c>
      <c r="G11" s="1">
        <v>0</v>
      </c>
      <c r="H11" s="1">
        <v>0</v>
      </c>
      <c r="I11" s="1">
        <v>1</v>
      </c>
      <c r="J11" s="1">
        <v>0</v>
      </c>
      <c r="K11" s="1">
        <v>0</v>
      </c>
      <c r="L11" s="1">
        <v>1</v>
      </c>
      <c r="M11" s="1">
        <v>0</v>
      </c>
      <c r="N11" s="1">
        <v>0</v>
      </c>
      <c r="O11" s="1">
        <v>0.01</v>
      </c>
      <c r="P11" s="1">
        <v>0.01</v>
      </c>
      <c r="Q11" s="1">
        <v>0</v>
      </c>
      <c r="R11" s="1">
        <v>0</v>
      </c>
      <c r="S11" s="1">
        <v>0</v>
      </c>
      <c r="T11" s="1">
        <v>0</v>
      </c>
      <c r="U11" s="1">
        <v>34</v>
      </c>
      <c r="V11" s="1">
        <v>30</v>
      </c>
      <c r="W11" s="1">
        <v>88</v>
      </c>
      <c r="X11" s="1">
        <v>0</v>
      </c>
      <c r="Y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0.01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3</v>
      </c>
      <c r="AL11" s="1">
        <v>8.5</v>
      </c>
      <c r="AM11" s="1">
        <v>13.8</v>
      </c>
      <c r="AN11" s="1">
        <v>0.1</v>
      </c>
      <c r="AO11" s="1">
        <v>4.5999999999999996</v>
      </c>
      <c r="AP11" s="1">
        <v>8</v>
      </c>
      <c r="AQ11" s="1">
        <v>8</v>
      </c>
      <c r="AR11" s="1">
        <v>0</v>
      </c>
      <c r="AS11" s="1">
        <v>2</v>
      </c>
      <c r="AT11" s="1">
        <v>1</v>
      </c>
      <c r="AU11" s="1">
        <v>2</v>
      </c>
      <c r="AV11" s="1">
        <v>1</v>
      </c>
      <c r="AW11" s="1">
        <v>50</v>
      </c>
      <c r="AX11" s="1">
        <v>6</v>
      </c>
      <c r="AY11" s="1">
        <v>1</v>
      </c>
      <c r="AZ11" s="1">
        <v>0</v>
      </c>
      <c r="BA11" s="1">
        <v>0</v>
      </c>
      <c r="BB11" s="1">
        <v>1</v>
      </c>
      <c r="BC11" s="1">
        <v>5</v>
      </c>
      <c r="BD11" s="1">
        <v>1</v>
      </c>
      <c r="BE11" s="1">
        <v>3</v>
      </c>
      <c r="BF11" s="1">
        <v>0</v>
      </c>
      <c r="BG11" s="1">
        <v>1</v>
      </c>
      <c r="BH11" s="1">
        <v>0</v>
      </c>
      <c r="BI11" s="1">
        <v>0.5</v>
      </c>
      <c r="BJ11" s="1">
        <v>103</v>
      </c>
      <c r="BK11" s="1">
        <v>91</v>
      </c>
      <c r="BL11" s="1">
        <v>88</v>
      </c>
      <c r="BM11" s="1">
        <v>67</v>
      </c>
      <c r="BN11" s="1">
        <v>59</v>
      </c>
      <c r="BO11" s="1">
        <v>88</v>
      </c>
      <c r="BP11" s="1">
        <v>34</v>
      </c>
      <c r="BQ11" s="1">
        <v>30</v>
      </c>
      <c r="BR11" s="1">
        <v>88</v>
      </c>
      <c r="BS11" s="1">
        <v>0</v>
      </c>
      <c r="BT11" s="1">
        <v>0</v>
      </c>
      <c r="BU11" s="1">
        <v>1</v>
      </c>
      <c r="BV11" s="1">
        <v>0</v>
      </c>
      <c r="BW11" s="1">
        <v>0</v>
      </c>
      <c r="BX11" s="1">
        <v>0</v>
      </c>
      <c r="BY11" s="1">
        <v>114</v>
      </c>
      <c r="BZ11" s="1">
        <v>1</v>
      </c>
      <c r="CA11" s="1">
        <v>13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f t="shared" si="0"/>
        <v>3.9261437700000004</v>
      </c>
      <c r="CL11" s="1">
        <v>5</v>
      </c>
    </row>
    <row r="12" spans="1:90" x14ac:dyDescent="0.25">
      <c r="A12" s="1" t="s">
        <v>175</v>
      </c>
      <c r="B12" s="1">
        <v>3.9</v>
      </c>
      <c r="C12" s="1">
        <v>1</v>
      </c>
      <c r="D12" s="1">
        <v>90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8</v>
      </c>
      <c r="V12" s="1">
        <v>4</v>
      </c>
      <c r="W12" s="1">
        <v>50</v>
      </c>
      <c r="X12" s="1">
        <v>0</v>
      </c>
      <c r="Y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2</v>
      </c>
      <c r="AL12" s="1">
        <v>1.3</v>
      </c>
      <c r="AM12" s="1">
        <v>4.2</v>
      </c>
      <c r="AN12" s="1">
        <v>0</v>
      </c>
      <c r="AO12" s="1">
        <v>2.2000000000000002</v>
      </c>
      <c r="AP12" s="1">
        <v>6</v>
      </c>
      <c r="AQ12" s="1">
        <v>6</v>
      </c>
      <c r="AR12" s="1">
        <v>0</v>
      </c>
      <c r="AS12" s="1">
        <v>2</v>
      </c>
      <c r="AT12" s="1">
        <v>1</v>
      </c>
      <c r="AU12" s="1">
        <v>0</v>
      </c>
      <c r="AV12" s="1">
        <v>0</v>
      </c>
      <c r="AX12" s="1">
        <v>5</v>
      </c>
      <c r="AY12" s="1">
        <v>2</v>
      </c>
      <c r="AZ12" s="1">
        <v>0</v>
      </c>
      <c r="BA12" s="1">
        <v>1</v>
      </c>
      <c r="BB12" s="1">
        <v>3</v>
      </c>
      <c r="BC12" s="1">
        <v>16</v>
      </c>
      <c r="BD12" s="1">
        <v>10</v>
      </c>
      <c r="BE12" s="1">
        <v>6</v>
      </c>
      <c r="BF12" s="1">
        <v>2</v>
      </c>
      <c r="BG12" s="1">
        <v>2</v>
      </c>
      <c r="BH12" s="1">
        <v>2</v>
      </c>
      <c r="BI12" s="1">
        <v>1.74</v>
      </c>
      <c r="BJ12" s="1">
        <v>25</v>
      </c>
      <c r="BK12" s="1">
        <v>15</v>
      </c>
      <c r="BL12" s="1">
        <v>60</v>
      </c>
      <c r="BM12" s="1">
        <v>15</v>
      </c>
      <c r="BN12" s="1">
        <v>8</v>
      </c>
      <c r="BO12" s="1">
        <v>53</v>
      </c>
      <c r="BP12" s="1">
        <v>8</v>
      </c>
      <c r="BQ12" s="1">
        <v>4</v>
      </c>
      <c r="BR12" s="1">
        <v>50</v>
      </c>
      <c r="BS12" s="1">
        <v>0</v>
      </c>
      <c r="BT12" s="1">
        <v>0</v>
      </c>
      <c r="BU12" s="1">
        <v>1</v>
      </c>
      <c r="BV12" s="1">
        <v>0</v>
      </c>
      <c r="BW12" s="1">
        <v>0</v>
      </c>
      <c r="BX12" s="1">
        <v>0</v>
      </c>
      <c r="BY12" s="1">
        <v>49</v>
      </c>
      <c r="BZ12" s="1">
        <v>1</v>
      </c>
      <c r="CA12" s="1">
        <v>5</v>
      </c>
      <c r="CB12" s="1">
        <v>3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f t="shared" si="0"/>
        <v>4.0535604000000003</v>
      </c>
      <c r="CL12" s="1">
        <v>5</v>
      </c>
    </row>
    <row r="13" spans="1:90" x14ac:dyDescent="0.25">
      <c r="A13" s="1" t="s">
        <v>74</v>
      </c>
      <c r="B13" s="1">
        <v>4.4000000000000004</v>
      </c>
      <c r="C13" s="1">
        <v>1</v>
      </c>
      <c r="D13" s="1">
        <v>90</v>
      </c>
      <c r="E13" s="1">
        <v>0</v>
      </c>
      <c r="F13" s="1">
        <v>0</v>
      </c>
      <c r="G13" s="1">
        <v>0</v>
      </c>
      <c r="H13" s="1">
        <v>0</v>
      </c>
      <c r="I13" s="1">
        <v>1</v>
      </c>
      <c r="J13" s="1">
        <v>0</v>
      </c>
      <c r="K13" s="1">
        <v>0</v>
      </c>
      <c r="L13" s="1">
        <v>1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8</v>
      </c>
      <c r="V13" s="1">
        <v>5</v>
      </c>
      <c r="W13" s="1">
        <v>63</v>
      </c>
      <c r="X13" s="1">
        <v>4</v>
      </c>
      <c r="Y13" s="1">
        <v>1</v>
      </c>
      <c r="Z13" s="1">
        <v>25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1</v>
      </c>
      <c r="AK13" s="1">
        <v>1</v>
      </c>
      <c r="AL13" s="1">
        <v>5.2</v>
      </c>
      <c r="AM13" s="1">
        <v>22.6</v>
      </c>
      <c r="AN13" s="1">
        <v>0</v>
      </c>
      <c r="AO13" s="1">
        <v>4.3</v>
      </c>
      <c r="AP13" s="1">
        <v>17</v>
      </c>
      <c r="AQ13" s="1">
        <v>29</v>
      </c>
      <c r="AR13" s="1">
        <v>3</v>
      </c>
      <c r="AS13" s="1">
        <v>9</v>
      </c>
      <c r="AT13" s="1">
        <v>0</v>
      </c>
      <c r="AU13" s="1">
        <v>2</v>
      </c>
      <c r="AV13" s="1">
        <v>2</v>
      </c>
      <c r="AW13" s="1">
        <v>100</v>
      </c>
      <c r="AX13" s="1">
        <v>10</v>
      </c>
      <c r="AY13" s="1">
        <v>9</v>
      </c>
      <c r="AZ13" s="1">
        <v>0</v>
      </c>
      <c r="BA13" s="1">
        <v>1</v>
      </c>
      <c r="BB13" s="1">
        <v>10</v>
      </c>
      <c r="BC13" s="1">
        <v>16</v>
      </c>
      <c r="BD13" s="1">
        <v>8</v>
      </c>
      <c r="BE13" s="1">
        <v>2</v>
      </c>
      <c r="BF13" s="1">
        <v>0</v>
      </c>
      <c r="BG13" s="1">
        <v>3</v>
      </c>
      <c r="BH13" s="1">
        <v>0</v>
      </c>
      <c r="BI13" s="1">
        <v>0.6</v>
      </c>
      <c r="BJ13" s="1">
        <v>28</v>
      </c>
      <c r="BK13" s="1">
        <v>21</v>
      </c>
      <c r="BL13" s="1">
        <v>75</v>
      </c>
      <c r="BM13" s="1">
        <v>22</v>
      </c>
      <c r="BN13" s="1">
        <v>15</v>
      </c>
      <c r="BO13" s="1">
        <v>68</v>
      </c>
      <c r="BP13" s="1">
        <v>8</v>
      </c>
      <c r="BQ13" s="1">
        <v>5</v>
      </c>
      <c r="BR13" s="1">
        <v>63</v>
      </c>
      <c r="BS13" s="1">
        <v>0</v>
      </c>
      <c r="BT13" s="1">
        <v>0</v>
      </c>
      <c r="BU13" s="1">
        <v>1</v>
      </c>
      <c r="BV13" s="1">
        <v>0</v>
      </c>
      <c r="BW13" s="1">
        <v>0</v>
      </c>
      <c r="BX13" s="1">
        <v>2</v>
      </c>
      <c r="BY13" s="1">
        <v>59</v>
      </c>
      <c r="BZ13" s="1">
        <v>0</v>
      </c>
      <c r="CA13" s="1">
        <v>8</v>
      </c>
      <c r="CB13" s="1">
        <v>3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f t="shared" si="0"/>
        <v>2.8272992000000001</v>
      </c>
      <c r="CL13" s="1">
        <v>2</v>
      </c>
    </row>
    <row r="14" spans="1:90" x14ac:dyDescent="0.25">
      <c r="A14" s="1" t="s">
        <v>105</v>
      </c>
      <c r="B14" s="1">
        <v>4.4000000000000004</v>
      </c>
      <c r="C14" s="1">
        <v>1</v>
      </c>
      <c r="D14" s="1">
        <v>90</v>
      </c>
      <c r="E14" s="1">
        <v>0.17</v>
      </c>
      <c r="F14" s="1">
        <v>0</v>
      </c>
      <c r="G14" s="1">
        <v>0</v>
      </c>
      <c r="H14" s="1">
        <v>0</v>
      </c>
      <c r="I14" s="1">
        <v>1</v>
      </c>
      <c r="J14" s="1">
        <v>0</v>
      </c>
      <c r="K14" s="1">
        <v>0</v>
      </c>
      <c r="L14" s="1">
        <v>1</v>
      </c>
      <c r="M14" s="1">
        <v>0</v>
      </c>
      <c r="N14" s="1">
        <v>0</v>
      </c>
      <c r="O14" s="1">
        <v>0.02</v>
      </c>
      <c r="P14" s="1">
        <v>0.02</v>
      </c>
      <c r="Q14" s="1">
        <v>0</v>
      </c>
      <c r="R14" s="1">
        <v>0</v>
      </c>
      <c r="S14" s="1">
        <v>0</v>
      </c>
      <c r="T14" s="1">
        <v>0</v>
      </c>
      <c r="U14" s="1">
        <v>14</v>
      </c>
      <c r="V14" s="1">
        <v>9</v>
      </c>
      <c r="W14" s="1">
        <v>64</v>
      </c>
      <c r="X14" s="1">
        <v>2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0.02</v>
      </c>
      <c r="AF14" s="1">
        <v>0</v>
      </c>
      <c r="AG14" s="1">
        <v>0</v>
      </c>
      <c r="AH14" s="1">
        <v>1</v>
      </c>
      <c r="AI14" s="1">
        <v>0</v>
      </c>
      <c r="AJ14" s="1">
        <v>1</v>
      </c>
      <c r="AK14" s="1">
        <v>8</v>
      </c>
      <c r="AL14" s="1">
        <v>1.7</v>
      </c>
      <c r="AM14" s="1">
        <v>22.4</v>
      </c>
      <c r="AN14" s="1">
        <v>0.2</v>
      </c>
      <c r="AO14" s="1">
        <v>3.4</v>
      </c>
      <c r="AP14" s="1">
        <v>11</v>
      </c>
      <c r="AQ14" s="1">
        <v>23</v>
      </c>
      <c r="AR14" s="1">
        <v>0</v>
      </c>
      <c r="AS14" s="1">
        <v>5</v>
      </c>
      <c r="AT14" s="1">
        <v>0</v>
      </c>
      <c r="AU14" s="1">
        <v>3</v>
      </c>
      <c r="AV14" s="1">
        <v>2</v>
      </c>
      <c r="AW14" s="1">
        <v>67</v>
      </c>
      <c r="AX14" s="1">
        <v>9</v>
      </c>
      <c r="AY14" s="1">
        <v>10</v>
      </c>
      <c r="AZ14" s="1">
        <v>0</v>
      </c>
      <c r="BA14" s="1">
        <v>0</v>
      </c>
      <c r="BB14" s="1">
        <v>10</v>
      </c>
      <c r="BC14" s="1">
        <v>16</v>
      </c>
      <c r="BD14" s="1">
        <v>8</v>
      </c>
      <c r="BE14" s="1">
        <v>2</v>
      </c>
      <c r="BF14" s="1">
        <v>0</v>
      </c>
      <c r="BG14" s="1">
        <v>3</v>
      </c>
      <c r="BH14" s="1">
        <v>0</v>
      </c>
      <c r="BI14" s="1">
        <v>0.6</v>
      </c>
      <c r="BJ14" s="1">
        <v>37</v>
      </c>
      <c r="BK14" s="1">
        <v>21</v>
      </c>
      <c r="BL14" s="1">
        <v>57</v>
      </c>
      <c r="BM14" s="1">
        <v>25</v>
      </c>
      <c r="BN14" s="1">
        <v>11</v>
      </c>
      <c r="BO14" s="1">
        <v>44</v>
      </c>
      <c r="BP14" s="1">
        <v>14</v>
      </c>
      <c r="BQ14" s="1">
        <v>9</v>
      </c>
      <c r="BR14" s="1">
        <v>64</v>
      </c>
      <c r="BS14" s="1">
        <v>0</v>
      </c>
      <c r="BT14" s="1">
        <v>0</v>
      </c>
      <c r="BU14" s="1">
        <v>1</v>
      </c>
      <c r="BV14" s="1">
        <v>0</v>
      </c>
      <c r="BW14" s="1">
        <v>0</v>
      </c>
      <c r="BX14" s="1">
        <v>0</v>
      </c>
      <c r="BY14" s="1">
        <v>64</v>
      </c>
      <c r="BZ14" s="1">
        <v>0</v>
      </c>
      <c r="CA14" s="1">
        <v>8</v>
      </c>
      <c r="CB14" s="1">
        <v>7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f t="shared" si="0"/>
        <v>3.9737552900000006</v>
      </c>
      <c r="CL14" s="1">
        <v>2</v>
      </c>
    </row>
    <row r="15" spans="1:90" x14ac:dyDescent="0.25">
      <c r="A15" s="1" t="s">
        <v>109</v>
      </c>
      <c r="B15" s="1">
        <v>5.7</v>
      </c>
      <c r="C15" s="1">
        <v>1</v>
      </c>
      <c r="D15" s="1">
        <v>90</v>
      </c>
      <c r="E15" s="1">
        <v>0.01</v>
      </c>
      <c r="F15" s="1">
        <v>0</v>
      </c>
      <c r="G15" s="1">
        <v>0</v>
      </c>
      <c r="H15" s="1">
        <v>0</v>
      </c>
      <c r="I15" s="1">
        <v>1</v>
      </c>
      <c r="J15" s="1">
        <v>0</v>
      </c>
      <c r="K15" s="1">
        <v>1</v>
      </c>
      <c r="L15" s="1">
        <v>0</v>
      </c>
      <c r="M15" s="1">
        <v>0</v>
      </c>
      <c r="N15" s="1">
        <v>1</v>
      </c>
      <c r="O15" s="1">
        <v>0.01</v>
      </c>
      <c r="P15" s="1">
        <v>0.01</v>
      </c>
      <c r="Q15" s="1">
        <v>0</v>
      </c>
      <c r="R15" s="1">
        <v>0</v>
      </c>
      <c r="S15" s="1">
        <v>0</v>
      </c>
      <c r="T15" s="1">
        <v>0</v>
      </c>
      <c r="U15" s="1">
        <v>10</v>
      </c>
      <c r="V15" s="1">
        <v>8</v>
      </c>
      <c r="W15" s="1">
        <v>80</v>
      </c>
      <c r="X15" s="1">
        <v>0</v>
      </c>
      <c r="Y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0.01</v>
      </c>
      <c r="AF15" s="1">
        <v>0</v>
      </c>
      <c r="AG15" s="1">
        <v>0</v>
      </c>
      <c r="AH15" s="1">
        <v>1</v>
      </c>
      <c r="AI15" s="1">
        <v>0</v>
      </c>
      <c r="AJ15" s="1">
        <v>0</v>
      </c>
      <c r="AK15" s="1">
        <v>4</v>
      </c>
      <c r="AL15" s="1">
        <v>2.2000000000000002</v>
      </c>
      <c r="AM15" s="1">
        <v>11.8</v>
      </c>
      <c r="AN15" s="1">
        <v>0.1</v>
      </c>
      <c r="AO15" s="1">
        <v>3.6</v>
      </c>
      <c r="AP15" s="1">
        <v>11</v>
      </c>
      <c r="AQ15" s="1">
        <v>11</v>
      </c>
      <c r="AR15" s="1">
        <v>0</v>
      </c>
      <c r="AS15" s="1">
        <v>1</v>
      </c>
      <c r="AT15" s="1">
        <v>1</v>
      </c>
      <c r="AU15" s="1">
        <v>1</v>
      </c>
      <c r="AV15" s="1">
        <v>1</v>
      </c>
      <c r="AW15" s="1">
        <v>100</v>
      </c>
      <c r="AX15" s="1">
        <v>5</v>
      </c>
      <c r="AY15" s="1">
        <v>1</v>
      </c>
      <c r="AZ15" s="1">
        <v>0</v>
      </c>
      <c r="BA15" s="1">
        <v>2</v>
      </c>
      <c r="BB15" s="1">
        <v>3</v>
      </c>
      <c r="BC15" s="1">
        <v>5</v>
      </c>
      <c r="BD15" s="1">
        <v>1</v>
      </c>
      <c r="BE15" s="1">
        <v>3</v>
      </c>
      <c r="BF15" s="1">
        <v>0</v>
      </c>
      <c r="BG15" s="1">
        <v>1</v>
      </c>
      <c r="BH15" s="1">
        <v>0</v>
      </c>
      <c r="BI15" s="1">
        <v>0.5</v>
      </c>
      <c r="BJ15" s="1">
        <v>88</v>
      </c>
      <c r="BK15" s="1">
        <v>82</v>
      </c>
      <c r="BL15" s="1">
        <v>93</v>
      </c>
      <c r="BM15" s="1">
        <v>38</v>
      </c>
      <c r="BN15" s="1">
        <v>34</v>
      </c>
      <c r="BO15" s="1">
        <v>89</v>
      </c>
      <c r="BP15" s="1">
        <v>10</v>
      </c>
      <c r="BQ15" s="1">
        <v>8</v>
      </c>
      <c r="BR15" s="1">
        <v>80</v>
      </c>
      <c r="BS15" s="1">
        <v>0</v>
      </c>
      <c r="BT15" s="1">
        <v>0</v>
      </c>
      <c r="BU15" s="1">
        <v>1</v>
      </c>
      <c r="BV15" s="1">
        <v>0</v>
      </c>
      <c r="BW15" s="1">
        <v>0</v>
      </c>
      <c r="BX15" s="1">
        <v>0</v>
      </c>
      <c r="BY15" s="1">
        <v>97</v>
      </c>
      <c r="BZ15" s="1">
        <v>1</v>
      </c>
      <c r="CA15" s="1">
        <v>10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f t="shared" si="0"/>
        <v>4.1035017700000003</v>
      </c>
      <c r="CL15" s="1">
        <v>2</v>
      </c>
    </row>
    <row r="16" spans="1:90" x14ac:dyDescent="0.25">
      <c r="A16" s="1" t="s">
        <v>173</v>
      </c>
      <c r="B16" s="1">
        <v>4.3</v>
      </c>
      <c r="C16" s="1">
        <v>1</v>
      </c>
      <c r="D16" s="1">
        <v>13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1</v>
      </c>
      <c r="V16" s="1">
        <v>0</v>
      </c>
      <c r="W16" s="1">
        <v>0</v>
      </c>
      <c r="X16" s="1">
        <v>0</v>
      </c>
      <c r="Y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4</v>
      </c>
      <c r="AN16" s="1">
        <v>0</v>
      </c>
      <c r="AO16" s="1">
        <v>1.6</v>
      </c>
      <c r="AP16" s="1">
        <v>3</v>
      </c>
      <c r="AQ16" s="1">
        <v>3</v>
      </c>
      <c r="AR16" s="1">
        <v>0</v>
      </c>
      <c r="AS16" s="1">
        <v>1</v>
      </c>
      <c r="AT16" s="1">
        <v>0</v>
      </c>
      <c r="AU16" s="1">
        <v>2</v>
      </c>
      <c r="AV16" s="1">
        <v>1</v>
      </c>
      <c r="AW16" s="1">
        <v>50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14</v>
      </c>
      <c r="BD16" s="1">
        <v>10</v>
      </c>
      <c r="BE16" s="1">
        <v>5</v>
      </c>
      <c r="BF16" s="1">
        <v>0</v>
      </c>
      <c r="BG16" s="1">
        <v>5</v>
      </c>
      <c r="BH16" s="1">
        <v>1</v>
      </c>
      <c r="BI16" s="1">
        <v>1.38</v>
      </c>
      <c r="BJ16" s="1">
        <v>1</v>
      </c>
      <c r="BK16" s="1">
        <v>0</v>
      </c>
      <c r="BL16" s="1">
        <v>0</v>
      </c>
      <c r="BM16" s="1">
        <v>1</v>
      </c>
      <c r="BN16" s="1">
        <v>0</v>
      </c>
      <c r="BO16" s="1">
        <v>0</v>
      </c>
      <c r="BP16" s="1">
        <v>1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1</v>
      </c>
      <c r="BW16" s="1">
        <v>0</v>
      </c>
      <c r="BX16" s="1">
        <v>0</v>
      </c>
      <c r="BY16" s="1">
        <v>4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f t="shared" si="0"/>
        <v>3.6963110000000006</v>
      </c>
      <c r="CL16" s="1">
        <v>1</v>
      </c>
    </row>
    <row r="17" spans="1:90" x14ac:dyDescent="0.25">
      <c r="A17" s="1" t="s">
        <v>166</v>
      </c>
      <c r="B17" s="1">
        <v>4.3</v>
      </c>
      <c r="C17" s="1">
        <v>1</v>
      </c>
      <c r="D17" s="1">
        <v>5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5</v>
      </c>
      <c r="V17" s="1">
        <v>3</v>
      </c>
      <c r="W17" s="1">
        <v>60</v>
      </c>
      <c r="X17" s="1">
        <v>0</v>
      </c>
      <c r="Y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2</v>
      </c>
      <c r="AL17" s="1">
        <v>0.8</v>
      </c>
      <c r="AM17" s="1">
        <v>0</v>
      </c>
      <c r="AN17" s="1">
        <v>0</v>
      </c>
      <c r="AO17" s="1">
        <v>2.1</v>
      </c>
      <c r="AP17" s="1">
        <v>1</v>
      </c>
      <c r="AQ17" s="1">
        <v>1</v>
      </c>
      <c r="AR17" s="1">
        <v>0</v>
      </c>
      <c r="AS17" s="1">
        <v>1</v>
      </c>
      <c r="AT17" s="1">
        <v>0</v>
      </c>
      <c r="AU17" s="1">
        <v>0</v>
      </c>
      <c r="AV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8</v>
      </c>
      <c r="BD17" s="1">
        <v>6</v>
      </c>
      <c r="BE17" s="1">
        <v>4</v>
      </c>
      <c r="BF17" s="1">
        <v>1</v>
      </c>
      <c r="BG17" s="1">
        <v>1</v>
      </c>
      <c r="BH17" s="1">
        <v>1</v>
      </c>
      <c r="BI17" s="1">
        <v>1.01</v>
      </c>
      <c r="BJ17" s="1">
        <v>7</v>
      </c>
      <c r="BK17" s="1">
        <v>3</v>
      </c>
      <c r="BL17" s="1">
        <v>43</v>
      </c>
      <c r="BM17" s="1">
        <v>5</v>
      </c>
      <c r="BN17" s="1">
        <v>3</v>
      </c>
      <c r="BO17" s="1">
        <v>60</v>
      </c>
      <c r="BP17" s="1">
        <v>5</v>
      </c>
      <c r="BQ17" s="1">
        <v>3</v>
      </c>
      <c r="BR17" s="1">
        <v>60</v>
      </c>
      <c r="BS17" s="1">
        <v>0</v>
      </c>
      <c r="BT17" s="1">
        <v>0</v>
      </c>
      <c r="BU17" s="1">
        <v>0</v>
      </c>
      <c r="BV17" s="1">
        <v>1</v>
      </c>
      <c r="BW17" s="1">
        <v>0</v>
      </c>
      <c r="BX17" s="1">
        <v>0</v>
      </c>
      <c r="BY17" s="1">
        <v>10</v>
      </c>
      <c r="BZ17" s="1">
        <v>1</v>
      </c>
      <c r="CA17" s="1">
        <v>2</v>
      </c>
      <c r="CB17" s="1">
        <v>1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f t="shared" si="0"/>
        <v>4.1561000000000012</v>
      </c>
      <c r="CL17" s="1">
        <v>1</v>
      </c>
    </row>
    <row r="18" spans="1:90" x14ac:dyDescent="0.25">
      <c r="A18" s="1" t="s">
        <v>121</v>
      </c>
      <c r="B18" s="1">
        <v>3.9</v>
      </c>
      <c r="C18" s="1">
        <v>1</v>
      </c>
      <c r="D18" s="1">
        <v>1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X18" s="1">
        <v>0</v>
      </c>
      <c r="Y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1.5</v>
      </c>
      <c r="AP18" s="1">
        <v>2</v>
      </c>
      <c r="AQ18" s="1">
        <v>2</v>
      </c>
      <c r="AR18" s="1">
        <v>0</v>
      </c>
      <c r="AS18" s="1">
        <v>1</v>
      </c>
      <c r="AT18" s="1">
        <v>0</v>
      </c>
      <c r="AU18" s="1">
        <v>0</v>
      </c>
      <c r="AV18" s="1">
        <v>0</v>
      </c>
      <c r="AX18" s="1">
        <v>2</v>
      </c>
      <c r="AY18" s="1">
        <v>0</v>
      </c>
      <c r="AZ18" s="1">
        <v>0</v>
      </c>
      <c r="BA18" s="1">
        <v>0</v>
      </c>
      <c r="BB18" s="1">
        <v>0</v>
      </c>
      <c r="BC18" s="1">
        <v>14</v>
      </c>
      <c r="BD18" s="1">
        <v>9</v>
      </c>
      <c r="BE18" s="1">
        <v>4</v>
      </c>
      <c r="BF18" s="1">
        <v>1</v>
      </c>
      <c r="BG18" s="1">
        <v>1</v>
      </c>
      <c r="BH18" s="1">
        <v>2</v>
      </c>
      <c r="BI18" s="1">
        <v>1.44</v>
      </c>
      <c r="BJ18" s="1">
        <v>2</v>
      </c>
      <c r="BK18" s="1">
        <v>0</v>
      </c>
      <c r="BL18" s="1">
        <v>0</v>
      </c>
      <c r="BM18" s="1">
        <v>0</v>
      </c>
      <c r="BN18" s="1">
        <v>0</v>
      </c>
      <c r="BP18" s="1">
        <v>0</v>
      </c>
      <c r="BQ18" s="1">
        <v>0</v>
      </c>
      <c r="BS18" s="1">
        <v>0</v>
      </c>
      <c r="BT18" s="1">
        <v>0</v>
      </c>
      <c r="BU18" s="1">
        <v>0</v>
      </c>
      <c r="BV18" s="1">
        <v>1</v>
      </c>
      <c r="BW18" s="1">
        <v>0</v>
      </c>
      <c r="BX18" s="1">
        <v>0</v>
      </c>
      <c r="BY18" s="1">
        <v>3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f t="shared" si="0"/>
        <v>4.5377939999999999</v>
      </c>
      <c r="CL18" s="1">
        <v>1</v>
      </c>
    </row>
    <row r="19" spans="1:90" x14ac:dyDescent="0.25">
      <c r="A19" s="1" t="s">
        <v>128</v>
      </c>
      <c r="B19" s="1">
        <v>4.3</v>
      </c>
      <c r="C19" s="1">
        <v>1</v>
      </c>
      <c r="D19" s="1">
        <v>79</v>
      </c>
      <c r="E19" s="1">
        <v>0.1</v>
      </c>
      <c r="F19" s="1">
        <v>1</v>
      </c>
      <c r="G19" s="1">
        <v>0.1</v>
      </c>
      <c r="H19" s="1">
        <v>1</v>
      </c>
      <c r="I19" s="1">
        <v>1</v>
      </c>
      <c r="J19" s="1">
        <v>0</v>
      </c>
      <c r="K19" s="1">
        <v>1</v>
      </c>
      <c r="L19" s="1">
        <v>0</v>
      </c>
      <c r="M19" s="1">
        <v>0</v>
      </c>
      <c r="N19" s="1">
        <v>1</v>
      </c>
      <c r="O19" s="1">
        <v>0.04</v>
      </c>
      <c r="P19" s="1">
        <v>0.04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X19" s="1">
        <v>0</v>
      </c>
      <c r="Y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0.04</v>
      </c>
      <c r="AF19" s="1">
        <v>1</v>
      </c>
      <c r="AG19" s="1">
        <v>0</v>
      </c>
      <c r="AH19" s="1">
        <v>0</v>
      </c>
      <c r="AI19" s="1">
        <v>0</v>
      </c>
      <c r="AJ19" s="1">
        <v>0</v>
      </c>
      <c r="AK19" s="1">
        <v>18</v>
      </c>
      <c r="AL19" s="1">
        <v>0</v>
      </c>
      <c r="AM19" s="1">
        <v>19.2</v>
      </c>
      <c r="AN19" s="1">
        <v>0.3</v>
      </c>
      <c r="AO19" s="1">
        <v>2.6</v>
      </c>
      <c r="AP19" s="1">
        <v>10</v>
      </c>
      <c r="AQ19" s="1">
        <v>19</v>
      </c>
      <c r="AR19" s="1">
        <v>0</v>
      </c>
      <c r="AS19" s="1">
        <v>5</v>
      </c>
      <c r="AT19" s="1">
        <v>1</v>
      </c>
      <c r="AU19" s="1">
        <v>1</v>
      </c>
      <c r="AV19" s="1">
        <v>0</v>
      </c>
      <c r="AW19" s="1">
        <v>0</v>
      </c>
      <c r="AX19" s="1">
        <v>5</v>
      </c>
      <c r="AY19" s="1">
        <v>2</v>
      </c>
      <c r="AZ19" s="1">
        <v>2</v>
      </c>
      <c r="BA19" s="1">
        <v>2</v>
      </c>
      <c r="BB19" s="1">
        <v>6</v>
      </c>
      <c r="BC19" s="1">
        <v>16</v>
      </c>
      <c r="BD19" s="1">
        <v>10</v>
      </c>
      <c r="BE19" s="1">
        <v>6</v>
      </c>
      <c r="BF19" s="1">
        <v>2</v>
      </c>
      <c r="BG19" s="1">
        <v>2</v>
      </c>
      <c r="BH19" s="1">
        <v>2</v>
      </c>
      <c r="BI19" s="1">
        <v>1.74</v>
      </c>
      <c r="BJ19" s="1">
        <v>14</v>
      </c>
      <c r="BK19" s="1">
        <v>12</v>
      </c>
      <c r="BL19" s="1">
        <v>86</v>
      </c>
      <c r="BM19" s="1">
        <v>4</v>
      </c>
      <c r="BN19" s="1">
        <v>3</v>
      </c>
      <c r="BO19" s="1">
        <v>75</v>
      </c>
      <c r="BP19" s="1">
        <v>0</v>
      </c>
      <c r="BQ19" s="1">
        <v>0</v>
      </c>
      <c r="BS19" s="1">
        <v>0</v>
      </c>
      <c r="BT19" s="1">
        <v>0</v>
      </c>
      <c r="BU19" s="1">
        <v>0</v>
      </c>
      <c r="BV19" s="1">
        <v>1</v>
      </c>
      <c r="BW19" s="1">
        <v>0</v>
      </c>
      <c r="BX19" s="1">
        <v>0</v>
      </c>
      <c r="BY19" s="1">
        <v>24</v>
      </c>
      <c r="BZ19" s="1">
        <v>1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f t="shared" si="0"/>
        <v>3.6784960400000006</v>
      </c>
      <c r="CL19" s="1">
        <v>1</v>
      </c>
    </row>
    <row r="20" spans="1:90" x14ac:dyDescent="0.25">
      <c r="A20" s="1" t="s">
        <v>130</v>
      </c>
      <c r="B20" s="1">
        <v>4.0999999999999996</v>
      </c>
      <c r="C20" s="1">
        <v>1</v>
      </c>
      <c r="D20" s="1">
        <v>54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4</v>
      </c>
      <c r="V20" s="1">
        <v>3</v>
      </c>
      <c r="W20" s="1">
        <v>75</v>
      </c>
      <c r="X20" s="1">
        <v>0</v>
      </c>
      <c r="Y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0.7</v>
      </c>
      <c r="AM20" s="1">
        <v>10.4</v>
      </c>
      <c r="AN20" s="1">
        <v>0</v>
      </c>
      <c r="AO20" s="1">
        <v>1</v>
      </c>
      <c r="AP20" s="1">
        <v>9</v>
      </c>
      <c r="AQ20" s="1">
        <v>9</v>
      </c>
      <c r="AR20" s="1">
        <v>0</v>
      </c>
      <c r="AS20" s="1">
        <v>1</v>
      </c>
      <c r="AT20" s="1">
        <v>0</v>
      </c>
      <c r="AU20" s="1">
        <v>0</v>
      </c>
      <c r="AV20" s="1">
        <v>0</v>
      </c>
      <c r="AX20" s="1">
        <v>2</v>
      </c>
      <c r="AY20" s="1">
        <v>3</v>
      </c>
      <c r="AZ20" s="1">
        <v>0</v>
      </c>
      <c r="BA20" s="1">
        <v>1</v>
      </c>
      <c r="BB20" s="1">
        <v>4</v>
      </c>
      <c r="BC20" s="1">
        <v>14</v>
      </c>
      <c r="BD20" s="1">
        <v>8</v>
      </c>
      <c r="BE20" s="1">
        <v>6</v>
      </c>
      <c r="BF20" s="1">
        <v>0</v>
      </c>
      <c r="BG20" s="1">
        <v>4</v>
      </c>
      <c r="BH20" s="1">
        <v>3</v>
      </c>
      <c r="BI20" s="1">
        <v>1.96</v>
      </c>
      <c r="BJ20" s="1">
        <v>44</v>
      </c>
      <c r="BK20" s="1">
        <v>38</v>
      </c>
      <c r="BL20" s="1">
        <v>86</v>
      </c>
      <c r="BM20" s="1">
        <v>12</v>
      </c>
      <c r="BN20" s="1">
        <v>9</v>
      </c>
      <c r="BO20" s="1">
        <v>75</v>
      </c>
      <c r="BP20" s="1">
        <v>4</v>
      </c>
      <c r="BQ20" s="1">
        <v>3</v>
      </c>
      <c r="BR20" s="1">
        <v>75</v>
      </c>
      <c r="BS20" s="1">
        <v>0</v>
      </c>
      <c r="BT20" s="1">
        <v>0</v>
      </c>
      <c r="BU20" s="1">
        <v>0</v>
      </c>
      <c r="BV20" s="1">
        <v>1</v>
      </c>
      <c r="BW20" s="1">
        <v>0</v>
      </c>
      <c r="BX20" s="1">
        <v>0</v>
      </c>
      <c r="BY20" s="1">
        <v>53</v>
      </c>
      <c r="BZ20" s="1">
        <v>0</v>
      </c>
      <c r="CA20" s="1">
        <v>3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f t="shared" si="0"/>
        <v>3.7826707999999991</v>
      </c>
      <c r="CL20" s="1">
        <v>1</v>
      </c>
    </row>
    <row r="21" spans="1:90" x14ac:dyDescent="0.25">
      <c r="A21" s="1" t="s">
        <v>191</v>
      </c>
      <c r="B21" s="1">
        <v>4.3</v>
      </c>
      <c r="C21" s="1">
        <v>1</v>
      </c>
      <c r="D21" s="1">
        <v>90</v>
      </c>
      <c r="E21" s="1">
        <v>0.21</v>
      </c>
      <c r="F21" s="1">
        <v>0</v>
      </c>
      <c r="G21" s="1">
        <v>0.1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0.01</v>
      </c>
      <c r="P21" s="1">
        <v>0.01</v>
      </c>
      <c r="Q21" s="1">
        <v>0</v>
      </c>
      <c r="R21" s="1">
        <v>0</v>
      </c>
      <c r="S21" s="1">
        <v>0</v>
      </c>
      <c r="T21" s="1">
        <v>0</v>
      </c>
      <c r="U21" s="1">
        <v>7</v>
      </c>
      <c r="V21" s="1">
        <v>3</v>
      </c>
      <c r="W21" s="1">
        <v>43</v>
      </c>
      <c r="X21" s="1">
        <v>0</v>
      </c>
      <c r="Y21" s="1">
        <v>0</v>
      </c>
      <c r="AA21" s="1">
        <v>0</v>
      </c>
      <c r="AB21" s="1">
        <v>0</v>
      </c>
      <c r="AC21" s="1">
        <v>1</v>
      </c>
      <c r="AD21" s="1">
        <v>0</v>
      </c>
      <c r="AE21" s="1">
        <v>0.04</v>
      </c>
      <c r="AF21" s="1">
        <v>0</v>
      </c>
      <c r="AG21" s="1">
        <v>0</v>
      </c>
      <c r="AH21" s="1">
        <v>0</v>
      </c>
      <c r="AI21" s="1">
        <v>0</v>
      </c>
      <c r="AJ21" s="1">
        <v>1</v>
      </c>
      <c r="AK21" s="1">
        <v>4</v>
      </c>
      <c r="AL21" s="1">
        <v>10.8</v>
      </c>
      <c r="AM21" s="1">
        <v>28</v>
      </c>
      <c r="AN21" s="1">
        <v>0.2</v>
      </c>
      <c r="AO21" s="1">
        <v>4.5</v>
      </c>
      <c r="AP21" s="1">
        <v>14</v>
      </c>
      <c r="AQ21" s="1">
        <v>26</v>
      </c>
      <c r="AR21" s="1">
        <v>0</v>
      </c>
      <c r="AS21" s="1">
        <v>6</v>
      </c>
      <c r="AT21" s="1">
        <v>0</v>
      </c>
      <c r="AU21" s="1">
        <v>1</v>
      </c>
      <c r="AV21" s="1">
        <v>1</v>
      </c>
      <c r="AW21" s="1">
        <v>100</v>
      </c>
      <c r="AX21" s="1">
        <v>7</v>
      </c>
      <c r="AY21" s="1">
        <v>6</v>
      </c>
      <c r="AZ21" s="1">
        <v>2</v>
      </c>
      <c r="BA21" s="1">
        <v>2</v>
      </c>
      <c r="BB21" s="1">
        <v>10</v>
      </c>
      <c r="BC21" s="1">
        <v>16</v>
      </c>
      <c r="BD21" s="1">
        <v>8</v>
      </c>
      <c r="BE21" s="1">
        <v>2</v>
      </c>
      <c r="BF21" s="1">
        <v>0</v>
      </c>
      <c r="BG21" s="1">
        <v>3</v>
      </c>
      <c r="BH21" s="1">
        <v>0</v>
      </c>
      <c r="BI21" s="1">
        <v>0.6</v>
      </c>
      <c r="BJ21" s="1">
        <v>28</v>
      </c>
      <c r="BK21" s="1">
        <v>18</v>
      </c>
      <c r="BL21" s="1">
        <v>64</v>
      </c>
      <c r="BM21" s="1">
        <v>14</v>
      </c>
      <c r="BN21" s="1">
        <v>8</v>
      </c>
      <c r="BO21" s="1">
        <v>57</v>
      </c>
      <c r="BP21" s="1">
        <v>7</v>
      </c>
      <c r="BQ21" s="1">
        <v>3</v>
      </c>
      <c r="BR21" s="1">
        <v>43</v>
      </c>
      <c r="BS21" s="1">
        <v>0</v>
      </c>
      <c r="BT21" s="1">
        <v>0</v>
      </c>
      <c r="BU21" s="1">
        <v>1</v>
      </c>
      <c r="BV21" s="1">
        <v>0</v>
      </c>
      <c r="BW21" s="1">
        <v>0</v>
      </c>
      <c r="BX21" s="1">
        <v>0</v>
      </c>
      <c r="BY21" s="1">
        <v>43</v>
      </c>
      <c r="BZ21" s="1">
        <v>2</v>
      </c>
      <c r="CA21" s="1">
        <v>4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f t="shared" si="0"/>
        <v>2.3093944700000004</v>
      </c>
      <c r="CL21" s="1">
        <v>1</v>
      </c>
    </row>
    <row r="22" spans="1:90" x14ac:dyDescent="0.25">
      <c r="A22" s="1" t="s">
        <v>172</v>
      </c>
      <c r="B22" s="1">
        <v>4.2</v>
      </c>
      <c r="C22" s="1">
        <v>1</v>
      </c>
      <c r="D22" s="1">
        <v>78</v>
      </c>
      <c r="E22" s="1">
        <v>0.15</v>
      </c>
      <c r="F22" s="1">
        <v>0</v>
      </c>
      <c r="G22" s="1">
        <v>0.2</v>
      </c>
      <c r="H22" s="1">
        <v>0</v>
      </c>
      <c r="I22" s="1">
        <v>2</v>
      </c>
      <c r="J22" s="1">
        <v>1</v>
      </c>
      <c r="K22" s="1">
        <v>1</v>
      </c>
      <c r="L22" s="1">
        <v>1</v>
      </c>
      <c r="M22" s="1">
        <v>0</v>
      </c>
      <c r="N22" s="1">
        <v>0</v>
      </c>
      <c r="O22" s="1">
        <v>0.16</v>
      </c>
      <c r="P22" s="1">
        <v>0.16</v>
      </c>
      <c r="Q22" s="1">
        <v>0</v>
      </c>
      <c r="R22" s="1">
        <v>0</v>
      </c>
      <c r="S22" s="1">
        <v>0</v>
      </c>
      <c r="T22" s="1">
        <v>0</v>
      </c>
      <c r="U22" s="1">
        <v>12</v>
      </c>
      <c r="V22" s="1">
        <v>7</v>
      </c>
      <c r="W22" s="1">
        <v>58</v>
      </c>
      <c r="X22" s="1">
        <v>9</v>
      </c>
      <c r="Y22" s="1">
        <v>0</v>
      </c>
      <c r="Z22" s="1">
        <v>0</v>
      </c>
      <c r="AA22" s="1">
        <v>4</v>
      </c>
      <c r="AB22" s="1">
        <v>0</v>
      </c>
      <c r="AC22" s="1">
        <v>0</v>
      </c>
      <c r="AD22" s="1">
        <v>0</v>
      </c>
      <c r="AE22" s="1">
        <v>0.04</v>
      </c>
      <c r="AF22" s="1">
        <v>0</v>
      </c>
      <c r="AG22" s="1">
        <v>0</v>
      </c>
      <c r="AH22" s="1">
        <v>1</v>
      </c>
      <c r="AI22" s="1">
        <v>0</v>
      </c>
      <c r="AJ22" s="1">
        <v>0</v>
      </c>
      <c r="AK22" s="1">
        <v>18</v>
      </c>
      <c r="AL22" s="1">
        <v>1.3</v>
      </c>
      <c r="AM22" s="1">
        <v>6.4</v>
      </c>
      <c r="AN22" s="1">
        <v>1.1000000000000001</v>
      </c>
      <c r="AO22" s="1">
        <v>3.3</v>
      </c>
      <c r="AP22" s="1">
        <v>6</v>
      </c>
      <c r="AQ22" s="1">
        <v>6</v>
      </c>
      <c r="AR22" s="1">
        <v>0</v>
      </c>
      <c r="AS22" s="1">
        <v>0</v>
      </c>
      <c r="AT22" s="1">
        <v>2</v>
      </c>
      <c r="AU22" s="1">
        <v>1</v>
      </c>
      <c r="AV22" s="1">
        <v>1</v>
      </c>
      <c r="AW22" s="1">
        <v>100</v>
      </c>
      <c r="AX22" s="1">
        <v>9</v>
      </c>
      <c r="AY22" s="1">
        <v>1</v>
      </c>
      <c r="AZ22" s="1">
        <v>0</v>
      </c>
      <c r="BA22" s="1">
        <v>1</v>
      </c>
      <c r="BB22" s="1">
        <v>2</v>
      </c>
      <c r="BC22" s="1">
        <v>8</v>
      </c>
      <c r="BD22" s="1">
        <v>6</v>
      </c>
      <c r="BE22" s="1">
        <v>4</v>
      </c>
      <c r="BF22" s="1">
        <v>1</v>
      </c>
      <c r="BG22" s="1">
        <v>1</v>
      </c>
      <c r="BH22" s="1">
        <v>1</v>
      </c>
      <c r="BI22" s="1">
        <v>1.01</v>
      </c>
      <c r="BJ22" s="1">
        <v>26</v>
      </c>
      <c r="BK22" s="1">
        <v>13</v>
      </c>
      <c r="BL22" s="1">
        <v>50</v>
      </c>
      <c r="BM22" s="1">
        <v>26</v>
      </c>
      <c r="BN22" s="1">
        <v>9</v>
      </c>
      <c r="BO22" s="1">
        <v>35</v>
      </c>
      <c r="BP22" s="1">
        <v>12</v>
      </c>
      <c r="BQ22" s="1">
        <v>7</v>
      </c>
      <c r="BR22" s="1">
        <v>58</v>
      </c>
      <c r="BS22" s="1">
        <v>0</v>
      </c>
      <c r="BT22" s="1">
        <v>0</v>
      </c>
      <c r="BU22" s="1">
        <v>0</v>
      </c>
      <c r="BV22" s="1">
        <v>1</v>
      </c>
      <c r="BW22" s="1">
        <v>0</v>
      </c>
      <c r="BX22" s="1">
        <v>0</v>
      </c>
      <c r="BY22" s="1">
        <v>57</v>
      </c>
      <c r="BZ22" s="1">
        <v>1</v>
      </c>
      <c r="CA22" s="1">
        <v>9</v>
      </c>
      <c r="CB22" s="1">
        <v>11</v>
      </c>
      <c r="CC22" s="1">
        <v>2</v>
      </c>
      <c r="CD22" s="1">
        <v>0</v>
      </c>
      <c r="CE22" s="1">
        <v>4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f t="shared" si="0"/>
        <v>5.3027009100000013</v>
      </c>
      <c r="CL22" s="1">
        <v>0</v>
      </c>
    </row>
    <row r="23" spans="1:90" x14ac:dyDescent="0.25">
      <c r="A23" s="1" t="s">
        <v>92</v>
      </c>
      <c r="B23" s="1">
        <v>5.4</v>
      </c>
      <c r="C23" s="1">
        <v>1</v>
      </c>
      <c r="D23" s="1">
        <v>90</v>
      </c>
      <c r="E23" s="1">
        <v>0.22</v>
      </c>
      <c r="F23" s="1">
        <v>0.5</v>
      </c>
      <c r="G23" s="1">
        <v>0.5</v>
      </c>
      <c r="H23" s="1">
        <v>1</v>
      </c>
      <c r="I23" s="1">
        <v>1</v>
      </c>
      <c r="J23" s="1">
        <v>0</v>
      </c>
      <c r="K23" s="1">
        <v>1</v>
      </c>
      <c r="L23" s="1">
        <v>0</v>
      </c>
      <c r="M23" s="1">
        <v>0</v>
      </c>
      <c r="N23" s="1">
        <v>1</v>
      </c>
      <c r="O23" s="1">
        <v>0.01</v>
      </c>
      <c r="P23" s="1">
        <v>0.01</v>
      </c>
      <c r="Q23" s="1">
        <v>0</v>
      </c>
      <c r="R23" s="1">
        <v>0</v>
      </c>
      <c r="S23" s="1">
        <v>0</v>
      </c>
      <c r="T23" s="1">
        <v>0</v>
      </c>
      <c r="U23" s="1">
        <v>13</v>
      </c>
      <c r="V23" s="1">
        <v>10</v>
      </c>
      <c r="W23" s="1">
        <v>77</v>
      </c>
      <c r="X23" s="1">
        <v>5</v>
      </c>
      <c r="Y23" s="1">
        <v>1</v>
      </c>
      <c r="Z23" s="1">
        <v>20</v>
      </c>
      <c r="AA23" s="1">
        <v>0</v>
      </c>
      <c r="AB23" s="1">
        <v>0</v>
      </c>
      <c r="AC23" s="1">
        <v>2</v>
      </c>
      <c r="AD23" s="1">
        <v>1</v>
      </c>
      <c r="AE23" s="1">
        <v>0.45</v>
      </c>
      <c r="AF23" s="1">
        <v>1</v>
      </c>
      <c r="AG23" s="1">
        <v>0</v>
      </c>
      <c r="AH23" s="1">
        <v>0</v>
      </c>
      <c r="AI23" s="1">
        <v>0</v>
      </c>
      <c r="AJ23" s="1">
        <v>1</v>
      </c>
      <c r="AK23" s="1">
        <v>6</v>
      </c>
      <c r="AL23" s="1">
        <v>26.8</v>
      </c>
      <c r="AM23" s="1">
        <v>29.8</v>
      </c>
      <c r="AN23" s="1">
        <v>1.4</v>
      </c>
      <c r="AO23" s="1">
        <v>6.2</v>
      </c>
      <c r="AP23" s="1">
        <v>14</v>
      </c>
      <c r="AQ23" s="1">
        <v>35</v>
      </c>
      <c r="AR23" s="1">
        <v>3</v>
      </c>
      <c r="AS23" s="1">
        <v>12</v>
      </c>
      <c r="AT23" s="1">
        <v>0</v>
      </c>
      <c r="AU23" s="1">
        <v>1</v>
      </c>
      <c r="AV23" s="1">
        <v>0</v>
      </c>
      <c r="AW23" s="1">
        <v>0</v>
      </c>
      <c r="AX23" s="1">
        <v>5</v>
      </c>
      <c r="AY23" s="1">
        <v>3</v>
      </c>
      <c r="AZ23" s="1">
        <v>0</v>
      </c>
      <c r="BA23" s="1">
        <v>2</v>
      </c>
      <c r="BB23" s="1">
        <v>5</v>
      </c>
      <c r="BC23" s="1">
        <v>6</v>
      </c>
      <c r="BD23" s="1">
        <v>4</v>
      </c>
      <c r="BE23" s="1">
        <v>2</v>
      </c>
      <c r="BF23" s="1">
        <v>0</v>
      </c>
      <c r="BG23" s="1">
        <v>1</v>
      </c>
      <c r="BH23" s="1">
        <v>0</v>
      </c>
      <c r="BI23" s="1">
        <v>0.43</v>
      </c>
      <c r="BJ23" s="1">
        <v>34</v>
      </c>
      <c r="BK23" s="1">
        <v>24</v>
      </c>
      <c r="BL23" s="1">
        <v>71</v>
      </c>
      <c r="BM23" s="1">
        <v>22</v>
      </c>
      <c r="BN23" s="1">
        <v>14</v>
      </c>
      <c r="BO23" s="1">
        <v>64</v>
      </c>
      <c r="BP23" s="1">
        <v>13</v>
      </c>
      <c r="BQ23" s="1">
        <v>10</v>
      </c>
      <c r="BR23" s="1">
        <v>77</v>
      </c>
      <c r="BS23" s="1">
        <v>0</v>
      </c>
      <c r="BT23" s="1">
        <v>0</v>
      </c>
      <c r="BU23" s="1">
        <v>1</v>
      </c>
      <c r="BV23" s="1">
        <v>0</v>
      </c>
      <c r="BW23" s="1">
        <v>0</v>
      </c>
      <c r="BX23" s="1">
        <v>0</v>
      </c>
      <c r="BY23" s="1">
        <v>56</v>
      </c>
      <c r="BZ23" s="1">
        <v>2</v>
      </c>
      <c r="CA23" s="1">
        <v>3</v>
      </c>
      <c r="CB23" s="1">
        <v>4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f t="shared" si="0"/>
        <v>3.9295082800000003</v>
      </c>
      <c r="CL23" s="1">
        <v>0</v>
      </c>
    </row>
    <row r="24" spans="1:90" x14ac:dyDescent="0.25">
      <c r="A24" s="1" t="s">
        <v>118</v>
      </c>
      <c r="B24" s="1">
        <v>6.2</v>
      </c>
      <c r="C24" s="1">
        <v>1</v>
      </c>
      <c r="D24" s="1">
        <v>90</v>
      </c>
      <c r="E24" s="1">
        <v>0.04</v>
      </c>
      <c r="F24" s="1">
        <v>0</v>
      </c>
      <c r="G24" s="1">
        <v>0.1</v>
      </c>
      <c r="H24" s="1">
        <v>0</v>
      </c>
      <c r="I24" s="1">
        <v>3</v>
      </c>
      <c r="J24" s="1">
        <v>0</v>
      </c>
      <c r="K24" s="1">
        <v>2</v>
      </c>
      <c r="L24" s="1">
        <v>1</v>
      </c>
      <c r="M24" s="1">
        <v>0</v>
      </c>
      <c r="N24" s="1">
        <v>0</v>
      </c>
      <c r="O24" s="1">
        <v>0.03</v>
      </c>
      <c r="P24" s="1">
        <v>0.03</v>
      </c>
      <c r="Q24" s="1">
        <v>0</v>
      </c>
      <c r="R24" s="1">
        <v>0</v>
      </c>
      <c r="S24" s="1">
        <v>0</v>
      </c>
      <c r="T24" s="1">
        <v>0</v>
      </c>
      <c r="U24" s="1">
        <v>19</v>
      </c>
      <c r="V24" s="1">
        <v>16</v>
      </c>
      <c r="W24" s="1">
        <v>84</v>
      </c>
      <c r="X24" s="1">
        <v>10</v>
      </c>
      <c r="Y24" s="1">
        <v>1</v>
      </c>
      <c r="Z24" s="1">
        <v>10</v>
      </c>
      <c r="AA24" s="1">
        <v>0</v>
      </c>
      <c r="AB24" s="1">
        <v>4</v>
      </c>
      <c r="AC24" s="1">
        <v>1</v>
      </c>
      <c r="AD24" s="1">
        <v>0</v>
      </c>
      <c r="AE24" s="1">
        <v>0.06</v>
      </c>
      <c r="AF24" s="1">
        <v>0</v>
      </c>
      <c r="AG24" s="1">
        <v>0</v>
      </c>
      <c r="AH24" s="1">
        <v>1</v>
      </c>
      <c r="AI24" s="1">
        <v>0</v>
      </c>
      <c r="AJ24" s="1">
        <v>0</v>
      </c>
      <c r="AK24" s="1">
        <v>13</v>
      </c>
      <c r="AL24" s="1">
        <v>19.2</v>
      </c>
      <c r="AM24" s="1">
        <v>4.5999999999999996</v>
      </c>
      <c r="AN24" s="1">
        <v>0.4</v>
      </c>
      <c r="AO24" s="1">
        <v>3.5</v>
      </c>
      <c r="AP24" s="1">
        <v>7</v>
      </c>
      <c r="AQ24" s="1">
        <v>7</v>
      </c>
      <c r="AR24" s="1">
        <v>0</v>
      </c>
      <c r="AS24" s="1">
        <v>1</v>
      </c>
      <c r="AT24" s="1">
        <v>1</v>
      </c>
      <c r="AU24" s="1">
        <v>3</v>
      </c>
      <c r="AV24" s="1">
        <v>3</v>
      </c>
      <c r="AW24" s="1">
        <v>100</v>
      </c>
      <c r="AX24" s="1">
        <v>5</v>
      </c>
      <c r="AY24" s="1">
        <v>0</v>
      </c>
      <c r="AZ24" s="1">
        <v>0</v>
      </c>
      <c r="BA24" s="1">
        <v>1</v>
      </c>
      <c r="BB24" s="1">
        <v>1</v>
      </c>
      <c r="BC24" s="1">
        <v>3</v>
      </c>
      <c r="BD24" s="1">
        <v>1</v>
      </c>
      <c r="BE24" s="1">
        <v>2</v>
      </c>
      <c r="BF24" s="1">
        <v>0</v>
      </c>
      <c r="BG24" s="1">
        <v>0</v>
      </c>
      <c r="BH24" s="1">
        <v>1</v>
      </c>
      <c r="BI24" s="1">
        <v>0.61</v>
      </c>
      <c r="BJ24" s="1">
        <v>55</v>
      </c>
      <c r="BK24" s="1">
        <v>49</v>
      </c>
      <c r="BL24" s="1">
        <v>89</v>
      </c>
      <c r="BM24" s="1">
        <v>43</v>
      </c>
      <c r="BN24" s="1">
        <v>29</v>
      </c>
      <c r="BO24" s="1">
        <v>67</v>
      </c>
      <c r="BP24" s="1">
        <v>19</v>
      </c>
      <c r="BQ24" s="1">
        <v>16</v>
      </c>
      <c r="BR24" s="1">
        <v>84</v>
      </c>
      <c r="BS24" s="1">
        <v>0</v>
      </c>
      <c r="BT24" s="1">
        <v>0</v>
      </c>
      <c r="BU24" s="1">
        <v>1</v>
      </c>
      <c r="BV24" s="1">
        <v>0</v>
      </c>
      <c r="BW24" s="1">
        <v>0</v>
      </c>
      <c r="BX24" s="1">
        <v>0</v>
      </c>
      <c r="BY24" s="1">
        <v>86</v>
      </c>
      <c r="BZ24" s="1">
        <v>4</v>
      </c>
      <c r="CA24" s="1">
        <v>2</v>
      </c>
      <c r="CB24" s="1">
        <v>10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f t="shared" si="0"/>
        <v>4.2441296199999989</v>
      </c>
      <c r="CL24" s="1">
        <v>0</v>
      </c>
    </row>
    <row r="25" spans="1:90" x14ac:dyDescent="0.25">
      <c r="A25" s="1" t="s">
        <v>143</v>
      </c>
      <c r="B25" s="1">
        <v>4.5999999999999996</v>
      </c>
      <c r="C25" s="1">
        <v>1</v>
      </c>
      <c r="D25" s="1">
        <v>90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7</v>
      </c>
      <c r="V25" s="1">
        <v>7</v>
      </c>
      <c r="W25" s="1">
        <v>100</v>
      </c>
      <c r="X25" s="1">
        <v>0</v>
      </c>
      <c r="Y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1.5</v>
      </c>
      <c r="AM25" s="1">
        <v>19.2</v>
      </c>
      <c r="AN25" s="1">
        <v>0</v>
      </c>
      <c r="AO25" s="1">
        <v>2.8</v>
      </c>
      <c r="AP25" s="1">
        <v>16</v>
      </c>
      <c r="AQ25" s="1">
        <v>16</v>
      </c>
      <c r="AR25" s="1">
        <v>0</v>
      </c>
      <c r="AS25" s="1">
        <v>2</v>
      </c>
      <c r="AT25" s="1">
        <v>1</v>
      </c>
      <c r="AU25" s="1">
        <v>0</v>
      </c>
      <c r="AV25" s="1">
        <v>0</v>
      </c>
      <c r="AX25" s="1">
        <v>11</v>
      </c>
      <c r="AY25" s="1">
        <v>6</v>
      </c>
      <c r="AZ25" s="1">
        <v>0</v>
      </c>
      <c r="BA25" s="1">
        <v>3</v>
      </c>
      <c r="BB25" s="1">
        <v>9</v>
      </c>
      <c r="BC25" s="1">
        <v>14</v>
      </c>
      <c r="BD25" s="1">
        <v>6</v>
      </c>
      <c r="BE25" s="1">
        <v>6</v>
      </c>
      <c r="BF25" s="1">
        <v>2</v>
      </c>
      <c r="BG25" s="1">
        <v>1</v>
      </c>
      <c r="BH25" s="1">
        <v>1</v>
      </c>
      <c r="BI25" s="1">
        <v>1.35</v>
      </c>
      <c r="BJ25" s="1">
        <v>60</v>
      </c>
      <c r="BK25" s="1">
        <v>53</v>
      </c>
      <c r="BL25" s="1">
        <v>88</v>
      </c>
      <c r="BM25" s="1">
        <v>26</v>
      </c>
      <c r="BN25" s="1">
        <v>23</v>
      </c>
      <c r="BO25" s="1">
        <v>88</v>
      </c>
      <c r="BP25" s="1">
        <v>7</v>
      </c>
      <c r="BQ25" s="1">
        <v>7</v>
      </c>
      <c r="BR25" s="1">
        <v>100</v>
      </c>
      <c r="BS25" s="1">
        <v>0</v>
      </c>
      <c r="BT25" s="1">
        <v>0</v>
      </c>
      <c r="BU25" s="1">
        <v>1</v>
      </c>
      <c r="BV25" s="1">
        <v>0</v>
      </c>
      <c r="BW25" s="1">
        <v>0</v>
      </c>
      <c r="BX25" s="1">
        <v>0</v>
      </c>
      <c r="BY25" s="1">
        <v>74</v>
      </c>
      <c r="BZ25" s="1">
        <v>0</v>
      </c>
      <c r="CA25" s="1">
        <v>6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f t="shared" si="0"/>
        <v>4.2842364000000002</v>
      </c>
      <c r="CL25" s="1">
        <v>0</v>
      </c>
    </row>
    <row r="26" spans="1:90" x14ac:dyDescent="0.25">
      <c r="A26" s="1" t="s">
        <v>112</v>
      </c>
      <c r="B26" s="1">
        <v>4.9000000000000004</v>
      </c>
      <c r="C26" s="1">
        <v>2</v>
      </c>
      <c r="D26" s="1">
        <v>90</v>
      </c>
      <c r="E26" s="1">
        <v>0.15</v>
      </c>
      <c r="F26" s="1">
        <v>0</v>
      </c>
      <c r="G26" s="1">
        <v>0.1</v>
      </c>
      <c r="H26" s="1">
        <v>0</v>
      </c>
      <c r="I26" s="1">
        <v>1</v>
      </c>
      <c r="J26" s="1">
        <v>0.5</v>
      </c>
      <c r="K26" s="1">
        <v>1</v>
      </c>
      <c r="L26" s="1">
        <v>0</v>
      </c>
      <c r="M26" s="1">
        <v>0</v>
      </c>
      <c r="N26" s="1">
        <v>1</v>
      </c>
      <c r="O26" s="1">
        <v>0.08</v>
      </c>
      <c r="P26" s="1">
        <v>0.08</v>
      </c>
      <c r="Q26" s="1">
        <v>0</v>
      </c>
      <c r="R26" s="1">
        <v>0</v>
      </c>
      <c r="S26" s="1">
        <v>0</v>
      </c>
      <c r="T26" s="1">
        <v>0</v>
      </c>
      <c r="U26" s="1">
        <v>3</v>
      </c>
      <c r="V26" s="1">
        <v>1.5</v>
      </c>
      <c r="W26" s="1">
        <v>50</v>
      </c>
      <c r="X26" s="1">
        <v>0</v>
      </c>
      <c r="Y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0.02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10.5</v>
      </c>
      <c r="AL26" s="1">
        <v>0.35</v>
      </c>
      <c r="AM26" s="1">
        <v>10.3</v>
      </c>
      <c r="AN26" s="1">
        <v>0.6</v>
      </c>
      <c r="AO26" s="1">
        <v>3.5</v>
      </c>
      <c r="AP26" s="1">
        <v>8.5</v>
      </c>
      <c r="AQ26" s="1">
        <v>8.5</v>
      </c>
      <c r="AR26" s="1">
        <v>0</v>
      </c>
      <c r="AS26" s="1">
        <v>1.5</v>
      </c>
      <c r="AT26" s="1">
        <v>1.5</v>
      </c>
      <c r="AU26" s="1">
        <v>0.5</v>
      </c>
      <c r="AV26" s="1">
        <v>0.5</v>
      </c>
      <c r="AW26" s="1">
        <v>100</v>
      </c>
      <c r="AX26" s="1">
        <v>2</v>
      </c>
      <c r="AY26" s="1">
        <v>3</v>
      </c>
      <c r="AZ26" s="1">
        <v>0.5</v>
      </c>
      <c r="BA26" s="1">
        <v>0.5</v>
      </c>
      <c r="BB26" s="1">
        <v>4</v>
      </c>
      <c r="BC26" s="1">
        <v>12.5</v>
      </c>
      <c r="BD26" s="1">
        <v>8.5</v>
      </c>
      <c r="BE26" s="1">
        <v>5</v>
      </c>
      <c r="BF26" s="1">
        <v>0.5</v>
      </c>
      <c r="BG26" s="1">
        <v>1.5</v>
      </c>
      <c r="BH26" s="1">
        <v>1</v>
      </c>
      <c r="BI26" s="1">
        <v>1.27</v>
      </c>
      <c r="BJ26" s="1">
        <v>23.5</v>
      </c>
      <c r="BK26" s="1">
        <v>20</v>
      </c>
      <c r="BL26" s="1">
        <v>85</v>
      </c>
      <c r="BM26" s="1">
        <v>7</v>
      </c>
      <c r="BN26" s="1">
        <v>4.5</v>
      </c>
      <c r="BO26" s="1">
        <v>64</v>
      </c>
      <c r="BP26" s="1">
        <v>3</v>
      </c>
      <c r="BQ26" s="1">
        <v>1.5</v>
      </c>
      <c r="BR26" s="1">
        <v>50</v>
      </c>
      <c r="BS26" s="1">
        <v>0</v>
      </c>
      <c r="BT26" s="1">
        <v>0</v>
      </c>
      <c r="BU26" s="1">
        <v>2</v>
      </c>
      <c r="BV26" s="1">
        <v>0</v>
      </c>
      <c r="BW26" s="1">
        <v>0</v>
      </c>
      <c r="BX26" s="1">
        <v>0</v>
      </c>
      <c r="BY26" s="1">
        <v>31.5</v>
      </c>
      <c r="BZ26" s="1">
        <v>1</v>
      </c>
      <c r="CA26" s="1">
        <v>2.5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f t="shared" si="0"/>
        <v>2.5894492299999996</v>
      </c>
      <c r="CL26" s="1">
        <v>17</v>
      </c>
    </row>
    <row r="27" spans="1:90" x14ac:dyDescent="0.25">
      <c r="A27" s="1" t="s">
        <v>86</v>
      </c>
      <c r="B27" s="1">
        <v>4.3</v>
      </c>
      <c r="C27" s="1">
        <v>2</v>
      </c>
      <c r="D27" s="1">
        <v>90</v>
      </c>
      <c r="E27" s="1">
        <v>0.06</v>
      </c>
      <c r="F27" s="1">
        <v>0</v>
      </c>
      <c r="G27" s="1">
        <v>0.1</v>
      </c>
      <c r="H27" s="1">
        <v>0</v>
      </c>
      <c r="I27" s="1">
        <v>1</v>
      </c>
      <c r="J27" s="1">
        <v>0</v>
      </c>
      <c r="K27" s="1">
        <v>0.5</v>
      </c>
      <c r="L27" s="1">
        <v>0.5</v>
      </c>
      <c r="M27" s="1">
        <v>0</v>
      </c>
      <c r="N27" s="1">
        <v>0.5</v>
      </c>
      <c r="O27" s="1">
        <v>0.02</v>
      </c>
      <c r="P27" s="1">
        <v>0.02</v>
      </c>
      <c r="Q27" s="1">
        <v>0</v>
      </c>
      <c r="R27" s="1">
        <v>0</v>
      </c>
      <c r="S27" s="1">
        <v>0</v>
      </c>
      <c r="T27" s="1">
        <v>0</v>
      </c>
      <c r="U27" s="1">
        <v>6</v>
      </c>
      <c r="V27" s="1">
        <v>3.5</v>
      </c>
      <c r="W27" s="1">
        <v>58</v>
      </c>
      <c r="X27" s="1">
        <v>0</v>
      </c>
      <c r="Y27" s="1">
        <v>0</v>
      </c>
      <c r="AA27" s="1">
        <v>0</v>
      </c>
      <c r="AB27" s="1">
        <v>0</v>
      </c>
      <c r="AC27" s="1">
        <v>0.5</v>
      </c>
      <c r="AD27" s="1">
        <v>0</v>
      </c>
      <c r="AE27" s="1">
        <v>0.04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7.5</v>
      </c>
      <c r="AL27" s="1">
        <v>5.3</v>
      </c>
      <c r="AM27" s="1">
        <v>19.8</v>
      </c>
      <c r="AN27" s="1">
        <v>0.2</v>
      </c>
      <c r="AO27" s="1">
        <v>2.1</v>
      </c>
      <c r="AP27" s="1">
        <v>14</v>
      </c>
      <c r="AQ27" s="1">
        <v>14</v>
      </c>
      <c r="AR27" s="1">
        <v>0</v>
      </c>
      <c r="AS27" s="1">
        <v>1.5</v>
      </c>
      <c r="AT27" s="1">
        <v>1.5</v>
      </c>
      <c r="AU27" s="1">
        <v>1.5</v>
      </c>
      <c r="AV27" s="1">
        <v>1.5</v>
      </c>
      <c r="AW27" s="1">
        <v>100</v>
      </c>
      <c r="AX27" s="1">
        <v>7</v>
      </c>
      <c r="AY27" s="1">
        <v>4</v>
      </c>
      <c r="AZ27" s="1">
        <v>1</v>
      </c>
      <c r="BA27" s="1">
        <v>2.5</v>
      </c>
      <c r="BB27" s="1">
        <v>7.5</v>
      </c>
      <c r="BC27" s="1">
        <v>20</v>
      </c>
      <c r="BD27" s="1">
        <v>12</v>
      </c>
      <c r="BE27" s="1">
        <v>6</v>
      </c>
      <c r="BF27" s="1">
        <v>1.5</v>
      </c>
      <c r="BG27" s="1">
        <v>2</v>
      </c>
      <c r="BH27" s="1">
        <v>3.5</v>
      </c>
      <c r="BI27" s="1">
        <v>2.2200000000000002</v>
      </c>
      <c r="BJ27" s="1">
        <v>37.5</v>
      </c>
      <c r="BK27" s="1">
        <v>26.5</v>
      </c>
      <c r="BL27" s="1">
        <v>71</v>
      </c>
      <c r="BM27" s="1">
        <v>13.5</v>
      </c>
      <c r="BN27" s="1">
        <v>6.5</v>
      </c>
      <c r="BO27" s="1">
        <v>48</v>
      </c>
      <c r="BP27" s="1">
        <v>6</v>
      </c>
      <c r="BQ27" s="1">
        <v>3.5</v>
      </c>
      <c r="BR27" s="1">
        <v>58</v>
      </c>
      <c r="BS27" s="1">
        <v>0</v>
      </c>
      <c r="BT27" s="1">
        <v>0</v>
      </c>
      <c r="BU27" s="1">
        <v>2</v>
      </c>
      <c r="BV27" s="1">
        <v>0</v>
      </c>
      <c r="BW27" s="1">
        <v>0</v>
      </c>
      <c r="BX27" s="1">
        <v>0.5</v>
      </c>
      <c r="BY27" s="1">
        <v>51.5</v>
      </c>
      <c r="BZ27" s="1">
        <v>0.5</v>
      </c>
      <c r="CA27" s="1">
        <v>6</v>
      </c>
      <c r="CB27" s="1">
        <v>0.5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f t="shared" si="0"/>
        <v>3.7068537799999999</v>
      </c>
      <c r="CL27" s="1">
        <v>11</v>
      </c>
    </row>
    <row r="28" spans="1:90" x14ac:dyDescent="0.25">
      <c r="A28" s="1" t="s">
        <v>155</v>
      </c>
      <c r="B28" s="1">
        <v>8.5</v>
      </c>
      <c r="C28" s="1">
        <v>2</v>
      </c>
      <c r="D28" s="1">
        <v>90</v>
      </c>
      <c r="E28" s="1">
        <v>0.13</v>
      </c>
      <c r="F28" s="1">
        <v>0.12</v>
      </c>
      <c r="G28" s="1">
        <v>0.3</v>
      </c>
      <c r="H28" s="1">
        <v>1</v>
      </c>
      <c r="I28" s="1">
        <v>0.5</v>
      </c>
      <c r="J28" s="1">
        <v>0.5</v>
      </c>
      <c r="K28" s="1">
        <v>0</v>
      </c>
      <c r="L28" s="1">
        <v>0.5</v>
      </c>
      <c r="M28" s="1">
        <v>0</v>
      </c>
      <c r="N28" s="1">
        <v>0</v>
      </c>
      <c r="O28" s="1">
        <v>0.08</v>
      </c>
      <c r="P28" s="1">
        <v>0.08</v>
      </c>
      <c r="Q28" s="1">
        <v>0</v>
      </c>
      <c r="R28" s="1">
        <v>0</v>
      </c>
      <c r="S28" s="1">
        <v>0</v>
      </c>
      <c r="T28" s="1">
        <v>0</v>
      </c>
      <c r="U28" s="1">
        <v>22</v>
      </c>
      <c r="V28" s="1">
        <v>15.5</v>
      </c>
      <c r="W28" s="1">
        <v>70</v>
      </c>
      <c r="X28" s="1">
        <v>6</v>
      </c>
      <c r="Y28" s="1">
        <v>1.5</v>
      </c>
      <c r="Z28" s="1">
        <v>25</v>
      </c>
      <c r="AA28" s="1">
        <v>4.5</v>
      </c>
      <c r="AB28" s="1">
        <v>0</v>
      </c>
      <c r="AC28" s="1">
        <v>2</v>
      </c>
      <c r="AD28" s="1">
        <v>0.5</v>
      </c>
      <c r="AE28" s="1">
        <v>0.27</v>
      </c>
      <c r="AF28" s="1">
        <v>0.5</v>
      </c>
      <c r="AG28" s="1">
        <v>0</v>
      </c>
      <c r="AH28" s="1">
        <v>0</v>
      </c>
      <c r="AI28" s="1">
        <v>0</v>
      </c>
      <c r="AJ28" s="1">
        <v>0.5</v>
      </c>
      <c r="AK28" s="1">
        <v>5.5</v>
      </c>
      <c r="AL28" s="1">
        <v>32.950000000000003</v>
      </c>
      <c r="AM28" s="1">
        <v>25.5</v>
      </c>
      <c r="AN28" s="1">
        <v>1.2</v>
      </c>
      <c r="AO28" s="1">
        <v>4.5</v>
      </c>
      <c r="AP28" s="1">
        <v>16</v>
      </c>
      <c r="AQ28" s="1">
        <v>26.5</v>
      </c>
      <c r="AR28" s="1">
        <v>0</v>
      </c>
      <c r="AS28" s="1">
        <v>5.5</v>
      </c>
      <c r="AT28" s="1">
        <v>0.5</v>
      </c>
      <c r="AU28" s="1">
        <v>1</v>
      </c>
      <c r="AV28" s="1">
        <v>0.5</v>
      </c>
      <c r="AW28" s="1">
        <v>50</v>
      </c>
      <c r="AX28" s="1">
        <v>11.5</v>
      </c>
      <c r="AY28" s="1">
        <v>2</v>
      </c>
      <c r="AZ28" s="1">
        <v>0</v>
      </c>
      <c r="BA28" s="1">
        <v>1.5</v>
      </c>
      <c r="BB28" s="1">
        <v>3.5</v>
      </c>
      <c r="BC28" s="1">
        <v>7.5</v>
      </c>
      <c r="BD28" s="1">
        <v>5.5</v>
      </c>
      <c r="BE28" s="1">
        <v>2.5</v>
      </c>
      <c r="BF28" s="1">
        <v>0</v>
      </c>
      <c r="BG28" s="1">
        <v>1</v>
      </c>
      <c r="BH28" s="1">
        <v>2</v>
      </c>
      <c r="BI28" s="1">
        <v>1.1399999999999999</v>
      </c>
      <c r="BJ28" s="1">
        <v>70.5</v>
      </c>
      <c r="BK28" s="1">
        <v>54</v>
      </c>
      <c r="BL28" s="1">
        <v>77</v>
      </c>
      <c r="BM28" s="1">
        <v>47.5</v>
      </c>
      <c r="BN28" s="1">
        <v>30.5</v>
      </c>
      <c r="BO28" s="1">
        <v>64</v>
      </c>
      <c r="BP28" s="1">
        <v>22</v>
      </c>
      <c r="BQ28" s="1">
        <v>15.5</v>
      </c>
      <c r="BR28" s="1">
        <v>70</v>
      </c>
      <c r="BS28" s="1">
        <v>1</v>
      </c>
      <c r="BT28" s="1">
        <v>0.5</v>
      </c>
      <c r="BU28" s="1">
        <v>2</v>
      </c>
      <c r="BV28" s="1">
        <v>0</v>
      </c>
      <c r="BW28" s="1">
        <v>0</v>
      </c>
      <c r="BX28" s="1">
        <v>1</v>
      </c>
      <c r="BY28" s="1">
        <v>98</v>
      </c>
      <c r="BZ28" s="1">
        <v>1</v>
      </c>
      <c r="CA28" s="1">
        <v>11.5</v>
      </c>
      <c r="CB28" s="1">
        <v>8.5</v>
      </c>
      <c r="CC28" s="1">
        <v>0.5</v>
      </c>
      <c r="CD28" s="1">
        <v>0</v>
      </c>
      <c r="CE28" s="1">
        <v>4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f t="shared" si="0"/>
        <v>5.8308816099999987</v>
      </c>
      <c r="CL28" s="1">
        <v>9</v>
      </c>
    </row>
    <row r="29" spans="1:90" x14ac:dyDescent="0.25">
      <c r="A29" s="1" t="s">
        <v>163</v>
      </c>
      <c r="B29" s="1">
        <v>5.6</v>
      </c>
      <c r="C29" s="1">
        <v>2</v>
      </c>
      <c r="D29" s="1">
        <v>67.5</v>
      </c>
      <c r="E29" s="1">
        <v>0.02</v>
      </c>
      <c r="F29" s="1">
        <v>0.33</v>
      </c>
      <c r="G29" s="1">
        <v>0</v>
      </c>
      <c r="H29" s="1">
        <v>1</v>
      </c>
      <c r="I29" s="1">
        <v>0.5</v>
      </c>
      <c r="J29" s="1">
        <v>0</v>
      </c>
      <c r="K29" s="1">
        <v>0.5</v>
      </c>
      <c r="L29" s="1">
        <v>0</v>
      </c>
      <c r="M29" s="1">
        <v>0</v>
      </c>
      <c r="N29" s="1">
        <v>0.5</v>
      </c>
      <c r="O29" s="1">
        <v>0.02</v>
      </c>
      <c r="P29" s="1">
        <v>0.02</v>
      </c>
      <c r="Q29" s="1">
        <v>0</v>
      </c>
      <c r="R29" s="1">
        <v>0</v>
      </c>
      <c r="S29" s="1">
        <v>0</v>
      </c>
      <c r="T29" s="1">
        <v>0</v>
      </c>
      <c r="U29" s="1">
        <v>7.5</v>
      </c>
      <c r="V29" s="1">
        <v>4</v>
      </c>
      <c r="W29" s="1">
        <v>53</v>
      </c>
      <c r="X29" s="1">
        <v>0</v>
      </c>
      <c r="Y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0.02</v>
      </c>
      <c r="AF29" s="1">
        <v>0.5</v>
      </c>
      <c r="AG29" s="1">
        <v>0</v>
      </c>
      <c r="AH29" s="1">
        <v>0</v>
      </c>
      <c r="AI29" s="1">
        <v>0</v>
      </c>
      <c r="AJ29" s="1">
        <v>0</v>
      </c>
      <c r="AK29" s="1">
        <v>10</v>
      </c>
      <c r="AL29" s="1">
        <v>1.1000000000000001</v>
      </c>
      <c r="AM29" s="1">
        <v>13.7</v>
      </c>
      <c r="AN29" s="1">
        <v>0.2</v>
      </c>
      <c r="AO29" s="1">
        <v>3.2</v>
      </c>
      <c r="AP29" s="1">
        <v>13.5</v>
      </c>
      <c r="AQ29" s="1">
        <v>18</v>
      </c>
      <c r="AR29" s="1">
        <v>1.5</v>
      </c>
      <c r="AS29" s="1">
        <v>4.5</v>
      </c>
      <c r="AT29" s="1">
        <v>0.5</v>
      </c>
      <c r="AU29" s="1">
        <v>1</v>
      </c>
      <c r="AV29" s="1">
        <v>1</v>
      </c>
      <c r="AW29" s="1">
        <v>100</v>
      </c>
      <c r="AX29" s="1">
        <v>6</v>
      </c>
      <c r="AY29" s="1">
        <v>4</v>
      </c>
      <c r="AZ29" s="1">
        <v>0</v>
      </c>
      <c r="BA29" s="1">
        <v>1</v>
      </c>
      <c r="BB29" s="1">
        <v>5</v>
      </c>
      <c r="BC29" s="1">
        <v>8.5</v>
      </c>
      <c r="BD29" s="1">
        <v>3.5</v>
      </c>
      <c r="BE29" s="1">
        <v>4</v>
      </c>
      <c r="BF29" s="1">
        <v>1</v>
      </c>
      <c r="BG29" s="1">
        <v>0.5</v>
      </c>
      <c r="BH29" s="1">
        <v>1</v>
      </c>
      <c r="BI29" s="1">
        <v>0.98</v>
      </c>
      <c r="BJ29" s="1">
        <v>53.5</v>
      </c>
      <c r="BK29" s="1">
        <v>47.5</v>
      </c>
      <c r="BL29" s="1">
        <v>89</v>
      </c>
      <c r="BM29" s="1">
        <v>23</v>
      </c>
      <c r="BN29" s="1">
        <v>18</v>
      </c>
      <c r="BO29" s="1">
        <v>78</v>
      </c>
      <c r="BP29" s="1">
        <v>7.5</v>
      </c>
      <c r="BQ29" s="1">
        <v>4</v>
      </c>
      <c r="BR29" s="1">
        <v>53</v>
      </c>
      <c r="BS29" s="1">
        <v>0</v>
      </c>
      <c r="BT29" s="1">
        <v>0</v>
      </c>
      <c r="BU29" s="1">
        <v>1</v>
      </c>
      <c r="BV29" s="1">
        <v>1</v>
      </c>
      <c r="BW29" s="1">
        <v>0</v>
      </c>
      <c r="BX29" s="1">
        <v>0</v>
      </c>
      <c r="BY29" s="1">
        <v>62.5</v>
      </c>
      <c r="BZ29" s="1">
        <v>1</v>
      </c>
      <c r="CA29" s="1">
        <v>7</v>
      </c>
      <c r="CB29" s="1">
        <v>0</v>
      </c>
      <c r="CC29" s="1">
        <v>0.5</v>
      </c>
      <c r="CD29" s="1">
        <v>0.5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f t="shared" si="0"/>
        <v>3.4304153399999997</v>
      </c>
      <c r="CL29" s="1">
        <v>8</v>
      </c>
    </row>
    <row r="30" spans="1:90" x14ac:dyDescent="0.25">
      <c r="A30" s="1" t="s">
        <v>59</v>
      </c>
      <c r="B30" s="1">
        <v>6.7</v>
      </c>
      <c r="C30" s="1">
        <v>2</v>
      </c>
      <c r="D30" s="1">
        <v>90</v>
      </c>
      <c r="E30" s="1">
        <v>0.05</v>
      </c>
      <c r="F30" s="1">
        <v>0.12</v>
      </c>
      <c r="G30" s="1">
        <v>0.1</v>
      </c>
      <c r="H30" s="1">
        <v>1</v>
      </c>
      <c r="I30" s="1">
        <v>1</v>
      </c>
      <c r="J30" s="1">
        <v>0.5</v>
      </c>
      <c r="K30" s="1">
        <v>0.5</v>
      </c>
      <c r="L30" s="1">
        <v>0.5</v>
      </c>
      <c r="M30" s="1">
        <v>0</v>
      </c>
      <c r="N30" s="1">
        <v>0</v>
      </c>
      <c r="O30" s="1">
        <v>0.09</v>
      </c>
      <c r="P30" s="1">
        <v>0.09</v>
      </c>
      <c r="Q30" s="1">
        <v>0.5</v>
      </c>
      <c r="R30" s="1">
        <v>0.5</v>
      </c>
      <c r="S30" s="1">
        <v>0</v>
      </c>
      <c r="T30" s="1">
        <v>0</v>
      </c>
      <c r="U30" s="1">
        <v>4.5</v>
      </c>
      <c r="V30" s="1">
        <v>3</v>
      </c>
      <c r="W30" s="1">
        <v>67</v>
      </c>
      <c r="X30" s="1">
        <v>0</v>
      </c>
      <c r="Y30" s="1">
        <v>0</v>
      </c>
      <c r="AA30" s="1">
        <v>0</v>
      </c>
      <c r="AB30" s="1">
        <v>0</v>
      </c>
      <c r="AC30" s="1">
        <v>0.5</v>
      </c>
      <c r="AD30" s="1">
        <v>0</v>
      </c>
      <c r="AE30" s="1">
        <v>0.04</v>
      </c>
      <c r="AF30" s="1">
        <v>0</v>
      </c>
      <c r="AG30" s="1">
        <v>0</v>
      </c>
      <c r="AH30" s="1">
        <v>0.5</v>
      </c>
      <c r="AI30" s="1">
        <v>0</v>
      </c>
      <c r="AJ30" s="1">
        <v>0.5</v>
      </c>
      <c r="AK30" s="1">
        <v>12.5</v>
      </c>
      <c r="AL30" s="1">
        <v>5.45</v>
      </c>
      <c r="AM30" s="1">
        <v>37.200000000000003</v>
      </c>
      <c r="AN30" s="1">
        <v>0.7</v>
      </c>
      <c r="AO30" s="1">
        <v>3.4</v>
      </c>
      <c r="AP30" s="1">
        <v>15.5</v>
      </c>
      <c r="AQ30" s="1">
        <v>27.5</v>
      </c>
      <c r="AR30" s="1">
        <v>1.5</v>
      </c>
      <c r="AS30" s="1">
        <v>8</v>
      </c>
      <c r="AT30" s="1">
        <v>0.5</v>
      </c>
      <c r="AU30" s="1">
        <v>1</v>
      </c>
      <c r="AV30" s="1">
        <v>0.5</v>
      </c>
      <c r="AW30" s="1">
        <v>50</v>
      </c>
      <c r="AX30" s="1">
        <v>8</v>
      </c>
      <c r="AY30" s="1">
        <v>4</v>
      </c>
      <c r="AZ30" s="1">
        <v>0.5</v>
      </c>
      <c r="BA30" s="1">
        <v>1</v>
      </c>
      <c r="BB30" s="1">
        <v>5.5</v>
      </c>
      <c r="BC30" s="1">
        <v>7.5</v>
      </c>
      <c r="BD30" s="1">
        <v>5.5</v>
      </c>
      <c r="BE30" s="1">
        <v>2.5</v>
      </c>
      <c r="BF30" s="1">
        <v>0</v>
      </c>
      <c r="BG30" s="1">
        <v>1</v>
      </c>
      <c r="BH30" s="1">
        <v>2</v>
      </c>
      <c r="BI30" s="1">
        <v>1.1399999999999999</v>
      </c>
      <c r="BJ30" s="1">
        <v>69</v>
      </c>
      <c r="BK30" s="1">
        <v>61.5</v>
      </c>
      <c r="BL30" s="1">
        <v>89</v>
      </c>
      <c r="BM30" s="1">
        <v>16</v>
      </c>
      <c r="BN30" s="1">
        <v>13.5</v>
      </c>
      <c r="BO30" s="1">
        <v>84</v>
      </c>
      <c r="BP30" s="1">
        <v>4.5</v>
      </c>
      <c r="BQ30" s="1">
        <v>3</v>
      </c>
      <c r="BR30" s="1">
        <v>67</v>
      </c>
      <c r="BS30" s="1">
        <v>0</v>
      </c>
      <c r="BT30" s="1">
        <v>0</v>
      </c>
      <c r="BU30" s="1">
        <v>2</v>
      </c>
      <c r="BV30" s="1">
        <v>0</v>
      </c>
      <c r="BW30" s="1">
        <v>0</v>
      </c>
      <c r="BX30" s="1">
        <v>0</v>
      </c>
      <c r="BY30" s="1">
        <v>78</v>
      </c>
      <c r="BZ30" s="1">
        <v>0.5</v>
      </c>
      <c r="CA30" s="1">
        <v>3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0.5</v>
      </c>
      <c r="CH30" s="1">
        <v>0</v>
      </c>
      <c r="CI30" s="1">
        <v>0</v>
      </c>
      <c r="CJ30" s="1">
        <v>0</v>
      </c>
      <c r="CK30" s="1">
        <f t="shared" si="0"/>
        <v>2.8377281900000004</v>
      </c>
      <c r="CL30" s="1">
        <v>7</v>
      </c>
    </row>
    <row r="31" spans="1:90" x14ac:dyDescent="0.25">
      <c r="A31" s="1" t="s">
        <v>200</v>
      </c>
      <c r="B31" s="1">
        <v>4.4000000000000004</v>
      </c>
      <c r="C31" s="1">
        <v>2</v>
      </c>
      <c r="D31" s="1">
        <v>43.5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8</v>
      </c>
      <c r="V31" s="1">
        <v>7.5</v>
      </c>
      <c r="W31" s="1">
        <v>94</v>
      </c>
      <c r="X31" s="1">
        <v>2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2.1</v>
      </c>
      <c r="AM31" s="1">
        <v>5.5</v>
      </c>
      <c r="AN31" s="1">
        <v>0</v>
      </c>
      <c r="AO31" s="1">
        <v>1.6</v>
      </c>
      <c r="AP31" s="1">
        <v>8</v>
      </c>
      <c r="AQ31" s="1">
        <v>8</v>
      </c>
      <c r="AR31" s="1">
        <v>0</v>
      </c>
      <c r="AS31" s="1">
        <v>1.5</v>
      </c>
      <c r="AT31" s="1">
        <v>1</v>
      </c>
      <c r="AU31" s="1">
        <v>1.5</v>
      </c>
      <c r="AV31" s="1">
        <v>1.5</v>
      </c>
      <c r="AW31" s="1">
        <v>100</v>
      </c>
      <c r="AX31" s="1">
        <v>3</v>
      </c>
      <c r="AY31" s="1">
        <v>0</v>
      </c>
      <c r="AZ31" s="1">
        <v>0</v>
      </c>
      <c r="BA31" s="1">
        <v>1</v>
      </c>
      <c r="BB31" s="1">
        <v>1</v>
      </c>
      <c r="BC31" s="1">
        <v>14</v>
      </c>
      <c r="BD31" s="1">
        <v>9.5</v>
      </c>
      <c r="BE31" s="1">
        <v>6</v>
      </c>
      <c r="BF31" s="1">
        <v>0</v>
      </c>
      <c r="BG31" s="1">
        <v>2</v>
      </c>
      <c r="BH31" s="1">
        <v>3</v>
      </c>
      <c r="BI31" s="1">
        <v>2</v>
      </c>
      <c r="BJ31" s="1">
        <v>17</v>
      </c>
      <c r="BK31" s="1">
        <v>15</v>
      </c>
      <c r="BL31" s="1">
        <v>88</v>
      </c>
      <c r="BM31" s="1">
        <v>15</v>
      </c>
      <c r="BN31" s="1">
        <v>12</v>
      </c>
      <c r="BO31" s="1">
        <v>80</v>
      </c>
      <c r="BP31" s="1">
        <v>8</v>
      </c>
      <c r="BQ31" s="1">
        <v>7.5</v>
      </c>
      <c r="BR31" s="1">
        <v>94</v>
      </c>
      <c r="BS31" s="1">
        <v>0</v>
      </c>
      <c r="BT31" s="1">
        <v>0</v>
      </c>
      <c r="BU31" s="1">
        <v>1</v>
      </c>
      <c r="BV31" s="1">
        <v>1</v>
      </c>
      <c r="BW31" s="1">
        <v>1</v>
      </c>
      <c r="BX31" s="1">
        <v>0.5</v>
      </c>
      <c r="BY31" s="1">
        <v>26.5</v>
      </c>
      <c r="BZ31" s="1">
        <v>0.5</v>
      </c>
      <c r="CA31" s="1">
        <v>2.5</v>
      </c>
      <c r="CB31" s="1">
        <v>1.5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  <c r="CJ31" s="1">
        <v>0</v>
      </c>
      <c r="CK31" s="1">
        <f t="shared" si="0"/>
        <v>3.221754999999999</v>
      </c>
      <c r="CL31" s="1">
        <v>7</v>
      </c>
    </row>
    <row r="32" spans="1:90" x14ac:dyDescent="0.25">
      <c r="A32" s="1" t="s">
        <v>199</v>
      </c>
      <c r="B32" s="1">
        <v>5</v>
      </c>
      <c r="C32" s="1">
        <v>2</v>
      </c>
      <c r="D32" s="1">
        <v>90</v>
      </c>
      <c r="E32" s="1">
        <v>0.03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11</v>
      </c>
      <c r="V32" s="1">
        <v>7</v>
      </c>
      <c r="W32" s="1">
        <v>64</v>
      </c>
      <c r="X32" s="1">
        <v>3.5</v>
      </c>
      <c r="Y32" s="1">
        <v>0.5</v>
      </c>
      <c r="Z32" s="1">
        <v>14</v>
      </c>
      <c r="AA32" s="1">
        <v>1.5</v>
      </c>
      <c r="AB32" s="1">
        <v>0</v>
      </c>
      <c r="AC32" s="1">
        <v>1</v>
      </c>
      <c r="AD32" s="1">
        <v>0</v>
      </c>
      <c r="AE32" s="1">
        <v>0.04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2</v>
      </c>
      <c r="AL32" s="1">
        <v>13.8</v>
      </c>
      <c r="AM32" s="1">
        <v>13.5</v>
      </c>
      <c r="AN32" s="1">
        <v>0.1</v>
      </c>
      <c r="AO32" s="1">
        <v>2.2000000000000002</v>
      </c>
      <c r="AP32" s="1">
        <v>11</v>
      </c>
      <c r="AQ32" s="1">
        <v>11</v>
      </c>
      <c r="AR32" s="1">
        <v>0</v>
      </c>
      <c r="AS32" s="1">
        <v>1.5</v>
      </c>
      <c r="AT32" s="1">
        <v>1.5</v>
      </c>
      <c r="AU32" s="1">
        <v>2.5</v>
      </c>
      <c r="AV32" s="1">
        <v>1.5</v>
      </c>
      <c r="AW32" s="1">
        <v>60</v>
      </c>
      <c r="AX32" s="1">
        <v>7</v>
      </c>
      <c r="AY32" s="1">
        <v>2</v>
      </c>
      <c r="AZ32" s="1">
        <v>0</v>
      </c>
      <c r="BA32" s="1">
        <v>1</v>
      </c>
      <c r="BB32" s="1">
        <v>3</v>
      </c>
      <c r="BC32" s="1">
        <v>20.5</v>
      </c>
      <c r="BD32" s="1">
        <v>14.5</v>
      </c>
      <c r="BE32" s="1">
        <v>7</v>
      </c>
      <c r="BF32" s="1">
        <v>1</v>
      </c>
      <c r="BG32" s="1">
        <v>3.5</v>
      </c>
      <c r="BH32" s="1">
        <v>1.5</v>
      </c>
      <c r="BI32" s="1">
        <v>1.96</v>
      </c>
      <c r="BJ32" s="1">
        <v>37.5</v>
      </c>
      <c r="BK32" s="1">
        <v>27</v>
      </c>
      <c r="BL32" s="1">
        <v>72</v>
      </c>
      <c r="BM32" s="1">
        <v>20.5</v>
      </c>
      <c r="BN32" s="1">
        <v>11</v>
      </c>
      <c r="BO32" s="1">
        <v>54</v>
      </c>
      <c r="BP32" s="1">
        <v>11</v>
      </c>
      <c r="BQ32" s="1">
        <v>7</v>
      </c>
      <c r="BR32" s="1">
        <v>64</v>
      </c>
      <c r="BS32" s="1">
        <v>0</v>
      </c>
      <c r="BT32" s="1">
        <v>0</v>
      </c>
      <c r="BU32" s="1">
        <v>2</v>
      </c>
      <c r="BV32" s="1">
        <v>0</v>
      </c>
      <c r="BW32" s="1">
        <v>0</v>
      </c>
      <c r="BX32" s="1">
        <v>0</v>
      </c>
      <c r="BY32" s="1">
        <v>60.5</v>
      </c>
      <c r="BZ32" s="1">
        <v>1</v>
      </c>
      <c r="CA32" s="1">
        <v>6</v>
      </c>
      <c r="CB32" s="1">
        <v>4</v>
      </c>
      <c r="CC32" s="1">
        <v>0</v>
      </c>
      <c r="CD32" s="1">
        <v>0</v>
      </c>
      <c r="CE32" s="1">
        <v>1.5</v>
      </c>
      <c r="CF32" s="1">
        <v>0</v>
      </c>
      <c r="CG32" s="1">
        <v>0</v>
      </c>
      <c r="CH32" s="1">
        <v>0</v>
      </c>
      <c r="CI32" s="1">
        <v>0</v>
      </c>
      <c r="CJ32" s="1">
        <v>0</v>
      </c>
      <c r="CK32" s="1">
        <f t="shared" si="0"/>
        <v>3.7046894300000002</v>
      </c>
      <c r="CL32" s="1">
        <v>6</v>
      </c>
    </row>
    <row r="33" spans="1:90" x14ac:dyDescent="0.25">
      <c r="A33" s="1" t="s">
        <v>158</v>
      </c>
      <c r="B33" s="1">
        <v>4.3</v>
      </c>
      <c r="C33" s="1">
        <v>2</v>
      </c>
      <c r="D33" s="1">
        <v>90</v>
      </c>
      <c r="E33" s="1">
        <v>0.4</v>
      </c>
      <c r="F33" s="1">
        <v>0</v>
      </c>
      <c r="G33" s="1">
        <v>0.2</v>
      </c>
      <c r="H33" s="1">
        <v>0</v>
      </c>
      <c r="I33" s="1">
        <v>1.5</v>
      </c>
      <c r="J33" s="1">
        <v>0.5</v>
      </c>
      <c r="K33" s="1">
        <v>1.5</v>
      </c>
      <c r="L33" s="1">
        <v>0</v>
      </c>
      <c r="M33" s="1">
        <v>0</v>
      </c>
      <c r="N33" s="1">
        <v>0.5</v>
      </c>
      <c r="O33" s="1">
        <v>0.12</v>
      </c>
      <c r="P33" s="1">
        <v>0.12</v>
      </c>
      <c r="Q33" s="1">
        <v>0</v>
      </c>
      <c r="R33" s="1">
        <v>0</v>
      </c>
      <c r="S33" s="1">
        <v>0</v>
      </c>
      <c r="T33" s="1">
        <v>0</v>
      </c>
      <c r="U33" s="1">
        <v>17.5</v>
      </c>
      <c r="V33" s="1">
        <v>12</v>
      </c>
      <c r="W33" s="1">
        <v>69</v>
      </c>
      <c r="X33" s="1">
        <v>7.5</v>
      </c>
      <c r="Y33" s="1">
        <v>1.5</v>
      </c>
      <c r="Z33" s="1">
        <v>20</v>
      </c>
      <c r="AA33" s="1">
        <v>2.5</v>
      </c>
      <c r="AB33" s="1">
        <v>0</v>
      </c>
      <c r="AC33" s="1">
        <v>0.5</v>
      </c>
      <c r="AD33" s="1">
        <v>0</v>
      </c>
      <c r="AE33" s="1">
        <v>0.08</v>
      </c>
      <c r="AF33" s="1">
        <v>0</v>
      </c>
      <c r="AG33" s="1">
        <v>0</v>
      </c>
      <c r="AH33" s="1">
        <v>0</v>
      </c>
      <c r="AI33" s="1">
        <v>0</v>
      </c>
      <c r="AJ33" s="1">
        <v>1</v>
      </c>
      <c r="AK33" s="1">
        <v>26.5</v>
      </c>
      <c r="AL33" s="1">
        <v>17.55</v>
      </c>
      <c r="AM33" s="1">
        <v>15.7</v>
      </c>
      <c r="AN33" s="1">
        <v>0.9</v>
      </c>
      <c r="AO33" s="1">
        <v>4.9000000000000004</v>
      </c>
      <c r="AP33" s="1">
        <v>8</v>
      </c>
      <c r="AQ33" s="1">
        <v>20</v>
      </c>
      <c r="AR33" s="1">
        <v>0</v>
      </c>
      <c r="AS33" s="1">
        <v>6</v>
      </c>
      <c r="AT33" s="1">
        <v>0</v>
      </c>
      <c r="AU33" s="1">
        <v>3</v>
      </c>
      <c r="AV33" s="1">
        <v>0</v>
      </c>
      <c r="AW33" s="1">
        <v>0</v>
      </c>
      <c r="AX33" s="1">
        <v>7.5</v>
      </c>
      <c r="AY33" s="1">
        <v>0</v>
      </c>
      <c r="AZ33" s="1">
        <v>0</v>
      </c>
      <c r="BA33" s="1">
        <v>2</v>
      </c>
      <c r="BB33" s="1">
        <v>2</v>
      </c>
      <c r="BC33" s="1">
        <v>10</v>
      </c>
      <c r="BD33" s="1">
        <v>5.5</v>
      </c>
      <c r="BE33" s="1">
        <v>2.5</v>
      </c>
      <c r="BF33" s="1">
        <v>1</v>
      </c>
      <c r="BG33" s="1">
        <v>0.5</v>
      </c>
      <c r="BH33" s="1">
        <v>1</v>
      </c>
      <c r="BI33" s="1">
        <v>0.84</v>
      </c>
      <c r="BJ33" s="1">
        <v>53.5</v>
      </c>
      <c r="BK33" s="1">
        <v>39</v>
      </c>
      <c r="BL33" s="1">
        <v>73</v>
      </c>
      <c r="BM33" s="1">
        <v>37.5</v>
      </c>
      <c r="BN33" s="1">
        <v>23.5</v>
      </c>
      <c r="BO33" s="1">
        <v>63</v>
      </c>
      <c r="BP33" s="1">
        <v>17.5</v>
      </c>
      <c r="BQ33" s="1">
        <v>12</v>
      </c>
      <c r="BR33" s="1">
        <v>69</v>
      </c>
      <c r="BS33" s="1">
        <v>0.5</v>
      </c>
      <c r="BT33" s="1">
        <v>0</v>
      </c>
      <c r="BU33" s="1">
        <v>2</v>
      </c>
      <c r="BV33" s="1">
        <v>0</v>
      </c>
      <c r="BW33" s="1">
        <v>0</v>
      </c>
      <c r="BX33" s="1">
        <v>1</v>
      </c>
      <c r="BY33" s="1">
        <v>84.5</v>
      </c>
      <c r="BZ33" s="1">
        <v>5</v>
      </c>
      <c r="CA33" s="1">
        <v>3.5</v>
      </c>
      <c r="CB33" s="1">
        <v>9.5</v>
      </c>
      <c r="CC33" s="1">
        <v>0</v>
      </c>
      <c r="CD33" s="1">
        <v>0</v>
      </c>
      <c r="CE33" s="1">
        <v>2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f t="shared" si="0"/>
        <v>5.848800820000001</v>
      </c>
      <c r="CL33" s="1">
        <v>6</v>
      </c>
    </row>
    <row r="34" spans="1:90" x14ac:dyDescent="0.25">
      <c r="A34" s="1" t="s">
        <v>165</v>
      </c>
      <c r="B34" s="1">
        <v>7.1</v>
      </c>
      <c r="C34" s="1">
        <v>2</v>
      </c>
      <c r="D34" s="1">
        <v>90</v>
      </c>
      <c r="E34" s="1">
        <v>0.27</v>
      </c>
      <c r="F34" s="1">
        <v>0.38</v>
      </c>
      <c r="G34" s="1">
        <v>0.7</v>
      </c>
      <c r="H34" s="1">
        <v>3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0.01</v>
      </c>
      <c r="P34" s="1">
        <v>0.01</v>
      </c>
      <c r="Q34" s="1">
        <v>0</v>
      </c>
      <c r="R34" s="1">
        <v>0</v>
      </c>
      <c r="S34" s="1">
        <v>0</v>
      </c>
      <c r="T34" s="1">
        <v>0</v>
      </c>
      <c r="U34" s="1">
        <v>18</v>
      </c>
      <c r="V34" s="1">
        <v>12</v>
      </c>
      <c r="W34" s="1">
        <v>67</v>
      </c>
      <c r="X34" s="1">
        <v>6</v>
      </c>
      <c r="Y34" s="1">
        <v>1.5</v>
      </c>
      <c r="Z34" s="1">
        <v>25</v>
      </c>
      <c r="AA34" s="1">
        <v>3</v>
      </c>
      <c r="AB34" s="1">
        <v>0</v>
      </c>
      <c r="AC34" s="1">
        <v>3.5</v>
      </c>
      <c r="AD34" s="1">
        <v>1.5</v>
      </c>
      <c r="AE34" s="1">
        <v>0.68</v>
      </c>
      <c r="AF34" s="1">
        <v>1.5</v>
      </c>
      <c r="AG34" s="1">
        <v>0</v>
      </c>
      <c r="AH34" s="1">
        <v>0.5</v>
      </c>
      <c r="AI34" s="1">
        <v>0</v>
      </c>
      <c r="AJ34" s="1">
        <v>0.5</v>
      </c>
      <c r="AK34" s="1">
        <v>4</v>
      </c>
      <c r="AL34" s="1">
        <v>44.85</v>
      </c>
      <c r="AM34" s="1">
        <v>44.3</v>
      </c>
      <c r="AN34" s="1">
        <v>2.1</v>
      </c>
      <c r="AO34" s="1">
        <v>4.9000000000000004</v>
      </c>
      <c r="AP34" s="1">
        <v>20.5</v>
      </c>
      <c r="AQ34" s="1">
        <v>40</v>
      </c>
      <c r="AR34" s="1">
        <v>1.5</v>
      </c>
      <c r="AS34" s="1">
        <v>9.5</v>
      </c>
      <c r="AT34" s="1">
        <v>0.5</v>
      </c>
      <c r="AU34" s="1">
        <v>2.5</v>
      </c>
      <c r="AV34" s="1">
        <v>2</v>
      </c>
      <c r="AW34" s="1">
        <v>80</v>
      </c>
      <c r="AX34" s="1">
        <v>8.5</v>
      </c>
      <c r="AY34" s="1">
        <v>2.5</v>
      </c>
      <c r="AZ34" s="1">
        <v>0</v>
      </c>
      <c r="BA34" s="1">
        <v>0.5</v>
      </c>
      <c r="BB34" s="1">
        <v>3</v>
      </c>
      <c r="BC34" s="1">
        <v>7.5</v>
      </c>
      <c r="BD34" s="1">
        <v>5.5</v>
      </c>
      <c r="BE34" s="1">
        <v>2.5</v>
      </c>
      <c r="BF34" s="1">
        <v>0</v>
      </c>
      <c r="BG34" s="1">
        <v>1</v>
      </c>
      <c r="BH34" s="1">
        <v>2</v>
      </c>
      <c r="BI34" s="1">
        <v>1.1399999999999999</v>
      </c>
      <c r="BJ34" s="1">
        <v>59.5</v>
      </c>
      <c r="BK34" s="1">
        <v>48</v>
      </c>
      <c r="BL34" s="1">
        <v>81</v>
      </c>
      <c r="BM34" s="1">
        <v>41</v>
      </c>
      <c r="BN34" s="1">
        <v>28.5</v>
      </c>
      <c r="BO34" s="1">
        <v>70</v>
      </c>
      <c r="BP34" s="1">
        <v>18</v>
      </c>
      <c r="BQ34" s="1">
        <v>12</v>
      </c>
      <c r="BR34" s="1">
        <v>67</v>
      </c>
      <c r="BS34" s="1">
        <v>0</v>
      </c>
      <c r="BT34" s="1">
        <v>0</v>
      </c>
      <c r="BU34" s="1">
        <v>2</v>
      </c>
      <c r="BV34" s="1">
        <v>0</v>
      </c>
      <c r="BW34" s="1">
        <v>0</v>
      </c>
      <c r="BX34" s="1">
        <v>0.5</v>
      </c>
      <c r="BY34" s="1">
        <v>80</v>
      </c>
      <c r="BZ34" s="1">
        <v>2</v>
      </c>
      <c r="CA34" s="1">
        <v>5.5</v>
      </c>
      <c r="CB34" s="1">
        <v>7.5</v>
      </c>
      <c r="CC34" s="1">
        <v>0</v>
      </c>
      <c r="CD34" s="1">
        <v>0</v>
      </c>
      <c r="CE34" s="1">
        <v>3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f t="shared" si="0"/>
        <v>4.3674296299999984</v>
      </c>
      <c r="CL34" s="1">
        <v>5</v>
      </c>
    </row>
    <row r="35" spans="1:90" x14ac:dyDescent="0.25">
      <c r="A35" s="1" t="s">
        <v>107</v>
      </c>
      <c r="B35" s="1">
        <v>4.8</v>
      </c>
      <c r="C35" s="1">
        <v>2</v>
      </c>
      <c r="D35" s="1">
        <v>90</v>
      </c>
      <c r="E35" s="1">
        <v>0.06</v>
      </c>
      <c r="F35" s="1">
        <v>0</v>
      </c>
      <c r="G35" s="1">
        <v>0.1</v>
      </c>
      <c r="H35" s="1">
        <v>0</v>
      </c>
      <c r="I35" s="1">
        <v>0.5</v>
      </c>
      <c r="J35" s="1">
        <v>0.5</v>
      </c>
      <c r="K35" s="1">
        <v>0.5</v>
      </c>
      <c r="L35" s="1">
        <v>0</v>
      </c>
      <c r="M35" s="1">
        <v>0</v>
      </c>
      <c r="N35" s="1">
        <v>0.5</v>
      </c>
      <c r="O35" s="1">
        <v>0.08</v>
      </c>
      <c r="P35" s="1">
        <v>0.08</v>
      </c>
      <c r="Q35" s="1">
        <v>0</v>
      </c>
      <c r="R35" s="1">
        <v>0</v>
      </c>
      <c r="S35" s="1">
        <v>0</v>
      </c>
      <c r="T35" s="1">
        <v>0</v>
      </c>
      <c r="U35" s="1">
        <v>4</v>
      </c>
      <c r="V35" s="1">
        <v>2.5</v>
      </c>
      <c r="W35" s="1">
        <v>63</v>
      </c>
      <c r="X35" s="1">
        <v>0</v>
      </c>
      <c r="Y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0.02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8.5</v>
      </c>
      <c r="AL35" s="1">
        <v>0.55000000000000004</v>
      </c>
      <c r="AM35" s="1">
        <v>22.1</v>
      </c>
      <c r="AN35" s="1">
        <v>0.5</v>
      </c>
      <c r="AO35" s="1">
        <v>2.6</v>
      </c>
      <c r="AP35" s="1">
        <v>14.5</v>
      </c>
      <c r="AQ35" s="1">
        <v>14.5</v>
      </c>
      <c r="AR35" s="1">
        <v>0</v>
      </c>
      <c r="AS35" s="1">
        <v>1.5</v>
      </c>
      <c r="AT35" s="1">
        <v>1.5</v>
      </c>
      <c r="AU35" s="1">
        <v>0</v>
      </c>
      <c r="AV35" s="1">
        <v>0</v>
      </c>
      <c r="AX35" s="1">
        <v>5</v>
      </c>
      <c r="AY35" s="1">
        <v>6</v>
      </c>
      <c r="AZ35" s="1">
        <v>1.5</v>
      </c>
      <c r="BA35" s="1">
        <v>1</v>
      </c>
      <c r="BB35" s="1">
        <v>8.5</v>
      </c>
      <c r="BC35" s="1">
        <v>20.5</v>
      </c>
      <c r="BD35" s="1">
        <v>14.5</v>
      </c>
      <c r="BE35" s="1">
        <v>7</v>
      </c>
      <c r="BF35" s="1">
        <v>1</v>
      </c>
      <c r="BG35" s="1">
        <v>3.5</v>
      </c>
      <c r="BH35" s="1">
        <v>1.5</v>
      </c>
      <c r="BI35" s="1">
        <v>1.96</v>
      </c>
      <c r="BJ35" s="1">
        <v>34.5</v>
      </c>
      <c r="BK35" s="1">
        <v>29.5</v>
      </c>
      <c r="BL35" s="1">
        <v>86</v>
      </c>
      <c r="BM35" s="1">
        <v>9.5</v>
      </c>
      <c r="BN35" s="1">
        <v>7</v>
      </c>
      <c r="BO35" s="1">
        <v>74</v>
      </c>
      <c r="BP35" s="1">
        <v>4</v>
      </c>
      <c r="BQ35" s="1">
        <v>2.5</v>
      </c>
      <c r="BR35" s="1">
        <v>63</v>
      </c>
      <c r="BS35" s="1">
        <v>0</v>
      </c>
      <c r="BT35" s="1">
        <v>0</v>
      </c>
      <c r="BU35" s="1">
        <v>2</v>
      </c>
      <c r="BV35" s="1">
        <v>0</v>
      </c>
      <c r="BW35" s="1">
        <v>0</v>
      </c>
      <c r="BX35" s="1">
        <v>0</v>
      </c>
      <c r="BY35" s="1">
        <v>46</v>
      </c>
      <c r="BZ35" s="1">
        <v>0.5</v>
      </c>
      <c r="CA35" s="1">
        <v>3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>
        <v>0</v>
      </c>
      <c r="CJ35" s="1">
        <v>0</v>
      </c>
      <c r="CK35" s="1">
        <f t="shared" si="0"/>
        <v>3.0949840399999999</v>
      </c>
      <c r="CL35" s="1">
        <v>5</v>
      </c>
    </row>
    <row r="36" spans="1:90" x14ac:dyDescent="0.25">
      <c r="A36" s="1" t="s">
        <v>138</v>
      </c>
      <c r="B36" s="1">
        <v>4.7</v>
      </c>
      <c r="C36" s="1">
        <v>2</v>
      </c>
      <c r="D36" s="1">
        <v>59.5</v>
      </c>
      <c r="E36" s="1">
        <v>0.15</v>
      </c>
      <c r="F36" s="1">
        <v>0</v>
      </c>
      <c r="G36" s="1">
        <v>0.2</v>
      </c>
      <c r="H36" s="1">
        <v>0</v>
      </c>
      <c r="I36" s="1">
        <v>1.5</v>
      </c>
      <c r="J36" s="1">
        <v>0.5</v>
      </c>
      <c r="K36" s="1">
        <v>0.5</v>
      </c>
      <c r="L36" s="1">
        <v>1</v>
      </c>
      <c r="M36" s="1">
        <v>0</v>
      </c>
      <c r="N36" s="1">
        <v>0</v>
      </c>
      <c r="O36" s="1">
        <v>0.1</v>
      </c>
      <c r="P36" s="1">
        <v>0.1</v>
      </c>
      <c r="Q36" s="1">
        <v>0</v>
      </c>
      <c r="R36" s="1">
        <v>0</v>
      </c>
      <c r="S36" s="1">
        <v>0</v>
      </c>
      <c r="T36" s="1">
        <v>0</v>
      </c>
      <c r="U36" s="1">
        <v>8.5</v>
      </c>
      <c r="V36" s="1">
        <v>7</v>
      </c>
      <c r="W36" s="1">
        <v>82</v>
      </c>
      <c r="X36" s="1">
        <v>2</v>
      </c>
      <c r="Y36" s="1">
        <v>1.5</v>
      </c>
      <c r="Z36" s="1">
        <v>75</v>
      </c>
      <c r="AA36" s="1">
        <v>0</v>
      </c>
      <c r="AB36" s="1">
        <v>0.5</v>
      </c>
      <c r="AC36" s="1">
        <v>1.5</v>
      </c>
      <c r="AD36" s="1">
        <v>0</v>
      </c>
      <c r="AE36" s="1">
        <v>0.08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16.5</v>
      </c>
      <c r="AL36" s="1">
        <v>22.65</v>
      </c>
      <c r="AM36" s="1">
        <v>12.4</v>
      </c>
      <c r="AN36" s="1">
        <v>0.8</v>
      </c>
      <c r="AO36" s="1">
        <v>2.5</v>
      </c>
      <c r="AP36" s="1">
        <v>9</v>
      </c>
      <c r="AQ36" s="1">
        <v>9</v>
      </c>
      <c r="AR36" s="1">
        <v>0</v>
      </c>
      <c r="AS36" s="1">
        <v>1.5</v>
      </c>
      <c r="AT36" s="1">
        <v>1</v>
      </c>
      <c r="AU36" s="1">
        <v>0</v>
      </c>
      <c r="AV36" s="1">
        <v>0</v>
      </c>
      <c r="AX36" s="1">
        <v>2.5</v>
      </c>
      <c r="AY36" s="1">
        <v>1.5</v>
      </c>
      <c r="AZ36" s="1">
        <v>0</v>
      </c>
      <c r="BA36" s="1">
        <v>0.5</v>
      </c>
      <c r="BB36" s="1">
        <v>2</v>
      </c>
      <c r="BC36" s="1">
        <v>14</v>
      </c>
      <c r="BD36" s="1">
        <v>9.5</v>
      </c>
      <c r="BE36" s="1">
        <v>6</v>
      </c>
      <c r="BF36" s="1">
        <v>0</v>
      </c>
      <c r="BG36" s="1">
        <v>2</v>
      </c>
      <c r="BH36" s="1">
        <v>3</v>
      </c>
      <c r="BI36" s="1">
        <v>2</v>
      </c>
      <c r="BJ36" s="1">
        <v>21.5</v>
      </c>
      <c r="BK36" s="1">
        <v>16</v>
      </c>
      <c r="BL36" s="1">
        <v>74</v>
      </c>
      <c r="BM36" s="1">
        <v>14.5</v>
      </c>
      <c r="BN36" s="1">
        <v>11.5</v>
      </c>
      <c r="BO36" s="1">
        <v>79</v>
      </c>
      <c r="BP36" s="1">
        <v>8.5</v>
      </c>
      <c r="BQ36" s="1">
        <v>7</v>
      </c>
      <c r="BR36" s="1">
        <v>82</v>
      </c>
      <c r="BS36" s="1">
        <v>0</v>
      </c>
      <c r="BT36" s="1">
        <v>0</v>
      </c>
      <c r="BU36" s="1">
        <v>1</v>
      </c>
      <c r="BV36" s="1">
        <v>1</v>
      </c>
      <c r="BW36" s="1">
        <v>0</v>
      </c>
      <c r="BX36" s="1">
        <v>1</v>
      </c>
      <c r="BY36" s="1">
        <v>32</v>
      </c>
      <c r="BZ36" s="1">
        <v>0.5</v>
      </c>
      <c r="CA36" s="1">
        <v>4.5</v>
      </c>
      <c r="CB36" s="1">
        <v>3.5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>
        <v>0</v>
      </c>
      <c r="CJ36" s="1">
        <v>0</v>
      </c>
      <c r="CK36" s="1">
        <f t="shared" si="0"/>
        <v>3.2571632500000005</v>
      </c>
      <c r="CL36" s="1">
        <v>3</v>
      </c>
    </row>
    <row r="37" spans="1:90" x14ac:dyDescent="0.25">
      <c r="A37" s="1" t="s">
        <v>61</v>
      </c>
      <c r="B37" s="1">
        <v>4.7</v>
      </c>
      <c r="C37" s="1">
        <v>2</v>
      </c>
      <c r="D37" s="1">
        <v>72</v>
      </c>
      <c r="E37" s="1">
        <v>0.18</v>
      </c>
      <c r="F37" s="1">
        <v>0.33</v>
      </c>
      <c r="G37" s="1">
        <v>0.1</v>
      </c>
      <c r="H37" s="1">
        <v>1</v>
      </c>
      <c r="I37" s="1">
        <v>1.5</v>
      </c>
      <c r="J37" s="1">
        <v>0.5</v>
      </c>
      <c r="K37" s="1">
        <v>0.5</v>
      </c>
      <c r="L37" s="1">
        <v>1</v>
      </c>
      <c r="M37" s="1">
        <v>0</v>
      </c>
      <c r="N37" s="1">
        <v>0</v>
      </c>
      <c r="O37" s="1">
        <v>0.09</v>
      </c>
      <c r="P37" s="1">
        <v>0.09</v>
      </c>
      <c r="Q37" s="1">
        <v>0</v>
      </c>
      <c r="R37" s="1">
        <v>0</v>
      </c>
      <c r="S37" s="1">
        <v>0</v>
      </c>
      <c r="T37" s="1">
        <v>0</v>
      </c>
      <c r="U37" s="1">
        <v>6</v>
      </c>
      <c r="V37" s="1">
        <v>5</v>
      </c>
      <c r="W37" s="1">
        <v>83</v>
      </c>
      <c r="X37" s="1">
        <v>3</v>
      </c>
      <c r="Y37" s="1">
        <v>1</v>
      </c>
      <c r="Z37" s="1">
        <v>33</v>
      </c>
      <c r="AA37" s="1">
        <v>1.5</v>
      </c>
      <c r="AB37" s="1">
        <v>0.5</v>
      </c>
      <c r="AC37" s="1">
        <v>0.5</v>
      </c>
      <c r="AD37" s="1">
        <v>0</v>
      </c>
      <c r="AE37" s="1">
        <v>0.04</v>
      </c>
      <c r="AF37" s="1">
        <v>0.5</v>
      </c>
      <c r="AG37" s="1">
        <v>0</v>
      </c>
      <c r="AH37" s="1">
        <v>0</v>
      </c>
      <c r="AI37" s="1">
        <v>0</v>
      </c>
      <c r="AJ37" s="1">
        <v>0.5</v>
      </c>
      <c r="AK37" s="1">
        <v>13</v>
      </c>
      <c r="AL37" s="1">
        <v>11.4</v>
      </c>
      <c r="AM37" s="1">
        <v>13.7</v>
      </c>
      <c r="AN37" s="1">
        <v>0.7</v>
      </c>
      <c r="AO37" s="1">
        <v>3.1</v>
      </c>
      <c r="AP37" s="1">
        <v>7</v>
      </c>
      <c r="AQ37" s="1">
        <v>17.5</v>
      </c>
      <c r="AR37" s="1">
        <v>0</v>
      </c>
      <c r="AS37" s="1">
        <v>5</v>
      </c>
      <c r="AT37" s="1">
        <v>0.5</v>
      </c>
      <c r="AU37" s="1">
        <v>0</v>
      </c>
      <c r="AV37" s="1">
        <v>0</v>
      </c>
      <c r="AX37" s="1">
        <v>3</v>
      </c>
      <c r="AY37" s="1">
        <v>2</v>
      </c>
      <c r="AZ37" s="1">
        <v>0</v>
      </c>
      <c r="BA37" s="1">
        <v>1.5</v>
      </c>
      <c r="BB37" s="1">
        <v>3.5</v>
      </c>
      <c r="BC37" s="1">
        <v>12.5</v>
      </c>
      <c r="BD37" s="1">
        <v>8.5</v>
      </c>
      <c r="BE37" s="1">
        <v>5</v>
      </c>
      <c r="BF37" s="1">
        <v>0.5</v>
      </c>
      <c r="BG37" s="1">
        <v>1.5</v>
      </c>
      <c r="BH37" s="1">
        <v>1</v>
      </c>
      <c r="BI37" s="1">
        <v>1.27</v>
      </c>
      <c r="BJ37" s="1">
        <v>16.5</v>
      </c>
      <c r="BK37" s="1">
        <v>13</v>
      </c>
      <c r="BL37" s="1">
        <v>79</v>
      </c>
      <c r="BM37" s="1">
        <v>13.5</v>
      </c>
      <c r="BN37" s="1">
        <v>9</v>
      </c>
      <c r="BO37" s="1">
        <v>67</v>
      </c>
      <c r="BP37" s="1">
        <v>6</v>
      </c>
      <c r="BQ37" s="1">
        <v>5</v>
      </c>
      <c r="BR37" s="1">
        <v>83</v>
      </c>
      <c r="BS37" s="1">
        <v>0</v>
      </c>
      <c r="BT37" s="1">
        <v>0</v>
      </c>
      <c r="BU37" s="1">
        <v>1</v>
      </c>
      <c r="BV37" s="1">
        <v>1</v>
      </c>
      <c r="BW37" s="1">
        <v>1</v>
      </c>
      <c r="BX37" s="1">
        <v>0.5</v>
      </c>
      <c r="BY37" s="1">
        <v>28</v>
      </c>
      <c r="BZ37" s="1">
        <v>0.5</v>
      </c>
      <c r="CA37" s="1">
        <v>2</v>
      </c>
      <c r="CB37" s="1">
        <v>3</v>
      </c>
      <c r="CC37" s="1">
        <v>1</v>
      </c>
      <c r="CD37" s="1">
        <v>0</v>
      </c>
      <c r="CE37" s="1">
        <v>1.5</v>
      </c>
      <c r="CF37" s="1">
        <v>0.5</v>
      </c>
      <c r="CG37" s="1">
        <v>0.5</v>
      </c>
      <c r="CH37" s="1">
        <v>0</v>
      </c>
      <c r="CI37" s="1">
        <v>0</v>
      </c>
      <c r="CJ37" s="1">
        <v>0</v>
      </c>
      <c r="CK37" s="1">
        <f t="shared" si="0"/>
        <v>2.5108789199999997</v>
      </c>
      <c r="CL37" s="1">
        <v>2</v>
      </c>
    </row>
    <row r="38" spans="1:90" x14ac:dyDescent="0.25">
      <c r="A38" s="1" t="s">
        <v>66</v>
      </c>
      <c r="B38" s="1">
        <v>4.8</v>
      </c>
      <c r="C38" s="1">
        <v>2</v>
      </c>
      <c r="D38" s="1">
        <v>46</v>
      </c>
      <c r="E38" s="1">
        <v>0.02</v>
      </c>
      <c r="F38" s="1">
        <v>0</v>
      </c>
      <c r="G38" s="1">
        <v>0</v>
      </c>
      <c r="H38" s="1">
        <v>0</v>
      </c>
      <c r="I38" s="1">
        <v>1</v>
      </c>
      <c r="J38" s="1">
        <v>0</v>
      </c>
      <c r="K38" s="1">
        <v>0.5</v>
      </c>
      <c r="L38" s="1">
        <v>0.5</v>
      </c>
      <c r="M38" s="1">
        <v>0</v>
      </c>
      <c r="N38" s="1">
        <v>0</v>
      </c>
      <c r="O38" s="1">
        <v>0.02</v>
      </c>
      <c r="P38" s="1">
        <v>0.02</v>
      </c>
      <c r="Q38" s="1">
        <v>0</v>
      </c>
      <c r="R38" s="1">
        <v>0</v>
      </c>
      <c r="S38" s="1">
        <v>0</v>
      </c>
      <c r="T38" s="1">
        <v>0</v>
      </c>
      <c r="U38" s="1">
        <v>6</v>
      </c>
      <c r="V38" s="1">
        <v>3</v>
      </c>
      <c r="W38" s="1">
        <v>50</v>
      </c>
      <c r="X38" s="1">
        <v>0.5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0.02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10.5</v>
      </c>
      <c r="AL38" s="1">
        <v>0.9</v>
      </c>
      <c r="AM38" s="1">
        <v>4.3</v>
      </c>
      <c r="AN38" s="1">
        <v>0.2</v>
      </c>
      <c r="AO38" s="1">
        <v>1.5</v>
      </c>
      <c r="AP38" s="1">
        <v>4</v>
      </c>
      <c r="AQ38" s="1">
        <v>4</v>
      </c>
      <c r="AR38" s="1">
        <v>0</v>
      </c>
      <c r="AS38" s="1">
        <v>1</v>
      </c>
      <c r="AT38" s="1">
        <v>1</v>
      </c>
      <c r="AU38" s="1">
        <v>2</v>
      </c>
      <c r="AV38" s="1">
        <v>1</v>
      </c>
      <c r="AW38" s="1">
        <v>50</v>
      </c>
      <c r="AX38" s="1">
        <v>3</v>
      </c>
      <c r="AY38" s="1">
        <v>0.5</v>
      </c>
      <c r="AZ38" s="1">
        <v>0</v>
      </c>
      <c r="BA38" s="1">
        <v>0.5</v>
      </c>
      <c r="BB38" s="1">
        <v>1</v>
      </c>
      <c r="BC38" s="1">
        <v>17.5</v>
      </c>
      <c r="BD38" s="1">
        <v>12</v>
      </c>
      <c r="BE38" s="1">
        <v>6</v>
      </c>
      <c r="BF38" s="1">
        <v>1</v>
      </c>
      <c r="BG38" s="1">
        <v>1.5</v>
      </c>
      <c r="BH38" s="1">
        <v>3</v>
      </c>
      <c r="BI38" s="1">
        <v>2.0699999999999998</v>
      </c>
      <c r="BJ38" s="1">
        <v>14.5</v>
      </c>
      <c r="BK38" s="1">
        <v>11</v>
      </c>
      <c r="BL38" s="1">
        <v>76</v>
      </c>
      <c r="BM38" s="1">
        <v>9.5</v>
      </c>
      <c r="BN38" s="1">
        <v>6</v>
      </c>
      <c r="BO38" s="1">
        <v>63</v>
      </c>
      <c r="BP38" s="1">
        <v>6</v>
      </c>
      <c r="BQ38" s="1">
        <v>3</v>
      </c>
      <c r="BR38" s="1">
        <v>50</v>
      </c>
      <c r="BS38" s="1">
        <v>0</v>
      </c>
      <c r="BT38" s="1">
        <v>0</v>
      </c>
      <c r="BU38" s="1">
        <v>1</v>
      </c>
      <c r="BV38" s="1">
        <v>1</v>
      </c>
      <c r="BW38" s="1">
        <v>0</v>
      </c>
      <c r="BX38" s="1">
        <v>1.5</v>
      </c>
      <c r="BY38" s="1">
        <v>29</v>
      </c>
      <c r="BZ38" s="1">
        <v>1</v>
      </c>
      <c r="CA38" s="1">
        <v>4.5</v>
      </c>
      <c r="CB38" s="1">
        <v>0.5</v>
      </c>
      <c r="CC38" s="1">
        <v>0.5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f t="shared" si="0"/>
        <v>3.5231904400000005</v>
      </c>
      <c r="CL38" s="1">
        <v>2</v>
      </c>
    </row>
    <row r="39" spans="1:90" x14ac:dyDescent="0.25">
      <c r="A39" s="1" t="s">
        <v>161</v>
      </c>
      <c r="B39" s="1">
        <v>4.2</v>
      </c>
      <c r="C39" s="1">
        <v>2</v>
      </c>
      <c r="D39" s="1">
        <v>80</v>
      </c>
      <c r="E39" s="1">
        <v>0.02</v>
      </c>
      <c r="F39" s="1">
        <v>0</v>
      </c>
      <c r="G39" s="1">
        <v>0</v>
      </c>
      <c r="H39" s="1">
        <v>0</v>
      </c>
      <c r="I39" s="1">
        <v>0.5</v>
      </c>
      <c r="J39" s="1">
        <v>0</v>
      </c>
      <c r="K39" s="1">
        <v>0</v>
      </c>
      <c r="L39" s="1">
        <v>0.5</v>
      </c>
      <c r="M39" s="1">
        <v>0</v>
      </c>
      <c r="N39" s="1">
        <v>0</v>
      </c>
      <c r="O39" s="1">
        <v>0.01</v>
      </c>
      <c r="P39" s="1">
        <v>0.01</v>
      </c>
      <c r="Q39" s="1">
        <v>0</v>
      </c>
      <c r="R39" s="1">
        <v>0</v>
      </c>
      <c r="S39" s="1">
        <v>0</v>
      </c>
      <c r="T39" s="1">
        <v>0</v>
      </c>
      <c r="U39" s="1">
        <v>10</v>
      </c>
      <c r="V39" s="1">
        <v>7.5</v>
      </c>
      <c r="W39" s="1">
        <v>75</v>
      </c>
      <c r="X39" s="1">
        <v>0</v>
      </c>
      <c r="Y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0.02</v>
      </c>
      <c r="AF39" s="1">
        <v>0</v>
      </c>
      <c r="AG39" s="1">
        <v>0</v>
      </c>
      <c r="AH39" s="1">
        <v>0</v>
      </c>
      <c r="AI39" s="1">
        <v>0</v>
      </c>
      <c r="AJ39" s="1">
        <v>0.5</v>
      </c>
      <c r="AK39" s="1">
        <v>7</v>
      </c>
      <c r="AL39" s="1">
        <v>2.4</v>
      </c>
      <c r="AM39" s="1">
        <v>9.9</v>
      </c>
      <c r="AN39" s="1">
        <v>0.1</v>
      </c>
      <c r="AO39" s="1">
        <v>2.8</v>
      </c>
      <c r="AP39" s="1">
        <v>12.5</v>
      </c>
      <c r="AQ39" s="1">
        <v>18.5</v>
      </c>
      <c r="AR39" s="1">
        <v>0</v>
      </c>
      <c r="AS39" s="1">
        <v>4</v>
      </c>
      <c r="AT39" s="1">
        <v>0.5</v>
      </c>
      <c r="AU39" s="1">
        <v>1</v>
      </c>
      <c r="AV39" s="1">
        <v>1</v>
      </c>
      <c r="AW39" s="1">
        <v>100</v>
      </c>
      <c r="AX39" s="1">
        <v>7.5</v>
      </c>
      <c r="AY39" s="1">
        <v>3</v>
      </c>
      <c r="AZ39" s="1">
        <v>0</v>
      </c>
      <c r="BA39" s="1">
        <v>1</v>
      </c>
      <c r="BB39" s="1">
        <v>4</v>
      </c>
      <c r="BC39" s="1">
        <v>12.5</v>
      </c>
      <c r="BD39" s="1">
        <v>7.5</v>
      </c>
      <c r="BE39" s="1">
        <v>5</v>
      </c>
      <c r="BF39" s="1">
        <v>0.5</v>
      </c>
      <c r="BG39" s="1">
        <v>2</v>
      </c>
      <c r="BH39" s="1">
        <v>2</v>
      </c>
      <c r="BI39" s="1">
        <v>1.5</v>
      </c>
      <c r="BJ39" s="1">
        <v>45.5</v>
      </c>
      <c r="BK39" s="1">
        <v>34</v>
      </c>
      <c r="BL39" s="1">
        <v>75</v>
      </c>
      <c r="BM39" s="1">
        <v>25</v>
      </c>
      <c r="BN39" s="1">
        <v>19</v>
      </c>
      <c r="BO39" s="1">
        <v>76</v>
      </c>
      <c r="BP39" s="1">
        <v>10</v>
      </c>
      <c r="BQ39" s="1">
        <v>7.5</v>
      </c>
      <c r="BR39" s="1">
        <v>75</v>
      </c>
      <c r="BS39" s="1">
        <v>0</v>
      </c>
      <c r="BT39" s="1">
        <v>0</v>
      </c>
      <c r="BU39" s="1">
        <v>2</v>
      </c>
      <c r="BV39" s="1">
        <v>0</v>
      </c>
      <c r="BW39" s="1">
        <v>1</v>
      </c>
      <c r="BX39" s="1">
        <v>0.5</v>
      </c>
      <c r="BY39" s="1">
        <v>66</v>
      </c>
      <c r="BZ39" s="1">
        <v>1.5</v>
      </c>
      <c r="CA39" s="1">
        <v>6</v>
      </c>
      <c r="CB39" s="1">
        <v>2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K39" s="1">
        <f t="shared" si="0"/>
        <v>4.0767367800000009</v>
      </c>
      <c r="CL39" s="1">
        <v>2</v>
      </c>
    </row>
    <row r="40" spans="1:90" x14ac:dyDescent="0.25">
      <c r="A40" s="1" t="s">
        <v>193</v>
      </c>
      <c r="B40" s="1">
        <v>4.3</v>
      </c>
      <c r="C40" s="1">
        <v>2</v>
      </c>
      <c r="D40" s="1">
        <v>90</v>
      </c>
      <c r="E40" s="1">
        <v>0.03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4</v>
      </c>
      <c r="V40" s="1">
        <v>1.5</v>
      </c>
      <c r="W40" s="1">
        <v>38</v>
      </c>
      <c r="X40" s="1">
        <v>0</v>
      </c>
      <c r="Y40" s="1">
        <v>0</v>
      </c>
      <c r="AA40" s="1">
        <v>0</v>
      </c>
      <c r="AB40" s="1">
        <v>0</v>
      </c>
      <c r="AC40" s="1">
        <v>0.5</v>
      </c>
      <c r="AD40" s="1">
        <v>0</v>
      </c>
      <c r="AE40" s="1">
        <v>0.02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2</v>
      </c>
      <c r="AL40" s="1">
        <v>5.35</v>
      </c>
      <c r="AM40" s="1">
        <v>16.7</v>
      </c>
      <c r="AN40" s="1">
        <v>0.1</v>
      </c>
      <c r="AO40" s="1">
        <v>3.4</v>
      </c>
      <c r="AP40" s="1">
        <v>13</v>
      </c>
      <c r="AQ40" s="1">
        <v>13</v>
      </c>
      <c r="AR40" s="1">
        <v>0</v>
      </c>
      <c r="AS40" s="1">
        <v>1.5</v>
      </c>
      <c r="AT40" s="1">
        <v>1.5</v>
      </c>
      <c r="AU40" s="1">
        <v>0.5</v>
      </c>
      <c r="AV40" s="1">
        <v>0</v>
      </c>
      <c r="AW40" s="1">
        <v>0</v>
      </c>
      <c r="AX40" s="1">
        <v>7.5</v>
      </c>
      <c r="AY40" s="1">
        <v>0.5</v>
      </c>
      <c r="AZ40" s="1">
        <v>1.5</v>
      </c>
      <c r="BA40" s="1">
        <v>1.5</v>
      </c>
      <c r="BB40" s="1">
        <v>3.5</v>
      </c>
      <c r="BC40" s="1">
        <v>12.5</v>
      </c>
      <c r="BD40" s="1">
        <v>6.5</v>
      </c>
      <c r="BE40" s="1">
        <v>3</v>
      </c>
      <c r="BF40" s="1">
        <v>1</v>
      </c>
      <c r="BG40" s="1">
        <v>1</v>
      </c>
      <c r="BH40" s="1">
        <v>1</v>
      </c>
      <c r="BI40" s="1">
        <v>1.1200000000000001</v>
      </c>
      <c r="BJ40" s="1">
        <v>56.5</v>
      </c>
      <c r="BK40" s="1">
        <v>48</v>
      </c>
      <c r="BL40" s="1">
        <v>85</v>
      </c>
      <c r="BM40" s="1">
        <v>14</v>
      </c>
      <c r="BN40" s="1">
        <v>8</v>
      </c>
      <c r="BO40" s="1">
        <v>57</v>
      </c>
      <c r="BP40" s="1">
        <v>4</v>
      </c>
      <c r="BQ40" s="1">
        <v>1.5</v>
      </c>
      <c r="BR40" s="1">
        <v>38</v>
      </c>
      <c r="BS40" s="1">
        <v>0</v>
      </c>
      <c r="BT40" s="1">
        <v>0</v>
      </c>
      <c r="BU40" s="1">
        <v>2</v>
      </c>
      <c r="BV40" s="1">
        <v>0</v>
      </c>
      <c r="BW40" s="1">
        <v>0</v>
      </c>
      <c r="BX40" s="1">
        <v>0.5</v>
      </c>
      <c r="BY40" s="1">
        <v>66</v>
      </c>
      <c r="BZ40" s="1">
        <v>1</v>
      </c>
      <c r="CA40" s="1">
        <v>3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f t="shared" si="0"/>
        <v>3.5023213300000009</v>
      </c>
      <c r="CL40" s="1">
        <v>2</v>
      </c>
    </row>
    <row r="41" spans="1:90" x14ac:dyDescent="0.25">
      <c r="A41" s="1" t="s">
        <v>85</v>
      </c>
      <c r="B41" s="1">
        <v>4.8</v>
      </c>
      <c r="C41" s="1">
        <v>2</v>
      </c>
      <c r="D41" s="1">
        <v>83</v>
      </c>
      <c r="E41" s="1">
        <v>0.08</v>
      </c>
      <c r="F41" s="1">
        <v>0</v>
      </c>
      <c r="G41" s="1">
        <v>0</v>
      </c>
      <c r="H41" s="1">
        <v>0</v>
      </c>
      <c r="I41" s="1">
        <v>0.5</v>
      </c>
      <c r="J41" s="1">
        <v>0</v>
      </c>
      <c r="K41" s="1">
        <v>0.5</v>
      </c>
      <c r="L41" s="1">
        <v>0</v>
      </c>
      <c r="M41" s="1">
        <v>0</v>
      </c>
      <c r="N41" s="1">
        <v>0</v>
      </c>
      <c r="O41" s="1">
        <v>0.01</v>
      </c>
      <c r="P41" s="1">
        <v>0.01</v>
      </c>
      <c r="Q41" s="1">
        <v>0</v>
      </c>
      <c r="R41" s="1">
        <v>0</v>
      </c>
      <c r="S41" s="1">
        <v>0</v>
      </c>
      <c r="T41" s="1">
        <v>0</v>
      </c>
      <c r="U41" s="1">
        <v>22.5</v>
      </c>
      <c r="V41" s="1">
        <v>17</v>
      </c>
      <c r="W41" s="1">
        <v>76</v>
      </c>
      <c r="X41" s="1">
        <v>3.5</v>
      </c>
      <c r="Y41" s="1">
        <v>0.5</v>
      </c>
      <c r="Z41" s="1">
        <v>14</v>
      </c>
      <c r="AA41" s="1">
        <v>0</v>
      </c>
      <c r="AB41" s="1">
        <v>0</v>
      </c>
      <c r="AC41" s="1">
        <v>0.5</v>
      </c>
      <c r="AD41" s="1">
        <v>0</v>
      </c>
      <c r="AE41" s="1">
        <v>0.03</v>
      </c>
      <c r="AF41" s="1">
        <v>0</v>
      </c>
      <c r="AG41" s="1">
        <v>0</v>
      </c>
      <c r="AH41" s="1">
        <v>0.5</v>
      </c>
      <c r="AI41" s="1">
        <v>0</v>
      </c>
      <c r="AJ41" s="1">
        <v>1</v>
      </c>
      <c r="AK41" s="1">
        <v>7</v>
      </c>
      <c r="AL41" s="1">
        <v>13.2</v>
      </c>
      <c r="AM41" s="1">
        <v>14.3</v>
      </c>
      <c r="AN41" s="1">
        <v>0.2</v>
      </c>
      <c r="AO41" s="1">
        <v>3.7</v>
      </c>
      <c r="AP41" s="1">
        <v>12.5</v>
      </c>
      <c r="AQ41" s="1">
        <v>24.5</v>
      </c>
      <c r="AR41" s="1">
        <v>1.5</v>
      </c>
      <c r="AS41" s="1">
        <v>7</v>
      </c>
      <c r="AT41" s="1">
        <v>0</v>
      </c>
      <c r="AU41" s="1">
        <v>3</v>
      </c>
      <c r="AV41" s="1">
        <v>2</v>
      </c>
      <c r="AW41" s="1">
        <v>67</v>
      </c>
      <c r="AX41" s="1">
        <v>8.5</v>
      </c>
      <c r="AY41" s="1">
        <v>3</v>
      </c>
      <c r="AZ41" s="1">
        <v>0</v>
      </c>
      <c r="BA41" s="1">
        <v>0</v>
      </c>
      <c r="BB41" s="1">
        <v>3</v>
      </c>
      <c r="BC41" s="1">
        <v>10</v>
      </c>
      <c r="BD41" s="1">
        <v>5.5</v>
      </c>
      <c r="BE41" s="1">
        <v>2.5</v>
      </c>
      <c r="BF41" s="1">
        <v>1</v>
      </c>
      <c r="BG41" s="1">
        <v>0.5</v>
      </c>
      <c r="BH41" s="1">
        <v>1</v>
      </c>
      <c r="BI41" s="1">
        <v>0.84</v>
      </c>
      <c r="BJ41" s="1">
        <v>56</v>
      </c>
      <c r="BK41" s="1">
        <v>43.5</v>
      </c>
      <c r="BL41" s="1">
        <v>78</v>
      </c>
      <c r="BM41" s="1">
        <v>39</v>
      </c>
      <c r="BN41" s="1">
        <v>29.5</v>
      </c>
      <c r="BO41" s="1">
        <v>76</v>
      </c>
      <c r="BP41" s="1">
        <v>22.5</v>
      </c>
      <c r="BQ41" s="1">
        <v>17</v>
      </c>
      <c r="BR41" s="1">
        <v>76</v>
      </c>
      <c r="BS41" s="1">
        <v>0</v>
      </c>
      <c r="BT41" s="1">
        <v>0</v>
      </c>
      <c r="BU41" s="1">
        <v>2</v>
      </c>
      <c r="BV41" s="1">
        <v>0</v>
      </c>
      <c r="BW41" s="1">
        <v>1</v>
      </c>
      <c r="BX41" s="1">
        <v>1</v>
      </c>
      <c r="BY41" s="1">
        <v>85.5</v>
      </c>
      <c r="BZ41" s="1">
        <v>3</v>
      </c>
      <c r="CA41" s="1">
        <v>5</v>
      </c>
      <c r="CB41" s="1">
        <v>3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1">
        <v>0</v>
      </c>
      <c r="CI41" s="1">
        <v>0</v>
      </c>
      <c r="CJ41" s="1">
        <v>0</v>
      </c>
      <c r="CK41" s="1">
        <f t="shared" si="0"/>
        <v>4.35464144</v>
      </c>
      <c r="CL41" s="1">
        <v>2</v>
      </c>
    </row>
    <row r="42" spans="1:90" x14ac:dyDescent="0.25">
      <c r="A42" s="1" t="s">
        <v>87</v>
      </c>
      <c r="B42" s="1">
        <v>5</v>
      </c>
      <c r="C42" s="1">
        <v>2</v>
      </c>
      <c r="D42" s="1">
        <v>90</v>
      </c>
      <c r="E42" s="1">
        <v>0.02</v>
      </c>
      <c r="F42" s="1">
        <v>0</v>
      </c>
      <c r="G42" s="1">
        <v>0</v>
      </c>
      <c r="H42" s="1">
        <v>0</v>
      </c>
      <c r="I42" s="1">
        <v>0.5</v>
      </c>
      <c r="J42" s="1">
        <v>0</v>
      </c>
      <c r="K42" s="1">
        <v>0</v>
      </c>
      <c r="L42" s="1">
        <v>0.5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13.5</v>
      </c>
      <c r="V42" s="1">
        <v>10</v>
      </c>
      <c r="W42" s="1">
        <v>74</v>
      </c>
      <c r="X42" s="1">
        <v>0</v>
      </c>
      <c r="Y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1</v>
      </c>
      <c r="AK42" s="1">
        <v>1.5</v>
      </c>
      <c r="AL42" s="1">
        <v>1.4</v>
      </c>
      <c r="AM42" s="1">
        <v>19.100000000000001</v>
      </c>
      <c r="AN42" s="1">
        <v>0</v>
      </c>
      <c r="AO42" s="1">
        <v>4.0999999999999996</v>
      </c>
      <c r="AP42" s="1">
        <v>13.5</v>
      </c>
      <c r="AQ42" s="1">
        <v>25.5</v>
      </c>
      <c r="AR42" s="1">
        <v>0</v>
      </c>
      <c r="AS42" s="1">
        <v>6</v>
      </c>
      <c r="AT42" s="1">
        <v>0</v>
      </c>
      <c r="AU42" s="1">
        <v>2</v>
      </c>
      <c r="AV42" s="1">
        <v>1.5</v>
      </c>
      <c r="AW42" s="1">
        <v>75</v>
      </c>
      <c r="AX42" s="1">
        <v>5.5</v>
      </c>
      <c r="AY42" s="1">
        <v>5</v>
      </c>
      <c r="AZ42" s="1">
        <v>0</v>
      </c>
      <c r="BA42" s="1">
        <v>1</v>
      </c>
      <c r="BB42" s="1">
        <v>6</v>
      </c>
      <c r="BC42" s="1">
        <v>10</v>
      </c>
      <c r="BD42" s="1">
        <v>5.5</v>
      </c>
      <c r="BE42" s="1">
        <v>2.5</v>
      </c>
      <c r="BF42" s="1">
        <v>1</v>
      </c>
      <c r="BG42" s="1">
        <v>0.5</v>
      </c>
      <c r="BH42" s="1">
        <v>1</v>
      </c>
      <c r="BI42" s="1">
        <v>0.84</v>
      </c>
      <c r="BJ42" s="1">
        <v>75</v>
      </c>
      <c r="BK42" s="1">
        <v>60.5</v>
      </c>
      <c r="BL42" s="1">
        <v>81</v>
      </c>
      <c r="BM42" s="1">
        <v>28.5</v>
      </c>
      <c r="BN42" s="1">
        <v>21</v>
      </c>
      <c r="BO42" s="1">
        <v>74</v>
      </c>
      <c r="BP42" s="1">
        <v>13.5</v>
      </c>
      <c r="BQ42" s="1">
        <v>10</v>
      </c>
      <c r="BR42" s="1">
        <v>74</v>
      </c>
      <c r="BS42" s="1">
        <v>0</v>
      </c>
      <c r="BT42" s="1">
        <v>0</v>
      </c>
      <c r="BU42" s="1">
        <v>2</v>
      </c>
      <c r="BV42" s="1">
        <v>0</v>
      </c>
      <c r="BW42" s="1">
        <v>0</v>
      </c>
      <c r="BX42" s="1">
        <v>0</v>
      </c>
      <c r="BY42" s="1">
        <v>87.5</v>
      </c>
      <c r="BZ42" s="1">
        <v>0.5</v>
      </c>
      <c r="CA42" s="1">
        <v>11.5</v>
      </c>
      <c r="CB42" s="1">
        <v>0.5</v>
      </c>
      <c r="CC42" s="1">
        <v>0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  <c r="CI42" s="1">
        <v>0</v>
      </c>
      <c r="CJ42" s="1">
        <v>0</v>
      </c>
      <c r="CK42" s="1">
        <f t="shared" si="0"/>
        <v>4.3259068199999993</v>
      </c>
      <c r="CL42" s="1">
        <v>2</v>
      </c>
    </row>
    <row r="43" spans="1:90" x14ac:dyDescent="0.25">
      <c r="A43" s="1" t="s">
        <v>97</v>
      </c>
      <c r="B43" s="1">
        <v>4.5</v>
      </c>
      <c r="C43" s="1">
        <v>2</v>
      </c>
      <c r="D43" s="1">
        <v>90</v>
      </c>
      <c r="E43" s="1">
        <v>0.05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0.01</v>
      </c>
      <c r="P43" s="1">
        <v>0.01</v>
      </c>
      <c r="Q43" s="1">
        <v>0</v>
      </c>
      <c r="R43" s="1">
        <v>0</v>
      </c>
      <c r="S43" s="1">
        <v>0</v>
      </c>
      <c r="T43" s="1">
        <v>0</v>
      </c>
      <c r="U43" s="1">
        <v>13.5</v>
      </c>
      <c r="V43" s="1">
        <v>9.5</v>
      </c>
      <c r="W43" s="1">
        <v>70</v>
      </c>
      <c r="X43" s="1">
        <v>2</v>
      </c>
      <c r="Y43" s="1">
        <v>0.5</v>
      </c>
      <c r="Z43" s="1">
        <v>25</v>
      </c>
      <c r="AA43" s="1">
        <v>0</v>
      </c>
      <c r="AB43" s="1">
        <v>0</v>
      </c>
      <c r="AC43" s="1">
        <v>0.5</v>
      </c>
      <c r="AD43" s="1">
        <v>0</v>
      </c>
      <c r="AE43" s="1">
        <v>0.02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5</v>
      </c>
      <c r="AL43" s="1">
        <v>9.3000000000000007</v>
      </c>
      <c r="AM43" s="1">
        <v>19</v>
      </c>
      <c r="AN43" s="1">
        <v>0.1</v>
      </c>
      <c r="AO43" s="1">
        <v>3.4</v>
      </c>
      <c r="AP43" s="1">
        <v>10.5</v>
      </c>
      <c r="AQ43" s="1">
        <v>10.5</v>
      </c>
      <c r="AR43" s="1">
        <v>0</v>
      </c>
      <c r="AS43" s="1">
        <v>1.5</v>
      </c>
      <c r="AT43" s="1">
        <v>1.5</v>
      </c>
      <c r="AU43" s="1">
        <v>3.5</v>
      </c>
      <c r="AV43" s="1">
        <v>1</v>
      </c>
      <c r="AW43" s="1">
        <v>29</v>
      </c>
      <c r="AX43" s="1">
        <v>8.5</v>
      </c>
      <c r="AY43" s="1">
        <v>3</v>
      </c>
      <c r="AZ43" s="1">
        <v>0</v>
      </c>
      <c r="BA43" s="1">
        <v>0.5</v>
      </c>
      <c r="BB43" s="1">
        <v>3.5</v>
      </c>
      <c r="BC43" s="1">
        <v>12.5</v>
      </c>
      <c r="BD43" s="1">
        <v>6.5</v>
      </c>
      <c r="BE43" s="1">
        <v>3</v>
      </c>
      <c r="BF43" s="1">
        <v>1</v>
      </c>
      <c r="BG43" s="1">
        <v>1</v>
      </c>
      <c r="BH43" s="1">
        <v>1</v>
      </c>
      <c r="BI43" s="1">
        <v>1.1200000000000001</v>
      </c>
      <c r="BJ43" s="1">
        <v>42.5</v>
      </c>
      <c r="BK43" s="1">
        <v>32.5</v>
      </c>
      <c r="BL43" s="1">
        <v>76</v>
      </c>
      <c r="BM43" s="1">
        <v>26</v>
      </c>
      <c r="BN43" s="1">
        <v>17</v>
      </c>
      <c r="BO43" s="1">
        <v>65</v>
      </c>
      <c r="BP43" s="1">
        <v>13.5</v>
      </c>
      <c r="BQ43" s="1">
        <v>9.5</v>
      </c>
      <c r="BR43" s="1">
        <v>70</v>
      </c>
      <c r="BS43" s="1">
        <v>0</v>
      </c>
      <c r="BT43" s="1">
        <v>0</v>
      </c>
      <c r="BU43" s="1">
        <v>2</v>
      </c>
      <c r="BV43" s="1">
        <v>0</v>
      </c>
      <c r="BW43" s="1">
        <v>0</v>
      </c>
      <c r="BX43" s="1">
        <v>1</v>
      </c>
      <c r="BY43" s="1">
        <v>72.5</v>
      </c>
      <c r="BZ43" s="1">
        <v>2.5</v>
      </c>
      <c r="CA43" s="1">
        <v>8</v>
      </c>
      <c r="CB43" s="1">
        <v>2.5</v>
      </c>
      <c r="CC43" s="1">
        <v>0.5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f t="shared" si="0"/>
        <v>4.0428874100000005</v>
      </c>
      <c r="CL43" s="1">
        <v>2</v>
      </c>
    </row>
    <row r="44" spans="1:90" x14ac:dyDescent="0.25">
      <c r="A44" s="1" t="s">
        <v>98</v>
      </c>
      <c r="B44" s="1">
        <v>5</v>
      </c>
      <c r="C44" s="1">
        <v>2</v>
      </c>
      <c r="D44" s="1">
        <v>90</v>
      </c>
      <c r="E44" s="1">
        <v>7.0000000000000007E-2</v>
      </c>
      <c r="F44" s="1">
        <v>0</v>
      </c>
      <c r="G44" s="1">
        <v>0.1</v>
      </c>
      <c r="H44" s="1">
        <v>0</v>
      </c>
      <c r="I44" s="1">
        <v>1.5</v>
      </c>
      <c r="J44" s="1">
        <v>0</v>
      </c>
      <c r="K44" s="1">
        <v>1.5</v>
      </c>
      <c r="L44" s="1">
        <v>0</v>
      </c>
      <c r="M44" s="1">
        <v>0</v>
      </c>
      <c r="N44" s="1">
        <v>1.5</v>
      </c>
      <c r="O44" s="1">
        <v>0.02</v>
      </c>
      <c r="P44" s="1">
        <v>0.02</v>
      </c>
      <c r="Q44" s="1">
        <v>0</v>
      </c>
      <c r="R44" s="1">
        <v>0</v>
      </c>
      <c r="S44" s="1">
        <v>0</v>
      </c>
      <c r="T44" s="1">
        <v>0</v>
      </c>
      <c r="U44" s="1">
        <v>8</v>
      </c>
      <c r="V44" s="1">
        <v>5</v>
      </c>
      <c r="W44" s="1">
        <v>63</v>
      </c>
      <c r="X44" s="1">
        <v>0</v>
      </c>
      <c r="Y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0.02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10.5</v>
      </c>
      <c r="AL44" s="1">
        <v>0.85</v>
      </c>
      <c r="AM44" s="1">
        <v>12.1</v>
      </c>
      <c r="AN44" s="1">
        <v>0.2</v>
      </c>
      <c r="AO44" s="1">
        <v>3.2</v>
      </c>
      <c r="AP44" s="1">
        <v>12</v>
      </c>
      <c r="AQ44" s="1">
        <v>12</v>
      </c>
      <c r="AR44" s="1">
        <v>0</v>
      </c>
      <c r="AS44" s="1">
        <v>1.5</v>
      </c>
      <c r="AT44" s="1">
        <v>1.5</v>
      </c>
      <c r="AU44" s="1">
        <v>0</v>
      </c>
      <c r="AV44" s="1">
        <v>0</v>
      </c>
      <c r="AX44" s="1">
        <v>5.5</v>
      </c>
      <c r="AY44" s="1">
        <v>5.5</v>
      </c>
      <c r="AZ44" s="1">
        <v>1</v>
      </c>
      <c r="BA44" s="1">
        <v>0.5</v>
      </c>
      <c r="BB44" s="1">
        <v>7</v>
      </c>
      <c r="BC44" s="1">
        <v>12.5</v>
      </c>
      <c r="BD44" s="1">
        <v>8.5</v>
      </c>
      <c r="BE44" s="1">
        <v>5</v>
      </c>
      <c r="BF44" s="1">
        <v>0.5</v>
      </c>
      <c r="BG44" s="1">
        <v>1.5</v>
      </c>
      <c r="BH44" s="1">
        <v>1</v>
      </c>
      <c r="BI44" s="1">
        <v>1.27</v>
      </c>
      <c r="BJ44" s="1">
        <v>40.5</v>
      </c>
      <c r="BK44" s="1">
        <v>34</v>
      </c>
      <c r="BL44" s="1">
        <v>84</v>
      </c>
      <c r="BM44" s="1">
        <v>11.5</v>
      </c>
      <c r="BN44" s="1">
        <v>8</v>
      </c>
      <c r="BO44" s="1">
        <v>70</v>
      </c>
      <c r="BP44" s="1">
        <v>8</v>
      </c>
      <c r="BQ44" s="1">
        <v>5</v>
      </c>
      <c r="BR44" s="1">
        <v>63</v>
      </c>
      <c r="BS44" s="1">
        <v>0</v>
      </c>
      <c r="BT44" s="1">
        <v>0</v>
      </c>
      <c r="BU44" s="1">
        <v>2</v>
      </c>
      <c r="BV44" s="1">
        <v>0</v>
      </c>
      <c r="BW44" s="1">
        <v>0</v>
      </c>
      <c r="BX44" s="1">
        <v>0</v>
      </c>
      <c r="BY44" s="1">
        <v>52.5</v>
      </c>
      <c r="BZ44" s="1">
        <v>3</v>
      </c>
      <c r="CA44" s="1">
        <v>5.5</v>
      </c>
      <c r="CB44" s="1">
        <v>0.5</v>
      </c>
      <c r="CC44" s="1">
        <v>0.5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f t="shared" si="0"/>
        <v>3.84176969</v>
      </c>
      <c r="CL44" s="1">
        <v>2</v>
      </c>
    </row>
    <row r="45" spans="1:90" x14ac:dyDescent="0.25">
      <c r="A45" s="1" t="s">
        <v>197</v>
      </c>
      <c r="B45" s="1">
        <v>4.4000000000000004</v>
      </c>
      <c r="C45" s="1">
        <v>2</v>
      </c>
      <c r="D45" s="1">
        <v>47.5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6</v>
      </c>
      <c r="V45" s="1">
        <v>1.5</v>
      </c>
      <c r="W45" s="1">
        <v>25</v>
      </c>
      <c r="X45" s="1">
        <v>0.5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0.1</v>
      </c>
      <c r="AM45" s="1">
        <v>11.6</v>
      </c>
      <c r="AN45" s="1">
        <v>0</v>
      </c>
      <c r="AO45" s="1">
        <v>1.3</v>
      </c>
      <c r="AP45" s="1">
        <v>6</v>
      </c>
      <c r="AQ45" s="1">
        <v>6</v>
      </c>
      <c r="AR45" s="1">
        <v>0</v>
      </c>
      <c r="AS45" s="1">
        <v>0.5</v>
      </c>
      <c r="AT45" s="1">
        <v>2</v>
      </c>
      <c r="AU45" s="1">
        <v>2</v>
      </c>
      <c r="AV45" s="1">
        <v>1</v>
      </c>
      <c r="AW45" s="1">
        <v>50</v>
      </c>
      <c r="AX45" s="1">
        <v>4</v>
      </c>
      <c r="AY45" s="1">
        <v>3</v>
      </c>
      <c r="AZ45" s="1">
        <v>0.5</v>
      </c>
      <c r="BA45" s="1">
        <v>0.5</v>
      </c>
      <c r="BB45" s="1">
        <v>4</v>
      </c>
      <c r="BC45" s="1">
        <v>17.5</v>
      </c>
      <c r="BD45" s="1">
        <v>12</v>
      </c>
      <c r="BE45" s="1">
        <v>6</v>
      </c>
      <c r="BF45" s="1">
        <v>1</v>
      </c>
      <c r="BG45" s="1">
        <v>1.5</v>
      </c>
      <c r="BH45" s="1">
        <v>3</v>
      </c>
      <c r="BI45" s="1">
        <v>2.0699999999999998</v>
      </c>
      <c r="BJ45" s="1">
        <v>22</v>
      </c>
      <c r="BK45" s="1">
        <v>14.5</v>
      </c>
      <c r="BL45" s="1">
        <v>66</v>
      </c>
      <c r="BM45" s="1">
        <v>11</v>
      </c>
      <c r="BN45" s="1">
        <v>3.5</v>
      </c>
      <c r="BO45" s="1">
        <v>32</v>
      </c>
      <c r="BP45" s="1">
        <v>6</v>
      </c>
      <c r="BQ45" s="1">
        <v>1.5</v>
      </c>
      <c r="BR45" s="1">
        <v>25</v>
      </c>
      <c r="BS45" s="1">
        <v>0</v>
      </c>
      <c r="BT45" s="1">
        <v>0</v>
      </c>
      <c r="BU45" s="1">
        <v>1</v>
      </c>
      <c r="BV45" s="1">
        <v>1</v>
      </c>
      <c r="BW45" s="1">
        <v>0</v>
      </c>
      <c r="BX45" s="1">
        <v>0</v>
      </c>
      <c r="BY45" s="1">
        <v>32.5</v>
      </c>
      <c r="BZ45" s="1">
        <v>0</v>
      </c>
      <c r="CA45" s="1">
        <v>6</v>
      </c>
      <c r="CB45" s="1">
        <v>1</v>
      </c>
      <c r="CC45" s="1">
        <v>0</v>
      </c>
      <c r="CD45" s="1">
        <v>0</v>
      </c>
      <c r="CE45" s="1">
        <v>0</v>
      </c>
      <c r="CF45" s="1">
        <v>0</v>
      </c>
      <c r="CG45" s="1">
        <v>0</v>
      </c>
      <c r="CH45" s="1">
        <v>0</v>
      </c>
      <c r="CI45" s="1">
        <v>0</v>
      </c>
      <c r="CJ45" s="1">
        <v>0</v>
      </c>
      <c r="CK45" s="1">
        <f t="shared" si="0"/>
        <v>3.5362122000000005</v>
      </c>
      <c r="CL45" s="1">
        <v>2</v>
      </c>
    </row>
    <row r="46" spans="1:90" x14ac:dyDescent="0.25">
      <c r="A46" s="1" t="s">
        <v>106</v>
      </c>
      <c r="B46" s="1">
        <v>4.3</v>
      </c>
      <c r="C46" s="1">
        <v>2</v>
      </c>
      <c r="D46" s="1">
        <v>90</v>
      </c>
      <c r="E46" s="1">
        <v>0.01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11</v>
      </c>
      <c r="V46" s="1">
        <v>5.5</v>
      </c>
      <c r="W46" s="1">
        <v>50</v>
      </c>
      <c r="X46" s="1">
        <v>2.5</v>
      </c>
      <c r="Y46" s="1">
        <v>0.5</v>
      </c>
      <c r="Z46" s="1">
        <v>20</v>
      </c>
      <c r="AA46" s="1">
        <v>0</v>
      </c>
      <c r="AB46" s="1">
        <v>0</v>
      </c>
      <c r="AC46" s="1">
        <v>0.5</v>
      </c>
      <c r="AD46" s="1">
        <v>0</v>
      </c>
      <c r="AE46" s="1">
        <v>0.02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2</v>
      </c>
      <c r="AL46" s="1">
        <v>10.7</v>
      </c>
      <c r="AM46" s="1">
        <v>15.8</v>
      </c>
      <c r="AN46" s="1">
        <v>0.1</v>
      </c>
      <c r="AO46" s="1">
        <v>2</v>
      </c>
      <c r="AP46" s="1">
        <v>12</v>
      </c>
      <c r="AQ46" s="1">
        <v>12</v>
      </c>
      <c r="AR46" s="1">
        <v>0</v>
      </c>
      <c r="AS46" s="1">
        <v>0.5</v>
      </c>
      <c r="AT46" s="1">
        <v>3</v>
      </c>
      <c r="AU46" s="1">
        <v>2</v>
      </c>
      <c r="AV46" s="1">
        <v>0.5</v>
      </c>
      <c r="AW46" s="1">
        <v>25</v>
      </c>
      <c r="AX46" s="1">
        <v>7.5</v>
      </c>
      <c r="AY46" s="1">
        <v>1</v>
      </c>
      <c r="AZ46" s="1">
        <v>0</v>
      </c>
      <c r="BA46" s="1">
        <v>4</v>
      </c>
      <c r="BB46" s="1">
        <v>5</v>
      </c>
      <c r="BC46" s="1">
        <v>17.5</v>
      </c>
      <c r="BD46" s="1">
        <v>12</v>
      </c>
      <c r="BE46" s="1">
        <v>6</v>
      </c>
      <c r="BF46" s="1">
        <v>1</v>
      </c>
      <c r="BG46" s="1">
        <v>1.5</v>
      </c>
      <c r="BH46" s="1">
        <v>3</v>
      </c>
      <c r="BI46" s="1">
        <v>2.0699999999999998</v>
      </c>
      <c r="BJ46" s="1">
        <v>32</v>
      </c>
      <c r="BK46" s="1">
        <v>22</v>
      </c>
      <c r="BL46" s="1">
        <v>69</v>
      </c>
      <c r="BM46" s="1">
        <v>21.5</v>
      </c>
      <c r="BN46" s="1">
        <v>11</v>
      </c>
      <c r="BO46" s="1">
        <v>51</v>
      </c>
      <c r="BP46" s="1">
        <v>11</v>
      </c>
      <c r="BQ46" s="1">
        <v>5.5</v>
      </c>
      <c r="BR46" s="1">
        <v>50</v>
      </c>
      <c r="BS46" s="1">
        <v>0.5</v>
      </c>
      <c r="BT46" s="1">
        <v>0</v>
      </c>
      <c r="BU46" s="1">
        <v>2</v>
      </c>
      <c r="BV46" s="1">
        <v>0</v>
      </c>
      <c r="BW46" s="1">
        <v>0</v>
      </c>
      <c r="BX46" s="1">
        <v>1.5</v>
      </c>
      <c r="BY46" s="1">
        <v>59.5</v>
      </c>
      <c r="BZ46" s="1">
        <v>1</v>
      </c>
      <c r="CA46" s="1">
        <v>7</v>
      </c>
      <c r="CB46" s="1">
        <v>3</v>
      </c>
      <c r="CC46" s="1">
        <v>0</v>
      </c>
      <c r="CD46" s="1">
        <v>0</v>
      </c>
      <c r="CE46" s="1">
        <v>0</v>
      </c>
      <c r="CF46" s="1">
        <v>0</v>
      </c>
      <c r="CG46" s="1">
        <v>0</v>
      </c>
      <c r="CH46" s="1">
        <v>0</v>
      </c>
      <c r="CI46" s="1">
        <v>0</v>
      </c>
      <c r="CJ46" s="1">
        <v>0</v>
      </c>
      <c r="CK46" s="1">
        <f t="shared" si="0"/>
        <v>4.10547591</v>
      </c>
      <c r="CL46" s="1">
        <v>2</v>
      </c>
    </row>
    <row r="47" spans="1:90" x14ac:dyDescent="0.25">
      <c r="A47" s="1" t="s">
        <v>195</v>
      </c>
      <c r="B47" s="1">
        <v>4.5</v>
      </c>
      <c r="C47" s="1">
        <v>2</v>
      </c>
      <c r="D47" s="1">
        <v>48</v>
      </c>
      <c r="E47" s="1">
        <v>0.23</v>
      </c>
      <c r="F47" s="1">
        <v>1</v>
      </c>
      <c r="G47" s="1">
        <v>0.3</v>
      </c>
      <c r="H47" s="1">
        <v>1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0.01</v>
      </c>
      <c r="P47" s="1">
        <v>0.01</v>
      </c>
      <c r="Q47" s="1">
        <v>0</v>
      </c>
      <c r="R47" s="1">
        <v>0</v>
      </c>
      <c r="S47" s="1">
        <v>0</v>
      </c>
      <c r="T47" s="1">
        <v>0</v>
      </c>
      <c r="U47" s="1">
        <v>10</v>
      </c>
      <c r="V47" s="1">
        <v>8.5</v>
      </c>
      <c r="W47" s="1">
        <v>85</v>
      </c>
      <c r="X47" s="1">
        <v>2.5</v>
      </c>
      <c r="Y47" s="1">
        <v>1.5</v>
      </c>
      <c r="Z47" s="1">
        <v>60</v>
      </c>
      <c r="AA47" s="1">
        <v>0</v>
      </c>
      <c r="AB47" s="1">
        <v>0</v>
      </c>
      <c r="AC47" s="1">
        <v>3</v>
      </c>
      <c r="AD47" s="1">
        <v>0.5</v>
      </c>
      <c r="AE47" s="1">
        <v>0.3</v>
      </c>
      <c r="AF47" s="1">
        <v>0.5</v>
      </c>
      <c r="AG47" s="1">
        <v>0</v>
      </c>
      <c r="AH47" s="1">
        <v>0</v>
      </c>
      <c r="AI47" s="1">
        <v>0</v>
      </c>
      <c r="AJ47" s="1">
        <v>0.5</v>
      </c>
      <c r="AK47" s="1">
        <v>4</v>
      </c>
      <c r="AL47" s="1">
        <v>39.4</v>
      </c>
      <c r="AM47" s="1">
        <v>22.6</v>
      </c>
      <c r="AN47" s="1">
        <v>0.9</v>
      </c>
      <c r="AO47" s="1">
        <v>3.1</v>
      </c>
      <c r="AP47" s="1">
        <v>14.5</v>
      </c>
      <c r="AQ47" s="1">
        <v>25</v>
      </c>
      <c r="AR47" s="1">
        <v>1</v>
      </c>
      <c r="AS47" s="1">
        <v>6</v>
      </c>
      <c r="AT47" s="1">
        <v>0</v>
      </c>
      <c r="AU47" s="1">
        <v>1.5</v>
      </c>
      <c r="AV47" s="1">
        <v>1.5</v>
      </c>
      <c r="AW47" s="1">
        <v>100</v>
      </c>
      <c r="AX47" s="1">
        <v>4.5</v>
      </c>
      <c r="AY47" s="1">
        <v>0.5</v>
      </c>
      <c r="AZ47" s="1">
        <v>0</v>
      </c>
      <c r="BA47" s="1">
        <v>0.5</v>
      </c>
      <c r="BB47" s="1">
        <v>1</v>
      </c>
      <c r="BC47" s="1">
        <v>12.5</v>
      </c>
      <c r="BD47" s="1">
        <v>7.5</v>
      </c>
      <c r="BE47" s="1">
        <v>5</v>
      </c>
      <c r="BF47" s="1">
        <v>0.5</v>
      </c>
      <c r="BG47" s="1">
        <v>2</v>
      </c>
      <c r="BH47" s="1">
        <v>2</v>
      </c>
      <c r="BI47" s="1">
        <v>1.5</v>
      </c>
      <c r="BJ47" s="1">
        <v>18.5</v>
      </c>
      <c r="BK47" s="1">
        <v>15</v>
      </c>
      <c r="BL47" s="1">
        <v>81</v>
      </c>
      <c r="BM47" s="1">
        <v>17</v>
      </c>
      <c r="BN47" s="1">
        <v>13</v>
      </c>
      <c r="BO47" s="1">
        <v>76</v>
      </c>
      <c r="BP47" s="1">
        <v>10</v>
      </c>
      <c r="BQ47" s="1">
        <v>8.5</v>
      </c>
      <c r="BR47" s="1">
        <v>85</v>
      </c>
      <c r="BS47" s="1">
        <v>0</v>
      </c>
      <c r="BT47" s="1">
        <v>0</v>
      </c>
      <c r="BU47" s="1">
        <v>1</v>
      </c>
      <c r="BV47" s="1">
        <v>1</v>
      </c>
      <c r="BW47" s="1">
        <v>1</v>
      </c>
      <c r="BX47" s="1">
        <v>2</v>
      </c>
      <c r="BY47" s="1">
        <v>37</v>
      </c>
      <c r="BZ47" s="1">
        <v>2</v>
      </c>
      <c r="CA47" s="1">
        <v>1</v>
      </c>
      <c r="CB47" s="1">
        <v>4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0</v>
      </c>
      <c r="CK47" s="1">
        <f t="shared" si="0"/>
        <v>4.1724439900000005</v>
      </c>
      <c r="CL47" s="1">
        <v>2</v>
      </c>
    </row>
    <row r="48" spans="1:90" x14ac:dyDescent="0.25">
      <c r="A48" s="1" t="s">
        <v>111</v>
      </c>
      <c r="B48" s="1">
        <v>4.5</v>
      </c>
      <c r="C48" s="1">
        <v>2</v>
      </c>
      <c r="D48" s="1">
        <v>90</v>
      </c>
      <c r="E48" s="1">
        <v>0.26</v>
      </c>
      <c r="F48" s="1">
        <v>1</v>
      </c>
      <c r="G48" s="1">
        <v>0.2</v>
      </c>
      <c r="H48" s="1">
        <v>1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4.5</v>
      </c>
      <c r="V48" s="1">
        <v>3.5</v>
      </c>
      <c r="W48" s="1">
        <v>78</v>
      </c>
      <c r="X48" s="1">
        <v>0.5</v>
      </c>
      <c r="Y48" s="1">
        <v>0.5</v>
      </c>
      <c r="Z48" s="1">
        <v>100</v>
      </c>
      <c r="AA48" s="1">
        <v>0</v>
      </c>
      <c r="AB48" s="1">
        <v>0</v>
      </c>
      <c r="AC48" s="1">
        <v>0.5</v>
      </c>
      <c r="AD48" s="1">
        <v>0.5</v>
      </c>
      <c r="AE48" s="1">
        <v>0.2</v>
      </c>
      <c r="AF48" s="1">
        <v>0.5</v>
      </c>
      <c r="AG48" s="1">
        <v>0</v>
      </c>
      <c r="AH48" s="1">
        <v>0</v>
      </c>
      <c r="AI48" s="1">
        <v>0</v>
      </c>
      <c r="AJ48" s="1">
        <v>0</v>
      </c>
      <c r="AK48" s="1">
        <v>2</v>
      </c>
      <c r="AL48" s="1">
        <v>8.5</v>
      </c>
      <c r="AM48" s="1">
        <v>23.9</v>
      </c>
      <c r="AN48" s="1">
        <v>0.7</v>
      </c>
      <c r="AO48" s="1">
        <v>4</v>
      </c>
      <c r="AP48" s="1">
        <v>18</v>
      </c>
      <c r="AQ48" s="1">
        <v>22.5</v>
      </c>
      <c r="AR48" s="1">
        <v>0.5</v>
      </c>
      <c r="AS48" s="1">
        <v>3.5</v>
      </c>
      <c r="AT48" s="1">
        <v>1.5</v>
      </c>
      <c r="AU48" s="1">
        <v>2.5</v>
      </c>
      <c r="AV48" s="1">
        <v>2</v>
      </c>
      <c r="AW48" s="1">
        <v>80</v>
      </c>
      <c r="AX48" s="1">
        <v>10</v>
      </c>
      <c r="AY48" s="1">
        <v>0.5</v>
      </c>
      <c r="AZ48" s="1">
        <v>1</v>
      </c>
      <c r="BA48" s="1">
        <v>2</v>
      </c>
      <c r="BB48" s="1">
        <v>3.5</v>
      </c>
      <c r="BC48" s="1">
        <v>12.5</v>
      </c>
      <c r="BD48" s="1">
        <v>6.5</v>
      </c>
      <c r="BE48" s="1">
        <v>3</v>
      </c>
      <c r="BF48" s="1">
        <v>1</v>
      </c>
      <c r="BG48" s="1">
        <v>1</v>
      </c>
      <c r="BH48" s="1">
        <v>1</v>
      </c>
      <c r="BI48" s="1">
        <v>1.1200000000000001</v>
      </c>
      <c r="BJ48" s="1">
        <v>28</v>
      </c>
      <c r="BK48" s="1">
        <v>21.5</v>
      </c>
      <c r="BL48" s="1">
        <v>77</v>
      </c>
      <c r="BM48" s="1">
        <v>14</v>
      </c>
      <c r="BN48" s="1">
        <v>10.5</v>
      </c>
      <c r="BO48" s="1">
        <v>75</v>
      </c>
      <c r="BP48" s="1">
        <v>4.5</v>
      </c>
      <c r="BQ48" s="1">
        <v>3.5</v>
      </c>
      <c r="BR48" s="1">
        <v>78</v>
      </c>
      <c r="BS48" s="1">
        <v>0</v>
      </c>
      <c r="BT48" s="1">
        <v>0</v>
      </c>
      <c r="BU48" s="1">
        <v>2</v>
      </c>
      <c r="BV48" s="1">
        <v>0</v>
      </c>
      <c r="BW48" s="1">
        <v>0</v>
      </c>
      <c r="BX48" s="1">
        <v>1.5</v>
      </c>
      <c r="BY48" s="1">
        <v>44</v>
      </c>
      <c r="BZ48" s="1">
        <v>1</v>
      </c>
      <c r="CA48" s="1">
        <v>1</v>
      </c>
      <c r="CB48" s="1">
        <v>0.5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  <c r="CJ48" s="1">
        <v>0</v>
      </c>
      <c r="CK48" s="1">
        <f t="shared" si="0"/>
        <v>3.8554325599999992</v>
      </c>
      <c r="CL48" s="1">
        <v>2</v>
      </c>
    </row>
    <row r="49" spans="1:90" x14ac:dyDescent="0.25">
      <c r="A49" s="1" t="s">
        <v>114</v>
      </c>
      <c r="B49" s="1">
        <v>4.5</v>
      </c>
      <c r="C49" s="1">
        <v>2</v>
      </c>
      <c r="D49" s="1">
        <v>90</v>
      </c>
      <c r="E49" s="1">
        <v>0.03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10</v>
      </c>
      <c r="V49" s="1">
        <v>8</v>
      </c>
      <c r="W49" s="1">
        <v>80</v>
      </c>
      <c r="X49" s="1">
        <v>0</v>
      </c>
      <c r="Y49" s="1">
        <v>0</v>
      </c>
      <c r="AA49" s="1">
        <v>0</v>
      </c>
      <c r="AB49" s="1">
        <v>0</v>
      </c>
      <c r="AC49" s="1">
        <v>0.5</v>
      </c>
      <c r="AD49" s="1">
        <v>0</v>
      </c>
      <c r="AE49" s="1">
        <v>0.02</v>
      </c>
      <c r="AF49" s="1">
        <v>0</v>
      </c>
      <c r="AG49" s="1">
        <v>0</v>
      </c>
      <c r="AH49" s="1">
        <v>0.5</v>
      </c>
      <c r="AI49" s="1">
        <v>0</v>
      </c>
      <c r="AJ49" s="1">
        <v>1</v>
      </c>
      <c r="AK49" s="1">
        <v>1</v>
      </c>
      <c r="AL49" s="1">
        <v>7.15</v>
      </c>
      <c r="AM49" s="1">
        <v>21.1</v>
      </c>
      <c r="AN49" s="1">
        <v>0.1</v>
      </c>
      <c r="AO49" s="1">
        <v>3.6</v>
      </c>
      <c r="AP49" s="1">
        <v>14.5</v>
      </c>
      <c r="AQ49" s="1">
        <v>26.5</v>
      </c>
      <c r="AR49" s="1">
        <v>0.5</v>
      </c>
      <c r="AS49" s="1">
        <v>6</v>
      </c>
      <c r="AT49" s="1">
        <v>0</v>
      </c>
      <c r="AU49" s="1">
        <v>2</v>
      </c>
      <c r="AV49" s="1">
        <v>0.5</v>
      </c>
      <c r="AW49" s="1">
        <v>25</v>
      </c>
      <c r="AX49" s="1">
        <v>3.5</v>
      </c>
      <c r="AY49" s="1">
        <v>2</v>
      </c>
      <c r="AZ49" s="1">
        <v>0.5</v>
      </c>
      <c r="BA49" s="1">
        <v>3</v>
      </c>
      <c r="BB49" s="1">
        <v>5.5</v>
      </c>
      <c r="BC49" s="1">
        <v>10</v>
      </c>
      <c r="BD49" s="1">
        <v>5.5</v>
      </c>
      <c r="BE49" s="1">
        <v>2.5</v>
      </c>
      <c r="BF49" s="1">
        <v>1</v>
      </c>
      <c r="BG49" s="1">
        <v>0.5</v>
      </c>
      <c r="BH49" s="1">
        <v>1</v>
      </c>
      <c r="BI49" s="1">
        <v>0.84</v>
      </c>
      <c r="BJ49" s="1">
        <v>64.5</v>
      </c>
      <c r="BK49" s="1">
        <v>59.5</v>
      </c>
      <c r="BL49" s="1">
        <v>92</v>
      </c>
      <c r="BM49" s="1">
        <v>26</v>
      </c>
      <c r="BN49" s="1">
        <v>23</v>
      </c>
      <c r="BO49" s="1">
        <v>88</v>
      </c>
      <c r="BP49" s="1">
        <v>10</v>
      </c>
      <c r="BQ49" s="1">
        <v>8</v>
      </c>
      <c r="BR49" s="1">
        <v>80</v>
      </c>
      <c r="BS49" s="1">
        <v>0</v>
      </c>
      <c r="BT49" s="1">
        <v>0</v>
      </c>
      <c r="BU49" s="1">
        <v>2</v>
      </c>
      <c r="BV49" s="1">
        <v>0</v>
      </c>
      <c r="BW49" s="1">
        <v>0</v>
      </c>
      <c r="BX49" s="1">
        <v>1</v>
      </c>
      <c r="BY49" s="1">
        <v>76.5</v>
      </c>
      <c r="BZ49" s="1">
        <v>0.5</v>
      </c>
      <c r="CA49" s="1">
        <v>7</v>
      </c>
      <c r="CB49" s="1">
        <v>0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  <c r="CH49" s="1">
        <v>0</v>
      </c>
      <c r="CI49" s="1">
        <v>0</v>
      </c>
      <c r="CJ49" s="1">
        <v>0</v>
      </c>
      <c r="CK49" s="1">
        <f t="shared" si="0"/>
        <v>3.9058731299999989</v>
      </c>
      <c r="CL49" s="1">
        <v>2</v>
      </c>
    </row>
    <row r="50" spans="1:90" x14ac:dyDescent="0.25">
      <c r="A50" s="1" t="s">
        <v>115</v>
      </c>
      <c r="B50" s="1">
        <v>4.9000000000000004</v>
      </c>
      <c r="C50" s="1">
        <v>2</v>
      </c>
      <c r="D50" s="1">
        <v>90</v>
      </c>
      <c r="E50" s="1">
        <v>0.05</v>
      </c>
      <c r="F50" s="1">
        <v>0</v>
      </c>
      <c r="G50" s="1">
        <v>0.1</v>
      </c>
      <c r="H50" s="1">
        <v>0</v>
      </c>
      <c r="I50" s="1">
        <v>0.5</v>
      </c>
      <c r="J50" s="1">
        <v>0</v>
      </c>
      <c r="K50" s="1">
        <v>0</v>
      </c>
      <c r="L50" s="1">
        <v>0.5</v>
      </c>
      <c r="M50" s="1">
        <v>0</v>
      </c>
      <c r="N50" s="1">
        <v>0</v>
      </c>
      <c r="O50" s="1">
        <v>0.01</v>
      </c>
      <c r="P50" s="1">
        <v>0.01</v>
      </c>
      <c r="Q50" s="1">
        <v>0</v>
      </c>
      <c r="R50" s="1">
        <v>0</v>
      </c>
      <c r="S50" s="1">
        <v>0</v>
      </c>
      <c r="T50" s="1">
        <v>0</v>
      </c>
      <c r="U50" s="1">
        <v>12</v>
      </c>
      <c r="V50" s="1">
        <v>6.5</v>
      </c>
      <c r="W50" s="1">
        <v>54</v>
      </c>
      <c r="X50" s="1">
        <v>0</v>
      </c>
      <c r="Y50" s="1">
        <v>0</v>
      </c>
      <c r="AA50" s="1">
        <v>0</v>
      </c>
      <c r="AB50" s="1">
        <v>0</v>
      </c>
      <c r="AC50" s="1">
        <v>1</v>
      </c>
      <c r="AD50" s="1">
        <v>0</v>
      </c>
      <c r="AE50" s="1">
        <v>0.04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4</v>
      </c>
      <c r="AL50" s="1">
        <v>10.85</v>
      </c>
      <c r="AM50" s="1">
        <v>22.4</v>
      </c>
      <c r="AN50" s="1">
        <v>0.2</v>
      </c>
      <c r="AO50" s="1">
        <v>2.2999999999999998</v>
      </c>
      <c r="AP50" s="1">
        <v>18</v>
      </c>
      <c r="AQ50" s="1">
        <v>18</v>
      </c>
      <c r="AR50" s="1">
        <v>0</v>
      </c>
      <c r="AS50" s="1">
        <v>1</v>
      </c>
      <c r="AT50" s="1">
        <v>2.5</v>
      </c>
      <c r="AU50" s="1">
        <v>1</v>
      </c>
      <c r="AV50" s="1">
        <v>1</v>
      </c>
      <c r="AW50" s="1">
        <v>100</v>
      </c>
      <c r="AX50" s="1">
        <v>8.5</v>
      </c>
      <c r="AY50" s="1">
        <v>5</v>
      </c>
      <c r="AZ50" s="1">
        <v>0.5</v>
      </c>
      <c r="BA50" s="1">
        <v>2.5</v>
      </c>
      <c r="BB50" s="1">
        <v>8</v>
      </c>
      <c r="BC50" s="1">
        <v>11</v>
      </c>
      <c r="BD50" s="1">
        <v>7.5</v>
      </c>
      <c r="BE50" s="1">
        <v>5.5</v>
      </c>
      <c r="BF50" s="1">
        <v>0.5</v>
      </c>
      <c r="BG50" s="1">
        <v>2</v>
      </c>
      <c r="BH50" s="1">
        <v>3.5</v>
      </c>
      <c r="BI50" s="1">
        <v>2.14</v>
      </c>
      <c r="BJ50" s="1">
        <v>45.5</v>
      </c>
      <c r="BK50" s="1">
        <v>33.5</v>
      </c>
      <c r="BL50" s="1">
        <v>74</v>
      </c>
      <c r="BM50" s="1">
        <v>24.5</v>
      </c>
      <c r="BN50" s="1">
        <v>16</v>
      </c>
      <c r="BO50" s="1">
        <v>65</v>
      </c>
      <c r="BP50" s="1">
        <v>12</v>
      </c>
      <c r="BQ50" s="1">
        <v>6.5</v>
      </c>
      <c r="BR50" s="1">
        <v>54</v>
      </c>
      <c r="BS50" s="1">
        <v>0</v>
      </c>
      <c r="BT50" s="1">
        <v>0</v>
      </c>
      <c r="BU50" s="1">
        <v>2</v>
      </c>
      <c r="BV50" s="1">
        <v>0</v>
      </c>
      <c r="BW50" s="1">
        <v>0</v>
      </c>
      <c r="BX50" s="1">
        <v>1</v>
      </c>
      <c r="BY50" s="1">
        <v>58.5</v>
      </c>
      <c r="BZ50" s="1">
        <v>0</v>
      </c>
      <c r="CA50" s="1">
        <v>9.5</v>
      </c>
      <c r="CB50" s="1">
        <v>1</v>
      </c>
      <c r="CC50" s="1">
        <v>0</v>
      </c>
      <c r="CD50" s="1">
        <v>0</v>
      </c>
      <c r="CE50" s="1">
        <v>0</v>
      </c>
      <c r="CF50" s="1">
        <v>0</v>
      </c>
      <c r="CG50" s="1">
        <v>0</v>
      </c>
      <c r="CH50" s="1">
        <v>0</v>
      </c>
      <c r="CI50" s="1">
        <v>0</v>
      </c>
      <c r="CJ50" s="1">
        <v>0</v>
      </c>
      <c r="CK50" s="1">
        <f t="shared" si="0"/>
        <v>3.3084953100000005</v>
      </c>
      <c r="CL50" s="1">
        <v>2</v>
      </c>
    </row>
    <row r="51" spans="1:90" x14ac:dyDescent="0.25">
      <c r="A51" s="1" t="s">
        <v>134</v>
      </c>
      <c r="B51" s="1">
        <v>6.3</v>
      </c>
      <c r="C51" s="1">
        <v>2</v>
      </c>
      <c r="D51" s="1">
        <v>90</v>
      </c>
      <c r="E51" s="1">
        <v>0.06</v>
      </c>
      <c r="F51" s="1">
        <v>0.25</v>
      </c>
      <c r="G51" s="1">
        <v>0.1</v>
      </c>
      <c r="H51" s="1">
        <v>1</v>
      </c>
      <c r="I51" s="1">
        <v>1.5</v>
      </c>
      <c r="J51" s="1">
        <v>0.5</v>
      </c>
      <c r="K51" s="1">
        <v>1</v>
      </c>
      <c r="L51" s="1">
        <v>0.5</v>
      </c>
      <c r="M51" s="1">
        <v>0</v>
      </c>
      <c r="N51" s="1">
        <v>1</v>
      </c>
      <c r="O51" s="1">
        <v>0.1</v>
      </c>
      <c r="P51" s="1">
        <v>0.1</v>
      </c>
      <c r="Q51" s="1">
        <v>0.5</v>
      </c>
      <c r="R51" s="1">
        <v>0</v>
      </c>
      <c r="S51" s="1">
        <v>0.5</v>
      </c>
      <c r="T51" s="1">
        <v>0</v>
      </c>
      <c r="U51" s="1">
        <v>5.5</v>
      </c>
      <c r="V51" s="1">
        <v>4.5</v>
      </c>
      <c r="W51" s="1">
        <v>82</v>
      </c>
      <c r="X51" s="1">
        <v>0</v>
      </c>
      <c r="Y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0.03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14.5</v>
      </c>
      <c r="AL51" s="1">
        <v>1.55</v>
      </c>
      <c r="AM51" s="1">
        <v>33.799999999999997</v>
      </c>
      <c r="AN51" s="1">
        <v>0.7</v>
      </c>
      <c r="AO51" s="1">
        <v>4.7</v>
      </c>
      <c r="AP51" s="1">
        <v>15</v>
      </c>
      <c r="AQ51" s="1">
        <v>21</v>
      </c>
      <c r="AR51" s="1">
        <v>0.5</v>
      </c>
      <c r="AS51" s="1">
        <v>5.5</v>
      </c>
      <c r="AT51" s="1">
        <v>1</v>
      </c>
      <c r="AU51" s="1">
        <v>1.5</v>
      </c>
      <c r="AV51" s="1">
        <v>1.5</v>
      </c>
      <c r="AW51" s="1">
        <v>100</v>
      </c>
      <c r="AX51" s="1">
        <v>5.5</v>
      </c>
      <c r="AY51" s="1">
        <v>3.5</v>
      </c>
      <c r="AZ51" s="1">
        <v>0.5</v>
      </c>
      <c r="BA51" s="1">
        <v>1</v>
      </c>
      <c r="BB51" s="1">
        <v>5</v>
      </c>
      <c r="BC51" s="1">
        <v>7</v>
      </c>
      <c r="BD51" s="1">
        <v>4.5</v>
      </c>
      <c r="BE51" s="1">
        <v>3</v>
      </c>
      <c r="BF51" s="1">
        <v>1.5</v>
      </c>
      <c r="BG51" s="1">
        <v>2.5</v>
      </c>
      <c r="BH51" s="1">
        <v>0.5</v>
      </c>
      <c r="BI51" s="1">
        <v>0.71</v>
      </c>
      <c r="BJ51" s="1">
        <v>77</v>
      </c>
      <c r="BK51" s="1">
        <v>70</v>
      </c>
      <c r="BL51" s="1">
        <v>91</v>
      </c>
      <c r="BM51" s="1">
        <v>29.5</v>
      </c>
      <c r="BN51" s="1">
        <v>26.5</v>
      </c>
      <c r="BO51" s="1">
        <v>90</v>
      </c>
      <c r="BP51" s="1">
        <v>5.5</v>
      </c>
      <c r="BQ51" s="1">
        <v>4.5</v>
      </c>
      <c r="BR51" s="1">
        <v>82</v>
      </c>
      <c r="BS51" s="1">
        <v>0</v>
      </c>
      <c r="BT51" s="1">
        <v>0</v>
      </c>
      <c r="BU51" s="1">
        <v>2</v>
      </c>
      <c r="BV51" s="1">
        <v>0</v>
      </c>
      <c r="BW51" s="1">
        <v>0</v>
      </c>
      <c r="BX51" s="1">
        <v>0</v>
      </c>
      <c r="BY51" s="1">
        <v>89.5</v>
      </c>
      <c r="BZ51" s="1">
        <v>1</v>
      </c>
      <c r="CA51" s="1">
        <v>5.5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0</v>
      </c>
      <c r="CH51" s="1">
        <v>0</v>
      </c>
      <c r="CI51" s="1">
        <v>0</v>
      </c>
      <c r="CJ51" s="1">
        <v>0</v>
      </c>
      <c r="CK51" s="1">
        <f t="shared" si="0"/>
        <v>3.7692206599999989</v>
      </c>
      <c r="CL51" s="1">
        <v>2</v>
      </c>
    </row>
    <row r="52" spans="1:90" x14ac:dyDescent="0.25">
      <c r="A52" s="1" t="s">
        <v>182</v>
      </c>
      <c r="B52" s="1">
        <v>5.0999999999999996</v>
      </c>
      <c r="C52" s="1">
        <v>2</v>
      </c>
      <c r="D52" s="1">
        <v>90</v>
      </c>
      <c r="E52" s="1">
        <v>0.06</v>
      </c>
      <c r="F52" s="1">
        <v>0</v>
      </c>
      <c r="G52" s="1">
        <v>0.1</v>
      </c>
      <c r="H52" s="1">
        <v>0</v>
      </c>
      <c r="I52" s="1">
        <v>1</v>
      </c>
      <c r="J52" s="1">
        <v>0</v>
      </c>
      <c r="K52" s="1">
        <v>0</v>
      </c>
      <c r="L52" s="1">
        <v>1</v>
      </c>
      <c r="M52" s="1">
        <v>0</v>
      </c>
      <c r="N52" s="1">
        <v>0</v>
      </c>
      <c r="O52" s="1">
        <v>0.02</v>
      </c>
      <c r="P52" s="1">
        <v>0.02</v>
      </c>
      <c r="Q52" s="1">
        <v>0</v>
      </c>
      <c r="R52" s="1">
        <v>0</v>
      </c>
      <c r="S52" s="1">
        <v>0</v>
      </c>
      <c r="T52" s="1">
        <v>0</v>
      </c>
      <c r="U52" s="1">
        <v>13</v>
      </c>
      <c r="V52" s="1">
        <v>10.5</v>
      </c>
      <c r="W52" s="1">
        <v>81</v>
      </c>
      <c r="X52" s="1">
        <v>4.5</v>
      </c>
      <c r="Y52" s="1">
        <v>0.5</v>
      </c>
      <c r="Z52" s="1">
        <v>11</v>
      </c>
      <c r="AA52" s="1">
        <v>0.5</v>
      </c>
      <c r="AB52" s="1">
        <v>1</v>
      </c>
      <c r="AC52" s="1">
        <v>1.5</v>
      </c>
      <c r="AD52" s="1">
        <v>0</v>
      </c>
      <c r="AE52" s="1">
        <v>0.06</v>
      </c>
      <c r="AF52" s="1">
        <v>0</v>
      </c>
      <c r="AG52" s="1">
        <v>0</v>
      </c>
      <c r="AH52" s="1">
        <v>0</v>
      </c>
      <c r="AI52" s="1">
        <v>0</v>
      </c>
      <c r="AJ52" s="1">
        <v>0.5</v>
      </c>
      <c r="AK52" s="1">
        <v>7</v>
      </c>
      <c r="AL52" s="1">
        <v>20.65</v>
      </c>
      <c r="AM52" s="1">
        <v>19.8</v>
      </c>
      <c r="AN52" s="1">
        <v>0.3</v>
      </c>
      <c r="AO52" s="1">
        <v>3</v>
      </c>
      <c r="AP52" s="1">
        <v>17</v>
      </c>
      <c r="AQ52" s="1">
        <v>23</v>
      </c>
      <c r="AR52" s="1">
        <v>1.5</v>
      </c>
      <c r="AS52" s="1">
        <v>5.5</v>
      </c>
      <c r="AT52" s="1">
        <v>0.5</v>
      </c>
      <c r="AU52" s="1">
        <v>3</v>
      </c>
      <c r="AV52" s="1">
        <v>2</v>
      </c>
      <c r="AW52" s="1">
        <v>67</v>
      </c>
      <c r="AX52" s="1">
        <v>11.5</v>
      </c>
      <c r="AY52" s="1">
        <v>2.5</v>
      </c>
      <c r="AZ52" s="1">
        <v>0.5</v>
      </c>
      <c r="BA52" s="1">
        <v>1</v>
      </c>
      <c r="BB52" s="1">
        <v>4</v>
      </c>
      <c r="BC52" s="1">
        <v>12.5</v>
      </c>
      <c r="BD52" s="1">
        <v>7.5</v>
      </c>
      <c r="BE52" s="1">
        <v>5</v>
      </c>
      <c r="BF52" s="1">
        <v>0.5</v>
      </c>
      <c r="BG52" s="1">
        <v>2</v>
      </c>
      <c r="BH52" s="1">
        <v>2</v>
      </c>
      <c r="BI52" s="1">
        <v>1.5</v>
      </c>
      <c r="BJ52" s="1">
        <v>46.5</v>
      </c>
      <c r="BK52" s="1">
        <v>40.5</v>
      </c>
      <c r="BL52" s="1">
        <v>87</v>
      </c>
      <c r="BM52" s="1">
        <v>30.5</v>
      </c>
      <c r="BN52" s="1">
        <v>22.5</v>
      </c>
      <c r="BO52" s="1">
        <v>74</v>
      </c>
      <c r="BP52" s="1">
        <v>13</v>
      </c>
      <c r="BQ52" s="1">
        <v>10.5</v>
      </c>
      <c r="BR52" s="1">
        <v>81</v>
      </c>
      <c r="BS52" s="1">
        <v>0</v>
      </c>
      <c r="BT52" s="1">
        <v>0</v>
      </c>
      <c r="BU52" s="1">
        <v>2</v>
      </c>
      <c r="BV52" s="1">
        <v>0</v>
      </c>
      <c r="BW52" s="1">
        <v>0</v>
      </c>
      <c r="BX52" s="1">
        <v>1</v>
      </c>
      <c r="BY52" s="1">
        <v>73.5</v>
      </c>
      <c r="BZ52" s="1">
        <v>3</v>
      </c>
      <c r="CA52" s="1">
        <v>3</v>
      </c>
      <c r="CB52" s="1">
        <v>3.5</v>
      </c>
      <c r="CC52" s="1">
        <v>0.5</v>
      </c>
      <c r="CD52" s="1">
        <v>0</v>
      </c>
      <c r="CE52" s="1">
        <v>0.5</v>
      </c>
      <c r="CF52" s="1">
        <v>0</v>
      </c>
      <c r="CG52" s="1">
        <v>0</v>
      </c>
      <c r="CH52" s="1">
        <v>0</v>
      </c>
      <c r="CI52" s="1">
        <v>0</v>
      </c>
      <c r="CJ52" s="1">
        <v>0</v>
      </c>
      <c r="CK52" s="1">
        <f t="shared" si="0"/>
        <v>3.8706297799999989</v>
      </c>
      <c r="CL52" s="1">
        <v>2</v>
      </c>
    </row>
    <row r="53" spans="1:90" x14ac:dyDescent="0.25">
      <c r="A53" s="1" t="s">
        <v>140</v>
      </c>
      <c r="B53" s="1">
        <v>4.9000000000000004</v>
      </c>
      <c r="C53" s="1">
        <v>2</v>
      </c>
      <c r="D53" s="1">
        <v>90</v>
      </c>
      <c r="E53" s="1">
        <v>0.05</v>
      </c>
      <c r="F53" s="1">
        <v>0</v>
      </c>
      <c r="G53" s="1">
        <v>0.1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0.01</v>
      </c>
      <c r="P53" s="1">
        <v>0.01</v>
      </c>
      <c r="Q53" s="1">
        <v>0</v>
      </c>
      <c r="R53" s="1">
        <v>0</v>
      </c>
      <c r="S53" s="1">
        <v>0</v>
      </c>
      <c r="T53" s="1">
        <v>0</v>
      </c>
      <c r="U53" s="1">
        <v>21.5</v>
      </c>
      <c r="V53" s="1">
        <v>13.5</v>
      </c>
      <c r="W53" s="1">
        <v>63</v>
      </c>
      <c r="X53" s="1">
        <v>2</v>
      </c>
      <c r="Y53" s="1">
        <v>1.5</v>
      </c>
      <c r="Z53" s="1">
        <v>75</v>
      </c>
      <c r="AA53" s="1">
        <v>0</v>
      </c>
      <c r="AB53" s="1">
        <v>0</v>
      </c>
      <c r="AC53" s="1">
        <v>1</v>
      </c>
      <c r="AD53" s="1">
        <v>0</v>
      </c>
      <c r="AE53" s="1">
        <v>0.04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6</v>
      </c>
      <c r="AL53" s="1">
        <v>18.75</v>
      </c>
      <c r="AM53" s="1">
        <v>17.5</v>
      </c>
      <c r="AN53" s="1">
        <v>0.2</v>
      </c>
      <c r="AO53" s="1">
        <v>2.2999999999999998</v>
      </c>
      <c r="AP53" s="1">
        <v>12</v>
      </c>
      <c r="AQ53" s="1">
        <v>12</v>
      </c>
      <c r="AR53" s="1">
        <v>0</v>
      </c>
      <c r="AS53" s="1">
        <v>1</v>
      </c>
      <c r="AT53" s="1">
        <v>2.5</v>
      </c>
      <c r="AU53" s="1">
        <v>3</v>
      </c>
      <c r="AV53" s="1">
        <v>2</v>
      </c>
      <c r="AW53" s="1">
        <v>67</v>
      </c>
      <c r="AX53" s="1">
        <v>9.5</v>
      </c>
      <c r="AY53" s="1">
        <v>1</v>
      </c>
      <c r="AZ53" s="1">
        <v>0</v>
      </c>
      <c r="BA53" s="1">
        <v>1</v>
      </c>
      <c r="BB53" s="1">
        <v>2</v>
      </c>
      <c r="BC53" s="1">
        <v>11</v>
      </c>
      <c r="BD53" s="1">
        <v>7.5</v>
      </c>
      <c r="BE53" s="1">
        <v>5.5</v>
      </c>
      <c r="BF53" s="1">
        <v>0.5</v>
      </c>
      <c r="BG53" s="1">
        <v>2</v>
      </c>
      <c r="BH53" s="1">
        <v>3.5</v>
      </c>
      <c r="BI53" s="1">
        <v>2.14</v>
      </c>
      <c r="BJ53" s="1">
        <v>52</v>
      </c>
      <c r="BK53" s="1">
        <v>37.5</v>
      </c>
      <c r="BL53" s="1">
        <v>72</v>
      </c>
      <c r="BM53" s="1">
        <v>35.5</v>
      </c>
      <c r="BN53" s="1">
        <v>22.5</v>
      </c>
      <c r="BO53" s="1">
        <v>63</v>
      </c>
      <c r="BP53" s="1">
        <v>21.5</v>
      </c>
      <c r="BQ53" s="1">
        <v>13.5</v>
      </c>
      <c r="BR53" s="1">
        <v>63</v>
      </c>
      <c r="BS53" s="1">
        <v>0</v>
      </c>
      <c r="BT53" s="1">
        <v>0</v>
      </c>
      <c r="BU53" s="1">
        <v>2</v>
      </c>
      <c r="BV53" s="1">
        <v>0</v>
      </c>
      <c r="BW53" s="1">
        <v>0</v>
      </c>
      <c r="BX53" s="1">
        <v>2</v>
      </c>
      <c r="BY53" s="1">
        <v>81.5</v>
      </c>
      <c r="BZ53" s="1">
        <v>3</v>
      </c>
      <c r="CA53" s="1">
        <v>17</v>
      </c>
      <c r="CB53" s="1">
        <v>4.5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  <c r="CI53" s="1">
        <v>0</v>
      </c>
      <c r="CJ53" s="1">
        <v>0</v>
      </c>
      <c r="CK53" s="1">
        <f t="shared" si="0"/>
        <v>4.0077530099999992</v>
      </c>
      <c r="CL53" s="1">
        <v>2</v>
      </c>
    </row>
    <row r="54" spans="1:90" x14ac:dyDescent="0.25">
      <c r="A54" s="1" t="s">
        <v>141</v>
      </c>
      <c r="B54" s="1">
        <v>4.7</v>
      </c>
      <c r="C54" s="1">
        <v>2</v>
      </c>
      <c r="D54" s="1">
        <v>90</v>
      </c>
      <c r="E54" s="1">
        <v>0.02</v>
      </c>
      <c r="F54" s="1">
        <v>0</v>
      </c>
      <c r="G54" s="1">
        <v>0</v>
      </c>
      <c r="H54" s="1">
        <v>0</v>
      </c>
      <c r="I54" s="1">
        <v>0.5</v>
      </c>
      <c r="J54" s="1">
        <v>0</v>
      </c>
      <c r="K54" s="1">
        <v>0.5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3.5</v>
      </c>
      <c r="V54" s="1">
        <v>2.5</v>
      </c>
      <c r="W54" s="1">
        <v>71</v>
      </c>
      <c r="X54" s="1">
        <v>0</v>
      </c>
      <c r="Y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</v>
      </c>
      <c r="AK54" s="1">
        <v>2</v>
      </c>
      <c r="AL54" s="1">
        <v>0.3</v>
      </c>
      <c r="AM54" s="1">
        <v>16.5</v>
      </c>
      <c r="AN54" s="1">
        <v>0</v>
      </c>
      <c r="AO54" s="1">
        <v>4.0999999999999996</v>
      </c>
      <c r="AP54" s="1">
        <v>15.5</v>
      </c>
      <c r="AQ54" s="1">
        <v>27.5</v>
      </c>
      <c r="AR54" s="1">
        <v>1</v>
      </c>
      <c r="AS54" s="1">
        <v>7</v>
      </c>
      <c r="AT54" s="1">
        <v>0</v>
      </c>
      <c r="AU54" s="1">
        <v>1</v>
      </c>
      <c r="AV54" s="1">
        <v>1</v>
      </c>
      <c r="AW54" s="1">
        <v>100</v>
      </c>
      <c r="AX54" s="1">
        <v>6.5</v>
      </c>
      <c r="AY54" s="1">
        <v>3.5</v>
      </c>
      <c r="AZ54" s="1">
        <v>1</v>
      </c>
      <c r="BA54" s="1">
        <v>0.5</v>
      </c>
      <c r="BB54" s="1">
        <v>5</v>
      </c>
      <c r="BC54" s="1">
        <v>10</v>
      </c>
      <c r="BD54" s="1">
        <v>5.5</v>
      </c>
      <c r="BE54" s="1">
        <v>2.5</v>
      </c>
      <c r="BF54" s="1">
        <v>1</v>
      </c>
      <c r="BG54" s="1">
        <v>0.5</v>
      </c>
      <c r="BH54" s="1">
        <v>1</v>
      </c>
      <c r="BI54" s="1">
        <v>0.84</v>
      </c>
      <c r="BJ54" s="1">
        <v>58</v>
      </c>
      <c r="BK54" s="1">
        <v>50</v>
      </c>
      <c r="BL54" s="1">
        <v>86</v>
      </c>
      <c r="BM54" s="1">
        <v>12.5</v>
      </c>
      <c r="BN54" s="1">
        <v>10</v>
      </c>
      <c r="BO54" s="1">
        <v>80</v>
      </c>
      <c r="BP54" s="1">
        <v>3.5</v>
      </c>
      <c r="BQ54" s="1">
        <v>2.5</v>
      </c>
      <c r="BR54" s="1">
        <v>71</v>
      </c>
      <c r="BS54" s="1">
        <v>0</v>
      </c>
      <c r="BT54" s="1">
        <v>0</v>
      </c>
      <c r="BU54" s="1">
        <v>2</v>
      </c>
      <c r="BV54" s="1">
        <v>0</v>
      </c>
      <c r="BW54" s="1">
        <v>0</v>
      </c>
      <c r="BX54" s="1">
        <v>0</v>
      </c>
      <c r="BY54" s="1">
        <v>66.5</v>
      </c>
      <c r="BZ54" s="1">
        <v>0.5</v>
      </c>
      <c r="CA54" s="1">
        <v>3.5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0</v>
      </c>
      <c r="CJ54" s="1">
        <v>0</v>
      </c>
      <c r="CK54" s="1">
        <f t="shared" si="0"/>
        <v>3.9823916200000005</v>
      </c>
      <c r="CL54" s="1">
        <v>2</v>
      </c>
    </row>
    <row r="55" spans="1:90" x14ac:dyDescent="0.25">
      <c r="A55" s="1" t="s">
        <v>147</v>
      </c>
      <c r="B55" s="1">
        <v>5.0999999999999996</v>
      </c>
      <c r="C55" s="1">
        <v>2</v>
      </c>
      <c r="D55" s="1">
        <v>90</v>
      </c>
      <c r="E55" s="1">
        <v>0.01</v>
      </c>
      <c r="F55" s="1">
        <v>0</v>
      </c>
      <c r="G55" s="1">
        <v>0</v>
      </c>
      <c r="H55" s="1">
        <v>0</v>
      </c>
      <c r="I55" s="1">
        <v>0.5</v>
      </c>
      <c r="J55" s="1">
        <v>0</v>
      </c>
      <c r="K55" s="1">
        <v>0.5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5.5</v>
      </c>
      <c r="V55" s="1">
        <v>3</v>
      </c>
      <c r="W55" s="1">
        <v>55</v>
      </c>
      <c r="X55" s="1">
        <v>2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0.5</v>
      </c>
      <c r="AI55" s="1">
        <v>0</v>
      </c>
      <c r="AJ55" s="1">
        <v>0</v>
      </c>
      <c r="AK55" s="1">
        <v>2</v>
      </c>
      <c r="AL55" s="1">
        <v>2.2999999999999998</v>
      </c>
      <c r="AM55" s="1">
        <v>15.5</v>
      </c>
      <c r="AN55" s="1">
        <v>0</v>
      </c>
      <c r="AO55" s="1">
        <v>2.4</v>
      </c>
      <c r="AP55" s="1">
        <v>9</v>
      </c>
      <c r="AQ55" s="1">
        <v>9</v>
      </c>
      <c r="AR55" s="1">
        <v>0</v>
      </c>
      <c r="AS55" s="1">
        <v>1</v>
      </c>
      <c r="AT55" s="1">
        <v>1.5</v>
      </c>
      <c r="AU55" s="1">
        <v>4</v>
      </c>
      <c r="AV55" s="1">
        <v>2.5</v>
      </c>
      <c r="AW55" s="1">
        <v>63</v>
      </c>
      <c r="AX55" s="1">
        <v>7</v>
      </c>
      <c r="AY55" s="1">
        <v>3</v>
      </c>
      <c r="AZ55" s="1">
        <v>0</v>
      </c>
      <c r="BA55" s="1">
        <v>1.5</v>
      </c>
      <c r="BB55" s="1">
        <v>4.5</v>
      </c>
      <c r="BC55" s="1">
        <v>12.5</v>
      </c>
      <c r="BD55" s="1">
        <v>8.5</v>
      </c>
      <c r="BE55" s="1">
        <v>5</v>
      </c>
      <c r="BF55" s="1">
        <v>0.5</v>
      </c>
      <c r="BG55" s="1">
        <v>1.5</v>
      </c>
      <c r="BH55" s="1">
        <v>1</v>
      </c>
      <c r="BI55" s="1">
        <v>1.27</v>
      </c>
      <c r="BJ55" s="1">
        <v>27</v>
      </c>
      <c r="BK55" s="1">
        <v>20.5</v>
      </c>
      <c r="BL55" s="1">
        <v>76</v>
      </c>
      <c r="BM55" s="1">
        <v>13.5</v>
      </c>
      <c r="BN55" s="1">
        <v>7</v>
      </c>
      <c r="BO55" s="1">
        <v>52</v>
      </c>
      <c r="BP55" s="1">
        <v>5.5</v>
      </c>
      <c r="BQ55" s="1">
        <v>3</v>
      </c>
      <c r="BR55" s="1">
        <v>55</v>
      </c>
      <c r="BS55" s="1">
        <v>0.5</v>
      </c>
      <c r="BT55" s="1">
        <v>0</v>
      </c>
      <c r="BU55" s="1">
        <v>2</v>
      </c>
      <c r="BV55" s="1">
        <v>0</v>
      </c>
      <c r="BW55" s="1">
        <v>0</v>
      </c>
      <c r="BX55" s="1">
        <v>1</v>
      </c>
      <c r="BY55" s="1">
        <v>53.5</v>
      </c>
      <c r="BZ55" s="1">
        <v>0.5</v>
      </c>
      <c r="CA55" s="1">
        <v>6</v>
      </c>
      <c r="CB55" s="1">
        <v>2.5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  <c r="CI55" s="1">
        <v>0</v>
      </c>
      <c r="CJ55" s="1">
        <v>0</v>
      </c>
      <c r="CK55" s="1">
        <f t="shared" si="0"/>
        <v>3.6579393100000002</v>
      </c>
      <c r="CL55" s="1">
        <v>2</v>
      </c>
    </row>
    <row r="56" spans="1:90" x14ac:dyDescent="0.25">
      <c r="A56" s="1" t="s">
        <v>148</v>
      </c>
      <c r="B56" s="1">
        <v>7.1</v>
      </c>
      <c r="C56" s="1">
        <v>2</v>
      </c>
      <c r="D56" s="1">
        <v>90</v>
      </c>
      <c r="E56" s="1">
        <v>0.16</v>
      </c>
      <c r="F56" s="1">
        <v>0</v>
      </c>
      <c r="G56" s="1">
        <v>0.4</v>
      </c>
      <c r="H56" s="1">
        <v>0</v>
      </c>
      <c r="I56" s="1">
        <v>2</v>
      </c>
      <c r="J56" s="1">
        <v>1.5</v>
      </c>
      <c r="K56" s="1">
        <v>1</v>
      </c>
      <c r="L56" s="1">
        <v>1</v>
      </c>
      <c r="M56" s="1">
        <v>0</v>
      </c>
      <c r="N56" s="1">
        <v>0</v>
      </c>
      <c r="O56" s="1">
        <v>0.24</v>
      </c>
      <c r="P56" s="1">
        <v>0.24</v>
      </c>
      <c r="Q56" s="1">
        <v>0</v>
      </c>
      <c r="R56" s="1">
        <v>0</v>
      </c>
      <c r="S56" s="1">
        <v>0</v>
      </c>
      <c r="T56" s="1">
        <v>0</v>
      </c>
      <c r="U56" s="1">
        <v>28.5</v>
      </c>
      <c r="V56" s="1">
        <v>24.5</v>
      </c>
      <c r="W56" s="1">
        <v>86</v>
      </c>
      <c r="X56" s="1">
        <v>3.5</v>
      </c>
      <c r="Y56" s="1">
        <v>0</v>
      </c>
      <c r="Z56" s="1">
        <v>0</v>
      </c>
      <c r="AA56" s="1">
        <v>0</v>
      </c>
      <c r="AB56" s="1">
        <v>0</v>
      </c>
      <c r="AC56" s="1">
        <v>1.5</v>
      </c>
      <c r="AD56" s="1">
        <v>0</v>
      </c>
      <c r="AE56" s="1">
        <v>0.11</v>
      </c>
      <c r="AF56" s="1">
        <v>0</v>
      </c>
      <c r="AG56" s="1">
        <v>0</v>
      </c>
      <c r="AH56" s="1">
        <v>0.5</v>
      </c>
      <c r="AI56" s="1">
        <v>0</v>
      </c>
      <c r="AJ56" s="1">
        <v>0</v>
      </c>
      <c r="AK56" s="1">
        <v>25.5</v>
      </c>
      <c r="AL56" s="1">
        <v>23.25</v>
      </c>
      <c r="AM56" s="1">
        <v>17.8</v>
      </c>
      <c r="AN56" s="1">
        <v>1.8</v>
      </c>
      <c r="AO56" s="1">
        <v>5.4</v>
      </c>
      <c r="AP56" s="1">
        <v>14</v>
      </c>
      <c r="AQ56" s="1">
        <v>14</v>
      </c>
      <c r="AR56" s="1">
        <v>0</v>
      </c>
      <c r="AS56" s="1">
        <v>1.5</v>
      </c>
      <c r="AT56" s="1">
        <v>1</v>
      </c>
      <c r="AU56" s="1">
        <v>1</v>
      </c>
      <c r="AV56" s="1">
        <v>1</v>
      </c>
      <c r="AW56" s="1">
        <v>100</v>
      </c>
      <c r="AX56" s="1">
        <v>8</v>
      </c>
      <c r="AY56" s="1">
        <v>1.5</v>
      </c>
      <c r="AZ56" s="1">
        <v>0</v>
      </c>
      <c r="BA56" s="1">
        <v>1</v>
      </c>
      <c r="BB56" s="1">
        <v>2.5</v>
      </c>
      <c r="BC56" s="1">
        <v>7</v>
      </c>
      <c r="BD56" s="1">
        <v>4.5</v>
      </c>
      <c r="BE56" s="1">
        <v>3</v>
      </c>
      <c r="BF56" s="1">
        <v>1.5</v>
      </c>
      <c r="BG56" s="1">
        <v>2.5</v>
      </c>
      <c r="BH56" s="1">
        <v>0.5</v>
      </c>
      <c r="BI56" s="1">
        <v>0.71</v>
      </c>
      <c r="BJ56" s="1">
        <v>81.5</v>
      </c>
      <c r="BK56" s="1">
        <v>71.5</v>
      </c>
      <c r="BL56" s="1">
        <v>88</v>
      </c>
      <c r="BM56" s="1">
        <v>53</v>
      </c>
      <c r="BN56" s="1">
        <v>43</v>
      </c>
      <c r="BO56" s="1">
        <v>81</v>
      </c>
      <c r="BP56" s="1">
        <v>28.5</v>
      </c>
      <c r="BQ56" s="1">
        <v>24.5</v>
      </c>
      <c r="BR56" s="1">
        <v>86</v>
      </c>
      <c r="BS56" s="1">
        <v>0</v>
      </c>
      <c r="BT56" s="1">
        <v>0</v>
      </c>
      <c r="BU56" s="1">
        <v>2</v>
      </c>
      <c r="BV56" s="1">
        <v>0</v>
      </c>
      <c r="BW56" s="1">
        <v>0</v>
      </c>
      <c r="BX56" s="1">
        <v>1</v>
      </c>
      <c r="BY56" s="1">
        <v>103</v>
      </c>
      <c r="BZ56" s="1">
        <v>1.5</v>
      </c>
      <c r="CA56" s="1">
        <v>12</v>
      </c>
      <c r="CB56" s="1">
        <v>6.5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>
        <v>0</v>
      </c>
      <c r="CJ56" s="1">
        <v>0</v>
      </c>
      <c r="CK56" s="1">
        <f t="shared" si="0"/>
        <v>4.6705491000000015</v>
      </c>
      <c r="CL56" s="1">
        <v>2</v>
      </c>
    </row>
    <row r="57" spans="1:90" x14ac:dyDescent="0.25">
      <c r="A57" s="1" t="s">
        <v>184</v>
      </c>
      <c r="B57" s="1">
        <v>5.4</v>
      </c>
      <c r="C57" s="1">
        <v>2</v>
      </c>
      <c r="D57" s="1">
        <v>90</v>
      </c>
      <c r="E57" s="1">
        <v>0.09</v>
      </c>
      <c r="F57" s="1">
        <v>0</v>
      </c>
      <c r="G57" s="1">
        <v>0.1</v>
      </c>
      <c r="H57" s="1">
        <v>0</v>
      </c>
      <c r="I57" s="1">
        <v>0.5</v>
      </c>
      <c r="J57" s="1">
        <v>0.5</v>
      </c>
      <c r="K57" s="1">
        <v>0.5</v>
      </c>
      <c r="L57" s="1">
        <v>0</v>
      </c>
      <c r="M57" s="1">
        <v>0</v>
      </c>
      <c r="N57" s="1">
        <v>0.5</v>
      </c>
      <c r="O57" s="1">
        <v>0.08</v>
      </c>
      <c r="P57" s="1">
        <v>0.08</v>
      </c>
      <c r="Q57" s="1">
        <v>0</v>
      </c>
      <c r="R57" s="1">
        <v>0</v>
      </c>
      <c r="S57" s="1">
        <v>0</v>
      </c>
      <c r="T57" s="1">
        <v>0</v>
      </c>
      <c r="U57" s="1">
        <v>1</v>
      </c>
      <c r="V57" s="1">
        <v>0.5</v>
      </c>
      <c r="W57" s="1">
        <v>50</v>
      </c>
      <c r="X57" s="1">
        <v>0</v>
      </c>
      <c r="Y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0.02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10</v>
      </c>
      <c r="AL57" s="1">
        <v>0.3</v>
      </c>
      <c r="AM57" s="1">
        <v>11.2</v>
      </c>
      <c r="AN57" s="1">
        <v>0.6</v>
      </c>
      <c r="AO57" s="1">
        <v>2.7</v>
      </c>
      <c r="AP57" s="1">
        <v>9</v>
      </c>
      <c r="AQ57" s="1">
        <v>9</v>
      </c>
      <c r="AR57" s="1">
        <v>0</v>
      </c>
      <c r="AS57" s="1">
        <v>1.5</v>
      </c>
      <c r="AT57" s="1">
        <v>1.5</v>
      </c>
      <c r="AU57" s="1">
        <v>0</v>
      </c>
      <c r="AV57" s="1">
        <v>0</v>
      </c>
      <c r="AX57" s="1">
        <v>5</v>
      </c>
      <c r="AY57" s="1">
        <v>4</v>
      </c>
      <c r="AZ57" s="1">
        <v>0.5</v>
      </c>
      <c r="BA57" s="1">
        <v>1</v>
      </c>
      <c r="BB57" s="1">
        <v>5.5</v>
      </c>
      <c r="BC57" s="1">
        <v>14</v>
      </c>
      <c r="BD57" s="1">
        <v>9.5</v>
      </c>
      <c r="BE57" s="1">
        <v>6</v>
      </c>
      <c r="BF57" s="1">
        <v>0</v>
      </c>
      <c r="BG57" s="1">
        <v>2</v>
      </c>
      <c r="BH57" s="1">
        <v>3</v>
      </c>
      <c r="BI57" s="1">
        <v>2</v>
      </c>
      <c r="BJ57" s="1">
        <v>25.5</v>
      </c>
      <c r="BK57" s="1">
        <v>21.5</v>
      </c>
      <c r="BL57" s="1">
        <v>84</v>
      </c>
      <c r="BM57" s="1">
        <v>6.5</v>
      </c>
      <c r="BN57" s="1">
        <v>4.5</v>
      </c>
      <c r="BO57" s="1">
        <v>69</v>
      </c>
      <c r="BP57" s="1">
        <v>1</v>
      </c>
      <c r="BQ57" s="1">
        <v>0.5</v>
      </c>
      <c r="BR57" s="1">
        <v>50</v>
      </c>
      <c r="BS57" s="1">
        <v>0</v>
      </c>
      <c r="BT57" s="1">
        <v>0</v>
      </c>
      <c r="BU57" s="1">
        <v>2</v>
      </c>
      <c r="BV57" s="1">
        <v>0</v>
      </c>
      <c r="BW57" s="1">
        <v>0</v>
      </c>
      <c r="BX57" s="1">
        <v>0</v>
      </c>
      <c r="BY57" s="1">
        <v>34</v>
      </c>
      <c r="BZ57" s="1">
        <v>1</v>
      </c>
      <c r="CA57" s="1">
        <v>0.5</v>
      </c>
      <c r="CB57" s="1">
        <v>0</v>
      </c>
      <c r="CC57" s="1">
        <v>0</v>
      </c>
      <c r="CD57" s="1">
        <v>0</v>
      </c>
      <c r="CE57" s="1">
        <v>0</v>
      </c>
      <c r="CF57" s="1">
        <v>0</v>
      </c>
      <c r="CG57" s="1">
        <v>0</v>
      </c>
      <c r="CH57" s="1">
        <v>0</v>
      </c>
      <c r="CI57" s="1">
        <v>0</v>
      </c>
      <c r="CJ57" s="1">
        <v>0</v>
      </c>
      <c r="CK57" s="1">
        <f t="shared" si="0"/>
        <v>2.9148451699999987</v>
      </c>
      <c r="CL57" s="1">
        <v>1</v>
      </c>
    </row>
    <row r="58" spans="1:90" x14ac:dyDescent="0.25">
      <c r="A58" s="1" t="s">
        <v>160</v>
      </c>
      <c r="B58" s="1">
        <v>3.9</v>
      </c>
      <c r="C58" s="1">
        <v>2</v>
      </c>
      <c r="D58" s="1">
        <v>81.5</v>
      </c>
      <c r="E58" s="1">
        <v>0.02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19.5</v>
      </c>
      <c r="V58" s="1">
        <v>17</v>
      </c>
      <c r="W58" s="1">
        <v>87</v>
      </c>
      <c r="X58" s="1">
        <v>0</v>
      </c>
      <c r="Y58" s="1">
        <v>0</v>
      </c>
      <c r="AA58" s="1">
        <v>0</v>
      </c>
      <c r="AB58" s="1">
        <v>0</v>
      </c>
      <c r="AC58" s="1">
        <v>1</v>
      </c>
      <c r="AD58" s="1">
        <v>0</v>
      </c>
      <c r="AE58" s="1">
        <v>0.04</v>
      </c>
      <c r="AF58" s="1">
        <v>0</v>
      </c>
      <c r="AG58" s="1">
        <v>0</v>
      </c>
      <c r="AH58" s="1">
        <v>0</v>
      </c>
      <c r="AI58" s="1">
        <v>0</v>
      </c>
      <c r="AJ58" s="1">
        <v>0.5</v>
      </c>
      <c r="AK58" s="1">
        <v>0</v>
      </c>
      <c r="AL58" s="1">
        <v>17.25</v>
      </c>
      <c r="AM58" s="1">
        <v>15.7</v>
      </c>
      <c r="AN58" s="1">
        <v>0.1</v>
      </c>
      <c r="AO58" s="1">
        <v>4.5</v>
      </c>
      <c r="AP58" s="1">
        <v>18</v>
      </c>
      <c r="AQ58" s="1">
        <v>24</v>
      </c>
      <c r="AR58" s="1">
        <v>1</v>
      </c>
      <c r="AS58" s="1">
        <v>5</v>
      </c>
      <c r="AT58" s="1">
        <v>0.5</v>
      </c>
      <c r="AU58" s="1">
        <v>3.5</v>
      </c>
      <c r="AV58" s="1">
        <v>2.5</v>
      </c>
      <c r="AW58" s="1">
        <v>71</v>
      </c>
      <c r="AX58" s="1">
        <v>8</v>
      </c>
      <c r="AY58" s="1">
        <v>2</v>
      </c>
      <c r="AZ58" s="1">
        <v>0</v>
      </c>
      <c r="BA58" s="1">
        <v>2</v>
      </c>
      <c r="BB58" s="1">
        <v>4</v>
      </c>
      <c r="BC58" s="1">
        <v>7</v>
      </c>
      <c r="BD58" s="1">
        <v>4.5</v>
      </c>
      <c r="BE58" s="1">
        <v>1.5</v>
      </c>
      <c r="BF58" s="1">
        <v>0</v>
      </c>
      <c r="BG58" s="1">
        <v>0.5</v>
      </c>
      <c r="BH58" s="1">
        <v>0.5</v>
      </c>
      <c r="BI58" s="1">
        <v>0.6</v>
      </c>
      <c r="BJ58" s="1">
        <v>53</v>
      </c>
      <c r="BK58" s="1">
        <v>48.5</v>
      </c>
      <c r="BL58" s="1">
        <v>92</v>
      </c>
      <c r="BM58" s="1">
        <v>31</v>
      </c>
      <c r="BN58" s="1">
        <v>28.5</v>
      </c>
      <c r="BO58" s="1">
        <v>92</v>
      </c>
      <c r="BP58" s="1">
        <v>19.5</v>
      </c>
      <c r="BQ58" s="1">
        <v>17</v>
      </c>
      <c r="BR58" s="1">
        <v>87</v>
      </c>
      <c r="BS58" s="1">
        <v>0.5</v>
      </c>
      <c r="BT58" s="1">
        <v>0.5</v>
      </c>
      <c r="BU58" s="1">
        <v>2</v>
      </c>
      <c r="BV58" s="1">
        <v>0</v>
      </c>
      <c r="BW58" s="1">
        <v>1</v>
      </c>
      <c r="BX58" s="1">
        <v>1</v>
      </c>
      <c r="BY58" s="1">
        <v>74</v>
      </c>
      <c r="BZ58" s="1">
        <v>0</v>
      </c>
      <c r="CA58" s="1">
        <v>6.5</v>
      </c>
      <c r="CB58" s="1">
        <v>1.5</v>
      </c>
      <c r="CC58" s="1">
        <v>2</v>
      </c>
      <c r="CD58" s="1">
        <v>0</v>
      </c>
      <c r="CE58" s="1">
        <v>0</v>
      </c>
      <c r="CF58" s="1">
        <v>0</v>
      </c>
      <c r="CG58" s="1">
        <v>0</v>
      </c>
      <c r="CH58" s="1">
        <v>0</v>
      </c>
      <c r="CI58" s="1">
        <v>0</v>
      </c>
      <c r="CJ58" s="1">
        <v>0</v>
      </c>
      <c r="CK58" s="1">
        <f t="shared" si="0"/>
        <v>3.7844625199999999</v>
      </c>
      <c r="CL58" s="1">
        <v>1</v>
      </c>
    </row>
    <row r="59" spans="1:90" x14ac:dyDescent="0.25">
      <c r="A59" s="1" t="s">
        <v>62</v>
      </c>
      <c r="B59" s="1">
        <v>4.5</v>
      </c>
      <c r="C59" s="1">
        <v>2</v>
      </c>
      <c r="D59" s="1">
        <v>90</v>
      </c>
      <c r="E59" s="1">
        <v>0.05</v>
      </c>
      <c r="F59" s="1">
        <v>0</v>
      </c>
      <c r="G59" s="1">
        <v>0.1</v>
      </c>
      <c r="H59" s="1">
        <v>0</v>
      </c>
      <c r="I59" s="1">
        <v>0.5</v>
      </c>
      <c r="J59" s="1">
        <v>0.5</v>
      </c>
      <c r="K59" s="1">
        <v>0.5</v>
      </c>
      <c r="L59" s="1">
        <v>0</v>
      </c>
      <c r="M59" s="1">
        <v>0</v>
      </c>
      <c r="N59" s="1">
        <v>0.5</v>
      </c>
      <c r="O59" s="1">
        <v>0.08</v>
      </c>
      <c r="P59" s="1">
        <v>0.08</v>
      </c>
      <c r="Q59" s="1">
        <v>0</v>
      </c>
      <c r="R59" s="1">
        <v>0</v>
      </c>
      <c r="S59" s="1">
        <v>0</v>
      </c>
      <c r="T59" s="1">
        <v>0</v>
      </c>
      <c r="U59" s="1">
        <v>17</v>
      </c>
      <c r="V59" s="1">
        <v>14.5</v>
      </c>
      <c r="W59" s="1">
        <v>85</v>
      </c>
      <c r="X59" s="1">
        <v>0</v>
      </c>
      <c r="Y59" s="1">
        <v>0</v>
      </c>
      <c r="AA59" s="1">
        <v>0</v>
      </c>
      <c r="AB59" s="1">
        <v>0</v>
      </c>
      <c r="AC59" s="1">
        <v>0.5</v>
      </c>
      <c r="AD59" s="1">
        <v>0</v>
      </c>
      <c r="AE59" s="1">
        <v>0.04</v>
      </c>
      <c r="AF59" s="1">
        <v>0</v>
      </c>
      <c r="AG59" s="1">
        <v>0</v>
      </c>
      <c r="AH59" s="1">
        <v>0</v>
      </c>
      <c r="AI59" s="1">
        <v>0</v>
      </c>
      <c r="AJ59" s="1">
        <v>0.5</v>
      </c>
      <c r="AK59" s="1">
        <v>9</v>
      </c>
      <c r="AL59" s="1">
        <v>8.9</v>
      </c>
      <c r="AM59" s="1">
        <v>21.8</v>
      </c>
      <c r="AN59" s="1">
        <v>0.6</v>
      </c>
      <c r="AO59" s="1">
        <v>3.2</v>
      </c>
      <c r="AP59" s="1">
        <v>14.5</v>
      </c>
      <c r="AQ59" s="1">
        <v>20.5</v>
      </c>
      <c r="AR59" s="1">
        <v>0</v>
      </c>
      <c r="AS59" s="1">
        <v>3.5</v>
      </c>
      <c r="AT59" s="1">
        <v>1.5</v>
      </c>
      <c r="AU59" s="1">
        <v>2.5</v>
      </c>
      <c r="AV59" s="1">
        <v>1.5</v>
      </c>
      <c r="AW59" s="1">
        <v>60</v>
      </c>
      <c r="AX59" s="1">
        <v>6</v>
      </c>
      <c r="AY59" s="1">
        <v>1.5</v>
      </c>
      <c r="AZ59" s="1">
        <v>0.5</v>
      </c>
      <c r="BA59" s="1">
        <v>1</v>
      </c>
      <c r="BB59" s="1">
        <v>3</v>
      </c>
      <c r="BC59" s="1">
        <v>11.5</v>
      </c>
      <c r="BD59" s="1">
        <v>6</v>
      </c>
      <c r="BE59" s="1">
        <v>7.5</v>
      </c>
      <c r="BF59" s="1">
        <v>0</v>
      </c>
      <c r="BG59" s="1">
        <v>1</v>
      </c>
      <c r="BH59" s="1">
        <v>1.5</v>
      </c>
      <c r="BI59" s="1">
        <v>1.82</v>
      </c>
      <c r="BJ59" s="1">
        <v>60.5</v>
      </c>
      <c r="BK59" s="1">
        <v>53</v>
      </c>
      <c r="BL59" s="1">
        <v>88</v>
      </c>
      <c r="BM59" s="1">
        <v>30.5</v>
      </c>
      <c r="BN59" s="1">
        <v>26.5</v>
      </c>
      <c r="BO59" s="1">
        <v>87</v>
      </c>
      <c r="BP59" s="1">
        <v>17</v>
      </c>
      <c r="BQ59" s="1">
        <v>14.5</v>
      </c>
      <c r="BR59" s="1">
        <v>85</v>
      </c>
      <c r="BS59" s="1">
        <v>0.5</v>
      </c>
      <c r="BT59" s="1">
        <v>0.5</v>
      </c>
      <c r="BU59" s="1">
        <v>2</v>
      </c>
      <c r="BV59" s="1">
        <v>0</v>
      </c>
      <c r="BW59" s="1">
        <v>0</v>
      </c>
      <c r="BX59" s="1">
        <v>1</v>
      </c>
      <c r="BY59" s="1">
        <v>71</v>
      </c>
      <c r="BZ59" s="1">
        <v>0.5</v>
      </c>
      <c r="CA59" s="1">
        <v>13</v>
      </c>
      <c r="CB59" s="1">
        <v>0.5</v>
      </c>
      <c r="CC59" s="1">
        <v>0</v>
      </c>
      <c r="CD59" s="1">
        <v>0</v>
      </c>
      <c r="CE59" s="1">
        <v>0</v>
      </c>
      <c r="CF59" s="1">
        <v>0</v>
      </c>
      <c r="CG59" s="1">
        <v>0</v>
      </c>
      <c r="CH59" s="1">
        <v>0</v>
      </c>
      <c r="CI59" s="1">
        <v>0</v>
      </c>
      <c r="CJ59" s="1">
        <v>0</v>
      </c>
      <c r="CK59" s="1">
        <f t="shared" si="0"/>
        <v>3.7041776299999998</v>
      </c>
      <c r="CL59" s="1">
        <v>1</v>
      </c>
    </row>
    <row r="60" spans="1:90" x14ac:dyDescent="0.25">
      <c r="A60" s="1" t="s">
        <v>71</v>
      </c>
      <c r="B60" s="1">
        <v>4.3</v>
      </c>
      <c r="C60" s="1">
        <v>2</v>
      </c>
      <c r="D60" s="1">
        <v>90</v>
      </c>
      <c r="E60" s="1">
        <v>0.01</v>
      </c>
      <c r="F60" s="1">
        <v>0</v>
      </c>
      <c r="G60" s="1">
        <v>0</v>
      </c>
      <c r="H60" s="1">
        <v>0</v>
      </c>
      <c r="I60" s="1">
        <v>0.5</v>
      </c>
      <c r="J60" s="1">
        <v>0</v>
      </c>
      <c r="K60" s="1">
        <v>0.5</v>
      </c>
      <c r="L60" s="1">
        <v>0</v>
      </c>
      <c r="M60" s="1">
        <v>0</v>
      </c>
      <c r="N60" s="1">
        <v>0.5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5.5</v>
      </c>
      <c r="V60" s="1">
        <v>2</v>
      </c>
      <c r="W60" s="1">
        <v>36</v>
      </c>
      <c r="X60" s="1">
        <v>0</v>
      </c>
      <c r="Y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0.5</v>
      </c>
      <c r="AI60" s="1">
        <v>0</v>
      </c>
      <c r="AJ60" s="1">
        <v>0</v>
      </c>
      <c r="AK60" s="1">
        <v>3</v>
      </c>
      <c r="AL60" s="1">
        <v>0.1</v>
      </c>
      <c r="AM60" s="1">
        <v>2.8</v>
      </c>
      <c r="AN60" s="1">
        <v>0.1</v>
      </c>
      <c r="AO60" s="1">
        <v>1.8</v>
      </c>
      <c r="AP60" s="1">
        <v>5</v>
      </c>
      <c r="AQ60" s="1">
        <v>5</v>
      </c>
      <c r="AR60" s="1">
        <v>0</v>
      </c>
      <c r="AS60" s="1">
        <v>0</v>
      </c>
      <c r="AT60" s="1">
        <v>3</v>
      </c>
      <c r="AU60" s="1">
        <v>1</v>
      </c>
      <c r="AV60" s="1">
        <v>0.5</v>
      </c>
      <c r="AW60" s="1">
        <v>50</v>
      </c>
      <c r="AX60" s="1">
        <v>5.5</v>
      </c>
      <c r="AY60" s="1">
        <v>2.5</v>
      </c>
      <c r="AZ60" s="1">
        <v>0</v>
      </c>
      <c r="BA60" s="1">
        <v>1</v>
      </c>
      <c r="BB60" s="1">
        <v>3.5</v>
      </c>
      <c r="BC60" s="1">
        <v>13</v>
      </c>
      <c r="BD60" s="1">
        <v>9.5</v>
      </c>
      <c r="BE60" s="1">
        <v>6</v>
      </c>
      <c r="BF60" s="1">
        <v>1</v>
      </c>
      <c r="BG60" s="1">
        <v>2</v>
      </c>
      <c r="BH60" s="1">
        <v>2.5</v>
      </c>
      <c r="BI60" s="1">
        <v>1.86</v>
      </c>
      <c r="BJ60" s="1">
        <v>27</v>
      </c>
      <c r="BK60" s="1">
        <v>16</v>
      </c>
      <c r="BL60" s="1">
        <v>59</v>
      </c>
      <c r="BM60" s="1">
        <v>11</v>
      </c>
      <c r="BN60" s="1">
        <v>4</v>
      </c>
      <c r="BO60" s="1">
        <v>36</v>
      </c>
      <c r="BP60" s="1">
        <v>5.5</v>
      </c>
      <c r="BQ60" s="1">
        <v>2</v>
      </c>
      <c r="BR60" s="1">
        <v>36</v>
      </c>
      <c r="BS60" s="1">
        <v>0</v>
      </c>
      <c r="BT60" s="1">
        <v>0</v>
      </c>
      <c r="BU60" s="1">
        <v>2</v>
      </c>
      <c r="BV60" s="1">
        <v>0</v>
      </c>
      <c r="BW60" s="1">
        <v>0</v>
      </c>
      <c r="BX60" s="1">
        <v>0</v>
      </c>
      <c r="BY60" s="1">
        <v>35.5</v>
      </c>
      <c r="BZ60" s="1">
        <v>1</v>
      </c>
      <c r="CA60" s="1">
        <v>5</v>
      </c>
      <c r="CB60" s="1">
        <v>0.5</v>
      </c>
      <c r="CC60" s="1">
        <v>0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  <c r="CI60" s="1">
        <v>0</v>
      </c>
      <c r="CJ60" s="1">
        <v>0</v>
      </c>
      <c r="CK60" s="1">
        <f t="shared" si="0"/>
        <v>3.4361904099999987</v>
      </c>
      <c r="CL60" s="1">
        <v>1</v>
      </c>
    </row>
    <row r="61" spans="1:90" x14ac:dyDescent="0.25">
      <c r="A61" s="1" t="s">
        <v>171</v>
      </c>
      <c r="B61" s="1">
        <v>4.7</v>
      </c>
      <c r="C61" s="1">
        <v>2</v>
      </c>
      <c r="D61" s="1">
        <v>90</v>
      </c>
      <c r="E61" s="1">
        <v>0.12</v>
      </c>
      <c r="F61" s="1">
        <v>0.25</v>
      </c>
      <c r="G61" s="1">
        <v>0.3</v>
      </c>
      <c r="H61" s="1">
        <v>1</v>
      </c>
      <c r="I61" s="1">
        <v>1.5</v>
      </c>
      <c r="J61" s="1">
        <v>0</v>
      </c>
      <c r="K61" s="1">
        <v>0.5</v>
      </c>
      <c r="L61" s="1">
        <v>1</v>
      </c>
      <c r="M61" s="1">
        <v>0</v>
      </c>
      <c r="N61" s="1">
        <v>0</v>
      </c>
      <c r="O61" s="1">
        <v>0.01</v>
      </c>
      <c r="P61" s="1">
        <v>0.01</v>
      </c>
      <c r="Q61" s="1">
        <v>0</v>
      </c>
      <c r="R61" s="1">
        <v>0</v>
      </c>
      <c r="S61" s="1">
        <v>0</v>
      </c>
      <c r="T61" s="1">
        <v>0</v>
      </c>
      <c r="U61" s="1">
        <v>20.5</v>
      </c>
      <c r="V61" s="1">
        <v>16.5</v>
      </c>
      <c r="W61" s="1">
        <v>80</v>
      </c>
      <c r="X61" s="1">
        <v>3.5</v>
      </c>
      <c r="Y61" s="1">
        <v>1</v>
      </c>
      <c r="Z61" s="1">
        <v>29</v>
      </c>
      <c r="AA61" s="1">
        <v>0</v>
      </c>
      <c r="AB61" s="1">
        <v>0</v>
      </c>
      <c r="AC61" s="1">
        <v>2</v>
      </c>
      <c r="AD61" s="1">
        <v>0.5</v>
      </c>
      <c r="AE61" s="1">
        <v>0.26</v>
      </c>
      <c r="AF61" s="1">
        <v>0.5</v>
      </c>
      <c r="AG61" s="1">
        <v>0</v>
      </c>
      <c r="AH61" s="1">
        <v>0</v>
      </c>
      <c r="AI61" s="1">
        <v>0</v>
      </c>
      <c r="AJ61" s="1">
        <v>0.5</v>
      </c>
      <c r="AK61" s="1">
        <v>5</v>
      </c>
      <c r="AL61" s="1">
        <v>30.75</v>
      </c>
      <c r="AM61" s="1">
        <v>22.8</v>
      </c>
      <c r="AN61" s="1">
        <v>0.9</v>
      </c>
      <c r="AO61" s="1">
        <v>3.4</v>
      </c>
      <c r="AP61" s="1">
        <v>14</v>
      </c>
      <c r="AQ61" s="1">
        <v>24.5</v>
      </c>
      <c r="AR61" s="1">
        <v>1.5</v>
      </c>
      <c r="AS61" s="1">
        <v>6.5</v>
      </c>
      <c r="AT61" s="1">
        <v>1.5</v>
      </c>
      <c r="AU61" s="1">
        <v>2</v>
      </c>
      <c r="AV61" s="1">
        <v>1.5</v>
      </c>
      <c r="AW61" s="1">
        <v>75</v>
      </c>
      <c r="AX61" s="1">
        <v>2</v>
      </c>
      <c r="AY61" s="1">
        <v>1</v>
      </c>
      <c r="AZ61" s="1">
        <v>0.5</v>
      </c>
      <c r="BA61" s="1">
        <v>0.5</v>
      </c>
      <c r="BB61" s="1">
        <v>2</v>
      </c>
      <c r="BC61" s="1">
        <v>11.5</v>
      </c>
      <c r="BD61" s="1">
        <v>6</v>
      </c>
      <c r="BE61" s="1">
        <v>7.5</v>
      </c>
      <c r="BF61" s="1">
        <v>0</v>
      </c>
      <c r="BG61" s="1">
        <v>1</v>
      </c>
      <c r="BH61" s="1">
        <v>1.5</v>
      </c>
      <c r="BI61" s="1">
        <v>1.82</v>
      </c>
      <c r="BJ61" s="1">
        <v>62</v>
      </c>
      <c r="BK61" s="1">
        <v>51.5</v>
      </c>
      <c r="BL61" s="1">
        <v>83</v>
      </c>
      <c r="BM61" s="1">
        <v>39.5</v>
      </c>
      <c r="BN61" s="1">
        <v>30</v>
      </c>
      <c r="BO61" s="1">
        <v>76</v>
      </c>
      <c r="BP61" s="1">
        <v>20.5</v>
      </c>
      <c r="BQ61" s="1">
        <v>16.5</v>
      </c>
      <c r="BR61" s="1">
        <v>80</v>
      </c>
      <c r="BS61" s="1">
        <v>0.5</v>
      </c>
      <c r="BT61" s="1">
        <v>0.5</v>
      </c>
      <c r="BU61" s="1">
        <v>2</v>
      </c>
      <c r="BV61" s="1">
        <v>0</v>
      </c>
      <c r="BW61" s="1">
        <v>0</v>
      </c>
      <c r="BX61" s="1">
        <v>1.5</v>
      </c>
      <c r="BY61" s="1">
        <v>87.5</v>
      </c>
      <c r="BZ61" s="1">
        <v>1.5</v>
      </c>
      <c r="CA61" s="1">
        <v>5</v>
      </c>
      <c r="CB61" s="1">
        <v>3.5</v>
      </c>
      <c r="CC61" s="1">
        <v>0</v>
      </c>
      <c r="CD61" s="1">
        <v>0</v>
      </c>
      <c r="CE61" s="1">
        <v>0</v>
      </c>
      <c r="CF61" s="1">
        <v>0</v>
      </c>
      <c r="CG61" s="1">
        <v>0</v>
      </c>
      <c r="CH61" s="1">
        <v>0</v>
      </c>
      <c r="CI61" s="1">
        <v>0</v>
      </c>
      <c r="CJ61" s="1">
        <v>0</v>
      </c>
      <c r="CK61" s="1">
        <f t="shared" si="0"/>
        <v>4.4575589800000008</v>
      </c>
      <c r="CL61" s="1">
        <v>1</v>
      </c>
    </row>
    <row r="62" spans="1:90" x14ac:dyDescent="0.25">
      <c r="A62" s="1" t="s">
        <v>73</v>
      </c>
      <c r="B62" s="1">
        <v>4.3</v>
      </c>
      <c r="C62" s="1">
        <v>2</v>
      </c>
      <c r="D62" s="1">
        <v>90</v>
      </c>
      <c r="E62" s="1">
        <v>0.1</v>
      </c>
      <c r="F62" s="1">
        <v>0.17</v>
      </c>
      <c r="G62" s="1">
        <v>0.2</v>
      </c>
      <c r="H62" s="1">
        <v>1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9.5</v>
      </c>
      <c r="V62" s="1">
        <v>5.5</v>
      </c>
      <c r="W62" s="1">
        <v>58</v>
      </c>
      <c r="X62" s="1">
        <v>1</v>
      </c>
      <c r="Y62" s="1">
        <v>0</v>
      </c>
      <c r="Z62" s="1">
        <v>0</v>
      </c>
      <c r="AA62" s="1">
        <v>0</v>
      </c>
      <c r="AB62" s="1">
        <v>0</v>
      </c>
      <c r="AC62" s="1">
        <v>1</v>
      </c>
      <c r="AD62" s="1">
        <v>0.5</v>
      </c>
      <c r="AE62" s="1">
        <v>0.22</v>
      </c>
      <c r="AF62" s="1">
        <v>0.5</v>
      </c>
      <c r="AG62" s="1">
        <v>0</v>
      </c>
      <c r="AH62" s="1">
        <v>0</v>
      </c>
      <c r="AI62" s="1">
        <v>0</v>
      </c>
      <c r="AJ62" s="1">
        <v>0</v>
      </c>
      <c r="AK62" s="1">
        <v>3</v>
      </c>
      <c r="AL62" s="1">
        <v>14.9</v>
      </c>
      <c r="AM62" s="1">
        <v>24.8</v>
      </c>
      <c r="AN62" s="1">
        <v>0.7</v>
      </c>
      <c r="AO62" s="1">
        <v>2.5</v>
      </c>
      <c r="AP62" s="1">
        <v>18</v>
      </c>
      <c r="AQ62" s="1">
        <v>22.5</v>
      </c>
      <c r="AR62" s="1">
        <v>0</v>
      </c>
      <c r="AS62" s="1">
        <v>2.5</v>
      </c>
      <c r="AT62" s="1">
        <v>2</v>
      </c>
      <c r="AU62" s="1">
        <v>1</v>
      </c>
      <c r="AV62" s="1">
        <v>1</v>
      </c>
      <c r="AW62" s="1">
        <v>100</v>
      </c>
      <c r="AX62" s="1">
        <v>4.5</v>
      </c>
      <c r="AY62" s="1">
        <v>3</v>
      </c>
      <c r="AZ62" s="1">
        <v>0.5</v>
      </c>
      <c r="BA62" s="1">
        <v>1.5</v>
      </c>
      <c r="BB62" s="1">
        <v>5</v>
      </c>
      <c r="BC62" s="1">
        <v>16</v>
      </c>
      <c r="BD62" s="1">
        <v>12</v>
      </c>
      <c r="BE62" s="1">
        <v>6</v>
      </c>
      <c r="BF62" s="1">
        <v>2.5</v>
      </c>
      <c r="BG62" s="1">
        <v>4.5</v>
      </c>
      <c r="BH62" s="1">
        <v>3.5</v>
      </c>
      <c r="BI62" s="1">
        <v>2.34</v>
      </c>
      <c r="BJ62" s="1">
        <v>35.5</v>
      </c>
      <c r="BK62" s="1">
        <v>27</v>
      </c>
      <c r="BL62" s="1">
        <v>76</v>
      </c>
      <c r="BM62" s="1">
        <v>19</v>
      </c>
      <c r="BN62" s="1">
        <v>13</v>
      </c>
      <c r="BO62" s="1">
        <v>68</v>
      </c>
      <c r="BP62" s="1">
        <v>9.5</v>
      </c>
      <c r="BQ62" s="1">
        <v>5.5</v>
      </c>
      <c r="BR62" s="1">
        <v>58</v>
      </c>
      <c r="BS62" s="1">
        <v>1</v>
      </c>
      <c r="BT62" s="1">
        <v>0.5</v>
      </c>
      <c r="BU62" s="1">
        <v>2</v>
      </c>
      <c r="BV62" s="1">
        <v>0</v>
      </c>
      <c r="BW62" s="1">
        <v>0</v>
      </c>
      <c r="BX62" s="1">
        <v>1.5</v>
      </c>
      <c r="BY62" s="1">
        <v>62.5</v>
      </c>
      <c r="BZ62" s="1">
        <v>1.5</v>
      </c>
      <c r="CA62" s="1">
        <v>4</v>
      </c>
      <c r="CB62" s="1">
        <v>2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  <c r="CI62" s="1">
        <v>0</v>
      </c>
      <c r="CJ62" s="1">
        <v>0</v>
      </c>
      <c r="CK62" s="1">
        <f t="shared" si="0"/>
        <v>4.3930508000000001</v>
      </c>
      <c r="CL62" s="1">
        <v>1</v>
      </c>
    </row>
    <row r="63" spans="1:90" x14ac:dyDescent="0.25">
      <c r="A63" s="1" t="s">
        <v>80</v>
      </c>
      <c r="B63" s="1">
        <v>4.9000000000000004</v>
      </c>
      <c r="C63" s="1">
        <v>2</v>
      </c>
      <c r="D63" s="1">
        <v>90</v>
      </c>
      <c r="E63" s="1">
        <v>0.01</v>
      </c>
      <c r="F63" s="1">
        <v>0</v>
      </c>
      <c r="G63" s="1">
        <v>0</v>
      </c>
      <c r="H63" s="1">
        <v>0</v>
      </c>
      <c r="I63" s="1">
        <v>0.5</v>
      </c>
      <c r="J63" s="1">
        <v>0</v>
      </c>
      <c r="K63" s="1">
        <v>0.5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8</v>
      </c>
      <c r="V63" s="1">
        <v>3.5</v>
      </c>
      <c r="W63" s="1">
        <v>44</v>
      </c>
      <c r="X63" s="1">
        <v>0.5</v>
      </c>
      <c r="Y63" s="1">
        <v>0</v>
      </c>
      <c r="Z63" s="1">
        <v>0</v>
      </c>
      <c r="AA63" s="1">
        <v>0</v>
      </c>
      <c r="AB63" s="1">
        <v>0</v>
      </c>
      <c r="AC63" s="1">
        <v>0.5</v>
      </c>
      <c r="AD63" s="1">
        <v>0</v>
      </c>
      <c r="AE63" s="1">
        <v>0.02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2</v>
      </c>
      <c r="AL63" s="1">
        <v>5.45</v>
      </c>
      <c r="AM63" s="1">
        <v>14</v>
      </c>
      <c r="AN63" s="1">
        <v>0.1</v>
      </c>
      <c r="AO63" s="1">
        <v>1.8</v>
      </c>
      <c r="AP63" s="1">
        <v>12</v>
      </c>
      <c r="AQ63" s="1">
        <v>12</v>
      </c>
      <c r="AR63" s="1">
        <v>0</v>
      </c>
      <c r="AS63" s="1">
        <v>1</v>
      </c>
      <c r="AT63" s="1">
        <v>2</v>
      </c>
      <c r="AU63" s="1">
        <v>0.5</v>
      </c>
      <c r="AV63" s="1">
        <v>0.5</v>
      </c>
      <c r="AW63" s="1">
        <v>100</v>
      </c>
      <c r="AX63" s="1">
        <v>8.5</v>
      </c>
      <c r="AY63" s="1">
        <v>2.5</v>
      </c>
      <c r="AZ63" s="1">
        <v>0.5</v>
      </c>
      <c r="BA63" s="1">
        <v>2.5</v>
      </c>
      <c r="BB63" s="1">
        <v>5.5</v>
      </c>
      <c r="BC63" s="1">
        <v>16</v>
      </c>
      <c r="BD63" s="1">
        <v>12</v>
      </c>
      <c r="BE63" s="1">
        <v>6</v>
      </c>
      <c r="BF63" s="1">
        <v>2.5</v>
      </c>
      <c r="BG63" s="1">
        <v>4.5</v>
      </c>
      <c r="BH63" s="1">
        <v>3.5</v>
      </c>
      <c r="BI63" s="1">
        <v>2.34</v>
      </c>
      <c r="BJ63" s="1">
        <v>58.5</v>
      </c>
      <c r="BK63" s="1">
        <v>44.5</v>
      </c>
      <c r="BL63" s="1">
        <v>76</v>
      </c>
      <c r="BM63" s="1">
        <v>19</v>
      </c>
      <c r="BN63" s="1">
        <v>10</v>
      </c>
      <c r="BO63" s="1">
        <v>53</v>
      </c>
      <c r="BP63" s="1">
        <v>8</v>
      </c>
      <c r="BQ63" s="1">
        <v>3.5</v>
      </c>
      <c r="BR63" s="1">
        <v>44</v>
      </c>
      <c r="BS63" s="1">
        <v>0.5</v>
      </c>
      <c r="BT63" s="1">
        <v>0</v>
      </c>
      <c r="BU63" s="1">
        <v>2</v>
      </c>
      <c r="BV63" s="1">
        <v>0</v>
      </c>
      <c r="BW63" s="1">
        <v>0</v>
      </c>
      <c r="BX63" s="1">
        <v>0</v>
      </c>
      <c r="BY63" s="1">
        <v>70</v>
      </c>
      <c r="BZ63" s="1">
        <v>0.5</v>
      </c>
      <c r="CA63" s="1">
        <v>7</v>
      </c>
      <c r="CB63" s="1">
        <v>1.5</v>
      </c>
      <c r="CC63" s="1">
        <v>0</v>
      </c>
      <c r="CD63" s="1">
        <v>0</v>
      </c>
      <c r="CE63" s="1">
        <v>0</v>
      </c>
      <c r="CF63" s="1">
        <v>0</v>
      </c>
      <c r="CG63" s="1">
        <v>0</v>
      </c>
      <c r="CH63" s="1">
        <v>0</v>
      </c>
      <c r="CI63" s="1">
        <v>0</v>
      </c>
      <c r="CJ63" s="1">
        <v>0</v>
      </c>
      <c r="CK63" s="1">
        <f t="shared" si="0"/>
        <v>4.2065358099999992</v>
      </c>
      <c r="CL63" s="1">
        <v>1</v>
      </c>
    </row>
    <row r="64" spans="1:90" x14ac:dyDescent="0.25">
      <c r="A64" s="1" t="s">
        <v>88</v>
      </c>
      <c r="B64" s="1">
        <v>4.5</v>
      </c>
      <c r="C64" s="1">
        <v>2</v>
      </c>
      <c r="D64" s="1">
        <v>90</v>
      </c>
      <c r="E64" s="1">
        <v>7.0000000000000007E-2</v>
      </c>
      <c r="F64" s="1">
        <v>0</v>
      </c>
      <c r="G64" s="1">
        <v>0.1</v>
      </c>
      <c r="H64" s="1">
        <v>0</v>
      </c>
      <c r="I64" s="1">
        <v>1</v>
      </c>
      <c r="J64" s="1">
        <v>0.5</v>
      </c>
      <c r="K64" s="1">
        <v>1</v>
      </c>
      <c r="L64" s="1">
        <v>0</v>
      </c>
      <c r="M64" s="1">
        <v>0</v>
      </c>
      <c r="N64" s="1">
        <v>0.5</v>
      </c>
      <c r="O64" s="1">
        <v>0.1</v>
      </c>
      <c r="P64" s="1">
        <v>0.1</v>
      </c>
      <c r="Q64" s="1">
        <v>0</v>
      </c>
      <c r="R64" s="1">
        <v>0</v>
      </c>
      <c r="S64" s="1">
        <v>0</v>
      </c>
      <c r="T64" s="1">
        <v>0</v>
      </c>
      <c r="U64" s="1">
        <v>7.5</v>
      </c>
      <c r="V64" s="1">
        <v>2.5</v>
      </c>
      <c r="W64" s="1">
        <v>33</v>
      </c>
      <c r="X64" s="1">
        <v>0</v>
      </c>
      <c r="Y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0.04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15</v>
      </c>
      <c r="AL64" s="1">
        <v>0.45</v>
      </c>
      <c r="AM64" s="1">
        <v>22.8</v>
      </c>
      <c r="AN64" s="1">
        <v>0.7</v>
      </c>
      <c r="AO64" s="1">
        <v>2.7</v>
      </c>
      <c r="AP64" s="1">
        <v>15</v>
      </c>
      <c r="AQ64" s="1">
        <v>15</v>
      </c>
      <c r="AR64" s="1">
        <v>0</v>
      </c>
      <c r="AS64" s="1">
        <v>0.5</v>
      </c>
      <c r="AT64" s="1">
        <v>3</v>
      </c>
      <c r="AU64" s="1">
        <v>1</v>
      </c>
      <c r="AV64" s="1">
        <v>1</v>
      </c>
      <c r="AW64" s="1">
        <v>100</v>
      </c>
      <c r="AX64" s="1">
        <v>6.5</v>
      </c>
      <c r="AY64" s="1">
        <v>5</v>
      </c>
      <c r="AZ64" s="1">
        <v>1</v>
      </c>
      <c r="BA64" s="1">
        <v>3.5</v>
      </c>
      <c r="BB64" s="1">
        <v>9.5</v>
      </c>
      <c r="BC64" s="1">
        <v>17.5</v>
      </c>
      <c r="BD64" s="1">
        <v>12</v>
      </c>
      <c r="BE64" s="1">
        <v>6</v>
      </c>
      <c r="BF64" s="1">
        <v>1</v>
      </c>
      <c r="BG64" s="1">
        <v>1.5</v>
      </c>
      <c r="BH64" s="1">
        <v>3</v>
      </c>
      <c r="BI64" s="1">
        <v>2.0699999999999998</v>
      </c>
      <c r="BJ64" s="1">
        <v>36</v>
      </c>
      <c r="BK64" s="1">
        <v>25.5</v>
      </c>
      <c r="BL64" s="1">
        <v>71</v>
      </c>
      <c r="BM64" s="1">
        <v>17.5</v>
      </c>
      <c r="BN64" s="1">
        <v>9.5</v>
      </c>
      <c r="BO64" s="1">
        <v>54</v>
      </c>
      <c r="BP64" s="1">
        <v>7.5</v>
      </c>
      <c r="BQ64" s="1">
        <v>2.5</v>
      </c>
      <c r="BR64" s="1">
        <v>33</v>
      </c>
      <c r="BS64" s="1">
        <v>0</v>
      </c>
      <c r="BT64" s="1">
        <v>0</v>
      </c>
      <c r="BU64" s="1">
        <v>2</v>
      </c>
      <c r="BV64" s="1">
        <v>0</v>
      </c>
      <c r="BW64" s="1">
        <v>0</v>
      </c>
      <c r="BX64" s="1">
        <v>1.5</v>
      </c>
      <c r="BY64" s="1">
        <v>58</v>
      </c>
      <c r="BZ64" s="1">
        <v>2.5</v>
      </c>
      <c r="CA64" s="1">
        <v>6.5</v>
      </c>
      <c r="CB64" s="1">
        <v>4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0</v>
      </c>
      <c r="CJ64" s="1">
        <v>0</v>
      </c>
      <c r="CK64" s="1">
        <f t="shared" si="0"/>
        <v>4.0899114700000005</v>
      </c>
      <c r="CL64" s="1">
        <v>1</v>
      </c>
    </row>
    <row r="65" spans="1:90" x14ac:dyDescent="0.25">
      <c r="A65" s="1" t="s">
        <v>89</v>
      </c>
      <c r="B65" s="1">
        <v>6.2</v>
      </c>
      <c r="C65" s="1">
        <v>2</v>
      </c>
      <c r="D65" s="1">
        <v>90</v>
      </c>
      <c r="E65" s="1">
        <v>0.06</v>
      </c>
      <c r="F65" s="1">
        <v>0</v>
      </c>
      <c r="G65" s="1">
        <v>0.1</v>
      </c>
      <c r="H65" s="1">
        <v>0</v>
      </c>
      <c r="I65" s="1">
        <v>1.5</v>
      </c>
      <c r="J65" s="1">
        <v>0.5</v>
      </c>
      <c r="K65" s="1">
        <v>1</v>
      </c>
      <c r="L65" s="1">
        <v>0.5</v>
      </c>
      <c r="M65" s="1">
        <v>0</v>
      </c>
      <c r="N65" s="1">
        <v>0.5</v>
      </c>
      <c r="O65" s="1">
        <v>0.08</v>
      </c>
      <c r="P65" s="1">
        <v>0.08</v>
      </c>
      <c r="Q65" s="1">
        <v>0</v>
      </c>
      <c r="R65" s="1">
        <v>0</v>
      </c>
      <c r="S65" s="1">
        <v>0</v>
      </c>
      <c r="T65" s="1">
        <v>0</v>
      </c>
      <c r="U65" s="1">
        <v>14.5</v>
      </c>
      <c r="V65" s="1">
        <v>11.5</v>
      </c>
      <c r="W65" s="1">
        <v>79</v>
      </c>
      <c r="X65" s="1">
        <v>0.5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0.02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8.5</v>
      </c>
      <c r="AL65" s="1">
        <v>2.1</v>
      </c>
      <c r="AM65" s="1">
        <v>21</v>
      </c>
      <c r="AN65" s="1">
        <v>0.5</v>
      </c>
      <c r="AO65" s="1">
        <v>4.0999999999999996</v>
      </c>
      <c r="AP65" s="1">
        <v>16</v>
      </c>
      <c r="AQ65" s="1">
        <v>16</v>
      </c>
      <c r="AR65" s="1">
        <v>0</v>
      </c>
      <c r="AS65" s="1">
        <v>2</v>
      </c>
      <c r="AT65" s="1">
        <v>1</v>
      </c>
      <c r="AU65" s="1">
        <v>1.5</v>
      </c>
      <c r="AV65" s="1">
        <v>1</v>
      </c>
      <c r="AW65" s="1">
        <v>67</v>
      </c>
      <c r="AX65" s="1">
        <v>7.5</v>
      </c>
      <c r="AY65" s="1">
        <v>6</v>
      </c>
      <c r="AZ65" s="1">
        <v>0.5</v>
      </c>
      <c r="BA65" s="1">
        <v>3</v>
      </c>
      <c r="BB65" s="1">
        <v>9.5</v>
      </c>
      <c r="BC65" s="1">
        <v>8.5</v>
      </c>
      <c r="BD65" s="1">
        <v>3.5</v>
      </c>
      <c r="BE65" s="1">
        <v>4</v>
      </c>
      <c r="BF65" s="1">
        <v>1</v>
      </c>
      <c r="BG65" s="1">
        <v>0.5</v>
      </c>
      <c r="BH65" s="1">
        <v>1</v>
      </c>
      <c r="BI65" s="1">
        <v>0.98</v>
      </c>
      <c r="BJ65" s="1">
        <v>68.5</v>
      </c>
      <c r="BK65" s="1">
        <v>57.5</v>
      </c>
      <c r="BL65" s="1">
        <v>84</v>
      </c>
      <c r="BM65" s="1">
        <v>25</v>
      </c>
      <c r="BN65" s="1">
        <v>20.5</v>
      </c>
      <c r="BO65" s="1">
        <v>82</v>
      </c>
      <c r="BP65" s="1">
        <v>14.5</v>
      </c>
      <c r="BQ65" s="1">
        <v>11.5</v>
      </c>
      <c r="BR65" s="1">
        <v>79</v>
      </c>
      <c r="BS65" s="1">
        <v>0</v>
      </c>
      <c r="BT65" s="1">
        <v>0</v>
      </c>
      <c r="BU65" s="1">
        <v>2</v>
      </c>
      <c r="BV65" s="1">
        <v>0</v>
      </c>
      <c r="BW65" s="1">
        <v>0</v>
      </c>
      <c r="BX65" s="1">
        <v>0.5</v>
      </c>
      <c r="BY65" s="1">
        <v>86.5</v>
      </c>
      <c r="BZ65" s="1">
        <v>1.5</v>
      </c>
      <c r="CA65" s="1">
        <v>10</v>
      </c>
      <c r="CB65" s="1">
        <v>1</v>
      </c>
      <c r="CC65" s="1">
        <v>0.5</v>
      </c>
      <c r="CD65" s="1">
        <v>0</v>
      </c>
      <c r="CE65" s="1">
        <v>0</v>
      </c>
      <c r="CF65" s="1">
        <v>0</v>
      </c>
      <c r="CG65" s="1">
        <v>0</v>
      </c>
      <c r="CH65" s="1">
        <v>0</v>
      </c>
      <c r="CI65" s="1">
        <v>0</v>
      </c>
      <c r="CJ65" s="1">
        <v>0</v>
      </c>
      <c r="CK65" s="1">
        <f t="shared" si="0"/>
        <v>4.5405498399999997</v>
      </c>
      <c r="CL65" s="1">
        <v>1</v>
      </c>
    </row>
    <row r="66" spans="1:90" x14ac:dyDescent="0.25">
      <c r="A66" s="1" t="s">
        <v>93</v>
      </c>
      <c r="B66" s="1">
        <v>4.5</v>
      </c>
      <c r="C66" s="1">
        <v>2</v>
      </c>
      <c r="D66" s="1">
        <v>90</v>
      </c>
      <c r="E66" s="1">
        <v>0.14000000000000001</v>
      </c>
      <c r="F66" s="1">
        <v>0</v>
      </c>
      <c r="G66" s="1">
        <v>0.1</v>
      </c>
      <c r="H66" s="1">
        <v>0</v>
      </c>
      <c r="I66" s="1">
        <v>0.5</v>
      </c>
      <c r="J66" s="1">
        <v>0.5</v>
      </c>
      <c r="K66" s="1">
        <v>0.5</v>
      </c>
      <c r="L66" s="1">
        <v>0</v>
      </c>
      <c r="M66" s="1">
        <v>0</v>
      </c>
      <c r="N66" s="1">
        <v>0.5</v>
      </c>
      <c r="O66" s="1">
        <v>0.09</v>
      </c>
      <c r="P66" s="1">
        <v>0.09</v>
      </c>
      <c r="Q66" s="1">
        <v>0</v>
      </c>
      <c r="R66" s="1">
        <v>0</v>
      </c>
      <c r="S66" s="1">
        <v>0</v>
      </c>
      <c r="T66" s="1">
        <v>0</v>
      </c>
      <c r="U66" s="1">
        <v>9.5</v>
      </c>
      <c r="V66" s="1">
        <v>4.5</v>
      </c>
      <c r="W66" s="1">
        <v>47</v>
      </c>
      <c r="X66" s="1">
        <v>0</v>
      </c>
      <c r="Y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0.03</v>
      </c>
      <c r="AF66" s="1">
        <v>0</v>
      </c>
      <c r="AG66" s="1">
        <v>0</v>
      </c>
      <c r="AH66" s="1">
        <v>0</v>
      </c>
      <c r="AI66" s="1">
        <v>0</v>
      </c>
      <c r="AJ66" s="1">
        <v>0.5</v>
      </c>
      <c r="AK66" s="1">
        <v>12.5</v>
      </c>
      <c r="AL66" s="1">
        <v>0.6</v>
      </c>
      <c r="AM66" s="1">
        <v>13.8</v>
      </c>
      <c r="AN66" s="1">
        <v>0.6</v>
      </c>
      <c r="AO66" s="1">
        <v>3</v>
      </c>
      <c r="AP66" s="1">
        <v>13</v>
      </c>
      <c r="AQ66" s="1">
        <v>19</v>
      </c>
      <c r="AR66" s="1">
        <v>0</v>
      </c>
      <c r="AS66" s="1">
        <v>3.5</v>
      </c>
      <c r="AT66" s="1">
        <v>1</v>
      </c>
      <c r="AU66" s="1">
        <v>1</v>
      </c>
      <c r="AV66" s="1">
        <v>0.5</v>
      </c>
      <c r="AW66" s="1">
        <v>50</v>
      </c>
      <c r="AX66" s="1">
        <v>5.5</v>
      </c>
      <c r="AY66" s="1">
        <v>3</v>
      </c>
      <c r="AZ66" s="1">
        <v>0</v>
      </c>
      <c r="BA66" s="1">
        <v>1</v>
      </c>
      <c r="BB66" s="1">
        <v>4</v>
      </c>
      <c r="BC66" s="1">
        <v>12.5</v>
      </c>
      <c r="BD66" s="1">
        <v>10</v>
      </c>
      <c r="BE66" s="1">
        <v>5.5</v>
      </c>
      <c r="BF66" s="1">
        <v>0</v>
      </c>
      <c r="BG66" s="1">
        <v>4.5</v>
      </c>
      <c r="BH66" s="1">
        <v>2</v>
      </c>
      <c r="BI66" s="1">
        <v>1.72</v>
      </c>
      <c r="BJ66" s="1">
        <v>65</v>
      </c>
      <c r="BK66" s="1">
        <v>52.5</v>
      </c>
      <c r="BL66" s="1">
        <v>81</v>
      </c>
      <c r="BM66" s="1">
        <v>18.5</v>
      </c>
      <c r="BN66" s="1">
        <v>10.5</v>
      </c>
      <c r="BO66" s="1">
        <v>57</v>
      </c>
      <c r="BP66" s="1">
        <v>9.5</v>
      </c>
      <c r="BQ66" s="1">
        <v>4.5</v>
      </c>
      <c r="BR66" s="1">
        <v>47</v>
      </c>
      <c r="BS66" s="1">
        <v>0</v>
      </c>
      <c r="BT66" s="1">
        <v>0</v>
      </c>
      <c r="BU66" s="1">
        <v>2</v>
      </c>
      <c r="BV66" s="1">
        <v>0</v>
      </c>
      <c r="BW66" s="1">
        <v>0</v>
      </c>
      <c r="BX66" s="1">
        <v>0</v>
      </c>
      <c r="BY66" s="1">
        <v>78</v>
      </c>
      <c r="BZ66" s="1">
        <v>3</v>
      </c>
      <c r="CA66" s="1">
        <v>8.5</v>
      </c>
      <c r="CB66" s="1">
        <v>0</v>
      </c>
      <c r="CC66" s="1">
        <v>0</v>
      </c>
      <c r="CD66" s="1">
        <v>0</v>
      </c>
      <c r="CE66" s="1">
        <v>0</v>
      </c>
      <c r="CF66" s="1">
        <v>0</v>
      </c>
      <c r="CG66" s="1">
        <v>0</v>
      </c>
      <c r="CH66" s="1">
        <v>0</v>
      </c>
      <c r="CI66" s="1">
        <v>0</v>
      </c>
      <c r="CJ66" s="1">
        <v>0</v>
      </c>
      <c r="CK66" s="1">
        <f t="shared" si="0"/>
        <v>3.9667422799999996</v>
      </c>
      <c r="CL66" s="1">
        <v>1</v>
      </c>
    </row>
    <row r="67" spans="1:90" x14ac:dyDescent="0.25">
      <c r="A67" s="1" t="s">
        <v>167</v>
      </c>
      <c r="B67" s="1">
        <v>4.5</v>
      </c>
      <c r="C67" s="1">
        <v>2</v>
      </c>
      <c r="D67" s="1">
        <v>90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10</v>
      </c>
      <c r="V67" s="1">
        <v>2.5</v>
      </c>
      <c r="W67" s="1">
        <v>25</v>
      </c>
      <c r="X67" s="1">
        <v>0</v>
      </c>
      <c r="Y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0.5</v>
      </c>
      <c r="AI67" s="1">
        <v>0</v>
      </c>
      <c r="AJ67" s="1">
        <v>1</v>
      </c>
      <c r="AK67" s="1">
        <v>0</v>
      </c>
      <c r="AL67" s="1">
        <v>0.4</v>
      </c>
      <c r="AM67" s="1">
        <v>14.1</v>
      </c>
      <c r="AN67" s="1">
        <v>0</v>
      </c>
      <c r="AO67" s="1">
        <v>2.9</v>
      </c>
      <c r="AP67" s="1">
        <v>9.5</v>
      </c>
      <c r="AQ67" s="1">
        <v>21.5</v>
      </c>
      <c r="AR67" s="1">
        <v>0.5</v>
      </c>
      <c r="AS67" s="1">
        <v>6</v>
      </c>
      <c r="AT67" s="1">
        <v>0</v>
      </c>
      <c r="AU67" s="1">
        <v>1</v>
      </c>
      <c r="AV67" s="1">
        <v>0.5</v>
      </c>
      <c r="AW67" s="1">
        <v>50</v>
      </c>
      <c r="AX67" s="1">
        <v>8</v>
      </c>
      <c r="AY67" s="1">
        <v>3.5</v>
      </c>
      <c r="AZ67" s="1">
        <v>0.5</v>
      </c>
      <c r="BA67" s="1">
        <v>2</v>
      </c>
      <c r="BB67" s="1">
        <v>6</v>
      </c>
      <c r="BC67" s="1">
        <v>14.5</v>
      </c>
      <c r="BD67" s="1">
        <v>8</v>
      </c>
      <c r="BE67" s="1">
        <v>2.5</v>
      </c>
      <c r="BF67" s="1">
        <v>1</v>
      </c>
      <c r="BG67" s="1">
        <v>0.5</v>
      </c>
      <c r="BH67" s="1">
        <v>1.5</v>
      </c>
      <c r="BI67" s="1">
        <v>1.02</v>
      </c>
      <c r="BJ67" s="1">
        <v>52.5</v>
      </c>
      <c r="BK67" s="1">
        <v>37.5</v>
      </c>
      <c r="BL67" s="1">
        <v>71</v>
      </c>
      <c r="BM67" s="1">
        <v>20</v>
      </c>
      <c r="BN67" s="1">
        <v>7</v>
      </c>
      <c r="BO67" s="1">
        <v>35</v>
      </c>
      <c r="BP67" s="1">
        <v>10</v>
      </c>
      <c r="BQ67" s="1">
        <v>2.5</v>
      </c>
      <c r="BR67" s="1">
        <v>25</v>
      </c>
      <c r="BS67" s="1">
        <v>0</v>
      </c>
      <c r="BT67" s="1">
        <v>0</v>
      </c>
      <c r="BU67" s="1">
        <v>2</v>
      </c>
      <c r="BV67" s="1">
        <v>0</v>
      </c>
      <c r="BW67" s="1">
        <v>0</v>
      </c>
      <c r="BX67" s="1">
        <v>0</v>
      </c>
      <c r="BY67" s="1">
        <v>67.5</v>
      </c>
      <c r="BZ67" s="1">
        <v>0</v>
      </c>
      <c r="CA67" s="1">
        <v>9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  <c r="CJ67" s="1">
        <v>0</v>
      </c>
      <c r="CK67" s="1">
        <f t="shared" ref="CK67:CK86" si="1">4.183594+(-0.009034*D67)+(-1.802019*E67)+(1.02112*F67)+(1.762121*G67)+(-3.031996*J67)+(-6.456009*M67)+(24.043236*O67)+(-1.033312*T67)+(0.066494*AA67)+(-0.22258*AB67)+(-0.191123*AC67)+(-1.297444*AI67)+(-0.050047*AK67)+(-0.042478*AM67)+(0.045861*AQ67)+(-0.114879*AS67)+(-0.11276*AT67)+(0.156991*AU67)+(-0.222984*AV67)+(0.03936*AY67)+(0.032499*BE67)+(0.1917*BF67)+(-0.123623*BG67)+(0.065461*BH67)+(0.015142*BK67)+(-0.018628*BL67)+(-0.023796*BN67)+(0.006707*BR67)+(0.619998*BS67)+(0.019132*BY67)+(0.096691*BZ67)+(-0.020132*CA67)+(0.100053*CB67)+(-1.303454*CD67)+(-0.545811*CF67)+(-1.093949*CG67)+(4.460507*CH67)+(7.9751*CJ67)</f>
        <v>3.9174802000000004</v>
      </c>
      <c r="CL67" s="1">
        <v>1</v>
      </c>
    </row>
    <row r="68" spans="1:90" x14ac:dyDescent="0.25">
      <c r="A68" s="1" t="s">
        <v>117</v>
      </c>
      <c r="B68" s="1">
        <v>4.5999999999999996</v>
      </c>
      <c r="C68" s="1">
        <v>2</v>
      </c>
      <c r="D68" s="1">
        <v>90</v>
      </c>
      <c r="E68" s="1">
        <v>0.05</v>
      </c>
      <c r="F68" s="1">
        <v>0</v>
      </c>
      <c r="G68" s="1">
        <v>0</v>
      </c>
      <c r="H68" s="1">
        <v>0</v>
      </c>
      <c r="I68" s="1">
        <v>0.5</v>
      </c>
      <c r="J68" s="1">
        <v>0</v>
      </c>
      <c r="K68" s="1">
        <v>0.5</v>
      </c>
      <c r="L68" s="1">
        <v>0</v>
      </c>
      <c r="M68" s="1">
        <v>0</v>
      </c>
      <c r="N68" s="1">
        <v>0</v>
      </c>
      <c r="O68" s="1">
        <v>0.01</v>
      </c>
      <c r="P68" s="1">
        <v>0.01</v>
      </c>
      <c r="Q68" s="1">
        <v>0</v>
      </c>
      <c r="R68" s="1">
        <v>0</v>
      </c>
      <c r="S68" s="1">
        <v>0</v>
      </c>
      <c r="T68" s="1">
        <v>0</v>
      </c>
      <c r="U68" s="1">
        <v>4</v>
      </c>
      <c r="V68" s="1">
        <v>1.5</v>
      </c>
      <c r="W68" s="1">
        <v>38</v>
      </c>
      <c r="X68" s="1">
        <v>0</v>
      </c>
      <c r="Y68" s="1">
        <v>0</v>
      </c>
      <c r="AA68" s="1">
        <v>0</v>
      </c>
      <c r="AB68" s="1">
        <v>0</v>
      </c>
      <c r="AC68" s="1">
        <v>0.5</v>
      </c>
      <c r="AD68" s="1">
        <v>0</v>
      </c>
      <c r="AE68" s="1">
        <v>0.03</v>
      </c>
      <c r="AF68" s="1">
        <v>0</v>
      </c>
      <c r="AG68" s="1">
        <v>0</v>
      </c>
      <c r="AH68" s="1">
        <v>0.5</v>
      </c>
      <c r="AI68" s="1">
        <v>0</v>
      </c>
      <c r="AJ68" s="1">
        <v>0.5</v>
      </c>
      <c r="AK68" s="1">
        <v>7</v>
      </c>
      <c r="AL68" s="1">
        <v>5.4</v>
      </c>
      <c r="AM68" s="1">
        <v>12</v>
      </c>
      <c r="AN68" s="1">
        <v>0.2</v>
      </c>
      <c r="AO68" s="1">
        <v>2</v>
      </c>
      <c r="AP68" s="1">
        <v>12.5</v>
      </c>
      <c r="AQ68" s="1">
        <v>18.5</v>
      </c>
      <c r="AR68" s="1">
        <v>0</v>
      </c>
      <c r="AS68" s="1">
        <v>3</v>
      </c>
      <c r="AT68" s="1">
        <v>1</v>
      </c>
      <c r="AU68" s="1">
        <v>0</v>
      </c>
      <c r="AV68" s="1">
        <v>0</v>
      </c>
      <c r="AX68" s="1">
        <v>3.5</v>
      </c>
      <c r="AY68" s="1">
        <v>4.5</v>
      </c>
      <c r="AZ68" s="1">
        <v>0</v>
      </c>
      <c r="BA68" s="1">
        <v>3</v>
      </c>
      <c r="BB68" s="1">
        <v>7.5</v>
      </c>
      <c r="BC68" s="1">
        <v>12.5</v>
      </c>
      <c r="BD68" s="1">
        <v>10</v>
      </c>
      <c r="BE68" s="1">
        <v>5.5</v>
      </c>
      <c r="BF68" s="1">
        <v>0</v>
      </c>
      <c r="BG68" s="1">
        <v>4.5</v>
      </c>
      <c r="BH68" s="1">
        <v>2</v>
      </c>
      <c r="BI68" s="1">
        <v>1.72</v>
      </c>
      <c r="BJ68" s="1">
        <v>54</v>
      </c>
      <c r="BK68" s="1">
        <v>48.5</v>
      </c>
      <c r="BL68" s="1">
        <v>90</v>
      </c>
      <c r="BM68" s="1">
        <v>9.5</v>
      </c>
      <c r="BN68" s="1">
        <v>6</v>
      </c>
      <c r="BO68" s="1">
        <v>63</v>
      </c>
      <c r="BP68" s="1">
        <v>4</v>
      </c>
      <c r="BQ68" s="1">
        <v>1.5</v>
      </c>
      <c r="BR68" s="1">
        <v>38</v>
      </c>
      <c r="BS68" s="1">
        <v>0</v>
      </c>
      <c r="BT68" s="1">
        <v>0</v>
      </c>
      <c r="BU68" s="1">
        <v>2</v>
      </c>
      <c r="BV68" s="1">
        <v>0</v>
      </c>
      <c r="BW68" s="1">
        <v>0</v>
      </c>
      <c r="BX68" s="1">
        <v>0</v>
      </c>
      <c r="BY68" s="1">
        <v>65.5</v>
      </c>
      <c r="BZ68" s="1">
        <v>3</v>
      </c>
      <c r="CA68" s="1">
        <v>2.5</v>
      </c>
      <c r="CB68" s="1">
        <v>0</v>
      </c>
      <c r="CC68" s="1">
        <v>0</v>
      </c>
      <c r="CD68" s="1">
        <v>0</v>
      </c>
      <c r="CE68" s="1">
        <v>0</v>
      </c>
      <c r="CF68" s="1">
        <v>0</v>
      </c>
      <c r="CG68" s="1">
        <v>0</v>
      </c>
      <c r="CH68" s="1">
        <v>0</v>
      </c>
      <c r="CI68" s="1">
        <v>0</v>
      </c>
      <c r="CJ68" s="1">
        <v>0</v>
      </c>
      <c r="CK68" s="1">
        <f t="shared" si="1"/>
        <v>3.549599409999999</v>
      </c>
      <c r="CL68" s="1">
        <v>1</v>
      </c>
    </row>
    <row r="69" spans="1:90" x14ac:dyDescent="0.25">
      <c r="A69" s="1" t="s">
        <v>123</v>
      </c>
      <c r="B69" s="1">
        <v>4.4000000000000004</v>
      </c>
      <c r="C69" s="1">
        <v>2</v>
      </c>
      <c r="D69" s="1">
        <v>90</v>
      </c>
      <c r="E69" s="1">
        <v>0.02</v>
      </c>
      <c r="F69" s="1">
        <v>0</v>
      </c>
      <c r="G69" s="1">
        <v>0</v>
      </c>
      <c r="H69" s="1">
        <v>0</v>
      </c>
      <c r="I69" s="1">
        <v>1</v>
      </c>
      <c r="J69" s="1">
        <v>0</v>
      </c>
      <c r="K69" s="1">
        <v>1</v>
      </c>
      <c r="L69" s="1">
        <v>0</v>
      </c>
      <c r="M69" s="1">
        <v>0</v>
      </c>
      <c r="N69" s="1">
        <v>1</v>
      </c>
      <c r="O69" s="1">
        <v>0.02</v>
      </c>
      <c r="P69" s="1">
        <v>0.02</v>
      </c>
      <c r="Q69" s="1">
        <v>0</v>
      </c>
      <c r="R69" s="1">
        <v>0</v>
      </c>
      <c r="S69" s="1">
        <v>0</v>
      </c>
      <c r="T69" s="1">
        <v>0</v>
      </c>
      <c r="U69" s="1">
        <v>3</v>
      </c>
      <c r="V69" s="1">
        <v>1</v>
      </c>
      <c r="W69" s="1">
        <v>33</v>
      </c>
      <c r="X69" s="1">
        <v>0</v>
      </c>
      <c r="Y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0.02</v>
      </c>
      <c r="AF69" s="1">
        <v>0</v>
      </c>
      <c r="AG69" s="1">
        <v>0</v>
      </c>
      <c r="AH69" s="1">
        <v>0</v>
      </c>
      <c r="AI69" s="1">
        <v>0</v>
      </c>
      <c r="AJ69" s="1">
        <v>0.5</v>
      </c>
      <c r="AK69" s="1">
        <v>6</v>
      </c>
      <c r="AL69" s="1">
        <v>0.6</v>
      </c>
      <c r="AM69" s="1">
        <v>7.6</v>
      </c>
      <c r="AN69" s="1">
        <v>0.1</v>
      </c>
      <c r="AO69" s="1">
        <v>4.5</v>
      </c>
      <c r="AP69" s="1">
        <v>14.5</v>
      </c>
      <c r="AQ69" s="1">
        <v>20.5</v>
      </c>
      <c r="AR69" s="1">
        <v>0.5</v>
      </c>
      <c r="AS69" s="1">
        <v>4.5</v>
      </c>
      <c r="AT69" s="1">
        <v>0.5</v>
      </c>
      <c r="AU69" s="1">
        <v>1</v>
      </c>
      <c r="AV69" s="1">
        <v>1</v>
      </c>
      <c r="AW69" s="1">
        <v>100</v>
      </c>
      <c r="AX69" s="1">
        <v>6.5</v>
      </c>
      <c r="AY69" s="1">
        <v>1</v>
      </c>
      <c r="AZ69" s="1">
        <v>0</v>
      </c>
      <c r="BA69" s="1">
        <v>2.5</v>
      </c>
      <c r="BB69" s="1">
        <v>3.5</v>
      </c>
      <c r="BC69" s="1">
        <v>7</v>
      </c>
      <c r="BD69" s="1">
        <v>4.5</v>
      </c>
      <c r="BE69" s="1">
        <v>1.5</v>
      </c>
      <c r="BF69" s="1">
        <v>0</v>
      </c>
      <c r="BG69" s="1">
        <v>0.5</v>
      </c>
      <c r="BH69" s="1">
        <v>0.5</v>
      </c>
      <c r="BI69" s="1">
        <v>0.6</v>
      </c>
      <c r="BJ69" s="1">
        <v>58.5</v>
      </c>
      <c r="BK69" s="1">
        <v>51.5</v>
      </c>
      <c r="BL69" s="1">
        <v>88</v>
      </c>
      <c r="BM69" s="1">
        <v>17</v>
      </c>
      <c r="BN69" s="1">
        <v>12</v>
      </c>
      <c r="BO69" s="1">
        <v>71</v>
      </c>
      <c r="BP69" s="1">
        <v>3</v>
      </c>
      <c r="BQ69" s="1">
        <v>1</v>
      </c>
      <c r="BR69" s="1">
        <v>33</v>
      </c>
      <c r="BS69" s="1">
        <v>0</v>
      </c>
      <c r="BT69" s="1">
        <v>0</v>
      </c>
      <c r="BU69" s="1">
        <v>2</v>
      </c>
      <c r="BV69" s="1">
        <v>0</v>
      </c>
      <c r="BW69" s="1">
        <v>0</v>
      </c>
      <c r="BX69" s="1">
        <v>0</v>
      </c>
      <c r="BY69" s="1">
        <v>65.5</v>
      </c>
      <c r="BZ69" s="1">
        <v>2</v>
      </c>
      <c r="CA69" s="1">
        <v>2</v>
      </c>
      <c r="CB69" s="1">
        <v>0</v>
      </c>
      <c r="CC69" s="1">
        <v>0</v>
      </c>
      <c r="CD69" s="1">
        <v>0</v>
      </c>
      <c r="CE69" s="1">
        <v>0</v>
      </c>
      <c r="CF69" s="1">
        <v>0</v>
      </c>
      <c r="CG69" s="1">
        <v>0</v>
      </c>
      <c r="CH69" s="1">
        <v>0</v>
      </c>
      <c r="CI69" s="1">
        <v>0</v>
      </c>
      <c r="CJ69" s="1">
        <v>0</v>
      </c>
      <c r="CK69" s="1">
        <f t="shared" si="1"/>
        <v>4.0346850400000003</v>
      </c>
      <c r="CL69" s="1">
        <v>1</v>
      </c>
    </row>
    <row r="70" spans="1:90" x14ac:dyDescent="0.25">
      <c r="A70" s="1" t="s">
        <v>124</v>
      </c>
      <c r="B70" s="1">
        <v>4.5</v>
      </c>
      <c r="C70" s="1">
        <v>2</v>
      </c>
      <c r="D70" s="1">
        <v>90</v>
      </c>
      <c r="E70" s="1">
        <v>0.37</v>
      </c>
      <c r="F70" s="1">
        <v>1</v>
      </c>
      <c r="G70" s="1">
        <v>0.3</v>
      </c>
      <c r="H70" s="1">
        <v>1</v>
      </c>
      <c r="I70" s="1">
        <v>1</v>
      </c>
      <c r="J70" s="1">
        <v>0.5</v>
      </c>
      <c r="K70" s="1">
        <v>1</v>
      </c>
      <c r="L70" s="1">
        <v>0</v>
      </c>
      <c r="M70" s="1">
        <v>0.5</v>
      </c>
      <c r="N70" s="1">
        <v>0</v>
      </c>
      <c r="O70" s="1">
        <v>0.24</v>
      </c>
      <c r="P70" s="1">
        <v>0.24</v>
      </c>
      <c r="Q70" s="1">
        <v>0.5</v>
      </c>
      <c r="R70" s="1">
        <v>0.5</v>
      </c>
      <c r="S70" s="1">
        <v>0</v>
      </c>
      <c r="T70" s="1">
        <v>0</v>
      </c>
      <c r="U70" s="1">
        <v>9</v>
      </c>
      <c r="V70" s="1">
        <v>6.5</v>
      </c>
      <c r="W70" s="1">
        <v>72</v>
      </c>
      <c r="X70" s="1">
        <v>0.5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0.04</v>
      </c>
      <c r="AF70" s="1">
        <v>0</v>
      </c>
      <c r="AG70" s="1">
        <v>0</v>
      </c>
      <c r="AH70" s="1">
        <v>0.5</v>
      </c>
      <c r="AI70" s="1">
        <v>0</v>
      </c>
      <c r="AJ70" s="1">
        <v>0</v>
      </c>
      <c r="AK70" s="1">
        <v>18.5</v>
      </c>
      <c r="AL70" s="1">
        <v>1</v>
      </c>
      <c r="AM70" s="1">
        <v>28.4</v>
      </c>
      <c r="AN70" s="1">
        <v>1.6</v>
      </c>
      <c r="AO70" s="1">
        <v>4.4000000000000004</v>
      </c>
      <c r="AP70" s="1">
        <v>11.5</v>
      </c>
      <c r="AQ70" s="1">
        <v>17.5</v>
      </c>
      <c r="AR70" s="1">
        <v>1</v>
      </c>
      <c r="AS70" s="1">
        <v>5</v>
      </c>
      <c r="AT70" s="1">
        <v>1.5</v>
      </c>
      <c r="AU70" s="1">
        <v>1</v>
      </c>
      <c r="AV70" s="1">
        <v>1</v>
      </c>
      <c r="AW70" s="1">
        <v>100</v>
      </c>
      <c r="AX70" s="1">
        <v>6</v>
      </c>
      <c r="AY70" s="1">
        <v>2</v>
      </c>
      <c r="AZ70" s="1">
        <v>0.5</v>
      </c>
      <c r="BA70" s="1">
        <v>1.5</v>
      </c>
      <c r="BB70" s="1">
        <v>4</v>
      </c>
      <c r="BC70" s="1">
        <v>12.5</v>
      </c>
      <c r="BD70" s="1">
        <v>6.5</v>
      </c>
      <c r="BE70" s="1">
        <v>3</v>
      </c>
      <c r="BF70" s="1">
        <v>1</v>
      </c>
      <c r="BG70" s="1">
        <v>1</v>
      </c>
      <c r="BH70" s="1">
        <v>1</v>
      </c>
      <c r="BI70" s="1">
        <v>1.1200000000000001</v>
      </c>
      <c r="BJ70" s="1">
        <v>55.5</v>
      </c>
      <c r="BK70" s="1">
        <v>48</v>
      </c>
      <c r="BL70" s="1">
        <v>86</v>
      </c>
      <c r="BM70" s="1">
        <v>18.5</v>
      </c>
      <c r="BN70" s="1">
        <v>13.5</v>
      </c>
      <c r="BO70" s="1">
        <v>73</v>
      </c>
      <c r="BP70" s="1">
        <v>9</v>
      </c>
      <c r="BQ70" s="1">
        <v>6.5</v>
      </c>
      <c r="BR70" s="1">
        <v>72</v>
      </c>
      <c r="BS70" s="1">
        <v>0</v>
      </c>
      <c r="BT70" s="1">
        <v>0</v>
      </c>
      <c r="BU70" s="1">
        <v>2</v>
      </c>
      <c r="BV70" s="1">
        <v>0</v>
      </c>
      <c r="BW70" s="1">
        <v>0</v>
      </c>
      <c r="BX70" s="1">
        <v>1</v>
      </c>
      <c r="BY70" s="1">
        <v>66</v>
      </c>
      <c r="BZ70" s="1">
        <v>1.5</v>
      </c>
      <c r="CA70" s="1">
        <v>7</v>
      </c>
      <c r="CB70" s="1">
        <v>1</v>
      </c>
      <c r="CC70" s="1">
        <v>0</v>
      </c>
      <c r="CD70" s="1">
        <v>0</v>
      </c>
      <c r="CE70" s="1">
        <v>0</v>
      </c>
      <c r="CF70" s="1">
        <v>0</v>
      </c>
      <c r="CG70" s="1">
        <v>0</v>
      </c>
      <c r="CH70" s="1">
        <v>0</v>
      </c>
      <c r="CI70" s="1">
        <v>0</v>
      </c>
      <c r="CJ70" s="1">
        <v>0</v>
      </c>
      <c r="CK70" s="1">
        <f t="shared" si="1"/>
        <v>4.1038107100000012</v>
      </c>
      <c r="CL70" s="1">
        <v>1</v>
      </c>
    </row>
    <row r="71" spans="1:90" x14ac:dyDescent="0.25">
      <c r="A71" s="1" t="s">
        <v>177</v>
      </c>
      <c r="B71" s="1">
        <v>4.8</v>
      </c>
      <c r="C71" s="1">
        <v>2</v>
      </c>
      <c r="D71" s="1">
        <v>90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5</v>
      </c>
      <c r="V71" s="1">
        <v>3.5</v>
      </c>
      <c r="W71" s="1">
        <v>70</v>
      </c>
      <c r="X71" s="1">
        <v>0</v>
      </c>
      <c r="Y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0.5</v>
      </c>
      <c r="AI71" s="1">
        <v>0</v>
      </c>
      <c r="AJ71" s="1">
        <v>0</v>
      </c>
      <c r="AK71" s="1">
        <v>0</v>
      </c>
      <c r="AL71" s="1">
        <v>0.5</v>
      </c>
      <c r="AM71" s="1">
        <v>16.399999999999999</v>
      </c>
      <c r="AN71" s="1">
        <v>0</v>
      </c>
      <c r="AO71" s="1">
        <v>1.5</v>
      </c>
      <c r="AP71" s="1">
        <v>11</v>
      </c>
      <c r="AQ71" s="1">
        <v>11</v>
      </c>
      <c r="AR71" s="1">
        <v>0</v>
      </c>
      <c r="AS71" s="1">
        <v>0.5</v>
      </c>
      <c r="AT71" s="1">
        <v>2.5</v>
      </c>
      <c r="AU71" s="1">
        <v>1</v>
      </c>
      <c r="AV71" s="1">
        <v>1</v>
      </c>
      <c r="AW71" s="1">
        <v>100</v>
      </c>
      <c r="AX71" s="1">
        <v>4.5</v>
      </c>
      <c r="AY71" s="1">
        <v>6</v>
      </c>
      <c r="AZ71" s="1">
        <v>1</v>
      </c>
      <c r="BA71" s="1">
        <v>0.5</v>
      </c>
      <c r="BB71" s="1">
        <v>7.5</v>
      </c>
      <c r="BC71" s="1">
        <v>11</v>
      </c>
      <c r="BD71" s="1">
        <v>7.5</v>
      </c>
      <c r="BE71" s="1">
        <v>5.5</v>
      </c>
      <c r="BF71" s="1">
        <v>0.5</v>
      </c>
      <c r="BG71" s="1">
        <v>2</v>
      </c>
      <c r="BH71" s="1">
        <v>3.5</v>
      </c>
      <c r="BI71" s="1">
        <v>2.14</v>
      </c>
      <c r="BJ71" s="1">
        <v>30.5</v>
      </c>
      <c r="BK71" s="1">
        <v>22.5</v>
      </c>
      <c r="BL71" s="1">
        <v>74</v>
      </c>
      <c r="BM71" s="1">
        <v>12.5</v>
      </c>
      <c r="BN71" s="1">
        <v>8</v>
      </c>
      <c r="BO71" s="1">
        <v>64</v>
      </c>
      <c r="BP71" s="1">
        <v>5</v>
      </c>
      <c r="BQ71" s="1">
        <v>3.5</v>
      </c>
      <c r="BR71" s="1">
        <v>70</v>
      </c>
      <c r="BS71" s="1">
        <v>0</v>
      </c>
      <c r="BT71" s="1">
        <v>0</v>
      </c>
      <c r="BU71" s="1">
        <v>2</v>
      </c>
      <c r="BV71" s="1">
        <v>0</v>
      </c>
      <c r="BW71" s="1">
        <v>0</v>
      </c>
      <c r="BX71" s="1">
        <v>0.5</v>
      </c>
      <c r="BY71" s="1">
        <v>45</v>
      </c>
      <c r="BZ71" s="1">
        <v>0</v>
      </c>
      <c r="CA71" s="1">
        <v>4.5</v>
      </c>
      <c r="CB71" s="1">
        <v>0</v>
      </c>
      <c r="CC71" s="1">
        <v>0</v>
      </c>
      <c r="CD71" s="1">
        <v>0</v>
      </c>
      <c r="CE71" s="1">
        <v>0</v>
      </c>
      <c r="CF71" s="1">
        <v>0</v>
      </c>
      <c r="CG71" s="1">
        <v>0</v>
      </c>
      <c r="CH71" s="1">
        <v>0</v>
      </c>
      <c r="CI71" s="1">
        <v>0</v>
      </c>
      <c r="CJ71" s="1">
        <v>0</v>
      </c>
      <c r="CK71" s="1">
        <f t="shared" si="1"/>
        <v>3.2773463000000009</v>
      </c>
      <c r="CL71" s="1">
        <v>1</v>
      </c>
    </row>
    <row r="72" spans="1:90" x14ac:dyDescent="0.25">
      <c r="A72" s="1" t="s">
        <v>125</v>
      </c>
      <c r="B72" s="1">
        <v>4.4000000000000004</v>
      </c>
      <c r="C72" s="1">
        <v>2</v>
      </c>
      <c r="D72" s="1">
        <v>90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17</v>
      </c>
      <c r="V72" s="1">
        <v>13</v>
      </c>
      <c r="W72" s="1">
        <v>76</v>
      </c>
      <c r="X72" s="1">
        <v>0</v>
      </c>
      <c r="Y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0.5</v>
      </c>
      <c r="AI72" s="1">
        <v>0</v>
      </c>
      <c r="AJ72" s="1">
        <v>0.5</v>
      </c>
      <c r="AK72" s="1">
        <v>0</v>
      </c>
      <c r="AL72" s="1">
        <v>2.4500000000000002</v>
      </c>
      <c r="AM72" s="1">
        <v>16.600000000000001</v>
      </c>
      <c r="AN72" s="1">
        <v>0</v>
      </c>
      <c r="AO72" s="1">
        <v>3.8</v>
      </c>
      <c r="AP72" s="1">
        <v>14</v>
      </c>
      <c r="AQ72" s="1">
        <v>20</v>
      </c>
      <c r="AR72" s="1">
        <v>0</v>
      </c>
      <c r="AS72" s="1">
        <v>3.5</v>
      </c>
      <c r="AT72" s="1">
        <v>0.5</v>
      </c>
      <c r="AU72" s="1">
        <v>0.5</v>
      </c>
      <c r="AV72" s="1">
        <v>0.5</v>
      </c>
      <c r="AW72" s="1">
        <v>100</v>
      </c>
      <c r="AX72" s="1">
        <v>5.5</v>
      </c>
      <c r="AY72" s="1">
        <v>2.5</v>
      </c>
      <c r="AZ72" s="1">
        <v>0.5</v>
      </c>
      <c r="BA72" s="1">
        <v>1.5</v>
      </c>
      <c r="BB72" s="1">
        <v>4.5</v>
      </c>
      <c r="BC72" s="1">
        <v>7</v>
      </c>
      <c r="BD72" s="1">
        <v>4.5</v>
      </c>
      <c r="BE72" s="1">
        <v>1.5</v>
      </c>
      <c r="BF72" s="1">
        <v>0</v>
      </c>
      <c r="BG72" s="1">
        <v>0.5</v>
      </c>
      <c r="BH72" s="1">
        <v>0.5</v>
      </c>
      <c r="BI72" s="1">
        <v>0.6</v>
      </c>
      <c r="BJ72" s="1">
        <v>76</v>
      </c>
      <c r="BK72" s="1">
        <v>66.5</v>
      </c>
      <c r="BL72" s="1">
        <v>88</v>
      </c>
      <c r="BM72" s="1">
        <v>41.5</v>
      </c>
      <c r="BN72" s="1">
        <v>36</v>
      </c>
      <c r="BO72" s="1">
        <v>87</v>
      </c>
      <c r="BP72" s="1">
        <v>17</v>
      </c>
      <c r="BQ72" s="1">
        <v>13</v>
      </c>
      <c r="BR72" s="1">
        <v>76</v>
      </c>
      <c r="BS72" s="1">
        <v>0</v>
      </c>
      <c r="BT72" s="1">
        <v>0</v>
      </c>
      <c r="BU72" s="1">
        <v>2</v>
      </c>
      <c r="BV72" s="1">
        <v>0</v>
      </c>
      <c r="BW72" s="1">
        <v>0</v>
      </c>
      <c r="BX72" s="1">
        <v>0.5</v>
      </c>
      <c r="BY72" s="1">
        <v>84</v>
      </c>
      <c r="BZ72" s="1">
        <v>0</v>
      </c>
      <c r="CA72" s="1">
        <v>14.5</v>
      </c>
      <c r="CB72" s="1">
        <v>0.5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0</v>
      </c>
      <c r="CJ72" s="1">
        <v>0</v>
      </c>
      <c r="CK72" s="1">
        <f t="shared" si="1"/>
        <v>3.5951891999999996</v>
      </c>
      <c r="CL72" s="1">
        <v>1</v>
      </c>
    </row>
    <row r="73" spans="1:90" x14ac:dyDescent="0.25">
      <c r="A73" s="1" t="s">
        <v>178</v>
      </c>
      <c r="B73" s="1">
        <v>5.3</v>
      </c>
      <c r="C73" s="1">
        <v>2</v>
      </c>
      <c r="D73" s="1">
        <v>90</v>
      </c>
      <c r="E73" s="1">
        <v>0.06</v>
      </c>
      <c r="F73" s="1">
        <v>0</v>
      </c>
      <c r="G73" s="1">
        <v>0.1</v>
      </c>
      <c r="H73" s="1">
        <v>0</v>
      </c>
      <c r="I73" s="1">
        <v>0.5</v>
      </c>
      <c r="J73" s="1">
        <v>0.5</v>
      </c>
      <c r="K73" s="1">
        <v>0.5</v>
      </c>
      <c r="L73" s="1">
        <v>0</v>
      </c>
      <c r="M73" s="1">
        <v>0</v>
      </c>
      <c r="N73" s="1">
        <v>0</v>
      </c>
      <c r="O73" s="1">
        <v>0.08</v>
      </c>
      <c r="P73" s="1">
        <v>0.08</v>
      </c>
      <c r="Q73" s="1">
        <v>0</v>
      </c>
      <c r="R73" s="1">
        <v>0</v>
      </c>
      <c r="S73" s="1">
        <v>0</v>
      </c>
      <c r="T73" s="1">
        <v>0</v>
      </c>
      <c r="U73" s="1">
        <v>4.5</v>
      </c>
      <c r="V73" s="1">
        <v>3</v>
      </c>
      <c r="W73" s="1">
        <v>67</v>
      </c>
      <c r="X73" s="1">
        <v>0</v>
      </c>
      <c r="Y73" s="1">
        <v>0</v>
      </c>
      <c r="AA73" s="1">
        <v>0</v>
      </c>
      <c r="AB73" s="1">
        <v>0</v>
      </c>
      <c r="AC73" s="1">
        <v>0.5</v>
      </c>
      <c r="AD73" s="1">
        <v>0</v>
      </c>
      <c r="AE73" s="1">
        <v>0.04</v>
      </c>
      <c r="AF73" s="1">
        <v>0</v>
      </c>
      <c r="AG73" s="1">
        <v>0</v>
      </c>
      <c r="AH73" s="1">
        <v>0</v>
      </c>
      <c r="AI73" s="1">
        <v>0</v>
      </c>
      <c r="AJ73" s="1">
        <v>0.5</v>
      </c>
      <c r="AK73" s="1">
        <v>11.5</v>
      </c>
      <c r="AL73" s="1">
        <v>6.35</v>
      </c>
      <c r="AM73" s="1">
        <v>22.2</v>
      </c>
      <c r="AN73" s="1">
        <v>0.6</v>
      </c>
      <c r="AO73" s="1">
        <v>3.2</v>
      </c>
      <c r="AP73" s="1">
        <v>17</v>
      </c>
      <c r="AQ73" s="1">
        <v>23</v>
      </c>
      <c r="AR73" s="1">
        <v>1</v>
      </c>
      <c r="AS73" s="1">
        <v>4.5</v>
      </c>
      <c r="AT73" s="1">
        <v>1.5</v>
      </c>
      <c r="AU73" s="1">
        <v>1.5</v>
      </c>
      <c r="AV73" s="1">
        <v>1</v>
      </c>
      <c r="AW73" s="1">
        <v>67</v>
      </c>
      <c r="AX73" s="1">
        <v>5.5</v>
      </c>
      <c r="AY73" s="1">
        <v>4</v>
      </c>
      <c r="AZ73" s="1">
        <v>0.5</v>
      </c>
      <c r="BA73" s="1">
        <v>0</v>
      </c>
      <c r="BB73" s="1">
        <v>4.5</v>
      </c>
      <c r="BC73" s="1">
        <v>11.5</v>
      </c>
      <c r="BD73" s="1">
        <v>6</v>
      </c>
      <c r="BE73" s="1">
        <v>7.5</v>
      </c>
      <c r="BF73" s="1">
        <v>0</v>
      </c>
      <c r="BG73" s="1">
        <v>1</v>
      </c>
      <c r="BH73" s="1">
        <v>1.5</v>
      </c>
      <c r="BI73" s="1">
        <v>1.82</v>
      </c>
      <c r="BJ73" s="1">
        <v>65.5</v>
      </c>
      <c r="BK73" s="1">
        <v>60.5</v>
      </c>
      <c r="BL73" s="1">
        <v>92</v>
      </c>
      <c r="BM73" s="1">
        <v>24.5</v>
      </c>
      <c r="BN73" s="1">
        <v>21</v>
      </c>
      <c r="BO73" s="1">
        <v>86</v>
      </c>
      <c r="BP73" s="1">
        <v>4.5</v>
      </c>
      <c r="BQ73" s="1">
        <v>3</v>
      </c>
      <c r="BR73" s="1">
        <v>67</v>
      </c>
      <c r="BS73" s="1">
        <v>0</v>
      </c>
      <c r="BT73" s="1">
        <v>0</v>
      </c>
      <c r="BU73" s="1">
        <v>2</v>
      </c>
      <c r="BV73" s="1">
        <v>0</v>
      </c>
      <c r="BW73" s="1">
        <v>0</v>
      </c>
      <c r="BX73" s="1">
        <v>0.5</v>
      </c>
      <c r="BY73" s="1">
        <v>77</v>
      </c>
      <c r="BZ73" s="1">
        <v>2</v>
      </c>
      <c r="CA73" s="1">
        <v>3</v>
      </c>
      <c r="CB73" s="1">
        <v>0.5</v>
      </c>
      <c r="CC73" s="1">
        <v>0</v>
      </c>
      <c r="CD73" s="1">
        <v>0</v>
      </c>
      <c r="CE73" s="1">
        <v>0</v>
      </c>
      <c r="CF73" s="1">
        <v>0</v>
      </c>
      <c r="CG73" s="1">
        <v>0</v>
      </c>
      <c r="CH73" s="1">
        <v>0</v>
      </c>
      <c r="CI73" s="1">
        <v>0</v>
      </c>
      <c r="CJ73" s="1">
        <v>0</v>
      </c>
      <c r="CK73" s="1">
        <f t="shared" si="1"/>
        <v>3.7970777399999998</v>
      </c>
      <c r="CL73" s="1">
        <v>1</v>
      </c>
    </row>
    <row r="74" spans="1:90" x14ac:dyDescent="0.25">
      <c r="A74" s="1" t="s">
        <v>127</v>
      </c>
      <c r="B74" s="1">
        <v>4.7</v>
      </c>
      <c r="C74" s="1">
        <v>2</v>
      </c>
      <c r="D74" s="1">
        <v>45</v>
      </c>
      <c r="E74" s="1">
        <v>0.02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13.5</v>
      </c>
      <c r="V74" s="1">
        <v>9</v>
      </c>
      <c r="W74" s="1">
        <v>67</v>
      </c>
      <c r="X74" s="1">
        <v>2</v>
      </c>
      <c r="Y74" s="1">
        <v>0</v>
      </c>
      <c r="Z74" s="1">
        <v>0</v>
      </c>
      <c r="AA74" s="1">
        <v>0</v>
      </c>
      <c r="AB74" s="1">
        <v>0</v>
      </c>
      <c r="AC74" s="1">
        <v>0.5</v>
      </c>
      <c r="AD74" s="1">
        <v>0</v>
      </c>
      <c r="AE74" s="1">
        <v>0.02</v>
      </c>
      <c r="AF74" s="1">
        <v>0</v>
      </c>
      <c r="AG74" s="1">
        <v>0</v>
      </c>
      <c r="AH74" s="1">
        <v>1</v>
      </c>
      <c r="AI74" s="1">
        <v>0</v>
      </c>
      <c r="AJ74" s="1">
        <v>0</v>
      </c>
      <c r="AK74" s="1">
        <v>4</v>
      </c>
      <c r="AL74" s="1">
        <v>7.05</v>
      </c>
      <c r="AM74" s="1">
        <v>4.9000000000000004</v>
      </c>
      <c r="AN74" s="1">
        <v>0.1</v>
      </c>
      <c r="AO74" s="1">
        <v>1.3</v>
      </c>
      <c r="AP74" s="1">
        <v>1</v>
      </c>
      <c r="AQ74" s="1">
        <v>1</v>
      </c>
      <c r="AR74" s="1">
        <v>0</v>
      </c>
      <c r="AS74" s="1">
        <v>0</v>
      </c>
      <c r="AT74" s="1">
        <v>0</v>
      </c>
      <c r="AU74" s="1">
        <v>2</v>
      </c>
      <c r="AV74" s="1">
        <v>0</v>
      </c>
      <c r="AW74" s="1">
        <v>0</v>
      </c>
      <c r="AX74" s="1">
        <v>3</v>
      </c>
      <c r="AY74" s="1">
        <v>0.5</v>
      </c>
      <c r="AZ74" s="1">
        <v>0</v>
      </c>
      <c r="BA74" s="1">
        <v>0.5</v>
      </c>
      <c r="BB74" s="1">
        <v>1</v>
      </c>
      <c r="BC74" s="1">
        <v>14.5</v>
      </c>
      <c r="BD74" s="1">
        <v>8</v>
      </c>
      <c r="BE74" s="1">
        <v>2.5</v>
      </c>
      <c r="BF74" s="1">
        <v>1</v>
      </c>
      <c r="BG74" s="1">
        <v>0.5</v>
      </c>
      <c r="BH74" s="1">
        <v>1.5</v>
      </c>
      <c r="BI74" s="1">
        <v>1.02</v>
      </c>
      <c r="BJ74" s="1">
        <v>32</v>
      </c>
      <c r="BK74" s="1">
        <v>24.5</v>
      </c>
      <c r="BL74" s="1">
        <v>77</v>
      </c>
      <c r="BM74" s="1">
        <v>20.5</v>
      </c>
      <c r="BN74" s="1">
        <v>11.5</v>
      </c>
      <c r="BO74" s="1">
        <v>56</v>
      </c>
      <c r="BP74" s="1">
        <v>13.5</v>
      </c>
      <c r="BQ74" s="1">
        <v>9</v>
      </c>
      <c r="BR74" s="1">
        <v>67</v>
      </c>
      <c r="BS74" s="1">
        <v>0</v>
      </c>
      <c r="BT74" s="1">
        <v>0</v>
      </c>
      <c r="BU74" s="1">
        <v>1</v>
      </c>
      <c r="BV74" s="1">
        <v>1</v>
      </c>
      <c r="BW74" s="1">
        <v>1</v>
      </c>
      <c r="BX74" s="1">
        <v>0.5</v>
      </c>
      <c r="BY74" s="1">
        <v>45.5</v>
      </c>
      <c r="BZ74" s="1">
        <v>2</v>
      </c>
      <c r="CA74" s="1">
        <v>7.5</v>
      </c>
      <c r="CB74" s="1">
        <v>1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>
        <v>0</v>
      </c>
      <c r="CJ74" s="1">
        <v>0</v>
      </c>
      <c r="CK74" s="1">
        <f t="shared" si="1"/>
        <v>4.0512714199999991</v>
      </c>
      <c r="CL74" s="1">
        <v>1</v>
      </c>
    </row>
    <row r="75" spans="1:90" x14ac:dyDescent="0.25">
      <c r="A75" s="1" t="s">
        <v>188</v>
      </c>
      <c r="B75" s="1">
        <v>4.3</v>
      </c>
      <c r="C75" s="1">
        <v>2</v>
      </c>
      <c r="D75" s="1">
        <v>90</v>
      </c>
      <c r="E75" s="1">
        <v>0.13</v>
      </c>
      <c r="F75" s="1">
        <v>0</v>
      </c>
      <c r="G75" s="1">
        <v>0.2</v>
      </c>
      <c r="H75" s="1">
        <v>0</v>
      </c>
      <c r="I75" s="1">
        <v>0.5</v>
      </c>
      <c r="J75" s="1">
        <v>0</v>
      </c>
      <c r="K75" s="1">
        <v>0</v>
      </c>
      <c r="L75" s="1">
        <v>0.5</v>
      </c>
      <c r="M75" s="1">
        <v>0</v>
      </c>
      <c r="N75" s="1">
        <v>0</v>
      </c>
      <c r="O75" s="1">
        <v>0.01</v>
      </c>
      <c r="P75" s="1">
        <v>0.01</v>
      </c>
      <c r="Q75" s="1">
        <v>0</v>
      </c>
      <c r="R75" s="1">
        <v>0</v>
      </c>
      <c r="S75" s="1">
        <v>0</v>
      </c>
      <c r="T75" s="1">
        <v>0</v>
      </c>
      <c r="U75" s="1">
        <v>17.5</v>
      </c>
      <c r="V75" s="1">
        <v>12.5</v>
      </c>
      <c r="W75" s="1">
        <v>71</v>
      </c>
      <c r="X75" s="1">
        <v>5</v>
      </c>
      <c r="Y75" s="1">
        <v>1</v>
      </c>
      <c r="Z75" s="1">
        <v>20</v>
      </c>
      <c r="AA75" s="1">
        <v>0</v>
      </c>
      <c r="AB75" s="1">
        <v>0</v>
      </c>
      <c r="AC75" s="1">
        <v>1</v>
      </c>
      <c r="AD75" s="1">
        <v>0.5</v>
      </c>
      <c r="AE75" s="1">
        <v>0.24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5</v>
      </c>
      <c r="AL75" s="1">
        <v>17.100000000000001</v>
      </c>
      <c r="AM75" s="1">
        <v>14.8</v>
      </c>
      <c r="AN75" s="1">
        <v>0.8</v>
      </c>
      <c r="AO75" s="1">
        <v>3.2</v>
      </c>
      <c r="AP75" s="1">
        <v>13.5</v>
      </c>
      <c r="AQ75" s="1">
        <v>13.5</v>
      </c>
      <c r="AR75" s="1">
        <v>0</v>
      </c>
      <c r="AS75" s="1">
        <v>0.5</v>
      </c>
      <c r="AT75" s="1">
        <v>3</v>
      </c>
      <c r="AU75" s="1">
        <v>2</v>
      </c>
      <c r="AV75" s="1">
        <v>1.5</v>
      </c>
      <c r="AW75" s="1">
        <v>75</v>
      </c>
      <c r="AX75" s="1">
        <v>6</v>
      </c>
      <c r="AY75" s="1">
        <v>2</v>
      </c>
      <c r="AZ75" s="1">
        <v>0</v>
      </c>
      <c r="BA75" s="1">
        <v>2</v>
      </c>
      <c r="BB75" s="1">
        <v>4</v>
      </c>
      <c r="BC75" s="1">
        <v>13</v>
      </c>
      <c r="BD75" s="1">
        <v>9.5</v>
      </c>
      <c r="BE75" s="1">
        <v>6</v>
      </c>
      <c r="BF75" s="1">
        <v>1</v>
      </c>
      <c r="BG75" s="1">
        <v>2</v>
      </c>
      <c r="BH75" s="1">
        <v>2.5</v>
      </c>
      <c r="BI75" s="1">
        <v>1.86</v>
      </c>
      <c r="BJ75" s="1">
        <v>44</v>
      </c>
      <c r="BK75" s="1">
        <v>29.5</v>
      </c>
      <c r="BL75" s="1">
        <v>67</v>
      </c>
      <c r="BM75" s="1">
        <v>31</v>
      </c>
      <c r="BN75" s="1">
        <v>19</v>
      </c>
      <c r="BO75" s="1">
        <v>61</v>
      </c>
      <c r="BP75" s="1">
        <v>17.5</v>
      </c>
      <c r="BQ75" s="1">
        <v>12.5</v>
      </c>
      <c r="BR75" s="1">
        <v>71</v>
      </c>
      <c r="BS75" s="1">
        <v>0</v>
      </c>
      <c r="BT75" s="1">
        <v>0</v>
      </c>
      <c r="BU75" s="1">
        <v>2</v>
      </c>
      <c r="BV75" s="1">
        <v>0</v>
      </c>
      <c r="BW75" s="1">
        <v>0</v>
      </c>
      <c r="BX75" s="1">
        <v>0.5</v>
      </c>
      <c r="BY75" s="1">
        <v>81.5</v>
      </c>
      <c r="BZ75" s="1">
        <v>0.5</v>
      </c>
      <c r="CA75" s="1">
        <v>6.5</v>
      </c>
      <c r="CB75" s="1">
        <v>4.5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0</v>
      </c>
      <c r="CJ75" s="1">
        <v>0</v>
      </c>
      <c r="CK75" s="1">
        <f t="shared" si="1"/>
        <v>4.3934961900000014</v>
      </c>
      <c r="CL75" s="1">
        <v>1</v>
      </c>
    </row>
    <row r="76" spans="1:90" x14ac:dyDescent="0.25">
      <c r="A76" s="1" t="s">
        <v>179</v>
      </c>
      <c r="B76" s="1">
        <v>5.4</v>
      </c>
      <c r="C76" s="1">
        <v>2</v>
      </c>
      <c r="D76" s="1">
        <v>90</v>
      </c>
      <c r="E76" s="1">
        <v>0.21</v>
      </c>
      <c r="F76" s="1">
        <v>0.33</v>
      </c>
      <c r="G76" s="1">
        <v>0.5</v>
      </c>
      <c r="H76" s="1">
        <v>2</v>
      </c>
      <c r="I76" s="1">
        <v>1</v>
      </c>
      <c r="J76" s="1">
        <v>0.5</v>
      </c>
      <c r="K76" s="1">
        <v>1</v>
      </c>
      <c r="L76" s="1">
        <v>0</v>
      </c>
      <c r="M76" s="1">
        <v>0.5</v>
      </c>
      <c r="N76" s="1">
        <v>0.5</v>
      </c>
      <c r="O76" s="1">
        <v>0.23</v>
      </c>
      <c r="P76" s="1">
        <v>0.23</v>
      </c>
      <c r="Q76" s="1">
        <v>0.5</v>
      </c>
      <c r="R76" s="1">
        <v>0.5</v>
      </c>
      <c r="S76" s="1">
        <v>0</v>
      </c>
      <c r="T76" s="1">
        <v>0</v>
      </c>
      <c r="U76" s="1">
        <v>6</v>
      </c>
      <c r="V76" s="1">
        <v>2</v>
      </c>
      <c r="W76" s="1">
        <v>33</v>
      </c>
      <c r="X76" s="1">
        <v>0.5</v>
      </c>
      <c r="Y76" s="1">
        <v>0</v>
      </c>
      <c r="Z76" s="1">
        <v>0</v>
      </c>
      <c r="AA76" s="1">
        <v>0</v>
      </c>
      <c r="AB76" s="1">
        <v>0</v>
      </c>
      <c r="AC76" s="1">
        <v>1</v>
      </c>
      <c r="AD76" s="1">
        <v>0.5</v>
      </c>
      <c r="AE76" s="1">
        <v>0.25</v>
      </c>
      <c r="AF76" s="1">
        <v>0.5</v>
      </c>
      <c r="AG76" s="1">
        <v>0</v>
      </c>
      <c r="AH76" s="1">
        <v>0</v>
      </c>
      <c r="AI76" s="1">
        <v>0</v>
      </c>
      <c r="AJ76" s="1">
        <v>0</v>
      </c>
      <c r="AK76" s="1">
        <v>13</v>
      </c>
      <c r="AL76" s="1">
        <v>11.8</v>
      </c>
      <c r="AM76" s="1">
        <v>48.8</v>
      </c>
      <c r="AN76" s="1">
        <v>2.1</v>
      </c>
      <c r="AO76" s="1">
        <v>4</v>
      </c>
      <c r="AP76" s="1">
        <v>18.5</v>
      </c>
      <c r="AQ76" s="1">
        <v>29</v>
      </c>
      <c r="AR76" s="1">
        <v>0</v>
      </c>
      <c r="AS76" s="1">
        <v>5.5</v>
      </c>
      <c r="AT76" s="1">
        <v>2</v>
      </c>
      <c r="AU76" s="1">
        <v>3.5</v>
      </c>
      <c r="AV76" s="1">
        <v>2.5</v>
      </c>
      <c r="AW76" s="1">
        <v>71</v>
      </c>
      <c r="AX76" s="1">
        <v>8.5</v>
      </c>
      <c r="AY76" s="1">
        <v>2</v>
      </c>
      <c r="AZ76" s="1">
        <v>1.5</v>
      </c>
      <c r="BA76" s="1">
        <v>0.5</v>
      </c>
      <c r="BB76" s="1">
        <v>4</v>
      </c>
      <c r="BC76" s="1">
        <v>16</v>
      </c>
      <c r="BD76" s="1">
        <v>12</v>
      </c>
      <c r="BE76" s="1">
        <v>6</v>
      </c>
      <c r="BF76" s="1">
        <v>2.5</v>
      </c>
      <c r="BG76" s="1">
        <v>4.5</v>
      </c>
      <c r="BH76" s="1">
        <v>3.5</v>
      </c>
      <c r="BI76" s="1">
        <v>2.34</v>
      </c>
      <c r="BJ76" s="1">
        <v>48.5</v>
      </c>
      <c r="BK76" s="1">
        <v>38</v>
      </c>
      <c r="BL76" s="1">
        <v>78</v>
      </c>
      <c r="BM76" s="1">
        <v>16</v>
      </c>
      <c r="BN76" s="1">
        <v>8</v>
      </c>
      <c r="BO76" s="1">
        <v>50</v>
      </c>
      <c r="BP76" s="1">
        <v>6</v>
      </c>
      <c r="BQ76" s="1">
        <v>2</v>
      </c>
      <c r="BR76" s="1">
        <v>33</v>
      </c>
      <c r="BS76" s="1">
        <v>0.5</v>
      </c>
      <c r="BT76" s="1">
        <v>0.5</v>
      </c>
      <c r="BU76" s="1">
        <v>2</v>
      </c>
      <c r="BV76" s="1">
        <v>0</v>
      </c>
      <c r="BW76" s="1">
        <v>0</v>
      </c>
      <c r="BX76" s="1">
        <v>0.5</v>
      </c>
      <c r="BY76" s="1">
        <v>63.5</v>
      </c>
      <c r="BZ76" s="1">
        <v>1.5</v>
      </c>
      <c r="CA76" s="1">
        <v>5.5</v>
      </c>
      <c r="CB76" s="1">
        <v>3</v>
      </c>
      <c r="CC76" s="1">
        <v>0</v>
      </c>
      <c r="CD76" s="1">
        <v>0</v>
      </c>
      <c r="CE76" s="1">
        <v>0</v>
      </c>
      <c r="CF76" s="1">
        <v>0</v>
      </c>
      <c r="CG76" s="1">
        <v>0</v>
      </c>
      <c r="CH76" s="1">
        <v>0</v>
      </c>
      <c r="CI76" s="1">
        <v>0</v>
      </c>
      <c r="CJ76" s="1">
        <v>0</v>
      </c>
      <c r="CK76" s="1">
        <f t="shared" si="1"/>
        <v>3.9845439900000001</v>
      </c>
      <c r="CL76" s="1">
        <v>1</v>
      </c>
    </row>
    <row r="77" spans="1:90" x14ac:dyDescent="0.25">
      <c r="A77" s="1" t="s">
        <v>135</v>
      </c>
      <c r="B77" s="1">
        <v>4.9000000000000004</v>
      </c>
      <c r="C77" s="1">
        <v>2</v>
      </c>
      <c r="D77" s="1">
        <v>90</v>
      </c>
      <c r="E77" s="1">
        <v>0.01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6</v>
      </c>
      <c r="V77" s="1">
        <v>2.5</v>
      </c>
      <c r="W77" s="1">
        <v>42</v>
      </c>
      <c r="X77" s="1">
        <v>0</v>
      </c>
      <c r="Y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3</v>
      </c>
      <c r="AL77" s="1">
        <v>0.2</v>
      </c>
      <c r="AM77" s="1">
        <v>16.7</v>
      </c>
      <c r="AN77" s="1">
        <v>0.1</v>
      </c>
      <c r="AO77" s="1">
        <v>2.2000000000000002</v>
      </c>
      <c r="AP77" s="1">
        <v>11.5</v>
      </c>
      <c r="AQ77" s="1">
        <v>11.5</v>
      </c>
      <c r="AR77" s="1">
        <v>0</v>
      </c>
      <c r="AS77" s="1">
        <v>1.5</v>
      </c>
      <c r="AT77" s="1">
        <v>1.5</v>
      </c>
      <c r="AU77" s="1">
        <v>0.5</v>
      </c>
      <c r="AV77" s="1">
        <v>0.5</v>
      </c>
      <c r="AW77" s="1">
        <v>100</v>
      </c>
      <c r="AX77" s="1">
        <v>2.5</v>
      </c>
      <c r="AY77" s="1">
        <v>4</v>
      </c>
      <c r="AZ77" s="1">
        <v>1</v>
      </c>
      <c r="BA77" s="1">
        <v>2.5</v>
      </c>
      <c r="BB77" s="1">
        <v>7.5</v>
      </c>
      <c r="BC77" s="1">
        <v>14</v>
      </c>
      <c r="BD77" s="1">
        <v>9.5</v>
      </c>
      <c r="BE77" s="1">
        <v>6</v>
      </c>
      <c r="BF77" s="1">
        <v>0</v>
      </c>
      <c r="BG77" s="1">
        <v>2</v>
      </c>
      <c r="BH77" s="1">
        <v>3</v>
      </c>
      <c r="BI77" s="1">
        <v>2</v>
      </c>
      <c r="BJ77" s="1">
        <v>23</v>
      </c>
      <c r="BK77" s="1">
        <v>16.5</v>
      </c>
      <c r="BL77" s="1">
        <v>72</v>
      </c>
      <c r="BM77" s="1">
        <v>10</v>
      </c>
      <c r="BN77" s="1">
        <v>6</v>
      </c>
      <c r="BO77" s="1">
        <v>60</v>
      </c>
      <c r="BP77" s="1">
        <v>6</v>
      </c>
      <c r="BQ77" s="1">
        <v>2.5</v>
      </c>
      <c r="BR77" s="1">
        <v>42</v>
      </c>
      <c r="BS77" s="1">
        <v>0</v>
      </c>
      <c r="BT77" s="1">
        <v>0</v>
      </c>
      <c r="BU77" s="1">
        <v>2</v>
      </c>
      <c r="BV77" s="1">
        <v>0</v>
      </c>
      <c r="BW77" s="1">
        <v>0</v>
      </c>
      <c r="BX77" s="1">
        <v>0</v>
      </c>
      <c r="BY77" s="1">
        <v>35</v>
      </c>
      <c r="BZ77" s="1">
        <v>1.5</v>
      </c>
      <c r="CA77" s="1">
        <v>4.5</v>
      </c>
      <c r="CB77" s="1">
        <v>1</v>
      </c>
      <c r="CC77" s="1">
        <v>0</v>
      </c>
      <c r="CD77" s="1">
        <v>0</v>
      </c>
      <c r="CE77" s="1">
        <v>0</v>
      </c>
      <c r="CF77" s="1">
        <v>0</v>
      </c>
      <c r="CG77" s="1">
        <v>0</v>
      </c>
      <c r="CH77" s="1">
        <v>0</v>
      </c>
      <c r="CI77" s="1">
        <v>0</v>
      </c>
      <c r="CJ77" s="1">
        <v>0</v>
      </c>
      <c r="CK77" s="1">
        <f t="shared" si="1"/>
        <v>2.8191682099999995</v>
      </c>
      <c r="CL77" s="1">
        <v>1</v>
      </c>
    </row>
    <row r="78" spans="1:90" x14ac:dyDescent="0.25">
      <c r="A78" s="1" t="s">
        <v>139</v>
      </c>
      <c r="B78" s="1">
        <v>4.4000000000000004</v>
      </c>
      <c r="C78" s="1">
        <v>2</v>
      </c>
      <c r="D78" s="1">
        <v>90</v>
      </c>
      <c r="E78" s="1">
        <v>0.03</v>
      </c>
      <c r="F78" s="1">
        <v>1</v>
      </c>
      <c r="G78" s="1">
        <v>0</v>
      </c>
      <c r="H78" s="1">
        <v>1</v>
      </c>
      <c r="I78" s="1">
        <v>0.5</v>
      </c>
      <c r="J78" s="1">
        <v>0</v>
      </c>
      <c r="K78" s="1">
        <v>0.5</v>
      </c>
      <c r="L78" s="1">
        <v>0</v>
      </c>
      <c r="M78" s="1">
        <v>0</v>
      </c>
      <c r="N78" s="1">
        <v>0.5</v>
      </c>
      <c r="O78" s="1">
        <v>0.02</v>
      </c>
      <c r="P78" s="1">
        <v>0.02</v>
      </c>
      <c r="Q78" s="1">
        <v>0</v>
      </c>
      <c r="R78" s="1">
        <v>0</v>
      </c>
      <c r="S78" s="1">
        <v>0</v>
      </c>
      <c r="T78" s="1">
        <v>0</v>
      </c>
      <c r="U78" s="1">
        <v>5.5</v>
      </c>
      <c r="V78" s="1">
        <v>1.5</v>
      </c>
      <c r="W78" s="1">
        <v>27</v>
      </c>
      <c r="X78" s="1">
        <v>0</v>
      </c>
      <c r="Y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0.02</v>
      </c>
      <c r="AF78" s="1">
        <v>0.5</v>
      </c>
      <c r="AG78" s="1">
        <v>0</v>
      </c>
      <c r="AH78" s="1">
        <v>0</v>
      </c>
      <c r="AI78" s="1">
        <v>0</v>
      </c>
      <c r="AJ78" s="1">
        <v>1</v>
      </c>
      <c r="AK78" s="1">
        <v>9</v>
      </c>
      <c r="AL78" s="1">
        <v>0.35</v>
      </c>
      <c r="AM78" s="1">
        <v>26.2</v>
      </c>
      <c r="AN78" s="1">
        <v>0.2</v>
      </c>
      <c r="AO78" s="1">
        <v>3.6</v>
      </c>
      <c r="AP78" s="1">
        <v>13</v>
      </c>
      <c r="AQ78" s="1">
        <v>29.5</v>
      </c>
      <c r="AR78" s="1">
        <v>1.5</v>
      </c>
      <c r="AS78" s="1">
        <v>9</v>
      </c>
      <c r="AT78" s="1">
        <v>0</v>
      </c>
      <c r="AU78" s="1">
        <v>2</v>
      </c>
      <c r="AV78" s="1">
        <v>0.5</v>
      </c>
      <c r="AW78" s="1">
        <v>25</v>
      </c>
      <c r="AX78" s="1">
        <v>7</v>
      </c>
      <c r="AY78" s="1">
        <v>5.5</v>
      </c>
      <c r="AZ78" s="1">
        <v>1</v>
      </c>
      <c r="BA78" s="1">
        <v>2.5</v>
      </c>
      <c r="BB78" s="1">
        <v>9</v>
      </c>
      <c r="BC78" s="1">
        <v>14.5</v>
      </c>
      <c r="BD78" s="1">
        <v>8</v>
      </c>
      <c r="BE78" s="1">
        <v>2.5</v>
      </c>
      <c r="BF78" s="1">
        <v>1</v>
      </c>
      <c r="BG78" s="1">
        <v>0.5</v>
      </c>
      <c r="BH78" s="1">
        <v>1.5</v>
      </c>
      <c r="BI78" s="1">
        <v>1.02</v>
      </c>
      <c r="BJ78" s="1">
        <v>63.5</v>
      </c>
      <c r="BK78" s="1">
        <v>52</v>
      </c>
      <c r="BL78" s="1">
        <v>82</v>
      </c>
      <c r="BM78" s="1">
        <v>18.5</v>
      </c>
      <c r="BN78" s="1">
        <v>12.5</v>
      </c>
      <c r="BO78" s="1">
        <v>68</v>
      </c>
      <c r="BP78" s="1">
        <v>5.5</v>
      </c>
      <c r="BQ78" s="1">
        <v>1.5</v>
      </c>
      <c r="BR78" s="1">
        <v>27</v>
      </c>
      <c r="BS78" s="1">
        <v>0</v>
      </c>
      <c r="BT78" s="1">
        <v>0</v>
      </c>
      <c r="BU78" s="1">
        <v>2</v>
      </c>
      <c r="BV78" s="1">
        <v>0</v>
      </c>
      <c r="BW78" s="1">
        <v>0</v>
      </c>
      <c r="BX78" s="1">
        <v>0</v>
      </c>
      <c r="BY78" s="1">
        <v>79.5</v>
      </c>
      <c r="BZ78" s="1">
        <v>0.5</v>
      </c>
      <c r="CA78" s="1">
        <v>5.5</v>
      </c>
      <c r="CB78" s="1">
        <v>0</v>
      </c>
      <c r="CC78" s="1">
        <v>0</v>
      </c>
      <c r="CD78" s="1">
        <v>0</v>
      </c>
      <c r="CE78" s="1">
        <v>0</v>
      </c>
      <c r="CF78" s="1">
        <v>0</v>
      </c>
      <c r="CG78" s="1">
        <v>0</v>
      </c>
      <c r="CH78" s="1">
        <v>0</v>
      </c>
      <c r="CI78" s="1">
        <v>0</v>
      </c>
      <c r="CJ78" s="1">
        <v>0</v>
      </c>
      <c r="CK78" s="1">
        <f t="shared" si="1"/>
        <v>4.9045380500000011</v>
      </c>
      <c r="CL78" s="1">
        <v>1</v>
      </c>
    </row>
    <row r="79" spans="1:90" x14ac:dyDescent="0.25">
      <c r="A79" s="1" t="s">
        <v>170</v>
      </c>
      <c r="B79" s="1">
        <v>5.3</v>
      </c>
      <c r="C79" s="1">
        <v>2</v>
      </c>
      <c r="D79" s="1">
        <v>90</v>
      </c>
      <c r="E79" s="1">
        <v>0.02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11</v>
      </c>
      <c r="V79" s="1">
        <v>6.5</v>
      </c>
      <c r="W79" s="1">
        <v>59</v>
      </c>
      <c r="X79" s="1">
        <v>1.5</v>
      </c>
      <c r="Y79" s="1">
        <v>0.5</v>
      </c>
      <c r="Z79" s="1">
        <v>33</v>
      </c>
      <c r="AA79" s="1">
        <v>0</v>
      </c>
      <c r="AB79" s="1">
        <v>0</v>
      </c>
      <c r="AC79" s="1">
        <v>1</v>
      </c>
      <c r="AD79" s="1">
        <v>0</v>
      </c>
      <c r="AE79" s="1">
        <v>0.04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8.9499999999999993</v>
      </c>
      <c r="AM79" s="1">
        <v>15.3</v>
      </c>
      <c r="AN79" s="1">
        <v>0.1</v>
      </c>
      <c r="AO79" s="1">
        <v>1.7</v>
      </c>
      <c r="AP79" s="1">
        <v>8</v>
      </c>
      <c r="AQ79" s="1">
        <v>8</v>
      </c>
      <c r="AR79" s="1">
        <v>0</v>
      </c>
      <c r="AS79" s="1">
        <v>1</v>
      </c>
      <c r="AT79" s="1">
        <v>2</v>
      </c>
      <c r="AU79" s="1">
        <v>2</v>
      </c>
      <c r="AV79" s="1">
        <v>1</v>
      </c>
      <c r="AW79" s="1">
        <v>50</v>
      </c>
      <c r="AX79" s="1">
        <v>3.5</v>
      </c>
      <c r="AY79" s="1">
        <v>2.5</v>
      </c>
      <c r="AZ79" s="1">
        <v>1</v>
      </c>
      <c r="BA79" s="1">
        <v>0.5</v>
      </c>
      <c r="BB79" s="1">
        <v>4</v>
      </c>
      <c r="BC79" s="1">
        <v>16</v>
      </c>
      <c r="BD79" s="1">
        <v>12</v>
      </c>
      <c r="BE79" s="1">
        <v>6</v>
      </c>
      <c r="BF79" s="1">
        <v>2.5</v>
      </c>
      <c r="BG79" s="1">
        <v>4.5</v>
      </c>
      <c r="BH79" s="1">
        <v>3.5</v>
      </c>
      <c r="BI79" s="1">
        <v>2.34</v>
      </c>
      <c r="BJ79" s="1">
        <v>43.5</v>
      </c>
      <c r="BK79" s="1">
        <v>28</v>
      </c>
      <c r="BL79" s="1">
        <v>64</v>
      </c>
      <c r="BM79" s="1">
        <v>24.5</v>
      </c>
      <c r="BN79" s="1">
        <v>13.5</v>
      </c>
      <c r="BO79" s="1">
        <v>55</v>
      </c>
      <c r="BP79" s="1">
        <v>11</v>
      </c>
      <c r="BQ79" s="1">
        <v>6.5</v>
      </c>
      <c r="BR79" s="1">
        <v>59</v>
      </c>
      <c r="BS79" s="1">
        <v>0</v>
      </c>
      <c r="BT79" s="1">
        <v>0</v>
      </c>
      <c r="BU79" s="1">
        <v>2</v>
      </c>
      <c r="BV79" s="1">
        <v>0</v>
      </c>
      <c r="BW79" s="1">
        <v>0</v>
      </c>
      <c r="BX79" s="1">
        <v>0</v>
      </c>
      <c r="BY79" s="1">
        <v>68</v>
      </c>
      <c r="BZ79" s="1">
        <v>0.5</v>
      </c>
      <c r="CA79" s="1">
        <v>5</v>
      </c>
      <c r="CB79" s="1">
        <v>2.5</v>
      </c>
      <c r="CC79" s="1">
        <v>0</v>
      </c>
      <c r="CD79" s="1">
        <v>0</v>
      </c>
      <c r="CE79" s="1">
        <v>0</v>
      </c>
      <c r="CF79" s="1">
        <v>0</v>
      </c>
      <c r="CG79" s="1">
        <v>0</v>
      </c>
      <c r="CH79" s="1">
        <v>0</v>
      </c>
      <c r="CI79" s="1">
        <v>0</v>
      </c>
      <c r="CJ79" s="1">
        <v>0</v>
      </c>
      <c r="CK79" s="1">
        <f t="shared" si="1"/>
        <v>3.8113962199999998</v>
      </c>
      <c r="CL79" s="1">
        <v>1</v>
      </c>
    </row>
    <row r="80" spans="1:90" x14ac:dyDescent="0.25">
      <c r="A80" s="1" t="s">
        <v>154</v>
      </c>
      <c r="B80" s="1">
        <v>5.7</v>
      </c>
      <c r="C80" s="1">
        <v>2</v>
      </c>
      <c r="D80" s="1">
        <v>84</v>
      </c>
      <c r="E80" s="1">
        <v>0.03</v>
      </c>
      <c r="F80" s="1">
        <v>0</v>
      </c>
      <c r="G80" s="1">
        <v>0.1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0.01</v>
      </c>
      <c r="P80" s="1">
        <v>0.01</v>
      </c>
      <c r="Q80" s="1">
        <v>0</v>
      </c>
      <c r="R80" s="1">
        <v>0</v>
      </c>
      <c r="S80" s="1">
        <v>0</v>
      </c>
      <c r="T80" s="1">
        <v>0</v>
      </c>
      <c r="U80" s="1">
        <v>13</v>
      </c>
      <c r="V80" s="1">
        <v>8.5</v>
      </c>
      <c r="W80" s="1">
        <v>65</v>
      </c>
      <c r="X80" s="1">
        <v>9.5</v>
      </c>
      <c r="Y80" s="1">
        <v>2.5</v>
      </c>
      <c r="Z80" s="1">
        <v>26</v>
      </c>
      <c r="AA80" s="1">
        <v>6.5</v>
      </c>
      <c r="AB80" s="1">
        <v>1.5</v>
      </c>
      <c r="AC80" s="1">
        <v>1</v>
      </c>
      <c r="AD80" s="1">
        <v>0</v>
      </c>
      <c r="AE80" s="1">
        <v>0.04</v>
      </c>
      <c r="AF80" s="1">
        <v>0</v>
      </c>
      <c r="AG80" s="1">
        <v>0</v>
      </c>
      <c r="AH80" s="1">
        <v>0.5</v>
      </c>
      <c r="AI80" s="1">
        <v>0</v>
      </c>
      <c r="AJ80" s="1">
        <v>0</v>
      </c>
      <c r="AK80" s="1">
        <v>4</v>
      </c>
      <c r="AL80" s="1">
        <v>22.2</v>
      </c>
      <c r="AM80" s="1">
        <v>16.5</v>
      </c>
      <c r="AN80" s="1">
        <v>0.2</v>
      </c>
      <c r="AO80" s="1">
        <v>3.2</v>
      </c>
      <c r="AP80" s="1">
        <v>13</v>
      </c>
      <c r="AQ80" s="1">
        <v>13</v>
      </c>
      <c r="AR80" s="1">
        <v>0</v>
      </c>
      <c r="AS80" s="1">
        <v>1.5</v>
      </c>
      <c r="AT80" s="1">
        <v>1</v>
      </c>
      <c r="AU80" s="1">
        <v>2</v>
      </c>
      <c r="AV80" s="1">
        <v>1.5</v>
      </c>
      <c r="AW80" s="1">
        <v>75</v>
      </c>
      <c r="AX80" s="1">
        <v>7</v>
      </c>
      <c r="AY80" s="1">
        <v>3</v>
      </c>
      <c r="AZ80" s="1">
        <v>0.5</v>
      </c>
      <c r="BA80" s="1">
        <v>2.5</v>
      </c>
      <c r="BB80" s="1">
        <v>6</v>
      </c>
      <c r="BC80" s="1">
        <v>8.5</v>
      </c>
      <c r="BD80" s="1">
        <v>3.5</v>
      </c>
      <c r="BE80" s="1">
        <v>4</v>
      </c>
      <c r="BF80" s="1">
        <v>1</v>
      </c>
      <c r="BG80" s="1">
        <v>0.5</v>
      </c>
      <c r="BH80" s="1">
        <v>1</v>
      </c>
      <c r="BI80" s="1">
        <v>0.98</v>
      </c>
      <c r="BJ80" s="1">
        <v>40</v>
      </c>
      <c r="BK80" s="1">
        <v>25.5</v>
      </c>
      <c r="BL80" s="1">
        <v>64</v>
      </c>
      <c r="BM80" s="1">
        <v>30.5</v>
      </c>
      <c r="BN80" s="1">
        <v>15</v>
      </c>
      <c r="BO80" s="1">
        <v>49</v>
      </c>
      <c r="BP80" s="1">
        <v>13</v>
      </c>
      <c r="BQ80" s="1">
        <v>8.5</v>
      </c>
      <c r="BR80" s="1">
        <v>65</v>
      </c>
      <c r="BS80" s="1">
        <v>0</v>
      </c>
      <c r="BT80" s="1">
        <v>0</v>
      </c>
      <c r="BU80" s="1">
        <v>2</v>
      </c>
      <c r="BV80" s="1">
        <v>0</v>
      </c>
      <c r="BW80" s="1">
        <v>1</v>
      </c>
      <c r="BX80" s="1">
        <v>0</v>
      </c>
      <c r="BY80" s="1">
        <v>79</v>
      </c>
      <c r="BZ80" s="1">
        <v>2</v>
      </c>
      <c r="CA80" s="1">
        <v>4</v>
      </c>
      <c r="CB80" s="1">
        <v>10</v>
      </c>
      <c r="CC80" s="1">
        <v>1</v>
      </c>
      <c r="CD80" s="1">
        <v>0</v>
      </c>
      <c r="CE80" s="1">
        <v>6.5</v>
      </c>
      <c r="CF80" s="1">
        <v>0.5</v>
      </c>
      <c r="CG80" s="1">
        <v>0</v>
      </c>
      <c r="CH80" s="1">
        <v>0</v>
      </c>
      <c r="CI80" s="1">
        <v>0</v>
      </c>
      <c r="CJ80" s="1">
        <v>0</v>
      </c>
      <c r="CK80" s="1">
        <f t="shared" si="1"/>
        <v>5.1523613899999994</v>
      </c>
      <c r="CL80" s="1">
        <v>1</v>
      </c>
    </row>
    <row r="81" spans="1:90" x14ac:dyDescent="0.25">
      <c r="A81" s="1" t="s">
        <v>159</v>
      </c>
      <c r="B81" s="1">
        <v>4.3</v>
      </c>
      <c r="C81" s="1">
        <v>2</v>
      </c>
      <c r="D81" s="1">
        <v>90</v>
      </c>
      <c r="E81" s="1">
        <v>0.21</v>
      </c>
      <c r="F81" s="1">
        <v>0</v>
      </c>
      <c r="G81" s="1">
        <v>0.3</v>
      </c>
      <c r="H81" s="1">
        <v>0</v>
      </c>
      <c r="I81" s="1">
        <v>0.5</v>
      </c>
      <c r="J81" s="1">
        <v>0.5</v>
      </c>
      <c r="K81" s="1">
        <v>0.5</v>
      </c>
      <c r="L81" s="1">
        <v>0</v>
      </c>
      <c r="M81" s="1">
        <v>0.5</v>
      </c>
      <c r="N81" s="1">
        <v>0</v>
      </c>
      <c r="O81" s="1">
        <v>0.24</v>
      </c>
      <c r="P81" s="1">
        <v>0.24</v>
      </c>
      <c r="Q81" s="1">
        <v>0</v>
      </c>
      <c r="R81" s="1">
        <v>0</v>
      </c>
      <c r="S81" s="1">
        <v>0</v>
      </c>
      <c r="T81" s="1">
        <v>0</v>
      </c>
      <c r="U81" s="1">
        <v>24</v>
      </c>
      <c r="V81" s="1">
        <v>19</v>
      </c>
      <c r="W81" s="1">
        <v>79</v>
      </c>
      <c r="X81" s="1">
        <v>3.5</v>
      </c>
      <c r="Y81" s="1">
        <v>0.5</v>
      </c>
      <c r="Z81" s="1">
        <v>14</v>
      </c>
      <c r="AA81" s="1">
        <v>0</v>
      </c>
      <c r="AB81" s="1">
        <v>0</v>
      </c>
      <c r="AC81" s="1">
        <v>1.5</v>
      </c>
      <c r="AD81" s="1">
        <v>0</v>
      </c>
      <c r="AE81" s="1">
        <v>0.09</v>
      </c>
      <c r="AF81" s="1">
        <v>0</v>
      </c>
      <c r="AG81" s="1">
        <v>0</v>
      </c>
      <c r="AH81" s="1">
        <v>0</v>
      </c>
      <c r="AI81" s="1">
        <v>0</v>
      </c>
      <c r="AJ81" s="1">
        <v>0.5</v>
      </c>
      <c r="AK81" s="1">
        <v>17.5</v>
      </c>
      <c r="AL81" s="1">
        <v>24.2</v>
      </c>
      <c r="AM81" s="1">
        <v>16.600000000000001</v>
      </c>
      <c r="AN81" s="1">
        <v>1.7</v>
      </c>
      <c r="AO81" s="1">
        <v>6</v>
      </c>
      <c r="AP81" s="1">
        <v>12</v>
      </c>
      <c r="AQ81" s="1">
        <v>18</v>
      </c>
      <c r="AR81" s="1">
        <v>0</v>
      </c>
      <c r="AS81" s="1">
        <v>4</v>
      </c>
      <c r="AT81" s="1">
        <v>0.5</v>
      </c>
      <c r="AU81" s="1">
        <v>3</v>
      </c>
      <c r="AV81" s="1">
        <v>2</v>
      </c>
      <c r="AW81" s="1">
        <v>67</v>
      </c>
      <c r="AX81" s="1">
        <v>3</v>
      </c>
      <c r="AY81" s="1">
        <v>0.5</v>
      </c>
      <c r="AZ81" s="1">
        <v>0</v>
      </c>
      <c r="BA81" s="1">
        <v>0</v>
      </c>
      <c r="BB81" s="1">
        <v>0.5</v>
      </c>
      <c r="BC81" s="1">
        <v>7</v>
      </c>
      <c r="BD81" s="1">
        <v>4.5</v>
      </c>
      <c r="BE81" s="1">
        <v>1.5</v>
      </c>
      <c r="BF81" s="1">
        <v>0</v>
      </c>
      <c r="BG81" s="1">
        <v>0.5</v>
      </c>
      <c r="BH81" s="1">
        <v>0.5</v>
      </c>
      <c r="BI81" s="1">
        <v>0.6</v>
      </c>
      <c r="BJ81" s="1">
        <v>52</v>
      </c>
      <c r="BK81" s="1">
        <v>46</v>
      </c>
      <c r="BL81" s="1">
        <v>88</v>
      </c>
      <c r="BM81" s="1">
        <v>39</v>
      </c>
      <c r="BN81" s="1">
        <v>30</v>
      </c>
      <c r="BO81" s="1">
        <v>77</v>
      </c>
      <c r="BP81" s="1">
        <v>24</v>
      </c>
      <c r="BQ81" s="1">
        <v>19</v>
      </c>
      <c r="BR81" s="1">
        <v>79</v>
      </c>
      <c r="BS81" s="1">
        <v>0.5</v>
      </c>
      <c r="BT81" s="1">
        <v>0</v>
      </c>
      <c r="BU81" s="1">
        <v>2</v>
      </c>
      <c r="BV81" s="1">
        <v>0</v>
      </c>
      <c r="BW81" s="1">
        <v>0</v>
      </c>
      <c r="BX81" s="1">
        <v>1.5</v>
      </c>
      <c r="BY81" s="1">
        <v>75.5</v>
      </c>
      <c r="BZ81" s="1">
        <v>1</v>
      </c>
      <c r="CA81" s="1">
        <v>4.5</v>
      </c>
      <c r="CB81" s="1">
        <v>7</v>
      </c>
      <c r="CC81" s="1">
        <v>0.5</v>
      </c>
      <c r="CD81" s="1">
        <v>0</v>
      </c>
      <c r="CE81" s="1">
        <v>0</v>
      </c>
      <c r="CF81" s="1">
        <v>0</v>
      </c>
      <c r="CG81" s="1">
        <v>0</v>
      </c>
      <c r="CH81" s="1">
        <v>0</v>
      </c>
      <c r="CI81" s="1">
        <v>0</v>
      </c>
      <c r="CJ81" s="1">
        <v>0</v>
      </c>
      <c r="CK81" s="1">
        <f t="shared" si="1"/>
        <v>4.3876071500000009</v>
      </c>
      <c r="CL81" s="1">
        <v>1</v>
      </c>
    </row>
    <row r="82" spans="1:90" x14ac:dyDescent="0.25">
      <c r="A82" s="1" t="s">
        <v>75</v>
      </c>
      <c r="B82" s="1">
        <v>4.3</v>
      </c>
      <c r="C82" s="1">
        <v>2</v>
      </c>
      <c r="D82" s="1">
        <v>90</v>
      </c>
      <c r="E82" s="1">
        <v>0.15</v>
      </c>
      <c r="F82" s="1">
        <v>0.25</v>
      </c>
      <c r="G82" s="1">
        <v>0.3</v>
      </c>
      <c r="H82" s="1">
        <v>1</v>
      </c>
      <c r="I82" s="1">
        <v>3.5</v>
      </c>
      <c r="J82" s="1">
        <v>0</v>
      </c>
      <c r="K82" s="1">
        <v>2</v>
      </c>
      <c r="L82" s="1">
        <v>1.5</v>
      </c>
      <c r="M82" s="1">
        <v>0</v>
      </c>
      <c r="N82" s="1">
        <v>1</v>
      </c>
      <c r="O82" s="1">
        <v>0.05</v>
      </c>
      <c r="P82" s="1">
        <v>0.05</v>
      </c>
      <c r="Q82" s="1">
        <v>0</v>
      </c>
      <c r="R82" s="1">
        <v>0</v>
      </c>
      <c r="S82" s="1">
        <v>0</v>
      </c>
      <c r="T82" s="1">
        <v>0</v>
      </c>
      <c r="U82" s="1">
        <v>17.5</v>
      </c>
      <c r="V82" s="1">
        <v>15.5</v>
      </c>
      <c r="W82" s="1">
        <v>89</v>
      </c>
      <c r="X82" s="1">
        <v>4</v>
      </c>
      <c r="Y82" s="1">
        <v>1</v>
      </c>
      <c r="Z82" s="1">
        <v>25</v>
      </c>
      <c r="AA82" s="1">
        <v>0</v>
      </c>
      <c r="AB82" s="1">
        <v>0</v>
      </c>
      <c r="AC82" s="1">
        <v>1</v>
      </c>
      <c r="AD82" s="1">
        <v>0.5</v>
      </c>
      <c r="AE82" s="1">
        <v>0.27</v>
      </c>
      <c r="AF82" s="1">
        <v>0.5</v>
      </c>
      <c r="AG82" s="1">
        <v>0</v>
      </c>
      <c r="AH82" s="1">
        <v>0</v>
      </c>
      <c r="AI82" s="1">
        <v>0</v>
      </c>
      <c r="AJ82" s="1">
        <v>0.5</v>
      </c>
      <c r="AK82" s="1">
        <v>22.5</v>
      </c>
      <c r="AL82" s="1">
        <v>20.55</v>
      </c>
      <c r="AM82" s="1">
        <v>15.4</v>
      </c>
      <c r="AN82" s="1">
        <v>1.1000000000000001</v>
      </c>
      <c r="AO82" s="1">
        <v>3.6</v>
      </c>
      <c r="AP82" s="1">
        <v>13</v>
      </c>
      <c r="AQ82" s="1">
        <v>23.5</v>
      </c>
      <c r="AR82" s="1">
        <v>1</v>
      </c>
      <c r="AS82" s="1">
        <v>6</v>
      </c>
      <c r="AT82" s="1">
        <v>1.5</v>
      </c>
      <c r="AU82" s="1">
        <v>0</v>
      </c>
      <c r="AV82" s="1">
        <v>0</v>
      </c>
      <c r="AX82" s="1">
        <v>8</v>
      </c>
      <c r="AY82" s="1">
        <v>2</v>
      </c>
      <c r="AZ82" s="1">
        <v>0</v>
      </c>
      <c r="BA82" s="1">
        <v>0</v>
      </c>
      <c r="BB82" s="1">
        <v>2</v>
      </c>
      <c r="BC82" s="1">
        <v>11.5</v>
      </c>
      <c r="BD82" s="1">
        <v>6</v>
      </c>
      <c r="BE82" s="1">
        <v>7.5</v>
      </c>
      <c r="BF82" s="1">
        <v>0</v>
      </c>
      <c r="BG82" s="1">
        <v>1</v>
      </c>
      <c r="BH82" s="1">
        <v>1.5</v>
      </c>
      <c r="BI82" s="1">
        <v>1.82</v>
      </c>
      <c r="BJ82" s="1">
        <v>65.5</v>
      </c>
      <c r="BK82" s="1">
        <v>59.5</v>
      </c>
      <c r="BL82" s="1">
        <v>91</v>
      </c>
      <c r="BM82" s="1">
        <v>43</v>
      </c>
      <c r="BN82" s="1">
        <v>36.5</v>
      </c>
      <c r="BO82" s="1">
        <v>85</v>
      </c>
      <c r="BP82" s="1">
        <v>17.5</v>
      </c>
      <c r="BQ82" s="1">
        <v>15.5</v>
      </c>
      <c r="BR82" s="1">
        <v>89</v>
      </c>
      <c r="BS82" s="1">
        <v>0</v>
      </c>
      <c r="BT82" s="1">
        <v>0</v>
      </c>
      <c r="BU82" s="1">
        <v>2</v>
      </c>
      <c r="BV82" s="1">
        <v>0</v>
      </c>
      <c r="BW82" s="1">
        <v>0</v>
      </c>
      <c r="BX82" s="1">
        <v>3</v>
      </c>
      <c r="BY82" s="1">
        <v>92.5</v>
      </c>
      <c r="BZ82" s="1">
        <v>5</v>
      </c>
      <c r="CA82" s="1">
        <v>2.5</v>
      </c>
      <c r="CB82" s="1">
        <v>4</v>
      </c>
      <c r="CC82" s="1">
        <v>0</v>
      </c>
      <c r="CD82" s="1">
        <v>0</v>
      </c>
      <c r="CE82" s="1">
        <v>0</v>
      </c>
      <c r="CF82" s="1">
        <v>0</v>
      </c>
      <c r="CG82" s="1">
        <v>0</v>
      </c>
      <c r="CH82" s="1">
        <v>0</v>
      </c>
      <c r="CI82" s="1">
        <v>0</v>
      </c>
      <c r="CJ82" s="1">
        <v>0</v>
      </c>
      <c r="CK82" s="1">
        <f t="shared" si="1"/>
        <v>5.1685350500000009</v>
      </c>
      <c r="CL82" s="1">
        <v>0</v>
      </c>
    </row>
    <row r="83" spans="1:90" x14ac:dyDescent="0.25">
      <c r="A83" s="1" t="s">
        <v>116</v>
      </c>
      <c r="B83" s="1">
        <v>4</v>
      </c>
      <c r="C83" s="1">
        <v>2</v>
      </c>
      <c r="D83" s="1">
        <v>90</v>
      </c>
      <c r="E83" s="1">
        <v>0.01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11.5</v>
      </c>
      <c r="V83" s="1">
        <v>8</v>
      </c>
      <c r="W83" s="1">
        <v>70</v>
      </c>
      <c r="X83" s="1">
        <v>3.5</v>
      </c>
      <c r="Y83" s="1">
        <v>0.5</v>
      </c>
      <c r="Z83" s="1">
        <v>14</v>
      </c>
      <c r="AA83" s="1">
        <v>0</v>
      </c>
      <c r="AB83" s="1">
        <v>0</v>
      </c>
      <c r="AC83" s="1">
        <v>0.5</v>
      </c>
      <c r="AD83" s="1">
        <v>0</v>
      </c>
      <c r="AE83" s="1">
        <v>0.02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9.1</v>
      </c>
      <c r="AM83" s="1">
        <v>17.7</v>
      </c>
      <c r="AN83" s="1">
        <v>0.1</v>
      </c>
      <c r="AO83" s="1">
        <v>2.2000000000000002</v>
      </c>
      <c r="AP83" s="1">
        <v>10</v>
      </c>
      <c r="AQ83" s="1">
        <v>10</v>
      </c>
      <c r="AR83" s="1">
        <v>0</v>
      </c>
      <c r="AS83" s="1">
        <v>1.5</v>
      </c>
      <c r="AT83" s="1">
        <v>1.5</v>
      </c>
      <c r="AU83" s="1">
        <v>1.5</v>
      </c>
      <c r="AV83" s="1">
        <v>1</v>
      </c>
      <c r="AW83" s="1">
        <v>67</v>
      </c>
      <c r="AX83" s="1">
        <v>4.5</v>
      </c>
      <c r="AY83" s="1">
        <v>3</v>
      </c>
      <c r="AZ83" s="1">
        <v>1</v>
      </c>
      <c r="BA83" s="1">
        <v>0</v>
      </c>
      <c r="BB83" s="1">
        <v>4</v>
      </c>
      <c r="BC83" s="1">
        <v>14</v>
      </c>
      <c r="BD83" s="1">
        <v>9.5</v>
      </c>
      <c r="BE83" s="1">
        <v>6</v>
      </c>
      <c r="BF83" s="1">
        <v>0</v>
      </c>
      <c r="BG83" s="1">
        <v>2</v>
      </c>
      <c r="BH83" s="1">
        <v>3</v>
      </c>
      <c r="BI83" s="1">
        <v>2</v>
      </c>
      <c r="BJ83" s="1">
        <v>31.5</v>
      </c>
      <c r="BK83" s="1">
        <v>21.5</v>
      </c>
      <c r="BL83" s="1">
        <v>68</v>
      </c>
      <c r="BM83" s="1">
        <v>23</v>
      </c>
      <c r="BN83" s="1">
        <v>13.5</v>
      </c>
      <c r="BO83" s="1">
        <v>59</v>
      </c>
      <c r="BP83" s="1">
        <v>11.5</v>
      </c>
      <c r="BQ83" s="1">
        <v>8</v>
      </c>
      <c r="BR83" s="1">
        <v>70</v>
      </c>
      <c r="BS83" s="1">
        <v>0</v>
      </c>
      <c r="BT83" s="1">
        <v>0</v>
      </c>
      <c r="BU83" s="1">
        <v>2</v>
      </c>
      <c r="BV83" s="1">
        <v>0</v>
      </c>
      <c r="BW83" s="1">
        <v>0</v>
      </c>
      <c r="BX83" s="1">
        <v>0.5</v>
      </c>
      <c r="BY83" s="1">
        <v>59.5</v>
      </c>
      <c r="BZ83" s="1">
        <v>0</v>
      </c>
      <c r="CA83" s="1">
        <v>7</v>
      </c>
      <c r="CB83" s="1">
        <v>4</v>
      </c>
      <c r="CC83" s="1">
        <v>0</v>
      </c>
      <c r="CD83" s="1">
        <v>0</v>
      </c>
      <c r="CE83" s="1">
        <v>0</v>
      </c>
      <c r="CF83" s="1">
        <v>0</v>
      </c>
      <c r="CG83" s="1">
        <v>0</v>
      </c>
      <c r="CH83" s="1">
        <v>0</v>
      </c>
      <c r="CI83" s="1">
        <v>0</v>
      </c>
      <c r="CJ83" s="1">
        <v>0</v>
      </c>
      <c r="CK83" s="1">
        <f t="shared" si="1"/>
        <v>3.5016917100000002</v>
      </c>
      <c r="CL83" s="1">
        <v>0</v>
      </c>
    </row>
    <row r="84" spans="1:90" x14ac:dyDescent="0.25">
      <c r="A84" s="1" t="s">
        <v>122</v>
      </c>
      <c r="B84" s="1">
        <v>4.5</v>
      </c>
      <c r="C84" s="1">
        <v>2</v>
      </c>
      <c r="D84" s="1">
        <v>83.5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7.5</v>
      </c>
      <c r="V84" s="1">
        <v>5.5</v>
      </c>
      <c r="W84" s="1">
        <v>73</v>
      </c>
      <c r="X84" s="1">
        <v>2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0.5</v>
      </c>
      <c r="AK84" s="1">
        <v>0</v>
      </c>
      <c r="AL84" s="1">
        <v>1.95</v>
      </c>
      <c r="AM84" s="1">
        <v>6.7</v>
      </c>
      <c r="AN84" s="1">
        <v>0</v>
      </c>
      <c r="AO84" s="1">
        <v>2.2999999999999998</v>
      </c>
      <c r="AP84" s="1">
        <v>8.5</v>
      </c>
      <c r="AQ84" s="1">
        <v>14.5</v>
      </c>
      <c r="AR84" s="1">
        <v>0</v>
      </c>
      <c r="AS84" s="1">
        <v>3.5</v>
      </c>
      <c r="AT84" s="1">
        <v>1</v>
      </c>
      <c r="AU84" s="1">
        <v>0</v>
      </c>
      <c r="AV84" s="1">
        <v>0</v>
      </c>
      <c r="AX84" s="1">
        <v>5.5</v>
      </c>
      <c r="AY84" s="1">
        <v>1</v>
      </c>
      <c r="AZ84" s="1">
        <v>0.5</v>
      </c>
      <c r="BA84" s="1">
        <v>1.5</v>
      </c>
      <c r="BB84" s="1">
        <v>3</v>
      </c>
      <c r="BC84" s="1">
        <v>12.5</v>
      </c>
      <c r="BD84" s="1">
        <v>10</v>
      </c>
      <c r="BE84" s="1">
        <v>5.5</v>
      </c>
      <c r="BF84" s="1">
        <v>0</v>
      </c>
      <c r="BG84" s="1">
        <v>4.5</v>
      </c>
      <c r="BH84" s="1">
        <v>2</v>
      </c>
      <c r="BI84" s="1">
        <v>1.72</v>
      </c>
      <c r="BJ84" s="1">
        <v>36</v>
      </c>
      <c r="BK84" s="1">
        <v>28.5</v>
      </c>
      <c r="BL84" s="1">
        <v>79</v>
      </c>
      <c r="BM84" s="1">
        <v>19</v>
      </c>
      <c r="BN84" s="1">
        <v>13</v>
      </c>
      <c r="BO84" s="1">
        <v>68</v>
      </c>
      <c r="BP84" s="1">
        <v>7.5</v>
      </c>
      <c r="BQ84" s="1">
        <v>5.5</v>
      </c>
      <c r="BR84" s="1">
        <v>73</v>
      </c>
      <c r="BS84" s="1">
        <v>0</v>
      </c>
      <c r="BT84" s="1">
        <v>0</v>
      </c>
      <c r="BU84" s="1">
        <v>2</v>
      </c>
      <c r="BV84" s="1">
        <v>0</v>
      </c>
      <c r="BW84" s="1">
        <v>1</v>
      </c>
      <c r="BX84" s="1">
        <v>0.5</v>
      </c>
      <c r="BY84" s="1">
        <v>50.5</v>
      </c>
      <c r="BZ84" s="1">
        <v>0</v>
      </c>
      <c r="CA84" s="1">
        <v>4</v>
      </c>
      <c r="CB84" s="1">
        <v>1</v>
      </c>
      <c r="CC84" s="1">
        <v>0</v>
      </c>
      <c r="CD84" s="1">
        <v>0</v>
      </c>
      <c r="CE84" s="1">
        <v>0</v>
      </c>
      <c r="CF84" s="1">
        <v>0</v>
      </c>
      <c r="CG84" s="1">
        <v>0</v>
      </c>
      <c r="CH84" s="1">
        <v>0</v>
      </c>
      <c r="CI84" s="1">
        <v>0</v>
      </c>
      <c r="CJ84" s="1">
        <v>0</v>
      </c>
      <c r="CK84" s="1">
        <f t="shared" si="1"/>
        <v>3.2134124000000002</v>
      </c>
      <c r="CL84" s="1">
        <v>0</v>
      </c>
    </row>
    <row r="85" spans="1:90" x14ac:dyDescent="0.25">
      <c r="A85" s="1" t="s">
        <v>201</v>
      </c>
      <c r="B85" s="1">
        <v>3.9</v>
      </c>
      <c r="C85" s="1">
        <v>2</v>
      </c>
      <c r="D85" s="1">
        <v>90</v>
      </c>
      <c r="E85" s="1">
        <v>0.02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6.5</v>
      </c>
      <c r="V85" s="1">
        <v>2</v>
      </c>
      <c r="W85" s="1">
        <v>31</v>
      </c>
      <c r="X85" s="1">
        <v>0.5</v>
      </c>
      <c r="Y85" s="1">
        <v>0.5</v>
      </c>
      <c r="Z85" s="1">
        <v>100</v>
      </c>
      <c r="AA85" s="1">
        <v>0</v>
      </c>
      <c r="AB85" s="1">
        <v>0</v>
      </c>
      <c r="AC85" s="1">
        <v>0.5</v>
      </c>
      <c r="AD85" s="1">
        <v>0</v>
      </c>
      <c r="AE85" s="1">
        <v>0.02</v>
      </c>
      <c r="AF85" s="1">
        <v>0</v>
      </c>
      <c r="AG85" s="1">
        <v>0</v>
      </c>
      <c r="AH85" s="1">
        <v>0</v>
      </c>
      <c r="AI85" s="1">
        <v>0</v>
      </c>
      <c r="AJ85" s="1">
        <v>0.5</v>
      </c>
      <c r="AK85" s="1">
        <v>1</v>
      </c>
      <c r="AL85" s="1">
        <v>7.7</v>
      </c>
      <c r="AM85" s="1">
        <v>12.1</v>
      </c>
      <c r="AN85" s="1">
        <v>0.1</v>
      </c>
      <c r="AO85" s="1">
        <v>2.4</v>
      </c>
      <c r="AP85" s="1">
        <v>12.5</v>
      </c>
      <c r="AQ85" s="1">
        <v>18.5</v>
      </c>
      <c r="AR85" s="1">
        <v>0</v>
      </c>
      <c r="AS85" s="1">
        <v>3.5</v>
      </c>
      <c r="AT85" s="1">
        <v>1</v>
      </c>
      <c r="AU85" s="1">
        <v>2</v>
      </c>
      <c r="AV85" s="1">
        <v>1.5</v>
      </c>
      <c r="AW85" s="1">
        <v>75</v>
      </c>
      <c r="AX85" s="1">
        <v>7</v>
      </c>
      <c r="AY85" s="1">
        <v>1.5</v>
      </c>
      <c r="AZ85" s="1">
        <v>0.5</v>
      </c>
      <c r="BA85" s="1">
        <v>0</v>
      </c>
      <c r="BB85" s="1">
        <v>2</v>
      </c>
      <c r="BC85" s="1">
        <v>12.5</v>
      </c>
      <c r="BD85" s="1">
        <v>10</v>
      </c>
      <c r="BE85" s="1">
        <v>5.5</v>
      </c>
      <c r="BF85" s="1">
        <v>0</v>
      </c>
      <c r="BG85" s="1">
        <v>4.5</v>
      </c>
      <c r="BH85" s="1">
        <v>2</v>
      </c>
      <c r="BI85" s="1">
        <v>1.72</v>
      </c>
      <c r="BJ85" s="1">
        <v>42.5</v>
      </c>
      <c r="BK85" s="1">
        <v>29.5</v>
      </c>
      <c r="BL85" s="1">
        <v>69</v>
      </c>
      <c r="BM85" s="1">
        <v>15.5</v>
      </c>
      <c r="BN85" s="1">
        <v>7.5</v>
      </c>
      <c r="BO85" s="1">
        <v>48</v>
      </c>
      <c r="BP85" s="1">
        <v>6.5</v>
      </c>
      <c r="BQ85" s="1">
        <v>2</v>
      </c>
      <c r="BR85" s="1">
        <v>31</v>
      </c>
      <c r="BS85" s="1">
        <v>0</v>
      </c>
      <c r="BT85" s="1">
        <v>0</v>
      </c>
      <c r="BU85" s="1">
        <v>2</v>
      </c>
      <c r="BV85" s="1">
        <v>0</v>
      </c>
      <c r="BW85" s="1">
        <v>0</v>
      </c>
      <c r="BX85" s="1">
        <v>1</v>
      </c>
      <c r="BY85" s="1">
        <v>68.5</v>
      </c>
      <c r="BZ85" s="1">
        <v>0.5</v>
      </c>
      <c r="CA85" s="1">
        <v>6.5</v>
      </c>
      <c r="CB85" s="1">
        <v>7.5</v>
      </c>
      <c r="CC85" s="1">
        <v>0</v>
      </c>
      <c r="CD85" s="1">
        <v>0</v>
      </c>
      <c r="CE85" s="1">
        <v>0</v>
      </c>
      <c r="CF85" s="1">
        <v>0</v>
      </c>
      <c r="CG85" s="1">
        <v>0</v>
      </c>
      <c r="CH85" s="1">
        <v>0</v>
      </c>
      <c r="CI85" s="1">
        <v>0</v>
      </c>
      <c r="CJ85" s="1">
        <v>0</v>
      </c>
      <c r="CK85" s="1">
        <f t="shared" si="1"/>
        <v>3.9696333200000002</v>
      </c>
      <c r="CL85" s="1">
        <v>0</v>
      </c>
    </row>
    <row r="86" spans="1:90" x14ac:dyDescent="0.25">
      <c r="A86" s="1" t="s">
        <v>146</v>
      </c>
      <c r="B86" s="1">
        <v>4.3</v>
      </c>
      <c r="C86" s="1">
        <v>2</v>
      </c>
      <c r="D86" s="1">
        <v>90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4</v>
      </c>
      <c r="V86" s="1">
        <v>1</v>
      </c>
      <c r="W86" s="1">
        <v>25</v>
      </c>
      <c r="X86" s="1">
        <v>0</v>
      </c>
      <c r="Y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0.2</v>
      </c>
      <c r="AM86" s="1">
        <v>12.8</v>
      </c>
      <c r="AN86" s="1">
        <v>0</v>
      </c>
      <c r="AO86" s="1">
        <v>2.4</v>
      </c>
      <c r="AP86" s="1">
        <v>10.5</v>
      </c>
      <c r="AQ86" s="1">
        <v>10.5</v>
      </c>
      <c r="AR86" s="1">
        <v>0</v>
      </c>
      <c r="AS86" s="1">
        <v>0.5</v>
      </c>
      <c r="AT86" s="1">
        <v>3</v>
      </c>
      <c r="AU86" s="1">
        <v>1</v>
      </c>
      <c r="AV86" s="1">
        <v>0.5</v>
      </c>
      <c r="AW86" s="1">
        <v>50</v>
      </c>
      <c r="AX86" s="1">
        <v>8.5</v>
      </c>
      <c r="AY86" s="1">
        <v>1.5</v>
      </c>
      <c r="AZ86" s="1">
        <v>1</v>
      </c>
      <c r="BA86" s="1">
        <v>2</v>
      </c>
      <c r="BB86" s="1">
        <v>4.5</v>
      </c>
      <c r="BC86" s="1">
        <v>13</v>
      </c>
      <c r="BD86" s="1">
        <v>9.5</v>
      </c>
      <c r="BE86" s="1">
        <v>6</v>
      </c>
      <c r="BF86" s="1">
        <v>1</v>
      </c>
      <c r="BG86" s="1">
        <v>2</v>
      </c>
      <c r="BH86" s="1">
        <v>2.5</v>
      </c>
      <c r="BI86" s="1">
        <v>1.86</v>
      </c>
      <c r="BJ86" s="1">
        <v>36.5</v>
      </c>
      <c r="BK86" s="1">
        <v>22</v>
      </c>
      <c r="BL86" s="1">
        <v>60</v>
      </c>
      <c r="BM86" s="1">
        <v>13.5</v>
      </c>
      <c r="BN86" s="1">
        <v>4</v>
      </c>
      <c r="BO86" s="1">
        <v>30</v>
      </c>
      <c r="BP86" s="1">
        <v>4</v>
      </c>
      <c r="BQ86" s="1">
        <v>1</v>
      </c>
      <c r="BR86" s="1">
        <v>25</v>
      </c>
      <c r="BS86" s="1">
        <v>0</v>
      </c>
      <c r="BT86" s="1">
        <v>0</v>
      </c>
      <c r="BU86" s="1">
        <v>2</v>
      </c>
      <c r="BV86" s="1">
        <v>0</v>
      </c>
      <c r="BW86" s="1">
        <v>0</v>
      </c>
      <c r="BX86" s="1">
        <v>0</v>
      </c>
      <c r="BY86" s="1">
        <v>43</v>
      </c>
      <c r="BZ86" s="1">
        <v>0</v>
      </c>
      <c r="CA86" s="1">
        <v>4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0</v>
      </c>
      <c r="CI86" s="1">
        <v>0</v>
      </c>
      <c r="CJ86" s="1">
        <v>0</v>
      </c>
      <c r="CK86" s="1">
        <f t="shared" si="1"/>
        <v>3.3503590999999995</v>
      </c>
      <c r="CL86" s="1">
        <v>0</v>
      </c>
    </row>
  </sheetData>
  <sortState xmlns:xlrd2="http://schemas.microsoft.com/office/spreadsheetml/2017/richdata2" ref="A2:CL86">
    <sortCondition ref="C6:C86"/>
  </sortState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9130B-B10D-4458-9057-FA2AE9647CEF}">
  <dimension ref="A1:CL79"/>
  <sheetViews>
    <sheetView zoomScale="80" zoomScaleNormal="80" workbookViewId="0">
      <pane xSplit="1" ySplit="1" topLeftCell="BT2" activePane="bottomRight" state="frozen"/>
      <selection pane="topRight" activeCell="B1" sqref="B1"/>
      <selection pane="bottomLeft" activeCell="A2" sqref="A2"/>
      <selection pane="bottomRight" activeCell="CK1" activeCellId="1" sqref="A1:B1048576 CK1:CL1048576"/>
    </sheetView>
  </sheetViews>
  <sheetFormatPr defaultRowHeight="15.75" x14ac:dyDescent="0.25"/>
  <cols>
    <col min="1" max="89" width="9.140625" style="1"/>
    <col min="90" max="90" width="12" style="1" bestFit="1" customWidth="1"/>
    <col min="91" max="16384" width="9.140625" style="1"/>
  </cols>
  <sheetData>
    <row r="1" spans="1:9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10</v>
      </c>
      <c r="S1" s="1" t="s">
        <v>11</v>
      </c>
      <c r="T1" s="1" t="s">
        <v>13</v>
      </c>
      <c r="U1" s="1" t="s">
        <v>17</v>
      </c>
      <c r="V1" s="1" t="s">
        <v>18</v>
      </c>
      <c r="W1" s="1" t="s">
        <v>19</v>
      </c>
      <c r="X1" s="1" t="s">
        <v>17</v>
      </c>
      <c r="Y1" s="1" t="s">
        <v>18</v>
      </c>
      <c r="Z1" s="1" t="s">
        <v>19</v>
      </c>
      <c r="AA1" s="1" t="s">
        <v>20</v>
      </c>
      <c r="AB1" s="1" t="s">
        <v>21</v>
      </c>
      <c r="AC1" s="1" t="s">
        <v>22</v>
      </c>
      <c r="AD1" s="1" t="s">
        <v>23</v>
      </c>
      <c r="AE1" s="1" t="s">
        <v>24</v>
      </c>
      <c r="AF1" s="1" t="s">
        <v>25</v>
      </c>
      <c r="AG1" s="1" t="s">
        <v>26</v>
      </c>
      <c r="AH1" s="1" t="s">
        <v>27</v>
      </c>
      <c r="AI1" s="1" t="s">
        <v>28</v>
      </c>
      <c r="AJ1" s="1" t="s">
        <v>29</v>
      </c>
      <c r="AK1" s="1" t="s">
        <v>30</v>
      </c>
      <c r="AL1" s="1" t="s">
        <v>31</v>
      </c>
      <c r="AM1" s="1" t="s">
        <v>32</v>
      </c>
      <c r="AN1" s="1" t="s">
        <v>33</v>
      </c>
      <c r="AO1" s="1" t="s">
        <v>34</v>
      </c>
      <c r="AP1" s="1" t="s">
        <v>35</v>
      </c>
      <c r="AQ1" s="1" t="s">
        <v>36</v>
      </c>
      <c r="AR1" s="1" t="s">
        <v>37</v>
      </c>
      <c r="AS1" s="1" t="s">
        <v>38</v>
      </c>
      <c r="AT1" s="1" t="s">
        <v>39</v>
      </c>
      <c r="AU1" s="1" t="s">
        <v>17</v>
      </c>
      <c r="AV1" s="1" t="s">
        <v>40</v>
      </c>
      <c r="AW1" s="1" t="s">
        <v>19</v>
      </c>
      <c r="AX1" s="1" t="s">
        <v>41</v>
      </c>
      <c r="AY1" s="1" t="s">
        <v>42</v>
      </c>
      <c r="AZ1" s="1" t="s">
        <v>43</v>
      </c>
      <c r="BA1" s="1" t="s">
        <v>44</v>
      </c>
      <c r="BB1" s="1" t="s">
        <v>45</v>
      </c>
      <c r="BC1" s="1" t="s">
        <v>8</v>
      </c>
      <c r="BD1" s="1" t="s">
        <v>10</v>
      </c>
      <c r="BE1" s="1" t="s">
        <v>9</v>
      </c>
      <c r="BF1" s="1" t="s">
        <v>46</v>
      </c>
      <c r="BG1" s="1" t="s">
        <v>13</v>
      </c>
      <c r="BH1" s="1" t="s">
        <v>12</v>
      </c>
      <c r="BI1" s="1" t="s">
        <v>47</v>
      </c>
      <c r="BJ1" s="1" t="s">
        <v>17</v>
      </c>
      <c r="BK1" s="1" t="s">
        <v>48</v>
      </c>
      <c r="BL1" s="1" t="s">
        <v>19</v>
      </c>
      <c r="BM1" s="1" t="s">
        <v>17</v>
      </c>
      <c r="BN1" s="1" t="s">
        <v>49</v>
      </c>
      <c r="BO1" s="1" t="s">
        <v>19</v>
      </c>
      <c r="BP1" s="1" t="s">
        <v>17</v>
      </c>
      <c r="BQ1" s="1" t="s">
        <v>18</v>
      </c>
      <c r="BR1" s="1" t="s">
        <v>19</v>
      </c>
      <c r="BS1" s="1" t="s">
        <v>17</v>
      </c>
      <c r="BT1" s="1" t="s">
        <v>49</v>
      </c>
      <c r="BU1" s="1" t="s">
        <v>50</v>
      </c>
      <c r="BV1" s="1" t="s">
        <v>51</v>
      </c>
      <c r="BW1" s="1" t="s">
        <v>52</v>
      </c>
      <c r="BX1" s="1" t="s">
        <v>53</v>
      </c>
      <c r="BY1" s="1" t="s">
        <v>54</v>
      </c>
      <c r="BZ1" s="1" t="s">
        <v>55</v>
      </c>
      <c r="CA1" s="1" t="s">
        <v>56</v>
      </c>
      <c r="CB1" s="1" t="s">
        <v>55</v>
      </c>
      <c r="CC1" s="1" t="s">
        <v>56</v>
      </c>
      <c r="CD1" s="1" t="s">
        <v>55</v>
      </c>
      <c r="CE1" s="1" t="s">
        <v>57</v>
      </c>
      <c r="CF1" s="1" t="s">
        <v>49</v>
      </c>
      <c r="CG1" s="1" t="s">
        <v>17</v>
      </c>
      <c r="CH1" s="1" t="s">
        <v>58</v>
      </c>
      <c r="CI1" s="1" t="s">
        <v>17</v>
      </c>
      <c r="CJ1" s="1" t="s">
        <v>58</v>
      </c>
      <c r="CK1" s="1" t="s">
        <v>209</v>
      </c>
      <c r="CL1" s="1" t="s">
        <v>208</v>
      </c>
    </row>
    <row r="2" spans="1:90" x14ac:dyDescent="0.25">
      <c r="A2" s="1" t="s">
        <v>72</v>
      </c>
      <c r="B2" s="1">
        <v>5.0999999999999996</v>
      </c>
      <c r="C2" s="1">
        <v>1</v>
      </c>
      <c r="D2" s="1">
        <v>65</v>
      </c>
      <c r="E2" s="1">
        <v>0.03</v>
      </c>
      <c r="F2" s="1">
        <v>1</v>
      </c>
      <c r="G2" s="1">
        <v>0</v>
      </c>
      <c r="H2" s="1">
        <v>1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7</v>
      </c>
      <c r="V2" s="1">
        <v>6</v>
      </c>
      <c r="W2" s="1">
        <v>86</v>
      </c>
      <c r="X2" s="1">
        <v>4</v>
      </c>
      <c r="Y2" s="1">
        <v>0</v>
      </c>
      <c r="Z2" s="1">
        <v>0</v>
      </c>
      <c r="AA2" s="1">
        <v>0</v>
      </c>
      <c r="AB2" s="1">
        <v>0</v>
      </c>
      <c r="AC2" s="1">
        <v>1</v>
      </c>
      <c r="AD2" s="1">
        <v>0</v>
      </c>
      <c r="AE2" s="1">
        <v>0.03</v>
      </c>
      <c r="AF2" s="1">
        <v>1</v>
      </c>
      <c r="AG2" s="1">
        <v>0</v>
      </c>
      <c r="AH2" s="1">
        <v>0</v>
      </c>
      <c r="AI2" s="1">
        <v>0</v>
      </c>
      <c r="AJ2" s="1">
        <v>1</v>
      </c>
      <c r="AK2" s="1">
        <v>0</v>
      </c>
      <c r="AL2" s="1">
        <v>12.8</v>
      </c>
      <c r="AM2" s="1">
        <v>25.6</v>
      </c>
      <c r="AN2" s="1">
        <v>0.1</v>
      </c>
      <c r="AO2" s="1">
        <v>2.7</v>
      </c>
      <c r="AP2" s="1">
        <v>14</v>
      </c>
      <c r="AQ2" s="1">
        <v>35</v>
      </c>
      <c r="AR2" s="1">
        <v>3</v>
      </c>
      <c r="AS2" s="1">
        <v>12</v>
      </c>
      <c r="AT2" s="1">
        <v>0</v>
      </c>
      <c r="AU2" s="1">
        <v>1</v>
      </c>
      <c r="AV2" s="1">
        <v>1</v>
      </c>
      <c r="AW2" s="1">
        <v>100</v>
      </c>
      <c r="AX2" s="1">
        <v>2</v>
      </c>
      <c r="AY2" s="1">
        <v>2</v>
      </c>
      <c r="AZ2" s="1">
        <v>0</v>
      </c>
      <c r="BA2" s="1">
        <v>1</v>
      </c>
      <c r="BB2" s="1">
        <v>3</v>
      </c>
      <c r="BC2" s="1">
        <v>11</v>
      </c>
      <c r="BD2" s="1">
        <v>7</v>
      </c>
      <c r="BE2" s="1">
        <v>5</v>
      </c>
      <c r="BF2" s="1">
        <v>0</v>
      </c>
      <c r="BG2" s="1">
        <v>2</v>
      </c>
      <c r="BH2" s="1">
        <v>2</v>
      </c>
      <c r="BI2" s="1">
        <v>1.47</v>
      </c>
      <c r="BJ2" s="1">
        <v>30</v>
      </c>
      <c r="BK2" s="1">
        <v>27</v>
      </c>
      <c r="BL2" s="1">
        <v>90</v>
      </c>
      <c r="BM2" s="1">
        <v>17</v>
      </c>
      <c r="BN2" s="1">
        <v>11</v>
      </c>
      <c r="BO2" s="1">
        <v>65</v>
      </c>
      <c r="BP2" s="1">
        <v>7</v>
      </c>
      <c r="BQ2" s="1">
        <v>6</v>
      </c>
      <c r="BR2" s="1">
        <v>86</v>
      </c>
      <c r="BS2" s="1">
        <v>0</v>
      </c>
      <c r="BT2" s="1">
        <v>0</v>
      </c>
      <c r="BU2" s="1">
        <v>1</v>
      </c>
      <c r="BV2" s="1">
        <v>0</v>
      </c>
      <c r="BW2" s="1">
        <v>1</v>
      </c>
      <c r="BX2" s="1">
        <v>2</v>
      </c>
      <c r="BY2" s="1">
        <v>55</v>
      </c>
      <c r="BZ2" s="1">
        <v>1</v>
      </c>
      <c r="CA2" s="1">
        <v>2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f>4.183594+(-0.009034*D2)+(-1.802019*E2)+(1.02112*F2)+(1.762121*G2)+(-3.031996*J2)+(-6.456009*M2)+(24.043236*O2)+(-1.033312*T2)+(0.066494*AA2)+(-0.22258*AB2)+(-0.191123*AC2)+(-1.297444*AI2)+(-0.050047*AK2)+(-0.042478*AM2)+(0.045861*AQ2)+(-0.114879*AS2)+(-0.11276*AT2)+(0.156991*AU2)+(-0.222984*AV2)+(0.03936*AY2)+(0.032499*BE2)+(0.1917*BF2)+(-0.123623*BG2)+(0.065461*BH2)+(0.015142*BK2)+(-0.018628*BL2)+(-0.023796*BN2)+(0.006707*BR2)+(0.619998*BS2)+(0.019132*BY2)+(0.096691*BZ2)+(-0.020132*CA2)+(0.100053*CB2)+(-1.303454*CD2)+(-0.545811*CF2)+(-1.093949*CG2)+(4.460507*CH2)+(7.9751*CJ2)</f>
        <v>3.72641563</v>
      </c>
      <c r="CL2" s="1">
        <v>12</v>
      </c>
    </row>
    <row r="3" spans="1:90" x14ac:dyDescent="0.25">
      <c r="A3" s="1" t="s">
        <v>109</v>
      </c>
      <c r="B3" s="1">
        <v>5.7</v>
      </c>
      <c r="C3" s="1">
        <v>1</v>
      </c>
      <c r="D3" s="1">
        <v>90</v>
      </c>
      <c r="E3" s="1">
        <v>0.12</v>
      </c>
      <c r="F3" s="1">
        <v>0</v>
      </c>
      <c r="G3" s="1">
        <v>0.5</v>
      </c>
      <c r="H3" s="1">
        <v>0</v>
      </c>
      <c r="I3" s="1">
        <v>4</v>
      </c>
      <c r="J3" s="1">
        <v>2</v>
      </c>
      <c r="K3" s="1">
        <v>4</v>
      </c>
      <c r="L3" s="1">
        <v>0</v>
      </c>
      <c r="M3" s="1">
        <v>0</v>
      </c>
      <c r="N3" s="1">
        <v>1</v>
      </c>
      <c r="O3" s="1">
        <v>0.35</v>
      </c>
      <c r="P3" s="1">
        <v>0.35</v>
      </c>
      <c r="Q3" s="1">
        <v>0</v>
      </c>
      <c r="R3" s="1">
        <v>0</v>
      </c>
      <c r="S3" s="1">
        <v>0</v>
      </c>
      <c r="T3" s="1">
        <v>0</v>
      </c>
      <c r="U3" s="1">
        <v>16</v>
      </c>
      <c r="V3" s="1">
        <v>13</v>
      </c>
      <c r="W3" s="1">
        <v>81</v>
      </c>
      <c r="X3" s="1">
        <v>0</v>
      </c>
      <c r="Y3" s="1">
        <v>0</v>
      </c>
      <c r="AA3" s="1">
        <v>0</v>
      </c>
      <c r="AB3" s="1">
        <v>0</v>
      </c>
      <c r="AC3" s="1">
        <v>1</v>
      </c>
      <c r="AD3" s="1">
        <v>0</v>
      </c>
      <c r="AE3" s="1">
        <v>0.14000000000000001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47</v>
      </c>
      <c r="AL3" s="1">
        <v>12.7</v>
      </c>
      <c r="AM3" s="1">
        <v>28.6</v>
      </c>
      <c r="AN3" s="1">
        <v>2.5</v>
      </c>
      <c r="AO3" s="1">
        <v>6</v>
      </c>
      <c r="AP3" s="1">
        <v>18</v>
      </c>
      <c r="AQ3" s="1">
        <v>18</v>
      </c>
      <c r="AR3" s="1">
        <v>0</v>
      </c>
      <c r="AS3" s="1">
        <v>2</v>
      </c>
      <c r="AT3" s="1">
        <v>1</v>
      </c>
      <c r="AU3" s="1">
        <v>1</v>
      </c>
      <c r="AV3" s="1">
        <v>1</v>
      </c>
      <c r="AW3" s="1">
        <v>100</v>
      </c>
      <c r="AX3" s="1">
        <v>4</v>
      </c>
      <c r="AY3" s="1">
        <v>1</v>
      </c>
      <c r="AZ3" s="1">
        <v>1</v>
      </c>
      <c r="BA3" s="1">
        <v>6</v>
      </c>
      <c r="BB3" s="1">
        <v>8</v>
      </c>
      <c r="BC3" s="1">
        <v>11</v>
      </c>
      <c r="BD3" s="1">
        <v>6</v>
      </c>
      <c r="BE3" s="1">
        <v>4</v>
      </c>
      <c r="BF3" s="1">
        <v>0</v>
      </c>
      <c r="BG3" s="1">
        <v>1</v>
      </c>
      <c r="BH3" s="1">
        <v>1</v>
      </c>
      <c r="BI3" s="1">
        <v>1.02</v>
      </c>
      <c r="BJ3" s="1">
        <v>101</v>
      </c>
      <c r="BK3" s="1">
        <v>93</v>
      </c>
      <c r="BL3" s="1">
        <v>92</v>
      </c>
      <c r="BM3" s="1">
        <v>47</v>
      </c>
      <c r="BN3" s="1">
        <v>42</v>
      </c>
      <c r="BO3" s="1">
        <v>89</v>
      </c>
      <c r="BP3" s="1">
        <v>16</v>
      </c>
      <c r="BQ3" s="1">
        <v>13</v>
      </c>
      <c r="BR3" s="1">
        <v>81</v>
      </c>
      <c r="BS3" s="1">
        <v>0</v>
      </c>
      <c r="BT3" s="1">
        <v>0</v>
      </c>
      <c r="BU3" s="1">
        <v>1</v>
      </c>
      <c r="BV3" s="1">
        <v>0</v>
      </c>
      <c r="BW3" s="1">
        <v>0</v>
      </c>
      <c r="BX3" s="1">
        <v>1</v>
      </c>
      <c r="BY3" s="1">
        <v>118</v>
      </c>
      <c r="BZ3" s="1">
        <v>6</v>
      </c>
      <c r="CA3" s="1">
        <v>15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f t="shared" ref="CK3:CK66" si="0">4.183594+(-0.009034*D3)+(-1.802019*E3)+(1.02112*F3)+(1.762121*G3)+(-3.031996*J3)+(-6.456009*M3)+(24.043236*O3)+(-1.033312*T3)+(0.066494*AA3)+(-0.22258*AB3)+(-0.191123*AC3)+(-1.297444*AI3)+(-0.050047*AK3)+(-0.042478*AM3)+(0.045861*AQ3)+(-0.114879*AS3)+(-0.11276*AT3)+(0.156991*AU3)+(-0.222984*AV3)+(0.03936*AY3)+(0.032499*BE3)+(0.1917*BF3)+(-0.123623*BG3)+(0.065461*BH3)+(0.015142*BK3)+(-0.018628*BL3)+(-0.023796*BN3)+(0.006707*BR3)+(0.619998*BS3)+(0.019132*BY3)+(0.096691*BZ3)+(-0.020132*CA3)+(0.100053*CB3)+(-1.303454*CD3)+(-0.545811*CF3)+(-1.093949*CG3)+(4.460507*CH3)+(7.9751*CJ3)</f>
        <v>4.9304780199999989</v>
      </c>
      <c r="CL3" s="1">
        <v>7</v>
      </c>
    </row>
    <row r="4" spans="1:90" x14ac:dyDescent="0.25">
      <c r="A4" s="1" t="s">
        <v>60</v>
      </c>
      <c r="B4" s="1">
        <v>5.3</v>
      </c>
      <c r="C4" s="1">
        <v>1</v>
      </c>
      <c r="D4" s="1">
        <v>90</v>
      </c>
      <c r="E4" s="1">
        <v>0.13</v>
      </c>
      <c r="F4" s="1">
        <v>0</v>
      </c>
      <c r="G4" s="1">
        <v>0.2</v>
      </c>
      <c r="H4" s="1">
        <v>0</v>
      </c>
      <c r="I4" s="1">
        <v>2</v>
      </c>
      <c r="J4" s="1">
        <v>1</v>
      </c>
      <c r="K4" s="1">
        <v>1</v>
      </c>
      <c r="L4" s="1">
        <v>1</v>
      </c>
      <c r="M4" s="1">
        <v>0</v>
      </c>
      <c r="N4" s="1">
        <v>0</v>
      </c>
      <c r="O4" s="1">
        <v>0.15</v>
      </c>
      <c r="P4" s="1">
        <v>0.15</v>
      </c>
      <c r="Q4" s="1">
        <v>0</v>
      </c>
      <c r="R4" s="1">
        <v>0</v>
      </c>
      <c r="S4" s="1">
        <v>0</v>
      </c>
      <c r="T4" s="1">
        <v>0</v>
      </c>
      <c r="U4" s="1">
        <v>30</v>
      </c>
      <c r="V4" s="1">
        <v>28</v>
      </c>
      <c r="W4" s="1">
        <v>93</v>
      </c>
      <c r="X4" s="1">
        <v>1</v>
      </c>
      <c r="Y4" s="1">
        <v>0</v>
      </c>
      <c r="Z4" s="1">
        <v>0</v>
      </c>
      <c r="AA4" s="1">
        <v>0</v>
      </c>
      <c r="AB4" s="1">
        <v>0</v>
      </c>
      <c r="AC4" s="1">
        <v>1</v>
      </c>
      <c r="AD4" s="1">
        <v>0</v>
      </c>
      <c r="AE4" s="1">
        <v>0.06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11</v>
      </c>
      <c r="AL4" s="1">
        <v>17.7</v>
      </c>
      <c r="AM4" s="1">
        <v>24.2</v>
      </c>
      <c r="AN4" s="1">
        <v>1.1000000000000001</v>
      </c>
      <c r="AO4" s="1">
        <v>4.7</v>
      </c>
      <c r="AP4" s="1">
        <v>21</v>
      </c>
      <c r="AQ4" s="1">
        <v>21</v>
      </c>
      <c r="AR4" s="1">
        <v>0</v>
      </c>
      <c r="AS4" s="1">
        <v>2</v>
      </c>
      <c r="AT4" s="1">
        <v>1</v>
      </c>
      <c r="AU4" s="1">
        <v>3</v>
      </c>
      <c r="AV4" s="1">
        <v>3</v>
      </c>
      <c r="AW4" s="1">
        <v>100</v>
      </c>
      <c r="AX4" s="1">
        <v>6</v>
      </c>
      <c r="AY4" s="1">
        <v>1</v>
      </c>
      <c r="AZ4" s="1">
        <v>1</v>
      </c>
      <c r="BA4" s="1">
        <v>1</v>
      </c>
      <c r="BB4" s="1">
        <v>3</v>
      </c>
      <c r="BC4" s="1">
        <v>9</v>
      </c>
      <c r="BD4" s="1">
        <v>8</v>
      </c>
      <c r="BE4" s="1">
        <v>3</v>
      </c>
      <c r="BF4" s="1">
        <v>3</v>
      </c>
      <c r="BG4" s="1">
        <v>4</v>
      </c>
      <c r="BH4" s="1">
        <v>1</v>
      </c>
      <c r="BI4" s="1">
        <v>0.92</v>
      </c>
      <c r="BJ4" s="1">
        <v>82</v>
      </c>
      <c r="BK4" s="1">
        <v>78</v>
      </c>
      <c r="BL4" s="1">
        <v>95</v>
      </c>
      <c r="BM4" s="1">
        <v>54</v>
      </c>
      <c r="BN4" s="1">
        <v>49</v>
      </c>
      <c r="BO4" s="1">
        <v>91</v>
      </c>
      <c r="BP4" s="1">
        <v>30</v>
      </c>
      <c r="BQ4" s="1">
        <v>28</v>
      </c>
      <c r="BR4" s="1">
        <v>93</v>
      </c>
      <c r="BS4" s="1">
        <v>0</v>
      </c>
      <c r="BT4" s="1">
        <v>0</v>
      </c>
      <c r="BU4" s="1">
        <v>1</v>
      </c>
      <c r="BV4" s="1">
        <v>0</v>
      </c>
      <c r="BW4" s="1">
        <v>0</v>
      </c>
      <c r="BX4" s="1">
        <v>1</v>
      </c>
      <c r="BY4" s="1">
        <v>100</v>
      </c>
      <c r="BZ4" s="1">
        <v>1</v>
      </c>
      <c r="CA4" s="1">
        <v>15</v>
      </c>
      <c r="CB4" s="1">
        <v>1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f t="shared" si="0"/>
        <v>3.6762145299999998</v>
      </c>
      <c r="CL4" s="1">
        <v>6</v>
      </c>
    </row>
    <row r="5" spans="1:90" x14ac:dyDescent="0.25">
      <c r="A5" s="1" t="s">
        <v>76</v>
      </c>
      <c r="B5" s="1">
        <v>4.9000000000000004</v>
      </c>
      <c r="C5" s="1">
        <v>1</v>
      </c>
      <c r="D5" s="1">
        <v>90</v>
      </c>
      <c r="E5" s="1">
        <v>0.18</v>
      </c>
      <c r="F5" s="1">
        <v>0</v>
      </c>
      <c r="G5" s="1">
        <v>0.1</v>
      </c>
      <c r="H5" s="1">
        <v>0</v>
      </c>
      <c r="I5" s="1">
        <v>1</v>
      </c>
      <c r="J5" s="1">
        <v>0</v>
      </c>
      <c r="K5" s="1">
        <v>1</v>
      </c>
      <c r="L5" s="1">
        <v>0</v>
      </c>
      <c r="M5" s="1">
        <v>0</v>
      </c>
      <c r="N5" s="1">
        <v>1</v>
      </c>
      <c r="O5" s="1">
        <v>0.03</v>
      </c>
      <c r="P5" s="1">
        <v>0.03</v>
      </c>
      <c r="Q5" s="1">
        <v>0</v>
      </c>
      <c r="R5" s="1">
        <v>0</v>
      </c>
      <c r="S5" s="1">
        <v>0</v>
      </c>
      <c r="T5" s="1">
        <v>0</v>
      </c>
      <c r="U5" s="1">
        <v>9</v>
      </c>
      <c r="V5" s="1">
        <v>4</v>
      </c>
      <c r="W5" s="1">
        <v>44</v>
      </c>
      <c r="X5" s="1">
        <v>0</v>
      </c>
      <c r="Y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0.03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13</v>
      </c>
      <c r="AL5" s="1">
        <v>0.3</v>
      </c>
      <c r="AM5" s="1">
        <v>42.4</v>
      </c>
      <c r="AN5" s="1">
        <v>0.3</v>
      </c>
      <c r="AO5" s="1">
        <v>2.7</v>
      </c>
      <c r="AP5" s="1">
        <v>13</v>
      </c>
      <c r="AQ5" s="1">
        <v>13</v>
      </c>
      <c r="AR5" s="1">
        <v>0</v>
      </c>
      <c r="AS5" s="1">
        <v>2</v>
      </c>
      <c r="AT5" s="1">
        <v>1</v>
      </c>
      <c r="AU5" s="1">
        <v>1</v>
      </c>
      <c r="AV5" s="1">
        <v>1</v>
      </c>
      <c r="AW5" s="1">
        <v>100</v>
      </c>
      <c r="AX5" s="1">
        <v>4</v>
      </c>
      <c r="AY5" s="1">
        <v>4</v>
      </c>
      <c r="AZ5" s="1">
        <v>6</v>
      </c>
      <c r="BA5" s="1">
        <v>1</v>
      </c>
      <c r="BB5" s="1">
        <v>11</v>
      </c>
      <c r="BC5" s="1">
        <v>19</v>
      </c>
      <c r="BD5" s="1">
        <v>12</v>
      </c>
      <c r="BE5" s="1">
        <v>4</v>
      </c>
      <c r="BF5" s="1">
        <v>0</v>
      </c>
      <c r="BG5" s="1">
        <v>2</v>
      </c>
      <c r="BH5" s="1">
        <v>2</v>
      </c>
      <c r="BI5" s="1">
        <v>1.61</v>
      </c>
      <c r="BJ5" s="1">
        <v>45</v>
      </c>
      <c r="BK5" s="1">
        <v>31</v>
      </c>
      <c r="BL5" s="1">
        <v>69</v>
      </c>
      <c r="BM5" s="1">
        <v>22</v>
      </c>
      <c r="BN5" s="1">
        <v>11</v>
      </c>
      <c r="BO5" s="1">
        <v>50</v>
      </c>
      <c r="BP5" s="1">
        <v>9</v>
      </c>
      <c r="BQ5" s="1">
        <v>4</v>
      </c>
      <c r="BR5" s="1">
        <v>44</v>
      </c>
      <c r="BS5" s="1">
        <v>0</v>
      </c>
      <c r="BT5" s="1">
        <v>0</v>
      </c>
      <c r="BU5" s="1">
        <v>1</v>
      </c>
      <c r="BV5" s="1">
        <v>0</v>
      </c>
      <c r="BW5" s="1">
        <v>0</v>
      </c>
      <c r="BX5" s="1">
        <v>1</v>
      </c>
      <c r="BY5" s="1">
        <v>64</v>
      </c>
      <c r="BZ5" s="1">
        <v>4</v>
      </c>
      <c r="CA5" s="1">
        <v>7</v>
      </c>
      <c r="CB5" s="1">
        <v>1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f t="shared" si="0"/>
        <v>2.6385585599999994</v>
      </c>
      <c r="CL5" s="1">
        <v>6</v>
      </c>
    </row>
    <row r="6" spans="1:90" x14ac:dyDescent="0.25">
      <c r="A6" s="1" t="s">
        <v>204</v>
      </c>
      <c r="B6" s="1">
        <v>4.3</v>
      </c>
      <c r="C6" s="1">
        <v>1</v>
      </c>
      <c r="D6" s="1">
        <v>90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3</v>
      </c>
      <c r="V6" s="1">
        <v>3</v>
      </c>
      <c r="W6" s="1">
        <v>100</v>
      </c>
      <c r="X6" s="1">
        <v>0</v>
      </c>
      <c r="Y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2</v>
      </c>
      <c r="AL6" s="1">
        <v>0.7</v>
      </c>
      <c r="AM6" s="1">
        <v>18.600000000000001</v>
      </c>
      <c r="AN6" s="1">
        <v>0</v>
      </c>
      <c r="AO6" s="1">
        <v>2.2999999999999998</v>
      </c>
      <c r="AP6" s="1">
        <v>15</v>
      </c>
      <c r="AQ6" s="1">
        <v>15</v>
      </c>
      <c r="AR6" s="1">
        <v>0</v>
      </c>
      <c r="AS6" s="1">
        <v>1</v>
      </c>
      <c r="AT6" s="1">
        <v>2</v>
      </c>
      <c r="AU6" s="1">
        <v>1</v>
      </c>
      <c r="AV6" s="1">
        <v>1</v>
      </c>
      <c r="AW6" s="1">
        <v>100</v>
      </c>
      <c r="AX6" s="1">
        <v>3</v>
      </c>
      <c r="AY6" s="1">
        <v>1</v>
      </c>
      <c r="AZ6" s="1">
        <v>2</v>
      </c>
      <c r="BA6" s="1">
        <v>0</v>
      </c>
      <c r="BB6" s="1">
        <v>3</v>
      </c>
      <c r="BC6" s="1">
        <v>19</v>
      </c>
      <c r="BD6" s="1">
        <v>12</v>
      </c>
      <c r="BE6" s="1">
        <v>7</v>
      </c>
      <c r="BF6" s="1">
        <v>1</v>
      </c>
      <c r="BG6" s="1">
        <v>5</v>
      </c>
      <c r="BH6" s="1">
        <v>1</v>
      </c>
      <c r="BI6" s="1">
        <v>1.75</v>
      </c>
      <c r="BJ6" s="1">
        <v>35</v>
      </c>
      <c r="BK6" s="1">
        <v>33</v>
      </c>
      <c r="BL6" s="1">
        <v>94</v>
      </c>
      <c r="BM6" s="1">
        <v>15</v>
      </c>
      <c r="BN6" s="1">
        <v>13</v>
      </c>
      <c r="BO6" s="1">
        <v>87</v>
      </c>
      <c r="BP6" s="1">
        <v>3</v>
      </c>
      <c r="BQ6" s="1">
        <v>3</v>
      </c>
      <c r="BR6" s="1">
        <v>100</v>
      </c>
      <c r="BS6" s="1">
        <v>0</v>
      </c>
      <c r="BT6" s="1">
        <v>0</v>
      </c>
      <c r="BU6" s="1">
        <v>1</v>
      </c>
      <c r="BV6" s="1">
        <v>0</v>
      </c>
      <c r="BW6" s="1">
        <v>0</v>
      </c>
      <c r="BX6" s="1">
        <v>0</v>
      </c>
      <c r="BY6" s="1">
        <v>41</v>
      </c>
      <c r="BZ6" s="1">
        <v>1</v>
      </c>
      <c r="CA6" s="1">
        <v>2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f t="shared" si="0"/>
        <v>2.6186161999999999</v>
      </c>
      <c r="CL6" s="1">
        <v>6</v>
      </c>
    </row>
    <row r="7" spans="1:90" x14ac:dyDescent="0.25">
      <c r="A7" s="1" t="s">
        <v>100</v>
      </c>
      <c r="B7" s="1">
        <v>4.8</v>
      </c>
      <c r="C7" s="1">
        <v>1</v>
      </c>
      <c r="D7" s="1">
        <v>90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6</v>
      </c>
      <c r="V7" s="1">
        <v>3</v>
      </c>
      <c r="W7" s="1">
        <v>50</v>
      </c>
      <c r="X7" s="1">
        <v>0</v>
      </c>
      <c r="Y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1</v>
      </c>
      <c r="AI7" s="1">
        <v>0</v>
      </c>
      <c r="AJ7" s="1">
        <v>1</v>
      </c>
      <c r="AK7" s="1">
        <v>0</v>
      </c>
      <c r="AL7" s="1">
        <v>0.2</v>
      </c>
      <c r="AM7" s="1">
        <v>21</v>
      </c>
      <c r="AN7" s="1">
        <v>0</v>
      </c>
      <c r="AO7" s="1">
        <v>3.2</v>
      </c>
      <c r="AP7" s="1">
        <v>7</v>
      </c>
      <c r="AQ7" s="1">
        <v>19</v>
      </c>
      <c r="AR7" s="1">
        <v>0</v>
      </c>
      <c r="AS7" s="1">
        <v>5</v>
      </c>
      <c r="AT7" s="1">
        <v>0</v>
      </c>
      <c r="AU7" s="1">
        <v>2</v>
      </c>
      <c r="AV7" s="1">
        <v>1</v>
      </c>
      <c r="AW7" s="1">
        <v>50</v>
      </c>
      <c r="AX7" s="1">
        <v>6</v>
      </c>
      <c r="AY7" s="1">
        <v>7</v>
      </c>
      <c r="AZ7" s="1">
        <v>1</v>
      </c>
      <c r="BA7" s="1">
        <v>1</v>
      </c>
      <c r="BB7" s="1">
        <v>9</v>
      </c>
      <c r="BC7" s="1">
        <v>16</v>
      </c>
      <c r="BD7" s="1">
        <v>8</v>
      </c>
      <c r="BE7" s="1">
        <v>2</v>
      </c>
      <c r="BF7" s="1">
        <v>0</v>
      </c>
      <c r="BG7" s="1">
        <v>3</v>
      </c>
      <c r="BH7" s="1">
        <v>0</v>
      </c>
      <c r="BI7" s="1">
        <v>0.6</v>
      </c>
      <c r="BJ7" s="1">
        <v>25</v>
      </c>
      <c r="BK7" s="1">
        <v>18</v>
      </c>
      <c r="BL7" s="1">
        <v>72</v>
      </c>
      <c r="BM7" s="1">
        <v>12</v>
      </c>
      <c r="BN7" s="1">
        <v>7</v>
      </c>
      <c r="BO7" s="1">
        <v>58</v>
      </c>
      <c r="BP7" s="1">
        <v>6</v>
      </c>
      <c r="BQ7" s="1">
        <v>3</v>
      </c>
      <c r="BR7" s="1">
        <v>50</v>
      </c>
      <c r="BS7" s="1">
        <v>0</v>
      </c>
      <c r="BT7" s="1">
        <v>0</v>
      </c>
      <c r="BU7" s="1">
        <v>1</v>
      </c>
      <c r="BV7" s="1">
        <v>0</v>
      </c>
      <c r="BW7" s="1">
        <v>0</v>
      </c>
      <c r="BX7" s="1">
        <v>0</v>
      </c>
      <c r="BY7" s="1">
        <v>37</v>
      </c>
      <c r="BZ7" s="1">
        <v>0</v>
      </c>
      <c r="CA7" s="1">
        <v>6</v>
      </c>
      <c r="CB7" s="1">
        <v>1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f t="shared" si="0"/>
        <v>2.6233700000000004</v>
      </c>
      <c r="CL7" s="1">
        <v>5</v>
      </c>
    </row>
    <row r="8" spans="1:90" x14ac:dyDescent="0.25">
      <c r="A8" s="1" t="s">
        <v>64</v>
      </c>
      <c r="B8" s="1">
        <v>4.5</v>
      </c>
      <c r="C8" s="1">
        <v>1</v>
      </c>
      <c r="D8" s="1">
        <v>90</v>
      </c>
      <c r="E8" s="1">
        <v>0.05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6</v>
      </c>
      <c r="V8" s="1">
        <v>4</v>
      </c>
      <c r="W8" s="1">
        <v>67</v>
      </c>
      <c r="X8" s="1">
        <v>0</v>
      </c>
      <c r="Y8" s="1">
        <v>0</v>
      </c>
      <c r="AA8" s="1">
        <v>0</v>
      </c>
      <c r="AB8" s="1">
        <v>0</v>
      </c>
      <c r="AC8" s="1">
        <v>1</v>
      </c>
      <c r="AD8" s="1">
        <v>0</v>
      </c>
      <c r="AE8" s="1">
        <v>0.03</v>
      </c>
      <c r="AF8" s="1">
        <v>0</v>
      </c>
      <c r="AG8" s="1">
        <v>0</v>
      </c>
      <c r="AH8" s="1">
        <v>1</v>
      </c>
      <c r="AI8" s="1">
        <v>0</v>
      </c>
      <c r="AJ8" s="1">
        <v>0</v>
      </c>
      <c r="AK8" s="1">
        <v>0</v>
      </c>
      <c r="AL8" s="1">
        <v>10.8</v>
      </c>
      <c r="AM8" s="1">
        <v>10.4</v>
      </c>
      <c r="AN8" s="1">
        <v>0.1</v>
      </c>
      <c r="AO8" s="1">
        <v>1.4</v>
      </c>
      <c r="AP8" s="1">
        <v>7</v>
      </c>
      <c r="AQ8" s="1">
        <v>7</v>
      </c>
      <c r="AR8" s="1">
        <v>0</v>
      </c>
      <c r="AS8" s="1">
        <v>1</v>
      </c>
      <c r="AT8" s="1">
        <v>1</v>
      </c>
      <c r="AU8" s="1">
        <v>1</v>
      </c>
      <c r="AV8" s="1">
        <v>1</v>
      </c>
      <c r="AW8" s="1">
        <v>100</v>
      </c>
      <c r="AX8" s="1">
        <v>4</v>
      </c>
      <c r="AY8" s="1">
        <v>3</v>
      </c>
      <c r="AZ8" s="1">
        <v>0</v>
      </c>
      <c r="BA8" s="1">
        <v>1</v>
      </c>
      <c r="BB8" s="1">
        <v>4</v>
      </c>
      <c r="BC8" s="1">
        <v>15</v>
      </c>
      <c r="BD8" s="1">
        <v>8</v>
      </c>
      <c r="BE8" s="1">
        <v>3</v>
      </c>
      <c r="BF8" s="1">
        <v>1</v>
      </c>
      <c r="BG8" s="1">
        <v>1</v>
      </c>
      <c r="BH8" s="1">
        <v>2</v>
      </c>
      <c r="BI8" s="1">
        <v>1.67</v>
      </c>
      <c r="BJ8" s="1">
        <v>18</v>
      </c>
      <c r="BK8" s="1">
        <v>11</v>
      </c>
      <c r="BL8" s="1">
        <v>61</v>
      </c>
      <c r="BM8" s="1">
        <v>8</v>
      </c>
      <c r="BN8" s="1">
        <v>5</v>
      </c>
      <c r="BO8" s="1">
        <v>63</v>
      </c>
      <c r="BP8" s="1">
        <v>6</v>
      </c>
      <c r="BQ8" s="1">
        <v>4</v>
      </c>
      <c r="BR8" s="1">
        <v>67</v>
      </c>
      <c r="BS8" s="1">
        <v>0</v>
      </c>
      <c r="BT8" s="1">
        <v>0</v>
      </c>
      <c r="BU8" s="1">
        <v>1</v>
      </c>
      <c r="BV8" s="1">
        <v>0</v>
      </c>
      <c r="BW8" s="1">
        <v>0</v>
      </c>
      <c r="BX8" s="1">
        <v>1</v>
      </c>
      <c r="BY8" s="1">
        <v>39</v>
      </c>
      <c r="BZ8" s="1">
        <v>0</v>
      </c>
      <c r="CA8" s="1">
        <v>5</v>
      </c>
      <c r="CB8" s="1">
        <v>2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f t="shared" si="0"/>
        <v>3.29574685</v>
      </c>
      <c r="CL8" s="1">
        <v>2</v>
      </c>
    </row>
    <row r="9" spans="1:90" x14ac:dyDescent="0.25">
      <c r="A9" s="1" t="s">
        <v>77</v>
      </c>
      <c r="B9" s="1">
        <v>4.7</v>
      </c>
      <c r="C9" s="1">
        <v>1</v>
      </c>
      <c r="D9" s="1">
        <v>67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4</v>
      </c>
      <c r="V9" s="1">
        <v>2</v>
      </c>
      <c r="W9" s="1">
        <v>50</v>
      </c>
      <c r="X9" s="1">
        <v>1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0.9</v>
      </c>
      <c r="AM9" s="1">
        <v>14.6</v>
      </c>
      <c r="AN9" s="1">
        <v>0</v>
      </c>
      <c r="AO9" s="1">
        <v>2.2999999999999998</v>
      </c>
      <c r="AP9" s="1">
        <v>7</v>
      </c>
      <c r="AQ9" s="1">
        <v>7</v>
      </c>
      <c r="AR9" s="1">
        <v>0</v>
      </c>
      <c r="AS9" s="1">
        <v>1</v>
      </c>
      <c r="AT9" s="1">
        <v>2</v>
      </c>
      <c r="AU9" s="1">
        <v>2</v>
      </c>
      <c r="AV9" s="1">
        <v>1</v>
      </c>
      <c r="AW9" s="1">
        <v>50</v>
      </c>
      <c r="AX9" s="1">
        <v>1</v>
      </c>
      <c r="AY9" s="1">
        <v>2</v>
      </c>
      <c r="AZ9" s="1">
        <v>1</v>
      </c>
      <c r="BA9" s="1">
        <v>1</v>
      </c>
      <c r="BB9" s="1">
        <v>4</v>
      </c>
      <c r="BC9" s="1">
        <v>17</v>
      </c>
      <c r="BD9" s="1">
        <v>10</v>
      </c>
      <c r="BE9" s="1">
        <v>7</v>
      </c>
      <c r="BF9" s="1">
        <v>0</v>
      </c>
      <c r="BG9" s="1">
        <v>2</v>
      </c>
      <c r="BH9" s="1">
        <v>1</v>
      </c>
      <c r="BI9" s="1">
        <v>1.62</v>
      </c>
      <c r="BJ9" s="1">
        <v>25</v>
      </c>
      <c r="BK9" s="1">
        <v>21</v>
      </c>
      <c r="BL9" s="1">
        <v>84</v>
      </c>
      <c r="BM9" s="1">
        <v>8</v>
      </c>
      <c r="BN9" s="1">
        <v>4</v>
      </c>
      <c r="BO9" s="1">
        <v>50</v>
      </c>
      <c r="BP9" s="1">
        <v>4</v>
      </c>
      <c r="BQ9" s="1">
        <v>2</v>
      </c>
      <c r="BR9" s="1">
        <v>50</v>
      </c>
      <c r="BS9" s="1">
        <v>0</v>
      </c>
      <c r="BT9" s="1">
        <v>0</v>
      </c>
      <c r="BU9" s="1">
        <v>1</v>
      </c>
      <c r="BV9" s="1">
        <v>0</v>
      </c>
      <c r="BW9" s="1">
        <v>1</v>
      </c>
      <c r="BX9" s="1">
        <v>0</v>
      </c>
      <c r="BY9" s="1">
        <v>41</v>
      </c>
      <c r="BZ9" s="1">
        <v>0</v>
      </c>
      <c r="CA9" s="1">
        <v>1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f t="shared" si="0"/>
        <v>2.9118672000000005</v>
      </c>
      <c r="CL9" s="1">
        <v>2</v>
      </c>
    </row>
    <row r="10" spans="1:90" x14ac:dyDescent="0.25">
      <c r="A10" s="1" t="s">
        <v>203</v>
      </c>
      <c r="B10" s="1">
        <v>4.3</v>
      </c>
      <c r="C10" s="1">
        <v>1</v>
      </c>
      <c r="D10" s="1">
        <v>9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6</v>
      </c>
      <c r="V10" s="1">
        <v>4</v>
      </c>
      <c r="W10" s="1">
        <v>67</v>
      </c>
      <c r="X10" s="1">
        <v>2</v>
      </c>
      <c r="Y10" s="1">
        <v>1</v>
      </c>
      <c r="Z10" s="1">
        <v>50</v>
      </c>
      <c r="AA10" s="1">
        <v>1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5.2</v>
      </c>
      <c r="AM10" s="1">
        <v>2.6</v>
      </c>
      <c r="AN10" s="1">
        <v>0</v>
      </c>
      <c r="AO10" s="1">
        <v>1</v>
      </c>
      <c r="AP10" s="1">
        <v>4</v>
      </c>
      <c r="AQ10" s="1">
        <v>4</v>
      </c>
      <c r="AR10" s="1">
        <v>0</v>
      </c>
      <c r="AS10" s="1">
        <v>1</v>
      </c>
      <c r="AT10" s="1">
        <v>0</v>
      </c>
      <c r="AU10" s="1">
        <v>0</v>
      </c>
      <c r="AV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17</v>
      </c>
      <c r="BD10" s="1">
        <v>8</v>
      </c>
      <c r="BE10" s="1">
        <v>7</v>
      </c>
      <c r="BF10" s="1">
        <v>1</v>
      </c>
      <c r="BG10" s="1">
        <v>0</v>
      </c>
      <c r="BH10" s="1">
        <v>2</v>
      </c>
      <c r="BI10" s="1">
        <v>1.84</v>
      </c>
      <c r="BJ10" s="1">
        <v>10</v>
      </c>
      <c r="BK10" s="1">
        <v>8</v>
      </c>
      <c r="BL10" s="1">
        <v>80</v>
      </c>
      <c r="BM10" s="1">
        <v>10</v>
      </c>
      <c r="BN10" s="1">
        <v>7</v>
      </c>
      <c r="BO10" s="1">
        <v>70</v>
      </c>
      <c r="BP10" s="1">
        <v>6</v>
      </c>
      <c r="BQ10" s="1">
        <v>4</v>
      </c>
      <c r="BR10" s="1">
        <v>67</v>
      </c>
      <c r="BS10" s="1">
        <v>0</v>
      </c>
      <c r="BT10" s="1">
        <v>0</v>
      </c>
      <c r="BU10" s="1">
        <v>0</v>
      </c>
      <c r="BV10" s="1">
        <v>1</v>
      </c>
      <c r="BW10" s="1">
        <v>0</v>
      </c>
      <c r="BX10" s="1">
        <v>1</v>
      </c>
      <c r="BY10" s="1">
        <v>14</v>
      </c>
      <c r="BZ10" s="1">
        <v>0</v>
      </c>
      <c r="CA10" s="1">
        <v>1</v>
      </c>
      <c r="CB10" s="1">
        <v>3</v>
      </c>
      <c r="CC10" s="1">
        <v>0</v>
      </c>
      <c r="CD10" s="1">
        <v>0</v>
      </c>
      <c r="CE10" s="1">
        <v>1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f t="shared" si="0"/>
        <v>4.138587199999999</v>
      </c>
      <c r="CL10" s="1">
        <v>2</v>
      </c>
    </row>
    <row r="11" spans="1:90" x14ac:dyDescent="0.25">
      <c r="A11" s="1" t="s">
        <v>173</v>
      </c>
      <c r="B11" s="1">
        <v>4.3</v>
      </c>
      <c r="C11" s="1">
        <v>1</v>
      </c>
      <c r="D11" s="1">
        <v>90</v>
      </c>
      <c r="E11" s="1">
        <v>0.33</v>
      </c>
      <c r="F11" s="1">
        <v>0</v>
      </c>
      <c r="G11" s="1">
        <v>0.4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6</v>
      </c>
      <c r="V11" s="1">
        <v>4</v>
      </c>
      <c r="W11" s="1">
        <v>67</v>
      </c>
      <c r="X11" s="1">
        <v>2</v>
      </c>
      <c r="Y11" s="1">
        <v>1</v>
      </c>
      <c r="Z11" s="1">
        <v>50</v>
      </c>
      <c r="AA11" s="1">
        <v>0</v>
      </c>
      <c r="AB11" s="1">
        <v>0</v>
      </c>
      <c r="AC11" s="1">
        <v>1</v>
      </c>
      <c r="AD11" s="1">
        <v>1</v>
      </c>
      <c r="AE11" s="1">
        <v>0.41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2</v>
      </c>
      <c r="AL11" s="1">
        <v>15.4</v>
      </c>
      <c r="AM11" s="1">
        <v>18</v>
      </c>
      <c r="AN11" s="1">
        <v>1.3</v>
      </c>
      <c r="AO11" s="1">
        <v>3.5</v>
      </c>
      <c r="AP11" s="1">
        <v>12</v>
      </c>
      <c r="AQ11" s="1">
        <v>12</v>
      </c>
      <c r="AR11" s="1">
        <v>0</v>
      </c>
      <c r="AS11" s="1">
        <v>1</v>
      </c>
      <c r="AT11" s="1">
        <v>2</v>
      </c>
      <c r="AU11" s="1">
        <v>3</v>
      </c>
      <c r="AV11" s="1">
        <v>1</v>
      </c>
      <c r="AW11" s="1">
        <v>33</v>
      </c>
      <c r="AX11" s="1">
        <v>3</v>
      </c>
      <c r="AY11" s="1">
        <v>0</v>
      </c>
      <c r="AZ11" s="1">
        <v>1</v>
      </c>
      <c r="BA11" s="1">
        <v>3</v>
      </c>
      <c r="BB11" s="1">
        <v>4</v>
      </c>
      <c r="BC11" s="1">
        <v>13</v>
      </c>
      <c r="BD11" s="1">
        <v>7</v>
      </c>
      <c r="BE11" s="1">
        <v>6</v>
      </c>
      <c r="BF11" s="1">
        <v>3</v>
      </c>
      <c r="BG11" s="1">
        <v>3</v>
      </c>
      <c r="BH11" s="1">
        <v>2</v>
      </c>
      <c r="BI11" s="1">
        <v>1.72</v>
      </c>
      <c r="BJ11" s="1">
        <v>18</v>
      </c>
      <c r="BK11" s="1">
        <v>10</v>
      </c>
      <c r="BL11" s="1">
        <v>56</v>
      </c>
      <c r="BM11" s="1">
        <v>14</v>
      </c>
      <c r="BN11" s="1">
        <v>8</v>
      </c>
      <c r="BO11" s="1">
        <v>57</v>
      </c>
      <c r="BP11" s="1">
        <v>6</v>
      </c>
      <c r="BQ11" s="1">
        <v>4</v>
      </c>
      <c r="BR11" s="1">
        <v>67</v>
      </c>
      <c r="BS11" s="1">
        <v>0</v>
      </c>
      <c r="BT11" s="1">
        <v>0</v>
      </c>
      <c r="BU11" s="1">
        <v>1</v>
      </c>
      <c r="BV11" s="1">
        <v>0</v>
      </c>
      <c r="BW11" s="1">
        <v>0</v>
      </c>
      <c r="BX11" s="1">
        <v>1</v>
      </c>
      <c r="BY11" s="1">
        <v>33</v>
      </c>
      <c r="BZ11" s="1">
        <v>1</v>
      </c>
      <c r="CA11" s="1">
        <v>1</v>
      </c>
      <c r="CB11" s="1">
        <v>2</v>
      </c>
      <c r="CC11" s="1">
        <v>1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f t="shared" si="0"/>
        <v>3.6882381299999989</v>
      </c>
      <c r="CL11" s="1">
        <v>2</v>
      </c>
    </row>
    <row r="12" spans="1:90" x14ac:dyDescent="0.25">
      <c r="A12" s="1" t="s">
        <v>126</v>
      </c>
      <c r="B12" s="1">
        <v>4.4000000000000004</v>
      </c>
      <c r="C12" s="1">
        <v>1</v>
      </c>
      <c r="D12" s="1">
        <v>17</v>
      </c>
      <c r="E12" s="1">
        <v>0.03</v>
      </c>
      <c r="F12" s="1">
        <v>1</v>
      </c>
      <c r="G12" s="1">
        <v>0.1</v>
      </c>
      <c r="H12" s="1">
        <v>1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0.01</v>
      </c>
      <c r="P12" s="1">
        <v>0.01</v>
      </c>
      <c r="Q12" s="1">
        <v>0</v>
      </c>
      <c r="R12" s="1">
        <v>0</v>
      </c>
      <c r="S12" s="1">
        <v>0</v>
      </c>
      <c r="T12" s="1">
        <v>0</v>
      </c>
      <c r="U12" s="1">
        <v>6</v>
      </c>
      <c r="V12" s="1">
        <v>5</v>
      </c>
      <c r="W12" s="1">
        <v>83</v>
      </c>
      <c r="X12" s="1">
        <v>3</v>
      </c>
      <c r="Y12" s="1">
        <v>1</v>
      </c>
      <c r="Z12" s="1">
        <v>33</v>
      </c>
      <c r="AA12" s="1">
        <v>0</v>
      </c>
      <c r="AB12" s="1">
        <v>0</v>
      </c>
      <c r="AC12" s="1">
        <v>1</v>
      </c>
      <c r="AD12" s="1">
        <v>0</v>
      </c>
      <c r="AE12" s="1">
        <v>0.04</v>
      </c>
      <c r="AF12" s="1">
        <v>1</v>
      </c>
      <c r="AG12" s="1">
        <v>0</v>
      </c>
      <c r="AH12" s="1">
        <v>0</v>
      </c>
      <c r="AI12" s="1">
        <v>0</v>
      </c>
      <c r="AJ12" s="1">
        <v>0</v>
      </c>
      <c r="AK12" s="1">
        <v>4</v>
      </c>
      <c r="AL12" s="1">
        <v>15.7</v>
      </c>
      <c r="AM12" s="1">
        <v>22.4</v>
      </c>
      <c r="AN12" s="1">
        <v>0.2</v>
      </c>
      <c r="AO12" s="1">
        <v>2.7</v>
      </c>
      <c r="AP12" s="1">
        <v>3</v>
      </c>
      <c r="AQ12" s="1">
        <v>12</v>
      </c>
      <c r="AR12" s="1">
        <v>0</v>
      </c>
      <c r="AS12" s="1">
        <v>4</v>
      </c>
      <c r="AT12" s="1">
        <v>0</v>
      </c>
      <c r="AU12" s="1">
        <v>1</v>
      </c>
      <c r="AV12" s="1">
        <v>0</v>
      </c>
      <c r="AW12" s="1">
        <v>0</v>
      </c>
      <c r="AX12" s="1">
        <v>2</v>
      </c>
      <c r="AY12" s="1">
        <v>0</v>
      </c>
      <c r="AZ12" s="1">
        <v>0</v>
      </c>
      <c r="BA12" s="1">
        <v>1</v>
      </c>
      <c r="BB12" s="1">
        <v>1</v>
      </c>
      <c r="BC12" s="1">
        <v>9</v>
      </c>
      <c r="BD12" s="1">
        <v>5</v>
      </c>
      <c r="BE12" s="1">
        <v>1</v>
      </c>
      <c r="BF12" s="1">
        <v>0</v>
      </c>
      <c r="BG12" s="1">
        <v>1</v>
      </c>
      <c r="BH12" s="1">
        <v>1</v>
      </c>
      <c r="BI12" s="1">
        <v>0.84</v>
      </c>
      <c r="BJ12" s="1">
        <v>19</v>
      </c>
      <c r="BK12" s="1">
        <v>16</v>
      </c>
      <c r="BL12" s="1">
        <v>84</v>
      </c>
      <c r="BM12" s="1">
        <v>14</v>
      </c>
      <c r="BN12" s="1">
        <v>10</v>
      </c>
      <c r="BO12" s="1">
        <v>71</v>
      </c>
      <c r="BP12" s="1">
        <v>6</v>
      </c>
      <c r="BQ12" s="1">
        <v>5</v>
      </c>
      <c r="BR12" s="1">
        <v>83</v>
      </c>
      <c r="BS12" s="1">
        <v>0</v>
      </c>
      <c r="BT12" s="1">
        <v>0</v>
      </c>
      <c r="BU12" s="1">
        <v>0</v>
      </c>
      <c r="BV12" s="1">
        <v>1</v>
      </c>
      <c r="BW12" s="1">
        <v>0</v>
      </c>
      <c r="BX12" s="1">
        <v>0</v>
      </c>
      <c r="BY12" s="1">
        <v>31</v>
      </c>
      <c r="BZ12" s="1">
        <v>2</v>
      </c>
      <c r="CA12" s="1">
        <v>0</v>
      </c>
      <c r="CB12" s="1">
        <v>5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f t="shared" si="0"/>
        <v>4.576025689999998</v>
      </c>
      <c r="CL12" s="1">
        <v>2</v>
      </c>
    </row>
    <row r="13" spans="1:90" x14ac:dyDescent="0.25">
      <c r="A13" s="1" t="s">
        <v>150</v>
      </c>
      <c r="B13" s="1">
        <v>5.7</v>
      </c>
      <c r="C13" s="1">
        <v>1</v>
      </c>
      <c r="D13" s="1">
        <v>69</v>
      </c>
      <c r="E13" s="1">
        <v>0.02</v>
      </c>
      <c r="F13" s="1">
        <v>0</v>
      </c>
      <c r="G13" s="1">
        <v>0</v>
      </c>
      <c r="H13" s="1">
        <v>0</v>
      </c>
      <c r="I13" s="1">
        <v>1</v>
      </c>
      <c r="J13" s="1">
        <v>0</v>
      </c>
      <c r="K13" s="1">
        <v>0</v>
      </c>
      <c r="L13" s="1">
        <v>1</v>
      </c>
      <c r="M13" s="1">
        <v>0</v>
      </c>
      <c r="N13" s="1">
        <v>0</v>
      </c>
      <c r="O13" s="1">
        <v>0.01</v>
      </c>
      <c r="P13" s="1">
        <v>0.01</v>
      </c>
      <c r="Q13" s="1">
        <v>0</v>
      </c>
      <c r="R13" s="1">
        <v>0</v>
      </c>
      <c r="S13" s="1">
        <v>0</v>
      </c>
      <c r="T13" s="1">
        <v>0</v>
      </c>
      <c r="U13" s="1">
        <v>10</v>
      </c>
      <c r="V13" s="1">
        <v>8</v>
      </c>
      <c r="W13" s="1">
        <v>80</v>
      </c>
      <c r="X13" s="1">
        <v>1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0.01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3</v>
      </c>
      <c r="AL13" s="1">
        <v>2.2000000000000002</v>
      </c>
      <c r="AM13" s="1">
        <v>8.1999999999999993</v>
      </c>
      <c r="AN13" s="1">
        <v>0.1</v>
      </c>
      <c r="AO13" s="1">
        <v>2.8</v>
      </c>
      <c r="AP13" s="1">
        <v>10</v>
      </c>
      <c r="AQ13" s="1">
        <v>10</v>
      </c>
      <c r="AR13" s="1">
        <v>0</v>
      </c>
      <c r="AS13" s="1">
        <v>2</v>
      </c>
      <c r="AT13" s="1">
        <v>1</v>
      </c>
      <c r="AU13" s="1">
        <v>2</v>
      </c>
      <c r="AV13" s="1">
        <v>2</v>
      </c>
      <c r="AW13" s="1">
        <v>100</v>
      </c>
      <c r="AX13" s="1">
        <v>10</v>
      </c>
      <c r="AY13" s="1">
        <v>2</v>
      </c>
      <c r="AZ13" s="1">
        <v>1</v>
      </c>
      <c r="BA13" s="1">
        <v>0</v>
      </c>
      <c r="BB13" s="1">
        <v>3</v>
      </c>
      <c r="BC13" s="1">
        <v>14</v>
      </c>
      <c r="BD13" s="1">
        <v>6</v>
      </c>
      <c r="BE13" s="1">
        <v>6</v>
      </c>
      <c r="BF13" s="1">
        <v>2</v>
      </c>
      <c r="BG13" s="1">
        <v>1</v>
      </c>
      <c r="BH13" s="1">
        <v>1</v>
      </c>
      <c r="BI13" s="1">
        <v>1.35</v>
      </c>
      <c r="BJ13" s="1">
        <v>39</v>
      </c>
      <c r="BK13" s="1">
        <v>24</v>
      </c>
      <c r="BL13" s="1">
        <v>62</v>
      </c>
      <c r="BM13" s="1">
        <v>20</v>
      </c>
      <c r="BN13" s="1">
        <v>13</v>
      </c>
      <c r="BO13" s="1">
        <v>65</v>
      </c>
      <c r="BP13" s="1">
        <v>10</v>
      </c>
      <c r="BQ13" s="1">
        <v>8</v>
      </c>
      <c r="BR13" s="1">
        <v>80</v>
      </c>
      <c r="BS13" s="1">
        <v>0</v>
      </c>
      <c r="BT13" s="1">
        <v>0</v>
      </c>
      <c r="BU13" s="1">
        <v>1</v>
      </c>
      <c r="BV13" s="1">
        <v>0</v>
      </c>
      <c r="BW13" s="1">
        <v>1</v>
      </c>
      <c r="BX13" s="1">
        <v>0</v>
      </c>
      <c r="BY13" s="1">
        <v>54</v>
      </c>
      <c r="BZ13" s="1">
        <v>1</v>
      </c>
      <c r="CA13" s="1">
        <v>6</v>
      </c>
      <c r="CB13" s="1">
        <v>3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f t="shared" si="0"/>
        <v>4.5941073799999996</v>
      </c>
      <c r="CL13" s="1">
        <v>2</v>
      </c>
    </row>
    <row r="14" spans="1:90" x14ac:dyDescent="0.25">
      <c r="A14" s="1" t="s">
        <v>119</v>
      </c>
      <c r="B14" s="1">
        <v>4.2</v>
      </c>
      <c r="C14" s="1">
        <v>1</v>
      </c>
      <c r="D14" s="1">
        <v>59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4</v>
      </c>
      <c r="V14" s="1">
        <v>1</v>
      </c>
      <c r="W14" s="1">
        <v>25</v>
      </c>
      <c r="X14" s="1">
        <v>0</v>
      </c>
      <c r="Y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0.3</v>
      </c>
      <c r="AM14" s="1">
        <v>14</v>
      </c>
      <c r="AN14" s="1">
        <v>0</v>
      </c>
      <c r="AO14" s="1">
        <v>2.5</v>
      </c>
      <c r="AP14" s="1">
        <v>6</v>
      </c>
      <c r="AQ14" s="1">
        <v>6</v>
      </c>
      <c r="AR14" s="1">
        <v>0</v>
      </c>
      <c r="AS14" s="1">
        <v>1</v>
      </c>
      <c r="AT14" s="1">
        <v>1</v>
      </c>
      <c r="AU14" s="1">
        <v>0</v>
      </c>
      <c r="AV14" s="1">
        <v>0</v>
      </c>
      <c r="AX14" s="1">
        <v>4</v>
      </c>
      <c r="AY14" s="1">
        <v>4</v>
      </c>
      <c r="AZ14" s="1">
        <v>1</v>
      </c>
      <c r="BA14" s="1">
        <v>1</v>
      </c>
      <c r="BB14" s="1">
        <v>6</v>
      </c>
      <c r="BC14" s="1">
        <v>10</v>
      </c>
      <c r="BD14" s="1">
        <v>8</v>
      </c>
      <c r="BE14" s="1">
        <v>3</v>
      </c>
      <c r="BF14" s="1">
        <v>1</v>
      </c>
      <c r="BG14" s="1">
        <v>3</v>
      </c>
      <c r="BH14" s="1">
        <v>1</v>
      </c>
      <c r="BI14" s="1">
        <v>0.89</v>
      </c>
      <c r="BJ14" s="1">
        <v>28</v>
      </c>
      <c r="BK14" s="1">
        <v>18</v>
      </c>
      <c r="BL14" s="1">
        <v>64</v>
      </c>
      <c r="BM14" s="1">
        <v>7</v>
      </c>
      <c r="BN14" s="1">
        <v>3</v>
      </c>
      <c r="BO14" s="1">
        <v>43</v>
      </c>
      <c r="BP14" s="1">
        <v>4</v>
      </c>
      <c r="BQ14" s="1">
        <v>1</v>
      </c>
      <c r="BR14" s="1">
        <v>25</v>
      </c>
      <c r="BS14" s="1">
        <v>0</v>
      </c>
      <c r="BT14" s="1">
        <v>0</v>
      </c>
      <c r="BU14" s="1">
        <v>0</v>
      </c>
      <c r="BV14" s="1">
        <v>1</v>
      </c>
      <c r="BW14" s="1">
        <v>0</v>
      </c>
      <c r="BX14" s="1">
        <v>0</v>
      </c>
      <c r="BY14" s="1">
        <v>40</v>
      </c>
      <c r="BZ14" s="1">
        <v>0</v>
      </c>
      <c r="CA14" s="1">
        <v>4</v>
      </c>
      <c r="CB14" s="1">
        <v>2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f t="shared" si="0"/>
        <v>3.3061609999999995</v>
      </c>
      <c r="CL14" s="1">
        <v>1</v>
      </c>
    </row>
    <row r="15" spans="1:90" x14ac:dyDescent="0.25">
      <c r="A15" s="1" t="s">
        <v>190</v>
      </c>
      <c r="B15" s="1">
        <v>4</v>
      </c>
      <c r="C15" s="1">
        <v>1</v>
      </c>
      <c r="D15" s="1">
        <v>1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1</v>
      </c>
      <c r="V15" s="1">
        <v>0</v>
      </c>
      <c r="W15" s="1">
        <v>0</v>
      </c>
      <c r="X15" s="1">
        <v>0</v>
      </c>
      <c r="Y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3</v>
      </c>
      <c r="AP15" s="1">
        <v>3</v>
      </c>
      <c r="AQ15" s="1">
        <v>3</v>
      </c>
      <c r="AR15" s="1">
        <v>0</v>
      </c>
      <c r="AS15" s="1">
        <v>1</v>
      </c>
      <c r="AT15" s="1">
        <v>0</v>
      </c>
      <c r="AU15" s="1">
        <v>0</v>
      </c>
      <c r="AV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9</v>
      </c>
      <c r="BD15" s="1">
        <v>4</v>
      </c>
      <c r="BE15" s="1">
        <v>1</v>
      </c>
      <c r="BF15" s="1">
        <v>1</v>
      </c>
      <c r="BG15" s="1">
        <v>1</v>
      </c>
      <c r="BH15" s="1">
        <v>1</v>
      </c>
      <c r="BI15" s="1">
        <v>0.63</v>
      </c>
      <c r="BJ15" s="1">
        <v>2</v>
      </c>
      <c r="BK15" s="1">
        <v>0</v>
      </c>
      <c r="BL15" s="1">
        <v>0</v>
      </c>
      <c r="BM15" s="1">
        <v>2</v>
      </c>
      <c r="BN15" s="1">
        <v>0</v>
      </c>
      <c r="BO15" s="1">
        <v>0</v>
      </c>
      <c r="BP15" s="1">
        <v>1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1</v>
      </c>
      <c r="BW15" s="1">
        <v>0</v>
      </c>
      <c r="BX15" s="1">
        <v>0</v>
      </c>
      <c r="BY15" s="1">
        <v>2</v>
      </c>
      <c r="BZ15" s="1">
        <v>0</v>
      </c>
      <c r="CA15" s="1">
        <v>1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f t="shared" si="0"/>
        <v>4.3814329999999995</v>
      </c>
      <c r="CL15" s="1">
        <v>1</v>
      </c>
    </row>
    <row r="16" spans="1:90" x14ac:dyDescent="0.25">
      <c r="A16" s="1" t="s">
        <v>205</v>
      </c>
      <c r="B16" s="1">
        <v>4.3</v>
      </c>
      <c r="C16" s="1">
        <v>1</v>
      </c>
      <c r="D16" s="1">
        <v>90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4</v>
      </c>
      <c r="V16" s="1">
        <v>1</v>
      </c>
      <c r="W16" s="1">
        <v>25</v>
      </c>
      <c r="X16" s="1">
        <v>0</v>
      </c>
      <c r="Y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1</v>
      </c>
      <c r="AI16" s="1">
        <v>0</v>
      </c>
      <c r="AJ16" s="1">
        <v>0</v>
      </c>
      <c r="AK16" s="1">
        <v>0</v>
      </c>
      <c r="AL16" s="1">
        <v>0.4</v>
      </c>
      <c r="AM16" s="1">
        <v>16.399999999999999</v>
      </c>
      <c r="AN16" s="1">
        <v>0</v>
      </c>
      <c r="AO16" s="1">
        <v>2.6</v>
      </c>
      <c r="AP16" s="1">
        <v>6</v>
      </c>
      <c r="AQ16" s="1">
        <v>6</v>
      </c>
      <c r="AR16" s="1">
        <v>0</v>
      </c>
      <c r="AS16" s="1">
        <v>1</v>
      </c>
      <c r="AT16" s="1">
        <v>1</v>
      </c>
      <c r="AU16" s="1">
        <v>4</v>
      </c>
      <c r="AV16" s="1">
        <v>1</v>
      </c>
      <c r="AW16" s="1">
        <v>25</v>
      </c>
      <c r="AX16" s="1">
        <v>6</v>
      </c>
      <c r="AY16" s="1">
        <v>1</v>
      </c>
      <c r="AZ16" s="1">
        <v>1</v>
      </c>
      <c r="BA16" s="1">
        <v>2</v>
      </c>
      <c r="BB16" s="1">
        <v>4</v>
      </c>
      <c r="BC16" s="1">
        <v>16</v>
      </c>
      <c r="BD16" s="1">
        <v>8</v>
      </c>
      <c r="BE16" s="1">
        <v>3</v>
      </c>
      <c r="BF16" s="1">
        <v>0</v>
      </c>
      <c r="BG16" s="1">
        <v>2</v>
      </c>
      <c r="BH16" s="1">
        <v>0</v>
      </c>
      <c r="BI16" s="1">
        <v>0.81</v>
      </c>
      <c r="BJ16" s="1">
        <v>31</v>
      </c>
      <c r="BK16" s="1">
        <v>19</v>
      </c>
      <c r="BL16" s="1">
        <v>61</v>
      </c>
      <c r="BM16" s="1">
        <v>10</v>
      </c>
      <c r="BN16" s="1">
        <v>3</v>
      </c>
      <c r="BO16" s="1">
        <v>30</v>
      </c>
      <c r="BP16" s="1">
        <v>4</v>
      </c>
      <c r="BQ16" s="1">
        <v>1</v>
      </c>
      <c r="BR16" s="1">
        <v>25</v>
      </c>
      <c r="BS16" s="1">
        <v>0</v>
      </c>
      <c r="BT16" s="1">
        <v>0</v>
      </c>
      <c r="BU16" s="1">
        <v>1</v>
      </c>
      <c r="BV16" s="1">
        <v>0</v>
      </c>
      <c r="BW16" s="1">
        <v>0</v>
      </c>
      <c r="BX16" s="1">
        <v>0</v>
      </c>
      <c r="BY16" s="1">
        <v>53</v>
      </c>
      <c r="BZ16" s="1">
        <v>0</v>
      </c>
      <c r="CA16" s="1">
        <v>3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f t="shared" si="0"/>
        <v>3.2172898000000005</v>
      </c>
      <c r="CL16" s="1">
        <v>1</v>
      </c>
    </row>
    <row r="17" spans="1:90" x14ac:dyDescent="0.25">
      <c r="A17" s="1" t="s">
        <v>149</v>
      </c>
      <c r="B17" s="1">
        <v>4.4000000000000004</v>
      </c>
      <c r="C17" s="1">
        <v>1</v>
      </c>
      <c r="D17" s="1">
        <v>85</v>
      </c>
      <c r="E17" s="1">
        <v>0.28000000000000003</v>
      </c>
      <c r="F17" s="1">
        <v>0.5</v>
      </c>
      <c r="G17" s="1">
        <v>0.6</v>
      </c>
      <c r="H17" s="1">
        <v>1</v>
      </c>
      <c r="I17" s="1">
        <v>1</v>
      </c>
      <c r="J17" s="1">
        <v>1</v>
      </c>
      <c r="K17" s="1">
        <v>1</v>
      </c>
      <c r="L17" s="1">
        <v>0</v>
      </c>
      <c r="M17" s="1">
        <v>1</v>
      </c>
      <c r="N17" s="1">
        <v>0</v>
      </c>
      <c r="O17" s="1">
        <v>0.49</v>
      </c>
      <c r="P17" s="1">
        <v>0.49</v>
      </c>
      <c r="Q17" s="1">
        <v>1</v>
      </c>
      <c r="R17" s="1">
        <v>1</v>
      </c>
      <c r="S17" s="1">
        <v>0</v>
      </c>
      <c r="T17" s="1">
        <v>0</v>
      </c>
      <c r="U17" s="1">
        <v>8</v>
      </c>
      <c r="V17" s="1">
        <v>5</v>
      </c>
      <c r="W17" s="1">
        <v>63</v>
      </c>
      <c r="X17" s="1">
        <v>0</v>
      </c>
      <c r="Y17" s="1">
        <v>0</v>
      </c>
      <c r="AA17" s="1">
        <v>0</v>
      </c>
      <c r="AB17" s="1">
        <v>0</v>
      </c>
      <c r="AC17" s="1">
        <v>1</v>
      </c>
      <c r="AD17" s="1">
        <v>0</v>
      </c>
      <c r="AE17" s="1">
        <v>0.12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37</v>
      </c>
      <c r="AL17" s="1">
        <v>10.9</v>
      </c>
      <c r="AM17" s="1">
        <v>54</v>
      </c>
      <c r="AN17" s="1">
        <v>3.3</v>
      </c>
      <c r="AO17" s="1">
        <v>5.5</v>
      </c>
      <c r="AP17" s="1">
        <v>18</v>
      </c>
      <c r="AQ17" s="1">
        <v>30</v>
      </c>
      <c r="AR17" s="1">
        <v>3</v>
      </c>
      <c r="AS17" s="1">
        <v>10</v>
      </c>
      <c r="AT17" s="1">
        <v>2</v>
      </c>
      <c r="AU17" s="1">
        <v>0</v>
      </c>
      <c r="AV17" s="1">
        <v>0</v>
      </c>
      <c r="AX17" s="1">
        <v>8</v>
      </c>
      <c r="AY17" s="1">
        <v>7</v>
      </c>
      <c r="AZ17" s="1">
        <v>1</v>
      </c>
      <c r="BA17" s="1">
        <v>2</v>
      </c>
      <c r="BB17" s="1">
        <v>10</v>
      </c>
      <c r="BC17" s="1">
        <v>15</v>
      </c>
      <c r="BD17" s="1">
        <v>9</v>
      </c>
      <c r="BE17" s="1">
        <v>6</v>
      </c>
      <c r="BF17" s="1">
        <v>1</v>
      </c>
      <c r="BG17" s="1">
        <v>1</v>
      </c>
      <c r="BH17" s="1">
        <v>3</v>
      </c>
      <c r="BI17" s="1">
        <v>1.96</v>
      </c>
      <c r="BJ17" s="1">
        <v>35</v>
      </c>
      <c r="BK17" s="1">
        <v>28</v>
      </c>
      <c r="BL17" s="1">
        <v>80</v>
      </c>
      <c r="BM17" s="1">
        <v>13</v>
      </c>
      <c r="BN17" s="1">
        <v>9</v>
      </c>
      <c r="BO17" s="1">
        <v>69</v>
      </c>
      <c r="BP17" s="1">
        <v>8</v>
      </c>
      <c r="BQ17" s="1">
        <v>5</v>
      </c>
      <c r="BR17" s="1">
        <v>63</v>
      </c>
      <c r="BS17" s="1">
        <v>0</v>
      </c>
      <c r="BT17" s="1">
        <v>0</v>
      </c>
      <c r="BU17" s="1">
        <v>1</v>
      </c>
      <c r="BV17" s="1">
        <v>0</v>
      </c>
      <c r="BW17" s="1">
        <v>1</v>
      </c>
      <c r="BX17" s="1">
        <v>0</v>
      </c>
      <c r="BY17" s="1">
        <v>46</v>
      </c>
      <c r="BZ17" s="1">
        <v>3</v>
      </c>
      <c r="CA17" s="1">
        <v>6</v>
      </c>
      <c r="CB17" s="1">
        <v>1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f t="shared" si="0"/>
        <v>3.4634909199999999</v>
      </c>
      <c r="CL17" s="1">
        <v>1</v>
      </c>
    </row>
    <row r="18" spans="1:90" x14ac:dyDescent="0.25">
      <c r="A18" s="1" t="s">
        <v>151</v>
      </c>
      <c r="B18" s="1">
        <v>4.3</v>
      </c>
      <c r="C18" s="1">
        <v>1</v>
      </c>
      <c r="D18" s="1">
        <v>90</v>
      </c>
      <c r="E18" s="1">
        <v>0.45</v>
      </c>
      <c r="F18" s="1">
        <v>0.5</v>
      </c>
      <c r="G18" s="1">
        <v>0.8</v>
      </c>
      <c r="H18" s="1">
        <v>1</v>
      </c>
      <c r="I18" s="1">
        <v>3</v>
      </c>
      <c r="J18" s="1">
        <v>1</v>
      </c>
      <c r="K18" s="1">
        <v>3</v>
      </c>
      <c r="L18" s="1">
        <v>0</v>
      </c>
      <c r="M18" s="1">
        <v>0</v>
      </c>
      <c r="N18" s="1">
        <v>3</v>
      </c>
      <c r="O18" s="1">
        <v>0.24</v>
      </c>
      <c r="P18" s="1">
        <v>0.24</v>
      </c>
      <c r="Q18" s="1">
        <v>0</v>
      </c>
      <c r="R18" s="1">
        <v>0</v>
      </c>
      <c r="S18" s="1">
        <v>0</v>
      </c>
      <c r="T18" s="1">
        <v>0</v>
      </c>
      <c r="U18" s="1">
        <v>18</v>
      </c>
      <c r="V18" s="1">
        <v>8</v>
      </c>
      <c r="W18" s="1">
        <v>44</v>
      </c>
      <c r="X18" s="1">
        <v>1</v>
      </c>
      <c r="Y18" s="1">
        <v>0</v>
      </c>
      <c r="Z18" s="1">
        <v>0</v>
      </c>
      <c r="AA18" s="1">
        <v>0</v>
      </c>
      <c r="AB18" s="1">
        <v>0</v>
      </c>
      <c r="AC18" s="1">
        <v>1</v>
      </c>
      <c r="AD18" s="1">
        <v>1</v>
      </c>
      <c r="AE18" s="1">
        <v>0.53</v>
      </c>
      <c r="AF18" s="1">
        <v>1</v>
      </c>
      <c r="AG18" s="1">
        <v>0</v>
      </c>
      <c r="AH18" s="1">
        <v>0</v>
      </c>
      <c r="AI18" s="1">
        <v>0</v>
      </c>
      <c r="AJ18" s="1">
        <v>0</v>
      </c>
      <c r="AK18" s="1">
        <v>55</v>
      </c>
      <c r="AL18" s="1">
        <v>15.6</v>
      </c>
      <c r="AM18" s="1">
        <v>40.6</v>
      </c>
      <c r="AN18" s="1">
        <v>3</v>
      </c>
      <c r="AO18" s="1">
        <v>6.1</v>
      </c>
      <c r="AP18" s="1">
        <v>19</v>
      </c>
      <c r="AQ18" s="1">
        <v>28</v>
      </c>
      <c r="AR18" s="1">
        <v>3</v>
      </c>
      <c r="AS18" s="1">
        <v>7</v>
      </c>
      <c r="AT18" s="1">
        <v>2</v>
      </c>
      <c r="AU18" s="1">
        <v>1</v>
      </c>
      <c r="AV18" s="1">
        <v>1</v>
      </c>
      <c r="AW18" s="1">
        <v>100</v>
      </c>
      <c r="AX18" s="1">
        <v>8</v>
      </c>
      <c r="AY18" s="1">
        <v>5</v>
      </c>
      <c r="AZ18" s="1">
        <v>1</v>
      </c>
      <c r="BA18" s="1">
        <v>3</v>
      </c>
      <c r="BB18" s="1">
        <v>9</v>
      </c>
      <c r="BC18" s="1">
        <v>9</v>
      </c>
      <c r="BD18" s="1">
        <v>7</v>
      </c>
      <c r="BE18" s="1">
        <v>3</v>
      </c>
      <c r="BF18" s="1">
        <v>0</v>
      </c>
      <c r="BG18" s="1">
        <v>1</v>
      </c>
      <c r="BH18" s="1">
        <v>2</v>
      </c>
      <c r="BI18" s="1">
        <v>1.25</v>
      </c>
      <c r="BJ18" s="1">
        <v>70</v>
      </c>
      <c r="BK18" s="1">
        <v>51</v>
      </c>
      <c r="BL18" s="1">
        <v>73</v>
      </c>
      <c r="BM18" s="1">
        <v>45</v>
      </c>
      <c r="BN18" s="1">
        <v>29</v>
      </c>
      <c r="BO18" s="1">
        <v>64</v>
      </c>
      <c r="BP18" s="1">
        <v>18</v>
      </c>
      <c r="BQ18" s="1">
        <v>8</v>
      </c>
      <c r="BR18" s="1">
        <v>44</v>
      </c>
      <c r="BS18" s="1">
        <v>1</v>
      </c>
      <c r="BT18" s="1">
        <v>0</v>
      </c>
      <c r="BU18" s="1">
        <v>1</v>
      </c>
      <c r="BV18" s="1">
        <v>0</v>
      </c>
      <c r="BW18" s="1">
        <v>0</v>
      </c>
      <c r="BX18" s="1">
        <v>0</v>
      </c>
      <c r="BY18" s="1">
        <v>91</v>
      </c>
      <c r="BZ18" s="1">
        <v>3</v>
      </c>
      <c r="CA18" s="1">
        <v>12</v>
      </c>
      <c r="CB18" s="1">
        <v>2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f t="shared" si="0"/>
        <v>4.6670130899999993</v>
      </c>
      <c r="CL18" s="1">
        <v>1</v>
      </c>
    </row>
    <row r="19" spans="1:90" x14ac:dyDescent="0.25">
      <c r="A19" s="1" t="s">
        <v>108</v>
      </c>
      <c r="B19" s="1">
        <v>4.4000000000000004</v>
      </c>
      <c r="C19" s="1">
        <v>1</v>
      </c>
      <c r="D19" s="1">
        <v>90</v>
      </c>
      <c r="E19" s="1">
        <v>0.11</v>
      </c>
      <c r="F19" s="1">
        <v>0</v>
      </c>
      <c r="G19" s="1">
        <v>0.2</v>
      </c>
      <c r="H19" s="1">
        <v>0</v>
      </c>
      <c r="I19" s="1">
        <v>2</v>
      </c>
      <c r="J19" s="1">
        <v>0</v>
      </c>
      <c r="K19" s="1">
        <v>2</v>
      </c>
      <c r="L19" s="1">
        <v>0</v>
      </c>
      <c r="M19" s="1">
        <v>0</v>
      </c>
      <c r="N19" s="1">
        <v>2</v>
      </c>
      <c r="O19" s="1">
        <v>0.09</v>
      </c>
      <c r="P19" s="1">
        <v>0.09</v>
      </c>
      <c r="Q19" s="1">
        <v>0</v>
      </c>
      <c r="R19" s="1">
        <v>0</v>
      </c>
      <c r="S19" s="1">
        <v>0</v>
      </c>
      <c r="T19" s="1">
        <v>0</v>
      </c>
      <c r="U19" s="1">
        <v>7</v>
      </c>
      <c r="V19" s="1">
        <v>4</v>
      </c>
      <c r="W19" s="1">
        <v>57</v>
      </c>
      <c r="X19" s="1">
        <v>0</v>
      </c>
      <c r="Y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0.09</v>
      </c>
      <c r="AF19" s="1">
        <v>0</v>
      </c>
      <c r="AG19" s="1">
        <v>0</v>
      </c>
      <c r="AH19" s="1">
        <v>0</v>
      </c>
      <c r="AI19" s="1">
        <v>0</v>
      </c>
      <c r="AJ19" s="1">
        <v>1</v>
      </c>
      <c r="AK19" s="1">
        <v>42</v>
      </c>
      <c r="AL19" s="1">
        <v>0.3</v>
      </c>
      <c r="AM19" s="1">
        <v>14.6</v>
      </c>
      <c r="AN19" s="1">
        <v>0.8</v>
      </c>
      <c r="AO19" s="1">
        <v>5.9</v>
      </c>
      <c r="AP19" s="1">
        <v>13</v>
      </c>
      <c r="AQ19" s="1">
        <v>25</v>
      </c>
      <c r="AR19" s="1">
        <v>1</v>
      </c>
      <c r="AS19" s="1">
        <v>7</v>
      </c>
      <c r="AT19" s="1">
        <v>0</v>
      </c>
      <c r="AU19" s="1">
        <v>1</v>
      </c>
      <c r="AV19" s="1">
        <v>0</v>
      </c>
      <c r="AW19" s="1">
        <v>0</v>
      </c>
      <c r="AX19" s="1">
        <v>8</v>
      </c>
      <c r="AY19" s="1">
        <v>6</v>
      </c>
      <c r="AZ19" s="1">
        <v>0</v>
      </c>
      <c r="BA19" s="1">
        <v>0</v>
      </c>
      <c r="BB19" s="1">
        <v>6</v>
      </c>
      <c r="BC19" s="1">
        <v>10</v>
      </c>
      <c r="BD19" s="1">
        <v>6</v>
      </c>
      <c r="BE19" s="1">
        <v>1</v>
      </c>
      <c r="BF19" s="1">
        <v>0</v>
      </c>
      <c r="BG19" s="1">
        <v>2</v>
      </c>
      <c r="BH19" s="1">
        <v>0</v>
      </c>
      <c r="BI19" s="1">
        <v>0.33</v>
      </c>
      <c r="BJ19" s="1">
        <v>38</v>
      </c>
      <c r="BK19" s="1">
        <v>27</v>
      </c>
      <c r="BL19" s="1">
        <v>71</v>
      </c>
      <c r="BM19" s="1">
        <v>10</v>
      </c>
      <c r="BN19" s="1">
        <v>5</v>
      </c>
      <c r="BO19" s="1">
        <v>50</v>
      </c>
      <c r="BP19" s="1">
        <v>7</v>
      </c>
      <c r="BQ19" s="1">
        <v>4</v>
      </c>
      <c r="BR19" s="1">
        <v>57</v>
      </c>
      <c r="BS19" s="1">
        <v>0</v>
      </c>
      <c r="BT19" s="1">
        <v>0</v>
      </c>
      <c r="BU19" s="1">
        <v>1</v>
      </c>
      <c r="BV19" s="1">
        <v>0</v>
      </c>
      <c r="BW19" s="1">
        <v>0</v>
      </c>
      <c r="BX19" s="1">
        <v>0</v>
      </c>
      <c r="BY19" s="1">
        <v>51</v>
      </c>
      <c r="BZ19" s="1">
        <v>5</v>
      </c>
      <c r="CA19" s="1">
        <v>5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f t="shared" si="0"/>
        <v>4.1953425500000003</v>
      </c>
      <c r="CL19" s="1">
        <v>0</v>
      </c>
    </row>
    <row r="20" spans="1:90" x14ac:dyDescent="0.25">
      <c r="A20" s="1" t="s">
        <v>118</v>
      </c>
      <c r="B20" s="1">
        <v>6.2</v>
      </c>
      <c r="C20" s="1">
        <v>1</v>
      </c>
      <c r="D20" s="1">
        <v>90</v>
      </c>
      <c r="E20" s="1">
        <v>0.13</v>
      </c>
      <c r="F20" s="1">
        <v>0</v>
      </c>
      <c r="G20" s="1">
        <v>0.2</v>
      </c>
      <c r="H20" s="1">
        <v>0</v>
      </c>
      <c r="I20" s="1">
        <v>1</v>
      </c>
      <c r="J20" s="1">
        <v>1</v>
      </c>
      <c r="K20" s="1">
        <v>0</v>
      </c>
      <c r="L20" s="1">
        <v>1</v>
      </c>
      <c r="M20" s="1">
        <v>0</v>
      </c>
      <c r="N20" s="1">
        <v>0</v>
      </c>
      <c r="O20" s="1">
        <v>0.14000000000000001</v>
      </c>
      <c r="P20" s="1">
        <v>0.14000000000000001</v>
      </c>
      <c r="Q20" s="1">
        <v>0</v>
      </c>
      <c r="R20" s="1">
        <v>0</v>
      </c>
      <c r="S20" s="1">
        <v>0</v>
      </c>
      <c r="T20" s="1">
        <v>0</v>
      </c>
      <c r="U20" s="1">
        <v>27</v>
      </c>
      <c r="V20" s="1">
        <v>25</v>
      </c>
      <c r="W20" s="1">
        <v>93</v>
      </c>
      <c r="X20" s="1">
        <v>7</v>
      </c>
      <c r="Y20" s="1">
        <v>1</v>
      </c>
      <c r="Z20" s="1">
        <v>14</v>
      </c>
      <c r="AA20" s="1">
        <v>0</v>
      </c>
      <c r="AB20" s="1">
        <v>3</v>
      </c>
      <c r="AC20" s="1">
        <v>2</v>
      </c>
      <c r="AD20" s="1">
        <v>0</v>
      </c>
      <c r="AE20" s="1">
        <v>0.09</v>
      </c>
      <c r="AF20" s="1">
        <v>0</v>
      </c>
      <c r="AG20" s="1">
        <v>0</v>
      </c>
      <c r="AH20" s="1">
        <v>1</v>
      </c>
      <c r="AI20" s="1">
        <v>0</v>
      </c>
      <c r="AJ20" s="1">
        <v>0</v>
      </c>
      <c r="AK20" s="1">
        <v>9</v>
      </c>
      <c r="AL20" s="1">
        <v>31.7</v>
      </c>
      <c r="AM20" s="1">
        <v>14.8</v>
      </c>
      <c r="AN20" s="1">
        <v>1.1000000000000001</v>
      </c>
      <c r="AO20" s="1">
        <v>2.2999999999999998</v>
      </c>
      <c r="AP20" s="1">
        <v>11</v>
      </c>
      <c r="AQ20" s="1">
        <v>11</v>
      </c>
      <c r="AR20" s="1">
        <v>0</v>
      </c>
      <c r="AS20" s="1">
        <v>0</v>
      </c>
      <c r="AT20" s="1">
        <v>3</v>
      </c>
      <c r="AU20" s="1">
        <v>1</v>
      </c>
      <c r="AV20" s="1">
        <v>1</v>
      </c>
      <c r="AW20" s="1">
        <v>100</v>
      </c>
      <c r="AX20" s="1">
        <v>6</v>
      </c>
      <c r="AY20" s="1">
        <v>0</v>
      </c>
      <c r="AZ20" s="1">
        <v>0</v>
      </c>
      <c r="BA20" s="1">
        <v>0</v>
      </c>
      <c r="BB20" s="1">
        <v>0</v>
      </c>
      <c r="BC20" s="1">
        <v>11</v>
      </c>
      <c r="BD20" s="1">
        <v>9</v>
      </c>
      <c r="BE20" s="1">
        <v>5</v>
      </c>
      <c r="BF20" s="1">
        <v>0</v>
      </c>
      <c r="BG20" s="1">
        <v>1</v>
      </c>
      <c r="BH20" s="1">
        <v>2</v>
      </c>
      <c r="BI20" s="1">
        <v>1.79</v>
      </c>
      <c r="BJ20" s="1">
        <v>69</v>
      </c>
      <c r="BK20" s="1">
        <v>60</v>
      </c>
      <c r="BL20" s="1">
        <v>87</v>
      </c>
      <c r="BM20" s="1">
        <v>49</v>
      </c>
      <c r="BN20" s="1">
        <v>39</v>
      </c>
      <c r="BO20" s="1">
        <v>80</v>
      </c>
      <c r="BP20" s="1">
        <v>27</v>
      </c>
      <c r="BQ20" s="1">
        <v>25</v>
      </c>
      <c r="BR20" s="1">
        <v>93</v>
      </c>
      <c r="BS20" s="1">
        <v>0</v>
      </c>
      <c r="BT20" s="1">
        <v>0</v>
      </c>
      <c r="BU20" s="1">
        <v>1</v>
      </c>
      <c r="BV20" s="1">
        <v>0</v>
      </c>
      <c r="BW20" s="1">
        <v>0</v>
      </c>
      <c r="BX20" s="1">
        <v>1</v>
      </c>
      <c r="BY20" s="1">
        <v>97</v>
      </c>
      <c r="BZ20" s="1">
        <v>1</v>
      </c>
      <c r="CA20" s="1">
        <v>2</v>
      </c>
      <c r="CB20" s="1">
        <v>10</v>
      </c>
      <c r="CC20" s="1">
        <v>1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f t="shared" si="0"/>
        <v>3.8600133700000003</v>
      </c>
      <c r="CL20" s="1">
        <v>0</v>
      </c>
    </row>
    <row r="21" spans="1:90" x14ac:dyDescent="0.25">
      <c r="A21" s="1" t="s">
        <v>178</v>
      </c>
      <c r="B21" s="1">
        <v>5.3</v>
      </c>
      <c r="C21" s="1">
        <v>2</v>
      </c>
      <c r="D21" s="1">
        <v>90</v>
      </c>
      <c r="E21" s="1">
        <v>0.15</v>
      </c>
      <c r="F21" s="1">
        <v>0</v>
      </c>
      <c r="G21" s="1">
        <v>0.2</v>
      </c>
      <c r="H21" s="1">
        <v>0</v>
      </c>
      <c r="I21" s="1">
        <v>1</v>
      </c>
      <c r="J21" s="1">
        <v>1</v>
      </c>
      <c r="K21" s="1">
        <v>1</v>
      </c>
      <c r="L21" s="1">
        <v>0</v>
      </c>
      <c r="M21" s="1">
        <v>0</v>
      </c>
      <c r="N21" s="1">
        <v>0.5</v>
      </c>
      <c r="O21" s="1">
        <v>0.16</v>
      </c>
      <c r="P21" s="1">
        <v>0.16</v>
      </c>
      <c r="Q21" s="1">
        <v>0</v>
      </c>
      <c r="R21" s="1">
        <v>0</v>
      </c>
      <c r="S21" s="1">
        <v>0</v>
      </c>
      <c r="T21" s="1">
        <v>0</v>
      </c>
      <c r="U21" s="1">
        <v>4.5</v>
      </c>
      <c r="V21" s="1">
        <v>3</v>
      </c>
      <c r="W21" s="1">
        <v>67</v>
      </c>
      <c r="X21" s="1">
        <v>0</v>
      </c>
      <c r="Y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0.04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18</v>
      </c>
      <c r="AL21" s="1">
        <v>1.1000000000000001</v>
      </c>
      <c r="AM21" s="1">
        <v>15.3</v>
      </c>
      <c r="AN21" s="1">
        <v>1.1000000000000001</v>
      </c>
      <c r="AO21" s="1">
        <v>3.1</v>
      </c>
      <c r="AP21" s="1">
        <v>14</v>
      </c>
      <c r="AQ21" s="1">
        <v>14</v>
      </c>
      <c r="AR21" s="1">
        <v>0</v>
      </c>
      <c r="AS21" s="1">
        <v>1</v>
      </c>
      <c r="AT21" s="1">
        <v>2.5</v>
      </c>
      <c r="AU21" s="1">
        <v>0.5</v>
      </c>
      <c r="AV21" s="1">
        <v>0.5</v>
      </c>
      <c r="AW21" s="1">
        <v>100</v>
      </c>
      <c r="AX21" s="1">
        <v>6</v>
      </c>
      <c r="AY21" s="1">
        <v>3</v>
      </c>
      <c r="AZ21" s="1">
        <v>0</v>
      </c>
      <c r="BA21" s="1">
        <v>0</v>
      </c>
      <c r="BB21" s="1">
        <v>3</v>
      </c>
      <c r="BC21" s="1">
        <v>12.5</v>
      </c>
      <c r="BD21" s="1">
        <v>8</v>
      </c>
      <c r="BE21" s="1">
        <v>7.5</v>
      </c>
      <c r="BF21" s="1">
        <v>0</v>
      </c>
      <c r="BG21" s="1">
        <v>1.5</v>
      </c>
      <c r="BH21" s="1">
        <v>2.5</v>
      </c>
      <c r="BI21" s="1">
        <v>2.13</v>
      </c>
      <c r="BJ21" s="1">
        <v>73</v>
      </c>
      <c r="BK21" s="1">
        <v>65.5</v>
      </c>
      <c r="BL21" s="1">
        <v>90</v>
      </c>
      <c r="BM21" s="1">
        <v>22.5</v>
      </c>
      <c r="BN21" s="1">
        <v>18</v>
      </c>
      <c r="BO21" s="1">
        <v>80</v>
      </c>
      <c r="BP21" s="1">
        <v>4.5</v>
      </c>
      <c r="BQ21" s="1">
        <v>3</v>
      </c>
      <c r="BR21" s="1">
        <v>67</v>
      </c>
      <c r="BS21" s="1">
        <v>0</v>
      </c>
      <c r="BT21" s="1">
        <v>0</v>
      </c>
      <c r="BU21" s="1">
        <v>2</v>
      </c>
      <c r="BV21" s="1">
        <v>0</v>
      </c>
      <c r="BW21" s="1">
        <v>0</v>
      </c>
      <c r="BX21" s="1">
        <v>0.5</v>
      </c>
      <c r="BY21" s="1">
        <v>79.5</v>
      </c>
      <c r="BZ21" s="1">
        <v>1.5</v>
      </c>
      <c r="CA21" s="1">
        <v>3.5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f t="shared" si="0"/>
        <v>4.2010272100000003</v>
      </c>
      <c r="CL21" s="1">
        <v>11</v>
      </c>
    </row>
    <row r="22" spans="1:90" x14ac:dyDescent="0.25">
      <c r="A22" s="1" t="s">
        <v>193</v>
      </c>
      <c r="B22" s="1">
        <v>4.3</v>
      </c>
      <c r="C22" s="1">
        <v>2</v>
      </c>
      <c r="D22" s="1">
        <v>90</v>
      </c>
      <c r="E22" s="1">
        <v>0.28000000000000003</v>
      </c>
      <c r="F22" s="1">
        <v>0</v>
      </c>
      <c r="G22" s="1">
        <v>0.2</v>
      </c>
      <c r="H22" s="1">
        <v>0</v>
      </c>
      <c r="I22" s="1">
        <v>0.5</v>
      </c>
      <c r="J22" s="1">
        <v>0</v>
      </c>
      <c r="K22" s="1">
        <v>0</v>
      </c>
      <c r="L22" s="1">
        <v>0.5</v>
      </c>
      <c r="M22" s="1">
        <v>0</v>
      </c>
      <c r="N22" s="1">
        <v>0</v>
      </c>
      <c r="O22" s="1">
        <v>0.01</v>
      </c>
      <c r="P22" s="1">
        <v>0.01</v>
      </c>
      <c r="Q22" s="1">
        <v>0</v>
      </c>
      <c r="R22" s="1">
        <v>0</v>
      </c>
      <c r="S22" s="1">
        <v>0</v>
      </c>
      <c r="T22" s="1">
        <v>0</v>
      </c>
      <c r="U22" s="1">
        <v>6</v>
      </c>
      <c r="V22" s="1">
        <v>2</v>
      </c>
      <c r="W22" s="1">
        <v>33</v>
      </c>
      <c r="X22" s="1">
        <v>0</v>
      </c>
      <c r="Y22" s="1">
        <v>0</v>
      </c>
      <c r="AA22" s="1">
        <v>0</v>
      </c>
      <c r="AB22" s="1">
        <v>0</v>
      </c>
      <c r="AC22" s="1">
        <v>0.5</v>
      </c>
      <c r="AD22" s="1">
        <v>0.5</v>
      </c>
      <c r="AE22" s="1">
        <v>0.22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6</v>
      </c>
      <c r="AL22" s="1">
        <v>5.2</v>
      </c>
      <c r="AM22" s="1">
        <v>19.7</v>
      </c>
      <c r="AN22" s="1">
        <v>0.7</v>
      </c>
      <c r="AO22" s="1">
        <v>3.7</v>
      </c>
      <c r="AP22" s="1">
        <v>12.5</v>
      </c>
      <c r="AQ22" s="1">
        <v>12.5</v>
      </c>
      <c r="AR22" s="1">
        <v>0</v>
      </c>
      <c r="AS22" s="1">
        <v>2</v>
      </c>
      <c r="AT22" s="1">
        <v>1</v>
      </c>
      <c r="AU22" s="1">
        <v>2</v>
      </c>
      <c r="AV22" s="1">
        <v>1</v>
      </c>
      <c r="AW22" s="1">
        <v>50</v>
      </c>
      <c r="AX22" s="1">
        <v>5.5</v>
      </c>
      <c r="AY22" s="1">
        <v>2.5</v>
      </c>
      <c r="AZ22" s="1">
        <v>1.5</v>
      </c>
      <c r="BA22" s="1">
        <v>1</v>
      </c>
      <c r="BB22" s="1">
        <v>5</v>
      </c>
      <c r="BC22" s="1">
        <v>15.5</v>
      </c>
      <c r="BD22" s="1">
        <v>8</v>
      </c>
      <c r="BE22" s="1">
        <v>3</v>
      </c>
      <c r="BF22" s="1">
        <v>0.5</v>
      </c>
      <c r="BG22" s="1">
        <v>1.5</v>
      </c>
      <c r="BH22" s="1">
        <v>1</v>
      </c>
      <c r="BI22" s="1">
        <v>1.24</v>
      </c>
      <c r="BJ22" s="1">
        <v>38</v>
      </c>
      <c r="BK22" s="1">
        <v>26.5</v>
      </c>
      <c r="BL22" s="1">
        <v>70</v>
      </c>
      <c r="BM22" s="1">
        <v>13</v>
      </c>
      <c r="BN22" s="1">
        <v>6</v>
      </c>
      <c r="BO22" s="1">
        <v>46</v>
      </c>
      <c r="BP22" s="1">
        <v>6</v>
      </c>
      <c r="BQ22" s="1">
        <v>2</v>
      </c>
      <c r="BR22" s="1">
        <v>33</v>
      </c>
      <c r="BS22" s="1">
        <v>0</v>
      </c>
      <c r="BT22" s="1">
        <v>0</v>
      </c>
      <c r="BU22" s="1">
        <v>2</v>
      </c>
      <c r="BV22" s="1">
        <v>0</v>
      </c>
      <c r="BW22" s="1">
        <v>0</v>
      </c>
      <c r="BX22" s="1">
        <v>0</v>
      </c>
      <c r="BY22" s="1">
        <v>48.5</v>
      </c>
      <c r="BZ22" s="1">
        <v>1</v>
      </c>
      <c r="CA22" s="1">
        <v>5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f t="shared" si="0"/>
        <v>2.8194721400000007</v>
      </c>
      <c r="CL22" s="1">
        <v>10</v>
      </c>
    </row>
    <row r="23" spans="1:90" x14ac:dyDescent="0.25">
      <c r="A23" s="1" t="s">
        <v>89</v>
      </c>
      <c r="B23" s="1">
        <v>6.2</v>
      </c>
      <c r="C23" s="1">
        <v>2</v>
      </c>
      <c r="D23" s="1">
        <v>90</v>
      </c>
      <c r="E23" s="1">
        <v>0.04</v>
      </c>
      <c r="F23" s="1">
        <v>0</v>
      </c>
      <c r="G23" s="1">
        <v>0.1</v>
      </c>
      <c r="H23" s="1">
        <v>0</v>
      </c>
      <c r="I23" s="1">
        <v>0.5</v>
      </c>
      <c r="J23" s="1">
        <v>0</v>
      </c>
      <c r="K23" s="1">
        <v>0</v>
      </c>
      <c r="L23" s="1">
        <v>0.5</v>
      </c>
      <c r="M23" s="1">
        <v>0</v>
      </c>
      <c r="N23" s="1">
        <v>0</v>
      </c>
      <c r="O23" s="1">
        <v>0.01</v>
      </c>
      <c r="P23" s="1">
        <v>0.01</v>
      </c>
      <c r="Q23" s="1">
        <v>0</v>
      </c>
      <c r="R23" s="1">
        <v>0</v>
      </c>
      <c r="S23" s="1">
        <v>0</v>
      </c>
      <c r="T23" s="1">
        <v>0</v>
      </c>
      <c r="U23" s="1">
        <v>16.5</v>
      </c>
      <c r="V23" s="1">
        <v>13.5</v>
      </c>
      <c r="W23" s="1">
        <v>82</v>
      </c>
      <c r="X23" s="1">
        <v>1</v>
      </c>
      <c r="Y23" s="1">
        <v>0.5</v>
      </c>
      <c r="Z23" s="1">
        <v>50</v>
      </c>
      <c r="AA23" s="1">
        <v>0</v>
      </c>
      <c r="AB23" s="1">
        <v>0</v>
      </c>
      <c r="AC23" s="1">
        <v>1</v>
      </c>
      <c r="AD23" s="1">
        <v>0</v>
      </c>
      <c r="AE23" s="1">
        <v>0.04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5</v>
      </c>
      <c r="AL23" s="1">
        <v>15.05</v>
      </c>
      <c r="AM23" s="1">
        <v>23.6</v>
      </c>
      <c r="AN23" s="1">
        <v>0.2</v>
      </c>
      <c r="AO23" s="1">
        <v>2.7</v>
      </c>
      <c r="AP23" s="1">
        <v>16.5</v>
      </c>
      <c r="AQ23" s="1">
        <v>16.5</v>
      </c>
      <c r="AR23" s="1">
        <v>0</v>
      </c>
      <c r="AS23" s="1">
        <v>1.5</v>
      </c>
      <c r="AT23" s="1">
        <v>2</v>
      </c>
      <c r="AU23" s="1">
        <v>2</v>
      </c>
      <c r="AV23" s="1">
        <v>1</v>
      </c>
      <c r="AW23" s="1">
        <v>50</v>
      </c>
      <c r="AX23" s="1">
        <v>5</v>
      </c>
      <c r="AY23" s="1">
        <v>6</v>
      </c>
      <c r="AZ23" s="1">
        <v>0.5</v>
      </c>
      <c r="BA23" s="1">
        <v>3</v>
      </c>
      <c r="BB23" s="1">
        <v>9.5</v>
      </c>
      <c r="BC23" s="1">
        <v>12.5</v>
      </c>
      <c r="BD23" s="1">
        <v>7.5</v>
      </c>
      <c r="BE23" s="1">
        <v>5.5</v>
      </c>
      <c r="BF23" s="1">
        <v>1</v>
      </c>
      <c r="BG23" s="1">
        <v>1</v>
      </c>
      <c r="BH23" s="1">
        <v>1.5</v>
      </c>
      <c r="BI23" s="1">
        <v>1.57</v>
      </c>
      <c r="BJ23" s="1">
        <v>59</v>
      </c>
      <c r="BK23" s="1">
        <v>48</v>
      </c>
      <c r="BL23" s="1">
        <v>81</v>
      </c>
      <c r="BM23" s="1">
        <v>30</v>
      </c>
      <c r="BN23" s="1">
        <v>24</v>
      </c>
      <c r="BO23" s="1">
        <v>80</v>
      </c>
      <c r="BP23" s="1">
        <v>16.5</v>
      </c>
      <c r="BQ23" s="1">
        <v>13.5</v>
      </c>
      <c r="BR23" s="1">
        <v>82</v>
      </c>
      <c r="BS23" s="1">
        <v>0</v>
      </c>
      <c r="BT23" s="1">
        <v>0</v>
      </c>
      <c r="BU23" s="1">
        <v>2</v>
      </c>
      <c r="BV23" s="1">
        <v>0</v>
      </c>
      <c r="BW23" s="1">
        <v>0</v>
      </c>
      <c r="BX23" s="1">
        <v>0.5</v>
      </c>
      <c r="BY23" s="1">
        <v>74</v>
      </c>
      <c r="BZ23" s="1">
        <v>0.5</v>
      </c>
      <c r="CA23" s="1">
        <v>10.5</v>
      </c>
      <c r="CB23" s="1">
        <v>2.5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f t="shared" si="0"/>
        <v>4.0019759000000006</v>
      </c>
      <c r="CL23" s="1">
        <v>9</v>
      </c>
    </row>
    <row r="24" spans="1:90" x14ac:dyDescent="0.25">
      <c r="A24" s="1" t="s">
        <v>200</v>
      </c>
      <c r="B24" s="1">
        <v>4.4000000000000004</v>
      </c>
      <c r="C24" s="1">
        <v>2</v>
      </c>
      <c r="D24" s="1">
        <v>29</v>
      </c>
      <c r="E24" s="1">
        <v>0.04</v>
      </c>
      <c r="F24" s="1">
        <v>0.25</v>
      </c>
      <c r="G24" s="1">
        <v>0.1</v>
      </c>
      <c r="H24" s="1">
        <v>1</v>
      </c>
      <c r="I24" s="1">
        <v>0.5</v>
      </c>
      <c r="J24" s="1">
        <v>0.5</v>
      </c>
      <c r="K24" s="1">
        <v>0</v>
      </c>
      <c r="L24" s="1">
        <v>0.5</v>
      </c>
      <c r="M24" s="1">
        <v>0</v>
      </c>
      <c r="N24" s="1">
        <v>0</v>
      </c>
      <c r="O24" s="1">
        <v>7.0000000000000007E-2</v>
      </c>
      <c r="P24" s="1">
        <v>7.0000000000000007E-2</v>
      </c>
      <c r="Q24" s="1">
        <v>0.5</v>
      </c>
      <c r="R24" s="1">
        <v>0</v>
      </c>
      <c r="S24" s="1">
        <v>0.5</v>
      </c>
      <c r="T24" s="1">
        <v>0</v>
      </c>
      <c r="U24" s="1">
        <v>6.5</v>
      </c>
      <c r="V24" s="1">
        <v>5.5</v>
      </c>
      <c r="W24" s="1">
        <v>85</v>
      </c>
      <c r="X24" s="1">
        <v>1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0.01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4.5</v>
      </c>
      <c r="AL24" s="1">
        <v>1.65</v>
      </c>
      <c r="AM24" s="1">
        <v>28.2</v>
      </c>
      <c r="AN24" s="1">
        <v>0.5</v>
      </c>
      <c r="AO24" s="1">
        <v>2</v>
      </c>
      <c r="AP24" s="1">
        <v>5.5</v>
      </c>
      <c r="AQ24" s="1">
        <v>11.5</v>
      </c>
      <c r="AR24" s="1">
        <v>0</v>
      </c>
      <c r="AS24" s="1">
        <v>4</v>
      </c>
      <c r="AT24" s="1">
        <v>0.5</v>
      </c>
      <c r="AU24" s="1">
        <v>3</v>
      </c>
      <c r="AV24" s="1">
        <v>1.5</v>
      </c>
      <c r="AW24" s="1">
        <v>50</v>
      </c>
      <c r="AX24" s="1">
        <v>0.5</v>
      </c>
      <c r="AY24" s="1">
        <v>0.5</v>
      </c>
      <c r="AZ24" s="1">
        <v>0.5</v>
      </c>
      <c r="BA24" s="1">
        <v>0.5</v>
      </c>
      <c r="BB24" s="1">
        <v>1.5</v>
      </c>
      <c r="BC24" s="1">
        <v>14</v>
      </c>
      <c r="BD24" s="1">
        <v>9</v>
      </c>
      <c r="BE24" s="1">
        <v>5</v>
      </c>
      <c r="BF24" s="1">
        <v>0.5</v>
      </c>
      <c r="BG24" s="1">
        <v>3.5</v>
      </c>
      <c r="BH24" s="1">
        <v>1.5</v>
      </c>
      <c r="BI24" s="1">
        <v>1.48</v>
      </c>
      <c r="BJ24" s="1">
        <v>15.5</v>
      </c>
      <c r="BK24" s="1">
        <v>12.5</v>
      </c>
      <c r="BL24" s="1">
        <v>81</v>
      </c>
      <c r="BM24" s="1">
        <v>11.5</v>
      </c>
      <c r="BN24" s="1">
        <v>9</v>
      </c>
      <c r="BO24" s="1">
        <v>78</v>
      </c>
      <c r="BP24" s="1">
        <v>6.5</v>
      </c>
      <c r="BQ24" s="1">
        <v>5.5</v>
      </c>
      <c r="BR24" s="1">
        <v>85</v>
      </c>
      <c r="BS24" s="1">
        <v>0</v>
      </c>
      <c r="BT24" s="1">
        <v>0</v>
      </c>
      <c r="BU24" s="1">
        <v>0</v>
      </c>
      <c r="BV24" s="1">
        <v>2</v>
      </c>
      <c r="BW24" s="1">
        <v>0</v>
      </c>
      <c r="BX24" s="1">
        <v>0.5</v>
      </c>
      <c r="BY24" s="1">
        <v>29</v>
      </c>
      <c r="BZ24" s="1">
        <v>0.5</v>
      </c>
      <c r="CA24" s="1">
        <v>2.5</v>
      </c>
      <c r="CB24" s="1">
        <v>1.5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f t="shared" si="0"/>
        <v>2.8557562600000002</v>
      </c>
      <c r="CL24" s="1">
        <v>9</v>
      </c>
    </row>
    <row r="25" spans="1:90" x14ac:dyDescent="0.25">
      <c r="A25" s="1" t="s">
        <v>155</v>
      </c>
      <c r="B25" s="1">
        <v>8.5</v>
      </c>
      <c r="C25" s="1">
        <v>2</v>
      </c>
      <c r="D25" s="1">
        <v>90</v>
      </c>
      <c r="E25" s="1">
        <v>0.15</v>
      </c>
      <c r="F25" s="1">
        <v>0</v>
      </c>
      <c r="G25" s="1">
        <v>0.4</v>
      </c>
      <c r="H25" s="1">
        <v>0</v>
      </c>
      <c r="I25" s="1">
        <v>1.5</v>
      </c>
      <c r="J25" s="1">
        <v>0.5</v>
      </c>
      <c r="K25" s="1">
        <v>0.5</v>
      </c>
      <c r="L25" s="1">
        <v>1</v>
      </c>
      <c r="M25" s="1">
        <v>0</v>
      </c>
      <c r="N25" s="1">
        <v>0</v>
      </c>
      <c r="O25" s="1">
        <v>0.08</v>
      </c>
      <c r="P25" s="1">
        <v>0.08</v>
      </c>
      <c r="Q25" s="1">
        <v>0</v>
      </c>
      <c r="R25" s="1">
        <v>0</v>
      </c>
      <c r="S25" s="1">
        <v>0</v>
      </c>
      <c r="T25" s="1">
        <v>0</v>
      </c>
      <c r="U25" s="1">
        <v>26</v>
      </c>
      <c r="V25" s="1">
        <v>19</v>
      </c>
      <c r="W25" s="1">
        <v>73</v>
      </c>
      <c r="X25" s="1">
        <v>8</v>
      </c>
      <c r="Y25" s="1">
        <v>3.5</v>
      </c>
      <c r="Z25" s="1">
        <v>44</v>
      </c>
      <c r="AA25" s="1">
        <v>5.5</v>
      </c>
      <c r="AB25" s="1">
        <v>0</v>
      </c>
      <c r="AC25" s="1">
        <v>3</v>
      </c>
      <c r="AD25" s="1">
        <v>0.5</v>
      </c>
      <c r="AE25" s="1">
        <v>0.3</v>
      </c>
      <c r="AF25" s="1">
        <v>0</v>
      </c>
      <c r="AG25" s="1">
        <v>0</v>
      </c>
      <c r="AH25" s="1">
        <v>0</v>
      </c>
      <c r="AI25" s="1">
        <v>0</v>
      </c>
      <c r="AJ25" s="1">
        <v>0.5</v>
      </c>
      <c r="AK25" s="1">
        <v>7</v>
      </c>
      <c r="AL25" s="1">
        <v>50.2</v>
      </c>
      <c r="AM25" s="1">
        <v>19.8</v>
      </c>
      <c r="AN25" s="1">
        <v>1.4</v>
      </c>
      <c r="AO25" s="1">
        <v>6.2</v>
      </c>
      <c r="AP25" s="1">
        <v>20</v>
      </c>
      <c r="AQ25" s="1">
        <v>26</v>
      </c>
      <c r="AR25" s="1">
        <v>1.5</v>
      </c>
      <c r="AS25" s="1">
        <v>5.5</v>
      </c>
      <c r="AT25" s="1">
        <v>0.5</v>
      </c>
      <c r="AU25" s="1">
        <v>0.5</v>
      </c>
      <c r="AV25" s="1">
        <v>0</v>
      </c>
      <c r="AW25" s="1">
        <v>0</v>
      </c>
      <c r="AX25" s="1">
        <v>9.5</v>
      </c>
      <c r="AY25" s="1">
        <v>1</v>
      </c>
      <c r="AZ25" s="1">
        <v>0</v>
      </c>
      <c r="BA25" s="1">
        <v>2.5</v>
      </c>
      <c r="BB25" s="1">
        <v>3.5</v>
      </c>
      <c r="BC25" s="1">
        <v>5.5</v>
      </c>
      <c r="BD25" s="1">
        <v>2.5</v>
      </c>
      <c r="BE25" s="1">
        <v>1.5</v>
      </c>
      <c r="BF25" s="1">
        <v>0</v>
      </c>
      <c r="BG25" s="1">
        <v>0.5</v>
      </c>
      <c r="BH25" s="1">
        <v>0.5</v>
      </c>
      <c r="BI25" s="1">
        <v>0.46</v>
      </c>
      <c r="BJ25" s="1">
        <v>64</v>
      </c>
      <c r="BK25" s="1">
        <v>54</v>
      </c>
      <c r="BL25" s="1">
        <v>84</v>
      </c>
      <c r="BM25" s="1">
        <v>53</v>
      </c>
      <c r="BN25" s="1">
        <v>38.5</v>
      </c>
      <c r="BO25" s="1">
        <v>73</v>
      </c>
      <c r="BP25" s="1">
        <v>26</v>
      </c>
      <c r="BQ25" s="1">
        <v>19</v>
      </c>
      <c r="BR25" s="1">
        <v>73</v>
      </c>
      <c r="BS25" s="1">
        <v>0.5</v>
      </c>
      <c r="BT25" s="1">
        <v>0.5</v>
      </c>
      <c r="BU25" s="1">
        <v>2</v>
      </c>
      <c r="BV25" s="1">
        <v>0</v>
      </c>
      <c r="BW25" s="1">
        <v>0</v>
      </c>
      <c r="BX25" s="1">
        <v>0</v>
      </c>
      <c r="BY25" s="1">
        <v>89</v>
      </c>
      <c r="BZ25" s="1">
        <v>1</v>
      </c>
      <c r="CA25" s="1">
        <v>16</v>
      </c>
      <c r="CB25" s="1">
        <v>13</v>
      </c>
      <c r="CC25" s="1">
        <v>0</v>
      </c>
      <c r="CD25" s="1">
        <v>0</v>
      </c>
      <c r="CE25" s="1">
        <v>4.5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f t="shared" si="0"/>
        <v>5.3695855299999993</v>
      </c>
      <c r="CL25" s="1">
        <v>9</v>
      </c>
    </row>
    <row r="26" spans="1:90" x14ac:dyDescent="0.25">
      <c r="A26" s="1" t="s">
        <v>165</v>
      </c>
      <c r="B26" s="1">
        <v>7.1</v>
      </c>
      <c r="C26" s="1">
        <v>2</v>
      </c>
      <c r="D26" s="1">
        <v>90</v>
      </c>
      <c r="E26" s="1">
        <v>0.11</v>
      </c>
      <c r="F26" s="1">
        <v>0.4</v>
      </c>
      <c r="G26" s="1">
        <v>0.3</v>
      </c>
      <c r="H26" s="1">
        <v>2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0.02</v>
      </c>
      <c r="P26" s="1">
        <v>0.02</v>
      </c>
      <c r="Q26" s="1">
        <v>0</v>
      </c>
      <c r="R26" s="1">
        <v>0</v>
      </c>
      <c r="S26" s="1">
        <v>0</v>
      </c>
      <c r="T26" s="1">
        <v>0</v>
      </c>
      <c r="U26" s="1">
        <v>22.5</v>
      </c>
      <c r="V26" s="1">
        <v>15</v>
      </c>
      <c r="W26" s="1">
        <v>67</v>
      </c>
      <c r="X26" s="1">
        <v>8</v>
      </c>
      <c r="Y26" s="1">
        <v>1</v>
      </c>
      <c r="Z26" s="1">
        <v>13</v>
      </c>
      <c r="AA26" s="1">
        <v>4</v>
      </c>
      <c r="AB26" s="1">
        <v>0</v>
      </c>
      <c r="AC26" s="1">
        <v>2</v>
      </c>
      <c r="AD26" s="1">
        <v>0.5</v>
      </c>
      <c r="AE26" s="1">
        <v>0.27</v>
      </c>
      <c r="AF26" s="1">
        <v>1</v>
      </c>
      <c r="AG26" s="1">
        <v>0</v>
      </c>
      <c r="AH26" s="1">
        <v>1</v>
      </c>
      <c r="AI26" s="1">
        <v>0</v>
      </c>
      <c r="AJ26" s="1">
        <v>0.5</v>
      </c>
      <c r="AK26" s="1">
        <v>8</v>
      </c>
      <c r="AL26" s="1">
        <v>28.85</v>
      </c>
      <c r="AM26" s="1">
        <v>31</v>
      </c>
      <c r="AN26" s="1">
        <v>0.9</v>
      </c>
      <c r="AO26" s="1">
        <v>4.5999999999999996</v>
      </c>
      <c r="AP26" s="1">
        <v>13</v>
      </c>
      <c r="AQ26" s="1">
        <v>28</v>
      </c>
      <c r="AR26" s="1">
        <v>0</v>
      </c>
      <c r="AS26" s="1">
        <v>6</v>
      </c>
      <c r="AT26" s="1">
        <v>0.5</v>
      </c>
      <c r="AU26" s="1">
        <v>4</v>
      </c>
      <c r="AV26" s="1">
        <v>2.5</v>
      </c>
      <c r="AW26" s="1">
        <v>63</v>
      </c>
      <c r="AX26" s="1">
        <v>7</v>
      </c>
      <c r="AY26" s="1">
        <v>1.5</v>
      </c>
      <c r="AZ26" s="1">
        <v>0</v>
      </c>
      <c r="BA26" s="1">
        <v>0</v>
      </c>
      <c r="BB26" s="1">
        <v>1.5</v>
      </c>
      <c r="BC26" s="1">
        <v>5.5</v>
      </c>
      <c r="BD26" s="1">
        <v>2.5</v>
      </c>
      <c r="BE26" s="1">
        <v>1.5</v>
      </c>
      <c r="BF26" s="1">
        <v>0</v>
      </c>
      <c r="BG26" s="1">
        <v>0.5</v>
      </c>
      <c r="BH26" s="1">
        <v>0.5</v>
      </c>
      <c r="BI26" s="1">
        <v>0.46</v>
      </c>
      <c r="BJ26" s="1">
        <v>59</v>
      </c>
      <c r="BK26" s="1">
        <v>46.5</v>
      </c>
      <c r="BL26" s="1">
        <v>79</v>
      </c>
      <c r="BM26" s="1">
        <v>43.5</v>
      </c>
      <c r="BN26" s="1">
        <v>28.5</v>
      </c>
      <c r="BO26" s="1">
        <v>66</v>
      </c>
      <c r="BP26" s="1">
        <v>22.5</v>
      </c>
      <c r="BQ26" s="1">
        <v>15</v>
      </c>
      <c r="BR26" s="1">
        <v>67</v>
      </c>
      <c r="BS26" s="1">
        <v>0</v>
      </c>
      <c r="BT26" s="1">
        <v>0</v>
      </c>
      <c r="BU26" s="1">
        <v>2</v>
      </c>
      <c r="BV26" s="1">
        <v>0</v>
      </c>
      <c r="BW26" s="1">
        <v>0</v>
      </c>
      <c r="BX26" s="1">
        <v>0.5</v>
      </c>
      <c r="BY26" s="1">
        <v>84</v>
      </c>
      <c r="BZ26" s="1">
        <v>4</v>
      </c>
      <c r="CA26" s="1">
        <v>6.5</v>
      </c>
      <c r="CB26" s="1">
        <v>10.5</v>
      </c>
      <c r="CC26" s="1">
        <v>0</v>
      </c>
      <c r="CD26" s="1">
        <v>0</v>
      </c>
      <c r="CE26" s="1">
        <v>4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f t="shared" si="0"/>
        <v>5.3616869299999994</v>
      </c>
      <c r="CL26" s="1">
        <v>8</v>
      </c>
    </row>
    <row r="27" spans="1:90" x14ac:dyDescent="0.25">
      <c r="A27" s="1" t="s">
        <v>117</v>
      </c>
      <c r="B27" s="1">
        <v>4.5999999999999996</v>
      </c>
      <c r="C27" s="1">
        <v>2</v>
      </c>
      <c r="D27" s="1">
        <v>90</v>
      </c>
      <c r="E27" s="1">
        <v>0.05</v>
      </c>
      <c r="F27" s="1">
        <v>0</v>
      </c>
      <c r="G27" s="1">
        <v>0</v>
      </c>
      <c r="H27" s="1">
        <v>0</v>
      </c>
      <c r="I27" s="1">
        <v>0.5</v>
      </c>
      <c r="J27" s="1">
        <v>0</v>
      </c>
      <c r="K27" s="1">
        <v>0.5</v>
      </c>
      <c r="L27" s="1">
        <v>0</v>
      </c>
      <c r="M27" s="1">
        <v>0</v>
      </c>
      <c r="N27" s="1">
        <v>0</v>
      </c>
      <c r="O27" s="1">
        <v>0.01</v>
      </c>
      <c r="P27" s="1">
        <v>0.01</v>
      </c>
      <c r="Q27" s="1">
        <v>0</v>
      </c>
      <c r="R27" s="1">
        <v>0</v>
      </c>
      <c r="S27" s="1">
        <v>0</v>
      </c>
      <c r="T27" s="1">
        <v>0</v>
      </c>
      <c r="U27" s="1">
        <v>6.5</v>
      </c>
      <c r="V27" s="1">
        <v>2</v>
      </c>
      <c r="W27" s="1">
        <v>31</v>
      </c>
      <c r="X27" s="1">
        <v>0</v>
      </c>
      <c r="Y27" s="1">
        <v>0</v>
      </c>
      <c r="AA27" s="1">
        <v>0</v>
      </c>
      <c r="AB27" s="1">
        <v>0</v>
      </c>
      <c r="AC27" s="1">
        <v>0.5</v>
      </c>
      <c r="AD27" s="1">
        <v>0</v>
      </c>
      <c r="AE27" s="1">
        <v>0.03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6</v>
      </c>
      <c r="AL27" s="1">
        <v>5.45</v>
      </c>
      <c r="AM27" s="1">
        <v>24.8</v>
      </c>
      <c r="AN27" s="1">
        <v>0.2</v>
      </c>
      <c r="AO27" s="1">
        <v>2.2999999999999998</v>
      </c>
      <c r="AP27" s="1">
        <v>16</v>
      </c>
      <c r="AQ27" s="1">
        <v>16</v>
      </c>
      <c r="AR27" s="1">
        <v>0</v>
      </c>
      <c r="AS27" s="1">
        <v>1</v>
      </c>
      <c r="AT27" s="1">
        <v>2</v>
      </c>
      <c r="AU27" s="1">
        <v>0</v>
      </c>
      <c r="AV27" s="1">
        <v>0</v>
      </c>
      <c r="AX27" s="1">
        <v>4.5</v>
      </c>
      <c r="AY27" s="1">
        <v>9.5</v>
      </c>
      <c r="AZ27" s="1">
        <v>0.5</v>
      </c>
      <c r="BA27" s="1">
        <v>3</v>
      </c>
      <c r="BB27" s="1">
        <v>13</v>
      </c>
      <c r="BC27" s="1">
        <v>12</v>
      </c>
      <c r="BD27" s="1">
        <v>8.5</v>
      </c>
      <c r="BE27" s="1">
        <v>6</v>
      </c>
      <c r="BF27" s="1">
        <v>1.5</v>
      </c>
      <c r="BG27" s="1">
        <v>3.5</v>
      </c>
      <c r="BH27" s="1">
        <v>2.5</v>
      </c>
      <c r="BI27" s="1">
        <v>1.89</v>
      </c>
      <c r="BJ27" s="1">
        <v>61</v>
      </c>
      <c r="BK27" s="1">
        <v>52</v>
      </c>
      <c r="BL27" s="1">
        <v>85</v>
      </c>
      <c r="BM27" s="1">
        <v>19</v>
      </c>
      <c r="BN27" s="1">
        <v>12.5</v>
      </c>
      <c r="BO27" s="1">
        <v>66</v>
      </c>
      <c r="BP27" s="1">
        <v>6.5</v>
      </c>
      <c r="BQ27" s="1">
        <v>2</v>
      </c>
      <c r="BR27" s="1">
        <v>31</v>
      </c>
      <c r="BS27" s="1">
        <v>0</v>
      </c>
      <c r="BT27" s="1">
        <v>0</v>
      </c>
      <c r="BU27" s="1">
        <v>2</v>
      </c>
      <c r="BV27" s="1">
        <v>0</v>
      </c>
      <c r="BW27" s="1">
        <v>0</v>
      </c>
      <c r="BX27" s="1">
        <v>0</v>
      </c>
      <c r="BY27" s="1">
        <v>77</v>
      </c>
      <c r="BZ27" s="1">
        <v>2.5</v>
      </c>
      <c r="CA27" s="1">
        <v>5</v>
      </c>
      <c r="CB27" s="1">
        <v>0.5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f t="shared" si="0"/>
        <v>3.8311095099999997</v>
      </c>
      <c r="CL27" s="1">
        <v>8</v>
      </c>
    </row>
    <row r="28" spans="1:90" x14ac:dyDescent="0.25">
      <c r="A28" s="1" t="s">
        <v>101</v>
      </c>
      <c r="B28" s="1">
        <v>4.9000000000000004</v>
      </c>
      <c r="C28" s="1">
        <v>2</v>
      </c>
      <c r="D28" s="1">
        <v>90</v>
      </c>
      <c r="E28" s="1">
        <v>0.02</v>
      </c>
      <c r="F28" s="1">
        <v>0</v>
      </c>
      <c r="G28" s="1">
        <v>0</v>
      </c>
      <c r="H28" s="1">
        <v>0</v>
      </c>
      <c r="I28" s="1">
        <v>1</v>
      </c>
      <c r="J28" s="1">
        <v>0</v>
      </c>
      <c r="K28" s="1">
        <v>1</v>
      </c>
      <c r="L28" s="1">
        <v>0</v>
      </c>
      <c r="M28" s="1">
        <v>0</v>
      </c>
      <c r="N28" s="1">
        <v>1</v>
      </c>
      <c r="O28" s="1">
        <v>0.02</v>
      </c>
      <c r="P28" s="1">
        <v>0.02</v>
      </c>
      <c r="Q28" s="1">
        <v>0</v>
      </c>
      <c r="R28" s="1">
        <v>0</v>
      </c>
      <c r="S28" s="1">
        <v>0</v>
      </c>
      <c r="T28" s="1">
        <v>0</v>
      </c>
      <c r="U28" s="1">
        <v>11</v>
      </c>
      <c r="V28" s="1">
        <v>8</v>
      </c>
      <c r="W28" s="1">
        <v>73</v>
      </c>
      <c r="X28" s="1">
        <v>0</v>
      </c>
      <c r="Y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0.02</v>
      </c>
      <c r="AF28" s="1">
        <v>0</v>
      </c>
      <c r="AG28" s="1">
        <v>0</v>
      </c>
      <c r="AH28" s="1">
        <v>0</v>
      </c>
      <c r="AI28" s="1">
        <v>0</v>
      </c>
      <c r="AJ28" s="1">
        <v>0.5</v>
      </c>
      <c r="AK28" s="1">
        <v>8</v>
      </c>
      <c r="AL28" s="1">
        <v>1.85</v>
      </c>
      <c r="AM28" s="1">
        <v>19.899999999999999</v>
      </c>
      <c r="AN28" s="1">
        <v>0.2</v>
      </c>
      <c r="AO28" s="1">
        <v>4.9000000000000004</v>
      </c>
      <c r="AP28" s="1">
        <v>14</v>
      </c>
      <c r="AQ28" s="1">
        <v>20</v>
      </c>
      <c r="AR28" s="1">
        <v>0</v>
      </c>
      <c r="AS28" s="1">
        <v>4</v>
      </c>
      <c r="AT28" s="1">
        <v>0.5</v>
      </c>
      <c r="AU28" s="1">
        <v>1.5</v>
      </c>
      <c r="AV28" s="1">
        <v>1</v>
      </c>
      <c r="AW28" s="1">
        <v>67</v>
      </c>
      <c r="AX28" s="1">
        <v>5</v>
      </c>
      <c r="AY28" s="1">
        <v>2.5</v>
      </c>
      <c r="AZ28" s="1">
        <v>1</v>
      </c>
      <c r="BA28" s="1">
        <v>1.5</v>
      </c>
      <c r="BB28" s="1">
        <v>5</v>
      </c>
      <c r="BC28" s="1">
        <v>5.5</v>
      </c>
      <c r="BD28" s="1">
        <v>2.5</v>
      </c>
      <c r="BE28" s="1">
        <v>1.5</v>
      </c>
      <c r="BF28" s="1">
        <v>0</v>
      </c>
      <c r="BG28" s="1">
        <v>0.5</v>
      </c>
      <c r="BH28" s="1">
        <v>0.5</v>
      </c>
      <c r="BI28" s="1">
        <v>0.46</v>
      </c>
      <c r="BJ28" s="1">
        <v>70</v>
      </c>
      <c r="BK28" s="1">
        <v>61.5</v>
      </c>
      <c r="BL28" s="1">
        <v>88</v>
      </c>
      <c r="BM28" s="1">
        <v>32.5</v>
      </c>
      <c r="BN28" s="1">
        <v>26</v>
      </c>
      <c r="BO28" s="1">
        <v>80</v>
      </c>
      <c r="BP28" s="1">
        <v>11</v>
      </c>
      <c r="BQ28" s="1">
        <v>8</v>
      </c>
      <c r="BR28" s="1">
        <v>73</v>
      </c>
      <c r="BS28" s="1">
        <v>0</v>
      </c>
      <c r="BT28" s="1">
        <v>0</v>
      </c>
      <c r="BU28" s="1">
        <v>2</v>
      </c>
      <c r="BV28" s="1">
        <v>0</v>
      </c>
      <c r="BW28" s="1">
        <v>0</v>
      </c>
      <c r="BX28" s="1">
        <v>1.5</v>
      </c>
      <c r="BY28" s="1">
        <v>84.5</v>
      </c>
      <c r="BZ28" s="1">
        <v>3</v>
      </c>
      <c r="CA28" s="1">
        <v>9.5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f t="shared" si="0"/>
        <v>3.9799211400000001</v>
      </c>
      <c r="CL28" s="1">
        <v>7</v>
      </c>
    </row>
    <row r="29" spans="1:90" x14ac:dyDescent="0.25">
      <c r="A29" s="1" t="s">
        <v>105</v>
      </c>
      <c r="B29" s="1">
        <v>4.4000000000000004</v>
      </c>
      <c r="C29" s="1">
        <v>2</v>
      </c>
      <c r="D29" s="1">
        <v>82.5</v>
      </c>
      <c r="E29" s="1">
        <v>0.12</v>
      </c>
      <c r="F29" s="1">
        <v>0</v>
      </c>
      <c r="G29" s="1">
        <v>0</v>
      </c>
      <c r="H29" s="1">
        <v>0</v>
      </c>
      <c r="I29" s="1">
        <v>0.5</v>
      </c>
      <c r="J29" s="1">
        <v>0</v>
      </c>
      <c r="K29" s="1">
        <v>0</v>
      </c>
      <c r="L29" s="1">
        <v>0.5</v>
      </c>
      <c r="M29" s="1">
        <v>0</v>
      </c>
      <c r="N29" s="1">
        <v>0</v>
      </c>
      <c r="O29" s="1">
        <v>0.01</v>
      </c>
      <c r="P29" s="1">
        <v>0.01</v>
      </c>
      <c r="Q29" s="1">
        <v>0</v>
      </c>
      <c r="R29" s="1">
        <v>0</v>
      </c>
      <c r="S29" s="1">
        <v>0</v>
      </c>
      <c r="T29" s="1">
        <v>0</v>
      </c>
      <c r="U29" s="1">
        <v>12.5</v>
      </c>
      <c r="V29" s="1">
        <v>8.5</v>
      </c>
      <c r="W29" s="1">
        <v>68</v>
      </c>
      <c r="X29" s="1">
        <v>1.5</v>
      </c>
      <c r="Y29" s="1">
        <v>0.5</v>
      </c>
      <c r="Z29" s="1">
        <v>33</v>
      </c>
      <c r="AA29" s="1">
        <v>0</v>
      </c>
      <c r="AB29" s="1">
        <v>0</v>
      </c>
      <c r="AC29" s="1">
        <v>0.5</v>
      </c>
      <c r="AD29" s="1">
        <v>0</v>
      </c>
      <c r="AE29" s="1">
        <v>0.02</v>
      </c>
      <c r="AF29" s="1">
        <v>0</v>
      </c>
      <c r="AG29" s="1">
        <v>0</v>
      </c>
      <c r="AH29" s="1">
        <v>0.5</v>
      </c>
      <c r="AI29" s="1">
        <v>0</v>
      </c>
      <c r="AJ29" s="1">
        <v>0.5</v>
      </c>
      <c r="AK29" s="1">
        <v>4</v>
      </c>
      <c r="AL29" s="1">
        <v>6.45</v>
      </c>
      <c r="AM29" s="1">
        <v>17.2</v>
      </c>
      <c r="AN29" s="1">
        <v>0.1</v>
      </c>
      <c r="AO29" s="1">
        <v>3</v>
      </c>
      <c r="AP29" s="1">
        <v>12.5</v>
      </c>
      <c r="AQ29" s="1">
        <v>18.5</v>
      </c>
      <c r="AR29" s="1">
        <v>0</v>
      </c>
      <c r="AS29" s="1">
        <v>3.5</v>
      </c>
      <c r="AT29" s="1">
        <v>0.5</v>
      </c>
      <c r="AU29" s="1">
        <v>2</v>
      </c>
      <c r="AV29" s="1">
        <v>1.5</v>
      </c>
      <c r="AW29" s="1">
        <v>75</v>
      </c>
      <c r="AX29" s="1">
        <v>8.5</v>
      </c>
      <c r="AY29" s="1">
        <v>6</v>
      </c>
      <c r="AZ29" s="1">
        <v>0</v>
      </c>
      <c r="BA29" s="1">
        <v>1</v>
      </c>
      <c r="BB29" s="1">
        <v>7</v>
      </c>
      <c r="BC29" s="1">
        <v>17.5</v>
      </c>
      <c r="BD29" s="1">
        <v>10</v>
      </c>
      <c r="BE29" s="1">
        <v>3</v>
      </c>
      <c r="BF29" s="1">
        <v>0</v>
      </c>
      <c r="BG29" s="1">
        <v>2.5</v>
      </c>
      <c r="BH29" s="1">
        <v>1</v>
      </c>
      <c r="BI29" s="1">
        <v>1.1000000000000001</v>
      </c>
      <c r="BJ29" s="1">
        <v>33</v>
      </c>
      <c r="BK29" s="1">
        <v>20</v>
      </c>
      <c r="BL29" s="1">
        <v>61</v>
      </c>
      <c r="BM29" s="1">
        <v>21</v>
      </c>
      <c r="BN29" s="1">
        <v>11</v>
      </c>
      <c r="BO29" s="1">
        <v>52</v>
      </c>
      <c r="BP29" s="1">
        <v>12.5</v>
      </c>
      <c r="BQ29" s="1">
        <v>8.5</v>
      </c>
      <c r="BR29" s="1">
        <v>68</v>
      </c>
      <c r="BS29" s="1">
        <v>0</v>
      </c>
      <c r="BT29" s="1">
        <v>0</v>
      </c>
      <c r="BU29" s="1">
        <v>2</v>
      </c>
      <c r="BV29" s="1">
        <v>0</v>
      </c>
      <c r="BW29" s="1">
        <v>1</v>
      </c>
      <c r="BX29" s="1">
        <v>0.5</v>
      </c>
      <c r="BY29" s="1">
        <v>53.5</v>
      </c>
      <c r="BZ29" s="1">
        <v>0</v>
      </c>
      <c r="CA29" s="1">
        <v>8.5</v>
      </c>
      <c r="CB29" s="1">
        <v>4.5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f t="shared" si="0"/>
        <v>3.559176980000001</v>
      </c>
      <c r="CL29" s="1">
        <v>7</v>
      </c>
    </row>
    <row r="30" spans="1:90" x14ac:dyDescent="0.25">
      <c r="A30" s="1" t="s">
        <v>107</v>
      </c>
      <c r="B30" s="1">
        <v>4.8</v>
      </c>
      <c r="C30" s="1">
        <v>2</v>
      </c>
      <c r="D30" s="1">
        <v>90</v>
      </c>
      <c r="E30" s="1">
        <v>0.06</v>
      </c>
      <c r="F30" s="1">
        <v>0</v>
      </c>
      <c r="G30" s="1">
        <v>0.1</v>
      </c>
      <c r="H30" s="1">
        <v>0</v>
      </c>
      <c r="I30" s="1">
        <v>0.5</v>
      </c>
      <c r="J30" s="1">
        <v>0.5</v>
      </c>
      <c r="K30" s="1">
        <v>0.5</v>
      </c>
      <c r="L30" s="1">
        <v>0</v>
      </c>
      <c r="M30" s="1">
        <v>0</v>
      </c>
      <c r="N30" s="1">
        <v>0.5</v>
      </c>
      <c r="O30" s="1">
        <v>0.08</v>
      </c>
      <c r="P30" s="1">
        <v>0.08</v>
      </c>
      <c r="Q30" s="1">
        <v>0</v>
      </c>
      <c r="R30" s="1">
        <v>0</v>
      </c>
      <c r="S30" s="1">
        <v>0</v>
      </c>
      <c r="T30" s="1">
        <v>0</v>
      </c>
      <c r="U30" s="1">
        <v>8</v>
      </c>
      <c r="V30" s="1">
        <v>6.5</v>
      </c>
      <c r="W30" s="1">
        <v>81</v>
      </c>
      <c r="X30" s="1">
        <v>0</v>
      </c>
      <c r="Y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0.02</v>
      </c>
      <c r="AF30" s="1">
        <v>0</v>
      </c>
      <c r="AG30" s="1">
        <v>0</v>
      </c>
      <c r="AH30" s="1">
        <v>0.5</v>
      </c>
      <c r="AI30" s="1">
        <v>0</v>
      </c>
      <c r="AJ30" s="1">
        <v>0.5</v>
      </c>
      <c r="AK30" s="1">
        <v>8.5</v>
      </c>
      <c r="AL30" s="1">
        <v>2</v>
      </c>
      <c r="AM30" s="1">
        <v>13.7</v>
      </c>
      <c r="AN30" s="1">
        <v>0.5</v>
      </c>
      <c r="AO30" s="1">
        <v>2.9</v>
      </c>
      <c r="AP30" s="1">
        <v>13</v>
      </c>
      <c r="AQ30" s="1">
        <v>19</v>
      </c>
      <c r="AR30" s="1">
        <v>0</v>
      </c>
      <c r="AS30" s="1">
        <v>3</v>
      </c>
      <c r="AT30" s="1">
        <v>1</v>
      </c>
      <c r="AU30" s="1">
        <v>0.5</v>
      </c>
      <c r="AV30" s="1">
        <v>0</v>
      </c>
      <c r="AW30" s="1">
        <v>0</v>
      </c>
      <c r="AX30" s="1">
        <v>8</v>
      </c>
      <c r="AY30" s="1">
        <v>3</v>
      </c>
      <c r="AZ30" s="1">
        <v>0.5</v>
      </c>
      <c r="BA30" s="1">
        <v>1</v>
      </c>
      <c r="BB30" s="1">
        <v>4.5</v>
      </c>
      <c r="BC30" s="1">
        <v>12.5</v>
      </c>
      <c r="BD30" s="1">
        <v>8</v>
      </c>
      <c r="BE30" s="1">
        <v>5</v>
      </c>
      <c r="BF30" s="1">
        <v>2</v>
      </c>
      <c r="BG30" s="1">
        <v>3</v>
      </c>
      <c r="BH30" s="1">
        <v>1.5</v>
      </c>
      <c r="BI30" s="1">
        <v>1.35</v>
      </c>
      <c r="BJ30" s="1">
        <v>47</v>
      </c>
      <c r="BK30" s="1">
        <v>42</v>
      </c>
      <c r="BL30" s="1">
        <v>89</v>
      </c>
      <c r="BM30" s="1">
        <v>17.5</v>
      </c>
      <c r="BN30" s="1">
        <v>15</v>
      </c>
      <c r="BO30" s="1">
        <v>86</v>
      </c>
      <c r="BP30" s="1">
        <v>8</v>
      </c>
      <c r="BQ30" s="1">
        <v>6.5</v>
      </c>
      <c r="BR30" s="1">
        <v>81</v>
      </c>
      <c r="BS30" s="1">
        <v>0</v>
      </c>
      <c r="BT30" s="1">
        <v>0</v>
      </c>
      <c r="BU30" s="1">
        <v>2</v>
      </c>
      <c r="BV30" s="1">
        <v>0</v>
      </c>
      <c r="BW30" s="1">
        <v>0</v>
      </c>
      <c r="BX30" s="1">
        <v>0</v>
      </c>
      <c r="BY30" s="1">
        <v>54.5</v>
      </c>
      <c r="BZ30" s="1">
        <v>0.5</v>
      </c>
      <c r="CA30" s="1">
        <v>5</v>
      </c>
      <c r="CB30" s="1">
        <v>0.5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f t="shared" si="0"/>
        <v>3.9272977399999993</v>
      </c>
      <c r="CL30" s="1">
        <v>7</v>
      </c>
    </row>
    <row r="31" spans="1:90" x14ac:dyDescent="0.25">
      <c r="A31" s="1" t="s">
        <v>148</v>
      </c>
      <c r="B31" s="1">
        <v>7.1</v>
      </c>
      <c r="C31" s="1">
        <v>2</v>
      </c>
      <c r="D31" s="1">
        <v>90</v>
      </c>
      <c r="E31" s="1">
        <v>0.08</v>
      </c>
      <c r="F31" s="1">
        <v>0</v>
      </c>
      <c r="G31" s="1">
        <v>0.2</v>
      </c>
      <c r="H31" s="1">
        <v>0</v>
      </c>
      <c r="I31" s="1">
        <v>2</v>
      </c>
      <c r="J31" s="1">
        <v>1</v>
      </c>
      <c r="K31" s="1">
        <v>0.5</v>
      </c>
      <c r="L31" s="1">
        <v>1.5</v>
      </c>
      <c r="M31" s="1">
        <v>0</v>
      </c>
      <c r="N31" s="1">
        <v>0</v>
      </c>
      <c r="O31" s="1">
        <v>0.16</v>
      </c>
      <c r="P31" s="1">
        <v>0.16</v>
      </c>
      <c r="Q31" s="1">
        <v>0</v>
      </c>
      <c r="R31" s="1">
        <v>0</v>
      </c>
      <c r="S31" s="1">
        <v>0</v>
      </c>
      <c r="T31" s="1">
        <v>0</v>
      </c>
      <c r="U31" s="1">
        <v>33</v>
      </c>
      <c r="V31" s="1">
        <v>23.5</v>
      </c>
      <c r="W31" s="1">
        <v>71</v>
      </c>
      <c r="X31" s="1">
        <v>1</v>
      </c>
      <c r="Y31" s="1">
        <v>0</v>
      </c>
      <c r="Z31" s="1">
        <v>0</v>
      </c>
      <c r="AA31" s="1">
        <v>0</v>
      </c>
      <c r="AB31" s="1">
        <v>0</v>
      </c>
      <c r="AC31" s="1">
        <v>0.5</v>
      </c>
      <c r="AD31" s="1">
        <v>0</v>
      </c>
      <c r="AE31" s="1">
        <v>0.06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19.5</v>
      </c>
      <c r="AL31" s="1">
        <v>12.5</v>
      </c>
      <c r="AM31" s="1">
        <v>14.5</v>
      </c>
      <c r="AN31" s="1">
        <v>1.2</v>
      </c>
      <c r="AO31" s="1">
        <v>4.5999999999999996</v>
      </c>
      <c r="AP31" s="1">
        <v>10.5</v>
      </c>
      <c r="AQ31" s="1">
        <v>10.5</v>
      </c>
      <c r="AR31" s="1">
        <v>0</v>
      </c>
      <c r="AS31" s="1">
        <v>2</v>
      </c>
      <c r="AT31" s="1">
        <v>1</v>
      </c>
      <c r="AU31" s="1">
        <v>1.5</v>
      </c>
      <c r="AV31" s="1">
        <v>0.5</v>
      </c>
      <c r="AW31" s="1">
        <v>33</v>
      </c>
      <c r="AX31" s="1">
        <v>5</v>
      </c>
      <c r="AY31" s="1">
        <v>1.5</v>
      </c>
      <c r="AZ31" s="1">
        <v>0</v>
      </c>
      <c r="BA31" s="1">
        <v>1</v>
      </c>
      <c r="BB31" s="1">
        <v>2.5</v>
      </c>
      <c r="BC31" s="1">
        <v>10</v>
      </c>
      <c r="BD31" s="1">
        <v>7</v>
      </c>
      <c r="BE31" s="1">
        <v>3.5</v>
      </c>
      <c r="BF31" s="1">
        <v>1.5</v>
      </c>
      <c r="BG31" s="1">
        <v>2.5</v>
      </c>
      <c r="BH31" s="1">
        <v>1</v>
      </c>
      <c r="BI31" s="1">
        <v>0.97</v>
      </c>
      <c r="BJ31" s="1">
        <v>81.5</v>
      </c>
      <c r="BK31" s="1">
        <v>69</v>
      </c>
      <c r="BL31" s="1">
        <v>85</v>
      </c>
      <c r="BM31" s="1">
        <v>54</v>
      </c>
      <c r="BN31" s="1">
        <v>42</v>
      </c>
      <c r="BO31" s="1">
        <v>78</v>
      </c>
      <c r="BP31" s="1">
        <v>33</v>
      </c>
      <c r="BQ31" s="1">
        <v>23.5</v>
      </c>
      <c r="BR31" s="1">
        <v>71</v>
      </c>
      <c r="BS31" s="1">
        <v>0</v>
      </c>
      <c r="BT31" s="1">
        <v>0</v>
      </c>
      <c r="BU31" s="1">
        <v>2</v>
      </c>
      <c r="BV31" s="1">
        <v>0</v>
      </c>
      <c r="BW31" s="1">
        <v>0</v>
      </c>
      <c r="BX31" s="1">
        <v>0</v>
      </c>
      <c r="BY31" s="1">
        <v>99</v>
      </c>
      <c r="BZ31" s="1">
        <v>2</v>
      </c>
      <c r="CA31" s="1">
        <v>15</v>
      </c>
      <c r="CB31" s="1">
        <v>4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  <c r="CJ31" s="1">
        <v>0</v>
      </c>
      <c r="CK31" s="1">
        <f t="shared" si="0"/>
        <v>4.3099314400000006</v>
      </c>
      <c r="CL31" s="1">
        <v>7</v>
      </c>
    </row>
    <row r="32" spans="1:90" x14ac:dyDescent="0.25">
      <c r="A32" s="1" t="s">
        <v>62</v>
      </c>
      <c r="B32" s="1">
        <v>4.5</v>
      </c>
      <c r="C32" s="1">
        <v>2</v>
      </c>
      <c r="D32" s="1">
        <v>90</v>
      </c>
      <c r="E32" s="1">
        <v>0.09</v>
      </c>
      <c r="F32" s="1">
        <v>0</v>
      </c>
      <c r="G32" s="1">
        <v>0.1</v>
      </c>
      <c r="H32" s="1">
        <v>0</v>
      </c>
      <c r="I32" s="1">
        <v>0.5</v>
      </c>
      <c r="J32" s="1">
        <v>0.5</v>
      </c>
      <c r="K32" s="1">
        <v>0.5</v>
      </c>
      <c r="L32" s="1">
        <v>0</v>
      </c>
      <c r="M32" s="1">
        <v>0</v>
      </c>
      <c r="N32" s="1">
        <v>0.5</v>
      </c>
      <c r="O32" s="1">
        <v>0.08</v>
      </c>
      <c r="P32" s="1">
        <v>0.08</v>
      </c>
      <c r="Q32" s="1">
        <v>0</v>
      </c>
      <c r="R32" s="1">
        <v>0</v>
      </c>
      <c r="S32" s="1">
        <v>0</v>
      </c>
      <c r="T32" s="1">
        <v>0</v>
      </c>
      <c r="U32" s="1">
        <v>8</v>
      </c>
      <c r="V32" s="1">
        <v>7</v>
      </c>
      <c r="W32" s="1">
        <v>88</v>
      </c>
      <c r="X32" s="1">
        <v>0</v>
      </c>
      <c r="Y32" s="1">
        <v>0</v>
      </c>
      <c r="AA32" s="1">
        <v>0</v>
      </c>
      <c r="AB32" s="1">
        <v>0</v>
      </c>
      <c r="AC32" s="1">
        <v>0.5</v>
      </c>
      <c r="AD32" s="1">
        <v>0</v>
      </c>
      <c r="AE32" s="1">
        <v>0.04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9</v>
      </c>
      <c r="AL32" s="1">
        <v>7.7</v>
      </c>
      <c r="AM32" s="1">
        <v>23.5</v>
      </c>
      <c r="AN32" s="1">
        <v>0.6</v>
      </c>
      <c r="AO32" s="1">
        <v>2.6</v>
      </c>
      <c r="AP32" s="1">
        <v>14.5</v>
      </c>
      <c r="AQ32" s="1">
        <v>14.5</v>
      </c>
      <c r="AR32" s="1">
        <v>0</v>
      </c>
      <c r="AS32" s="1">
        <v>1</v>
      </c>
      <c r="AT32" s="1">
        <v>2.5</v>
      </c>
      <c r="AU32" s="1">
        <v>1.5</v>
      </c>
      <c r="AV32" s="1">
        <v>1</v>
      </c>
      <c r="AW32" s="1">
        <v>67</v>
      </c>
      <c r="AX32" s="1">
        <v>2.5</v>
      </c>
      <c r="AY32" s="1">
        <v>2</v>
      </c>
      <c r="AZ32" s="1">
        <v>1.5</v>
      </c>
      <c r="BA32" s="1">
        <v>1.5</v>
      </c>
      <c r="BB32" s="1">
        <v>5</v>
      </c>
      <c r="BC32" s="1">
        <v>12.5</v>
      </c>
      <c r="BD32" s="1">
        <v>8</v>
      </c>
      <c r="BE32" s="1">
        <v>7.5</v>
      </c>
      <c r="BF32" s="1">
        <v>0</v>
      </c>
      <c r="BG32" s="1">
        <v>1.5</v>
      </c>
      <c r="BH32" s="1">
        <v>2.5</v>
      </c>
      <c r="BI32" s="1">
        <v>2.13</v>
      </c>
      <c r="BJ32" s="1">
        <v>55</v>
      </c>
      <c r="BK32" s="1">
        <v>47</v>
      </c>
      <c r="BL32" s="1">
        <v>85</v>
      </c>
      <c r="BM32" s="1">
        <v>21</v>
      </c>
      <c r="BN32" s="1">
        <v>17</v>
      </c>
      <c r="BO32" s="1">
        <v>81</v>
      </c>
      <c r="BP32" s="1">
        <v>8</v>
      </c>
      <c r="BQ32" s="1">
        <v>7</v>
      </c>
      <c r="BR32" s="1">
        <v>88</v>
      </c>
      <c r="BS32" s="1">
        <v>0.5</v>
      </c>
      <c r="BT32" s="1">
        <v>0.5</v>
      </c>
      <c r="BU32" s="1">
        <v>2</v>
      </c>
      <c r="BV32" s="1">
        <v>0</v>
      </c>
      <c r="BW32" s="1">
        <v>0</v>
      </c>
      <c r="BX32" s="1">
        <v>0.5</v>
      </c>
      <c r="BY32" s="1">
        <v>64</v>
      </c>
      <c r="BZ32" s="1">
        <v>0.5</v>
      </c>
      <c r="CA32" s="1">
        <v>6</v>
      </c>
      <c r="CB32" s="1">
        <v>0.5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0</v>
      </c>
      <c r="CK32" s="1">
        <f t="shared" si="0"/>
        <v>3.6552012700000005</v>
      </c>
      <c r="CL32" s="1">
        <v>6</v>
      </c>
    </row>
    <row r="33" spans="1:90" x14ac:dyDescent="0.25">
      <c r="A33" s="1" t="s">
        <v>171</v>
      </c>
      <c r="B33" s="1">
        <v>4.7</v>
      </c>
      <c r="C33" s="1">
        <v>2</v>
      </c>
      <c r="D33" s="1">
        <v>90</v>
      </c>
      <c r="E33" s="1">
        <v>0.03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18</v>
      </c>
      <c r="V33" s="1">
        <v>13</v>
      </c>
      <c r="W33" s="1">
        <v>72</v>
      </c>
      <c r="X33" s="1">
        <v>3</v>
      </c>
      <c r="Y33" s="1">
        <v>1</v>
      </c>
      <c r="Z33" s="1">
        <v>33</v>
      </c>
      <c r="AA33" s="1">
        <v>0</v>
      </c>
      <c r="AB33" s="1">
        <v>0</v>
      </c>
      <c r="AC33" s="1">
        <v>1</v>
      </c>
      <c r="AD33" s="1">
        <v>0</v>
      </c>
      <c r="AE33" s="1">
        <v>0.04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</v>
      </c>
      <c r="AL33" s="1">
        <v>17.899999999999999</v>
      </c>
      <c r="AM33" s="1">
        <v>15.5</v>
      </c>
      <c r="AN33" s="1">
        <v>0.1</v>
      </c>
      <c r="AO33" s="1">
        <v>2.1</v>
      </c>
      <c r="AP33" s="1">
        <v>11.5</v>
      </c>
      <c r="AQ33" s="1">
        <v>11.5</v>
      </c>
      <c r="AR33" s="1">
        <v>0</v>
      </c>
      <c r="AS33" s="1">
        <v>1</v>
      </c>
      <c r="AT33" s="1">
        <v>2.5</v>
      </c>
      <c r="AU33" s="1">
        <v>1.5</v>
      </c>
      <c r="AV33" s="1">
        <v>1</v>
      </c>
      <c r="AW33" s="1">
        <v>67</v>
      </c>
      <c r="AX33" s="1">
        <v>4</v>
      </c>
      <c r="AY33" s="1">
        <v>1</v>
      </c>
      <c r="AZ33" s="1">
        <v>0.5</v>
      </c>
      <c r="BA33" s="1">
        <v>1</v>
      </c>
      <c r="BB33" s="1">
        <v>2.5</v>
      </c>
      <c r="BC33" s="1">
        <v>12.5</v>
      </c>
      <c r="BD33" s="1">
        <v>8</v>
      </c>
      <c r="BE33" s="1">
        <v>7.5</v>
      </c>
      <c r="BF33" s="1">
        <v>0</v>
      </c>
      <c r="BG33" s="1">
        <v>1.5</v>
      </c>
      <c r="BH33" s="1">
        <v>2.5</v>
      </c>
      <c r="BI33" s="1">
        <v>2.13</v>
      </c>
      <c r="BJ33" s="1">
        <v>63</v>
      </c>
      <c r="BK33" s="1">
        <v>48</v>
      </c>
      <c r="BL33" s="1">
        <v>76</v>
      </c>
      <c r="BM33" s="1">
        <v>38</v>
      </c>
      <c r="BN33" s="1">
        <v>25</v>
      </c>
      <c r="BO33" s="1">
        <v>66</v>
      </c>
      <c r="BP33" s="1">
        <v>18</v>
      </c>
      <c r="BQ33" s="1">
        <v>13</v>
      </c>
      <c r="BR33" s="1">
        <v>72</v>
      </c>
      <c r="BS33" s="1">
        <v>0</v>
      </c>
      <c r="BT33" s="1">
        <v>0</v>
      </c>
      <c r="BU33" s="1">
        <v>2</v>
      </c>
      <c r="BV33" s="1">
        <v>0</v>
      </c>
      <c r="BW33" s="1">
        <v>0</v>
      </c>
      <c r="BX33" s="1">
        <v>0.5</v>
      </c>
      <c r="BY33" s="1">
        <v>87</v>
      </c>
      <c r="BZ33" s="1">
        <v>0.5</v>
      </c>
      <c r="CA33" s="1">
        <v>8</v>
      </c>
      <c r="CB33" s="1">
        <v>4.5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f t="shared" si="0"/>
        <v>4.0224439300000006</v>
      </c>
      <c r="CL33" s="1">
        <v>6</v>
      </c>
    </row>
    <row r="34" spans="1:90" x14ac:dyDescent="0.25">
      <c r="A34" s="1" t="s">
        <v>73</v>
      </c>
      <c r="B34" s="1">
        <v>4.3</v>
      </c>
      <c r="C34" s="1">
        <v>2</v>
      </c>
      <c r="D34" s="1">
        <v>90</v>
      </c>
      <c r="E34" s="1">
        <v>0.15</v>
      </c>
      <c r="F34" s="1">
        <v>0.33</v>
      </c>
      <c r="G34" s="1">
        <v>0.2</v>
      </c>
      <c r="H34" s="1">
        <v>1</v>
      </c>
      <c r="I34" s="1">
        <v>0.5</v>
      </c>
      <c r="J34" s="1">
        <v>0</v>
      </c>
      <c r="K34" s="1">
        <v>0</v>
      </c>
      <c r="L34" s="1">
        <v>0.5</v>
      </c>
      <c r="M34" s="1">
        <v>0</v>
      </c>
      <c r="N34" s="1">
        <v>0</v>
      </c>
      <c r="O34" s="1">
        <v>0.01</v>
      </c>
      <c r="P34" s="1">
        <v>0.01</v>
      </c>
      <c r="Q34" s="1">
        <v>0</v>
      </c>
      <c r="R34" s="1">
        <v>0</v>
      </c>
      <c r="S34" s="1">
        <v>0</v>
      </c>
      <c r="T34" s="1">
        <v>0</v>
      </c>
      <c r="U34" s="1">
        <v>17.5</v>
      </c>
      <c r="V34" s="1">
        <v>13</v>
      </c>
      <c r="W34" s="1">
        <v>74</v>
      </c>
      <c r="X34" s="1">
        <v>2.5</v>
      </c>
      <c r="Y34" s="1">
        <v>0.5</v>
      </c>
      <c r="Z34" s="1">
        <v>20</v>
      </c>
      <c r="AA34" s="1">
        <v>0</v>
      </c>
      <c r="AB34" s="1">
        <v>0</v>
      </c>
      <c r="AC34" s="1">
        <v>1</v>
      </c>
      <c r="AD34" s="1">
        <v>0.5</v>
      </c>
      <c r="AE34" s="1">
        <v>0.23</v>
      </c>
      <c r="AF34" s="1">
        <v>0.5</v>
      </c>
      <c r="AG34" s="1">
        <v>0</v>
      </c>
      <c r="AH34" s="1">
        <v>0</v>
      </c>
      <c r="AI34" s="1">
        <v>0</v>
      </c>
      <c r="AJ34" s="1">
        <v>0</v>
      </c>
      <c r="AK34" s="1">
        <v>4.5</v>
      </c>
      <c r="AL34" s="1">
        <v>16.2</v>
      </c>
      <c r="AM34" s="1">
        <v>26.1</v>
      </c>
      <c r="AN34" s="1">
        <v>0.7</v>
      </c>
      <c r="AO34" s="1">
        <v>2.7</v>
      </c>
      <c r="AP34" s="1">
        <v>14.5</v>
      </c>
      <c r="AQ34" s="1">
        <v>19</v>
      </c>
      <c r="AR34" s="1">
        <v>0</v>
      </c>
      <c r="AS34" s="1">
        <v>2.5</v>
      </c>
      <c r="AT34" s="1">
        <v>2</v>
      </c>
      <c r="AU34" s="1">
        <v>0</v>
      </c>
      <c r="AV34" s="1">
        <v>0</v>
      </c>
      <c r="AX34" s="1">
        <v>5</v>
      </c>
      <c r="AY34" s="1">
        <v>3</v>
      </c>
      <c r="AZ34" s="1">
        <v>1</v>
      </c>
      <c r="BA34" s="1">
        <v>1.5</v>
      </c>
      <c r="BB34" s="1">
        <v>5.5</v>
      </c>
      <c r="BC34" s="1">
        <v>14</v>
      </c>
      <c r="BD34" s="1">
        <v>11</v>
      </c>
      <c r="BE34" s="1">
        <v>5.5</v>
      </c>
      <c r="BF34" s="1">
        <v>2</v>
      </c>
      <c r="BG34" s="1">
        <v>3</v>
      </c>
      <c r="BH34" s="1">
        <v>3.5</v>
      </c>
      <c r="BI34" s="1">
        <v>2.14</v>
      </c>
      <c r="BJ34" s="1">
        <v>54</v>
      </c>
      <c r="BK34" s="1">
        <v>44.5</v>
      </c>
      <c r="BL34" s="1">
        <v>82</v>
      </c>
      <c r="BM34" s="1">
        <v>36.5</v>
      </c>
      <c r="BN34" s="1">
        <v>28</v>
      </c>
      <c r="BO34" s="1">
        <v>77</v>
      </c>
      <c r="BP34" s="1">
        <v>17.5</v>
      </c>
      <c r="BQ34" s="1">
        <v>13</v>
      </c>
      <c r="BR34" s="1">
        <v>74</v>
      </c>
      <c r="BS34" s="1">
        <v>0</v>
      </c>
      <c r="BT34" s="1">
        <v>0</v>
      </c>
      <c r="BU34" s="1">
        <v>2</v>
      </c>
      <c r="BV34" s="1">
        <v>0</v>
      </c>
      <c r="BW34" s="1">
        <v>0</v>
      </c>
      <c r="BX34" s="1">
        <v>1</v>
      </c>
      <c r="BY34" s="1">
        <v>83.5</v>
      </c>
      <c r="BZ34" s="1">
        <v>2</v>
      </c>
      <c r="CA34" s="1">
        <v>5.5</v>
      </c>
      <c r="CB34" s="1">
        <v>2.5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f t="shared" si="0"/>
        <v>4.30882101</v>
      </c>
      <c r="CL34" s="1">
        <v>6</v>
      </c>
    </row>
    <row r="35" spans="1:90" x14ac:dyDescent="0.25">
      <c r="A35" s="1" t="s">
        <v>199</v>
      </c>
      <c r="B35" s="1">
        <v>5</v>
      </c>
      <c r="C35" s="1">
        <v>2</v>
      </c>
      <c r="D35" s="1">
        <v>90</v>
      </c>
      <c r="E35" s="1">
        <v>0.04</v>
      </c>
      <c r="F35" s="1">
        <v>0</v>
      </c>
      <c r="G35" s="1">
        <v>0.1</v>
      </c>
      <c r="H35" s="1">
        <v>0</v>
      </c>
      <c r="I35" s="1">
        <v>1</v>
      </c>
      <c r="J35" s="1">
        <v>0</v>
      </c>
      <c r="K35" s="1">
        <v>0</v>
      </c>
      <c r="L35" s="1">
        <v>1</v>
      </c>
      <c r="M35" s="1">
        <v>0</v>
      </c>
      <c r="N35" s="1">
        <v>0</v>
      </c>
      <c r="O35" s="1">
        <v>0.01</v>
      </c>
      <c r="P35" s="1">
        <v>0.01</v>
      </c>
      <c r="Q35" s="1">
        <v>0</v>
      </c>
      <c r="R35" s="1">
        <v>0</v>
      </c>
      <c r="S35" s="1">
        <v>0</v>
      </c>
      <c r="T35" s="1">
        <v>0</v>
      </c>
      <c r="U35" s="1">
        <v>21.5</v>
      </c>
      <c r="V35" s="1">
        <v>16</v>
      </c>
      <c r="W35" s="1">
        <v>74</v>
      </c>
      <c r="X35" s="1">
        <v>6</v>
      </c>
      <c r="Y35" s="1">
        <v>1.5</v>
      </c>
      <c r="Z35" s="1">
        <v>25</v>
      </c>
      <c r="AA35" s="1">
        <v>2</v>
      </c>
      <c r="AB35" s="1">
        <v>1</v>
      </c>
      <c r="AC35" s="1">
        <v>1.5</v>
      </c>
      <c r="AD35" s="1">
        <v>0</v>
      </c>
      <c r="AE35" s="1">
        <v>0.06</v>
      </c>
      <c r="AF35" s="1">
        <v>0</v>
      </c>
      <c r="AG35" s="1">
        <v>0</v>
      </c>
      <c r="AH35" s="1">
        <v>0</v>
      </c>
      <c r="AI35" s="1">
        <v>0</v>
      </c>
      <c r="AJ35" s="1">
        <v>0.5</v>
      </c>
      <c r="AK35" s="1">
        <v>4</v>
      </c>
      <c r="AL35" s="1">
        <v>25.2</v>
      </c>
      <c r="AM35" s="1">
        <v>18.5</v>
      </c>
      <c r="AN35" s="1">
        <v>0.2</v>
      </c>
      <c r="AO35" s="1">
        <v>3</v>
      </c>
      <c r="AP35" s="1">
        <v>9</v>
      </c>
      <c r="AQ35" s="1">
        <v>15</v>
      </c>
      <c r="AR35" s="1">
        <v>0</v>
      </c>
      <c r="AS35" s="1">
        <v>3.5</v>
      </c>
      <c r="AT35" s="1">
        <v>1</v>
      </c>
      <c r="AU35" s="1">
        <v>4.5</v>
      </c>
      <c r="AV35" s="1">
        <v>2.5</v>
      </c>
      <c r="AW35" s="1">
        <v>56</v>
      </c>
      <c r="AX35" s="1">
        <v>4.5</v>
      </c>
      <c r="AY35" s="1">
        <v>0.5</v>
      </c>
      <c r="AZ35" s="1">
        <v>0.5</v>
      </c>
      <c r="BA35" s="1">
        <v>1.5</v>
      </c>
      <c r="BB35" s="1">
        <v>2.5</v>
      </c>
      <c r="BC35" s="1">
        <v>12.5</v>
      </c>
      <c r="BD35" s="1">
        <v>8</v>
      </c>
      <c r="BE35" s="1">
        <v>5</v>
      </c>
      <c r="BF35" s="1">
        <v>2</v>
      </c>
      <c r="BG35" s="1">
        <v>3</v>
      </c>
      <c r="BH35" s="1">
        <v>1.5</v>
      </c>
      <c r="BI35" s="1">
        <v>1.35</v>
      </c>
      <c r="BJ35" s="1">
        <v>51</v>
      </c>
      <c r="BK35" s="1">
        <v>40</v>
      </c>
      <c r="BL35" s="1">
        <v>78</v>
      </c>
      <c r="BM35" s="1">
        <v>40</v>
      </c>
      <c r="BN35" s="1">
        <v>28</v>
      </c>
      <c r="BO35" s="1">
        <v>70</v>
      </c>
      <c r="BP35" s="1">
        <v>21.5</v>
      </c>
      <c r="BQ35" s="1">
        <v>16</v>
      </c>
      <c r="BR35" s="1">
        <v>74</v>
      </c>
      <c r="BS35" s="1">
        <v>0</v>
      </c>
      <c r="BT35" s="1">
        <v>0</v>
      </c>
      <c r="BU35" s="1">
        <v>2</v>
      </c>
      <c r="BV35" s="1">
        <v>0</v>
      </c>
      <c r="BW35" s="1">
        <v>0</v>
      </c>
      <c r="BX35" s="1">
        <v>0</v>
      </c>
      <c r="BY35" s="1">
        <v>82.5</v>
      </c>
      <c r="BZ35" s="1">
        <v>1.5</v>
      </c>
      <c r="CA35" s="1">
        <v>11</v>
      </c>
      <c r="CB35" s="1">
        <v>8.5</v>
      </c>
      <c r="CC35" s="1">
        <v>0</v>
      </c>
      <c r="CD35" s="1">
        <v>0</v>
      </c>
      <c r="CE35" s="1">
        <v>2</v>
      </c>
      <c r="CF35" s="1">
        <v>0</v>
      </c>
      <c r="CG35" s="1">
        <v>0.5</v>
      </c>
      <c r="CH35" s="1">
        <v>0</v>
      </c>
      <c r="CI35" s="1">
        <v>0</v>
      </c>
      <c r="CJ35" s="1">
        <v>0</v>
      </c>
      <c r="CK35" s="1">
        <f t="shared" si="0"/>
        <v>3.7559422000000007</v>
      </c>
      <c r="CL35" s="1">
        <v>6</v>
      </c>
    </row>
    <row r="36" spans="1:90" x14ac:dyDescent="0.25">
      <c r="A36" s="1" t="s">
        <v>104</v>
      </c>
      <c r="B36" s="1">
        <v>5.4</v>
      </c>
      <c r="C36" s="1">
        <v>2</v>
      </c>
      <c r="D36" s="1">
        <v>90</v>
      </c>
      <c r="E36" s="1">
        <v>0.06</v>
      </c>
      <c r="F36" s="1">
        <v>0</v>
      </c>
      <c r="G36" s="1">
        <v>0.1</v>
      </c>
      <c r="H36" s="1">
        <v>0</v>
      </c>
      <c r="I36" s="1">
        <v>1</v>
      </c>
      <c r="J36" s="1">
        <v>0.5</v>
      </c>
      <c r="K36" s="1">
        <v>0</v>
      </c>
      <c r="L36" s="1">
        <v>1</v>
      </c>
      <c r="M36" s="1">
        <v>0</v>
      </c>
      <c r="N36" s="1">
        <v>0</v>
      </c>
      <c r="O36" s="1">
        <v>0.08</v>
      </c>
      <c r="P36" s="1">
        <v>0.08</v>
      </c>
      <c r="Q36" s="1">
        <v>0</v>
      </c>
      <c r="R36" s="1">
        <v>0</v>
      </c>
      <c r="S36" s="1">
        <v>0</v>
      </c>
      <c r="T36" s="1">
        <v>0</v>
      </c>
      <c r="U36" s="1">
        <v>17</v>
      </c>
      <c r="V36" s="1">
        <v>12</v>
      </c>
      <c r="W36" s="1">
        <v>71</v>
      </c>
      <c r="X36" s="1">
        <v>0</v>
      </c>
      <c r="Y36" s="1">
        <v>0</v>
      </c>
      <c r="AA36" s="1">
        <v>0</v>
      </c>
      <c r="AB36" s="1">
        <v>0</v>
      </c>
      <c r="AC36" s="1">
        <v>0.5</v>
      </c>
      <c r="AD36" s="1">
        <v>0</v>
      </c>
      <c r="AE36" s="1">
        <v>0.04</v>
      </c>
      <c r="AF36" s="1">
        <v>0</v>
      </c>
      <c r="AG36" s="1">
        <v>0</v>
      </c>
      <c r="AH36" s="1">
        <v>0</v>
      </c>
      <c r="AI36" s="1">
        <v>0</v>
      </c>
      <c r="AJ36" s="1">
        <v>0.5</v>
      </c>
      <c r="AK36" s="1">
        <v>7</v>
      </c>
      <c r="AL36" s="1">
        <v>7</v>
      </c>
      <c r="AM36" s="1">
        <v>23.1</v>
      </c>
      <c r="AN36" s="1">
        <v>0.6</v>
      </c>
      <c r="AO36" s="1">
        <v>3.4</v>
      </c>
      <c r="AP36" s="1">
        <v>14.5</v>
      </c>
      <c r="AQ36" s="1">
        <v>20.5</v>
      </c>
      <c r="AR36" s="1">
        <v>0.5</v>
      </c>
      <c r="AS36" s="1">
        <v>4</v>
      </c>
      <c r="AT36" s="1">
        <v>1</v>
      </c>
      <c r="AU36" s="1">
        <v>0.5</v>
      </c>
      <c r="AV36" s="1">
        <v>0.5</v>
      </c>
      <c r="AW36" s="1">
        <v>100</v>
      </c>
      <c r="AX36" s="1">
        <v>5.5</v>
      </c>
      <c r="AY36" s="1">
        <v>4</v>
      </c>
      <c r="AZ36" s="1">
        <v>1</v>
      </c>
      <c r="BA36" s="1">
        <v>0.5</v>
      </c>
      <c r="BB36" s="1">
        <v>5.5</v>
      </c>
      <c r="BC36" s="1">
        <v>12.5</v>
      </c>
      <c r="BD36" s="1">
        <v>8</v>
      </c>
      <c r="BE36" s="1">
        <v>5</v>
      </c>
      <c r="BF36" s="1">
        <v>2</v>
      </c>
      <c r="BG36" s="1">
        <v>3</v>
      </c>
      <c r="BH36" s="1">
        <v>1.5</v>
      </c>
      <c r="BI36" s="1">
        <v>1.35</v>
      </c>
      <c r="BJ36" s="1">
        <v>65.5</v>
      </c>
      <c r="BK36" s="1">
        <v>57</v>
      </c>
      <c r="BL36" s="1">
        <v>87</v>
      </c>
      <c r="BM36" s="1">
        <v>32.5</v>
      </c>
      <c r="BN36" s="1">
        <v>25.5</v>
      </c>
      <c r="BO36" s="1">
        <v>78</v>
      </c>
      <c r="BP36" s="1">
        <v>17</v>
      </c>
      <c r="BQ36" s="1">
        <v>12</v>
      </c>
      <c r="BR36" s="1">
        <v>71</v>
      </c>
      <c r="BS36" s="1">
        <v>0</v>
      </c>
      <c r="BT36" s="1">
        <v>0</v>
      </c>
      <c r="BU36" s="1">
        <v>2</v>
      </c>
      <c r="BV36" s="1">
        <v>0</v>
      </c>
      <c r="BW36" s="1">
        <v>0</v>
      </c>
      <c r="BX36" s="1">
        <v>0</v>
      </c>
      <c r="BY36" s="1">
        <v>75</v>
      </c>
      <c r="BZ36" s="1">
        <v>1.5</v>
      </c>
      <c r="CA36" s="1">
        <v>14.5</v>
      </c>
      <c r="CB36" s="1">
        <v>0.5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>
        <v>0</v>
      </c>
      <c r="CJ36" s="1">
        <v>0</v>
      </c>
      <c r="CK36" s="1">
        <f t="shared" si="0"/>
        <v>3.6343950399999989</v>
      </c>
      <c r="CL36" s="1">
        <v>6</v>
      </c>
    </row>
    <row r="37" spans="1:90" x14ac:dyDescent="0.25">
      <c r="A37" s="1" t="s">
        <v>138</v>
      </c>
      <c r="B37" s="1">
        <v>4.7</v>
      </c>
      <c r="C37" s="1">
        <v>2</v>
      </c>
      <c r="D37" s="1">
        <v>90</v>
      </c>
      <c r="E37" s="1">
        <v>0.15</v>
      </c>
      <c r="F37" s="1">
        <v>0.25</v>
      </c>
      <c r="G37" s="1">
        <v>0.3</v>
      </c>
      <c r="H37" s="1">
        <v>1</v>
      </c>
      <c r="I37" s="1">
        <v>2</v>
      </c>
      <c r="J37" s="1">
        <v>1</v>
      </c>
      <c r="K37" s="1">
        <v>1</v>
      </c>
      <c r="L37" s="1">
        <v>1</v>
      </c>
      <c r="M37" s="1">
        <v>0</v>
      </c>
      <c r="N37" s="1">
        <v>0</v>
      </c>
      <c r="O37" s="1">
        <v>0.18</v>
      </c>
      <c r="P37" s="1">
        <v>0.18</v>
      </c>
      <c r="Q37" s="1">
        <v>0</v>
      </c>
      <c r="R37" s="1">
        <v>0</v>
      </c>
      <c r="S37" s="1">
        <v>0</v>
      </c>
      <c r="T37" s="1">
        <v>0</v>
      </c>
      <c r="U37" s="1">
        <v>12</v>
      </c>
      <c r="V37" s="1">
        <v>9</v>
      </c>
      <c r="W37" s="1">
        <v>75</v>
      </c>
      <c r="X37" s="1">
        <v>2.5</v>
      </c>
      <c r="Y37" s="1">
        <v>1.5</v>
      </c>
      <c r="Z37" s="1">
        <v>60</v>
      </c>
      <c r="AA37" s="1">
        <v>0</v>
      </c>
      <c r="AB37" s="1">
        <v>0.5</v>
      </c>
      <c r="AC37" s="1">
        <v>1.5</v>
      </c>
      <c r="AD37" s="1">
        <v>0</v>
      </c>
      <c r="AE37" s="1">
        <v>0.11</v>
      </c>
      <c r="AF37" s="1">
        <v>0.5</v>
      </c>
      <c r="AG37" s="1">
        <v>0</v>
      </c>
      <c r="AH37" s="1">
        <v>0.5</v>
      </c>
      <c r="AI37" s="1">
        <v>0</v>
      </c>
      <c r="AJ37" s="1">
        <v>0</v>
      </c>
      <c r="AK37" s="1">
        <v>27.5</v>
      </c>
      <c r="AL37" s="1">
        <v>23.05</v>
      </c>
      <c r="AM37" s="1">
        <v>21.3</v>
      </c>
      <c r="AN37" s="1">
        <v>1.4</v>
      </c>
      <c r="AO37" s="1">
        <v>3.6</v>
      </c>
      <c r="AP37" s="1">
        <v>8.5</v>
      </c>
      <c r="AQ37" s="1">
        <v>13</v>
      </c>
      <c r="AR37" s="1">
        <v>0</v>
      </c>
      <c r="AS37" s="1">
        <v>2.5</v>
      </c>
      <c r="AT37" s="1">
        <v>1.5</v>
      </c>
      <c r="AU37" s="1">
        <v>0</v>
      </c>
      <c r="AV37" s="1">
        <v>0</v>
      </c>
      <c r="AX37" s="1">
        <v>2</v>
      </c>
      <c r="AY37" s="1">
        <v>3</v>
      </c>
      <c r="AZ37" s="1">
        <v>0</v>
      </c>
      <c r="BA37" s="1">
        <v>0</v>
      </c>
      <c r="BB37" s="1">
        <v>3</v>
      </c>
      <c r="BC37" s="1">
        <v>14</v>
      </c>
      <c r="BD37" s="1">
        <v>9</v>
      </c>
      <c r="BE37" s="1">
        <v>5</v>
      </c>
      <c r="BF37" s="1">
        <v>0.5</v>
      </c>
      <c r="BG37" s="1">
        <v>3.5</v>
      </c>
      <c r="BH37" s="1">
        <v>1.5</v>
      </c>
      <c r="BI37" s="1">
        <v>1.48</v>
      </c>
      <c r="BJ37" s="1">
        <v>28</v>
      </c>
      <c r="BK37" s="1">
        <v>20</v>
      </c>
      <c r="BL37" s="1">
        <v>71</v>
      </c>
      <c r="BM37" s="1">
        <v>20</v>
      </c>
      <c r="BN37" s="1">
        <v>14</v>
      </c>
      <c r="BO37" s="1">
        <v>70</v>
      </c>
      <c r="BP37" s="1">
        <v>12</v>
      </c>
      <c r="BQ37" s="1">
        <v>9</v>
      </c>
      <c r="BR37" s="1">
        <v>75</v>
      </c>
      <c r="BS37" s="1">
        <v>0</v>
      </c>
      <c r="BT37" s="1">
        <v>0</v>
      </c>
      <c r="BU37" s="1">
        <v>2</v>
      </c>
      <c r="BV37" s="1">
        <v>0</v>
      </c>
      <c r="BW37" s="1">
        <v>0</v>
      </c>
      <c r="BX37" s="1">
        <v>0.5</v>
      </c>
      <c r="BY37" s="1">
        <v>47</v>
      </c>
      <c r="BZ37" s="1">
        <v>2</v>
      </c>
      <c r="CA37" s="1">
        <v>5</v>
      </c>
      <c r="CB37" s="1">
        <v>3.5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>
        <v>0</v>
      </c>
      <c r="CJ37" s="1">
        <v>0</v>
      </c>
      <c r="CK37" s="1">
        <f t="shared" si="0"/>
        <v>3.1749215299999998</v>
      </c>
      <c r="CL37" s="1">
        <v>6</v>
      </c>
    </row>
    <row r="38" spans="1:90" x14ac:dyDescent="0.25">
      <c r="A38" s="1" t="s">
        <v>59</v>
      </c>
      <c r="B38" s="1">
        <v>6.7</v>
      </c>
      <c r="C38" s="1">
        <v>2</v>
      </c>
      <c r="D38" s="1">
        <v>90</v>
      </c>
      <c r="E38" s="1">
        <v>0.01</v>
      </c>
      <c r="F38" s="1">
        <v>0</v>
      </c>
      <c r="G38" s="1">
        <v>0</v>
      </c>
      <c r="H38" s="1">
        <v>0</v>
      </c>
      <c r="I38" s="1">
        <v>0.5</v>
      </c>
      <c r="J38" s="1">
        <v>0</v>
      </c>
      <c r="K38" s="1">
        <v>0</v>
      </c>
      <c r="L38" s="1">
        <v>0.5</v>
      </c>
      <c r="M38" s="1">
        <v>0</v>
      </c>
      <c r="N38" s="1">
        <v>0</v>
      </c>
      <c r="O38" s="1">
        <v>0.01</v>
      </c>
      <c r="P38" s="1">
        <v>0.01</v>
      </c>
      <c r="Q38" s="1">
        <v>0</v>
      </c>
      <c r="R38" s="1">
        <v>0</v>
      </c>
      <c r="S38" s="1">
        <v>0</v>
      </c>
      <c r="T38" s="1">
        <v>0</v>
      </c>
      <c r="U38" s="1">
        <v>5</v>
      </c>
      <c r="V38" s="1">
        <v>3</v>
      </c>
      <c r="W38" s="1">
        <v>60</v>
      </c>
      <c r="X38" s="1">
        <v>0</v>
      </c>
      <c r="Y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0.01</v>
      </c>
      <c r="AF38" s="1">
        <v>0</v>
      </c>
      <c r="AG38" s="1">
        <v>0</v>
      </c>
      <c r="AH38" s="1">
        <v>0.5</v>
      </c>
      <c r="AI38" s="1">
        <v>0</v>
      </c>
      <c r="AJ38" s="1">
        <v>0.5</v>
      </c>
      <c r="AK38" s="1">
        <v>4</v>
      </c>
      <c r="AL38" s="1">
        <v>0.85</v>
      </c>
      <c r="AM38" s="1">
        <v>17.2</v>
      </c>
      <c r="AN38" s="1">
        <v>0.1</v>
      </c>
      <c r="AO38" s="1">
        <v>4.3</v>
      </c>
      <c r="AP38" s="1">
        <v>13</v>
      </c>
      <c r="AQ38" s="1">
        <v>19</v>
      </c>
      <c r="AR38" s="1">
        <v>0.5</v>
      </c>
      <c r="AS38" s="1">
        <v>4</v>
      </c>
      <c r="AT38" s="1">
        <v>0.5</v>
      </c>
      <c r="AU38" s="1">
        <v>0.5</v>
      </c>
      <c r="AV38" s="1">
        <v>0</v>
      </c>
      <c r="AW38" s="1">
        <v>0</v>
      </c>
      <c r="AX38" s="1">
        <v>8</v>
      </c>
      <c r="AY38" s="1">
        <v>2.5</v>
      </c>
      <c r="AZ38" s="1">
        <v>0.5</v>
      </c>
      <c r="BA38" s="1">
        <v>0.5</v>
      </c>
      <c r="BB38" s="1">
        <v>3.5</v>
      </c>
      <c r="BC38" s="1">
        <v>5.5</v>
      </c>
      <c r="BD38" s="1">
        <v>2.5</v>
      </c>
      <c r="BE38" s="1">
        <v>1.5</v>
      </c>
      <c r="BF38" s="1">
        <v>0</v>
      </c>
      <c r="BG38" s="1">
        <v>0.5</v>
      </c>
      <c r="BH38" s="1">
        <v>0.5</v>
      </c>
      <c r="BI38" s="1">
        <v>0.46</v>
      </c>
      <c r="BJ38" s="1">
        <v>81</v>
      </c>
      <c r="BK38" s="1">
        <v>73</v>
      </c>
      <c r="BL38" s="1">
        <v>90</v>
      </c>
      <c r="BM38" s="1">
        <v>25.5</v>
      </c>
      <c r="BN38" s="1">
        <v>22</v>
      </c>
      <c r="BO38" s="1">
        <v>86</v>
      </c>
      <c r="BP38" s="1">
        <v>5</v>
      </c>
      <c r="BQ38" s="1">
        <v>3</v>
      </c>
      <c r="BR38" s="1">
        <v>60</v>
      </c>
      <c r="BS38" s="1">
        <v>0</v>
      </c>
      <c r="BT38" s="1">
        <v>0</v>
      </c>
      <c r="BU38" s="1">
        <v>2</v>
      </c>
      <c r="BV38" s="1">
        <v>0</v>
      </c>
      <c r="BW38" s="1">
        <v>0</v>
      </c>
      <c r="BX38" s="1">
        <v>0</v>
      </c>
      <c r="BY38" s="1">
        <v>87.5</v>
      </c>
      <c r="BZ38" s="1">
        <v>0</v>
      </c>
      <c r="CA38" s="1">
        <v>4</v>
      </c>
      <c r="CB38" s="1">
        <v>0.5</v>
      </c>
      <c r="CC38" s="1">
        <v>0</v>
      </c>
      <c r="CD38" s="1">
        <v>0</v>
      </c>
      <c r="CE38" s="1">
        <v>0</v>
      </c>
      <c r="CF38" s="1">
        <v>0</v>
      </c>
      <c r="CG38" s="1">
        <v>0.5</v>
      </c>
      <c r="CH38" s="1">
        <v>0</v>
      </c>
      <c r="CI38" s="1">
        <v>0</v>
      </c>
      <c r="CJ38" s="1">
        <v>0</v>
      </c>
      <c r="CK38" s="1">
        <f t="shared" si="0"/>
        <v>3.6184905700000005</v>
      </c>
      <c r="CL38" s="1">
        <v>5</v>
      </c>
    </row>
    <row r="39" spans="1:90" x14ac:dyDescent="0.25">
      <c r="A39" s="1" t="s">
        <v>74</v>
      </c>
      <c r="B39" s="1">
        <v>4.4000000000000004</v>
      </c>
      <c r="C39" s="1">
        <v>2</v>
      </c>
      <c r="D39" s="1">
        <v>90</v>
      </c>
      <c r="E39" s="1">
        <v>0.05</v>
      </c>
      <c r="F39" s="1">
        <v>0</v>
      </c>
      <c r="G39" s="1">
        <v>0</v>
      </c>
      <c r="H39" s="1">
        <v>0</v>
      </c>
      <c r="I39" s="1">
        <v>0.5</v>
      </c>
      <c r="J39" s="1">
        <v>0</v>
      </c>
      <c r="K39" s="1">
        <v>0</v>
      </c>
      <c r="L39" s="1">
        <v>0.5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8.5</v>
      </c>
      <c r="V39" s="1">
        <v>4</v>
      </c>
      <c r="W39" s="1">
        <v>47</v>
      </c>
      <c r="X39" s="1">
        <v>3</v>
      </c>
      <c r="Y39" s="1">
        <v>0.5</v>
      </c>
      <c r="Z39" s="1">
        <v>17</v>
      </c>
      <c r="AA39" s="1">
        <v>0</v>
      </c>
      <c r="AB39" s="1">
        <v>0</v>
      </c>
      <c r="AC39" s="1">
        <v>0.5</v>
      </c>
      <c r="AD39" s="1">
        <v>0</v>
      </c>
      <c r="AE39" s="1">
        <v>0.02</v>
      </c>
      <c r="AF39" s="1">
        <v>0</v>
      </c>
      <c r="AG39" s="1">
        <v>0</v>
      </c>
      <c r="AH39" s="1">
        <v>0</v>
      </c>
      <c r="AI39" s="1">
        <v>0</v>
      </c>
      <c r="AJ39" s="1">
        <v>0.5</v>
      </c>
      <c r="AK39" s="1">
        <v>0.5</v>
      </c>
      <c r="AL39" s="1">
        <v>8.0500000000000007</v>
      </c>
      <c r="AM39" s="1">
        <v>21.5</v>
      </c>
      <c r="AN39" s="1">
        <v>0.1</v>
      </c>
      <c r="AO39" s="1">
        <v>3.3</v>
      </c>
      <c r="AP39" s="1">
        <v>10.5</v>
      </c>
      <c r="AQ39" s="1">
        <v>16.5</v>
      </c>
      <c r="AR39" s="1">
        <v>1.5</v>
      </c>
      <c r="AS39" s="1">
        <v>5.5</v>
      </c>
      <c r="AT39" s="1">
        <v>0.5</v>
      </c>
      <c r="AU39" s="1">
        <v>1</v>
      </c>
      <c r="AV39" s="1">
        <v>1</v>
      </c>
      <c r="AW39" s="1">
        <v>100</v>
      </c>
      <c r="AX39" s="1">
        <v>7.5</v>
      </c>
      <c r="AY39" s="1">
        <v>5</v>
      </c>
      <c r="AZ39" s="1">
        <v>1</v>
      </c>
      <c r="BA39" s="1">
        <v>1.5</v>
      </c>
      <c r="BB39" s="1">
        <v>7.5</v>
      </c>
      <c r="BC39" s="1">
        <v>17.5</v>
      </c>
      <c r="BD39" s="1">
        <v>10</v>
      </c>
      <c r="BE39" s="1">
        <v>3</v>
      </c>
      <c r="BF39" s="1">
        <v>0</v>
      </c>
      <c r="BG39" s="1">
        <v>2.5</v>
      </c>
      <c r="BH39" s="1">
        <v>1</v>
      </c>
      <c r="BI39" s="1">
        <v>1.1000000000000001</v>
      </c>
      <c r="BJ39" s="1">
        <v>32.5</v>
      </c>
      <c r="BK39" s="1">
        <v>22</v>
      </c>
      <c r="BL39" s="1">
        <v>68</v>
      </c>
      <c r="BM39" s="1">
        <v>22</v>
      </c>
      <c r="BN39" s="1">
        <v>12.5</v>
      </c>
      <c r="BO39" s="1">
        <v>57</v>
      </c>
      <c r="BP39" s="1">
        <v>8.5</v>
      </c>
      <c r="BQ39" s="1">
        <v>4</v>
      </c>
      <c r="BR39" s="1">
        <v>47</v>
      </c>
      <c r="BS39" s="1">
        <v>0</v>
      </c>
      <c r="BT39" s="1">
        <v>0</v>
      </c>
      <c r="BU39" s="1">
        <v>2</v>
      </c>
      <c r="BV39" s="1">
        <v>0</v>
      </c>
      <c r="BW39" s="1">
        <v>0</v>
      </c>
      <c r="BX39" s="1">
        <v>2</v>
      </c>
      <c r="BY39" s="1">
        <v>65</v>
      </c>
      <c r="BZ39" s="1">
        <v>0</v>
      </c>
      <c r="CA39" s="1">
        <v>7.5</v>
      </c>
      <c r="CB39" s="1">
        <v>4.5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K39" s="1">
        <f t="shared" si="0"/>
        <v>2.9267980500000004</v>
      </c>
      <c r="CL39" s="1">
        <v>5</v>
      </c>
    </row>
    <row r="40" spans="1:90" x14ac:dyDescent="0.25">
      <c r="A40" s="1" t="s">
        <v>80</v>
      </c>
      <c r="B40" s="1">
        <v>4.9000000000000004</v>
      </c>
      <c r="C40" s="1">
        <v>2</v>
      </c>
      <c r="D40" s="1">
        <v>90</v>
      </c>
      <c r="E40" s="1">
        <v>0.01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9.5</v>
      </c>
      <c r="V40" s="1">
        <v>6</v>
      </c>
      <c r="W40" s="1">
        <v>63</v>
      </c>
      <c r="X40" s="1">
        <v>0.5</v>
      </c>
      <c r="Y40" s="1">
        <v>0.5</v>
      </c>
      <c r="Z40" s="1">
        <v>100</v>
      </c>
      <c r="AA40" s="1">
        <v>0</v>
      </c>
      <c r="AB40" s="1">
        <v>0</v>
      </c>
      <c r="AC40" s="1">
        <v>0.5</v>
      </c>
      <c r="AD40" s="1">
        <v>0</v>
      </c>
      <c r="AE40" s="1">
        <v>0.02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8.35</v>
      </c>
      <c r="AM40" s="1">
        <v>13.1</v>
      </c>
      <c r="AN40" s="1">
        <v>0.1</v>
      </c>
      <c r="AO40" s="1">
        <v>1.9</v>
      </c>
      <c r="AP40" s="1">
        <v>13</v>
      </c>
      <c r="AQ40" s="1">
        <v>13</v>
      </c>
      <c r="AR40" s="1">
        <v>0</v>
      </c>
      <c r="AS40" s="1">
        <v>1</v>
      </c>
      <c r="AT40" s="1">
        <v>2</v>
      </c>
      <c r="AU40" s="1">
        <v>0.5</v>
      </c>
      <c r="AV40" s="1">
        <v>0</v>
      </c>
      <c r="AW40" s="1">
        <v>0</v>
      </c>
      <c r="AX40" s="1">
        <v>10.5</v>
      </c>
      <c r="AY40" s="1">
        <v>1</v>
      </c>
      <c r="AZ40" s="1">
        <v>0</v>
      </c>
      <c r="BA40" s="1">
        <v>2</v>
      </c>
      <c r="BB40" s="1">
        <v>3</v>
      </c>
      <c r="BC40" s="1">
        <v>14</v>
      </c>
      <c r="BD40" s="1">
        <v>11</v>
      </c>
      <c r="BE40" s="1">
        <v>5.5</v>
      </c>
      <c r="BF40" s="1">
        <v>2</v>
      </c>
      <c r="BG40" s="1">
        <v>3</v>
      </c>
      <c r="BH40" s="1">
        <v>3.5</v>
      </c>
      <c r="BI40" s="1">
        <v>2.14</v>
      </c>
      <c r="BJ40" s="1">
        <v>69.5</v>
      </c>
      <c r="BK40" s="1">
        <v>60</v>
      </c>
      <c r="BL40" s="1">
        <v>86</v>
      </c>
      <c r="BM40" s="1">
        <v>21.5</v>
      </c>
      <c r="BN40" s="1">
        <v>16.5</v>
      </c>
      <c r="BO40" s="1">
        <v>77</v>
      </c>
      <c r="BP40" s="1">
        <v>9.5</v>
      </c>
      <c r="BQ40" s="1">
        <v>6</v>
      </c>
      <c r="BR40" s="1">
        <v>63</v>
      </c>
      <c r="BS40" s="1">
        <v>0</v>
      </c>
      <c r="BT40" s="1">
        <v>0</v>
      </c>
      <c r="BU40" s="1">
        <v>2</v>
      </c>
      <c r="BV40" s="1">
        <v>0</v>
      </c>
      <c r="BW40" s="1">
        <v>0</v>
      </c>
      <c r="BX40" s="1">
        <v>0</v>
      </c>
      <c r="BY40" s="1">
        <v>76.5</v>
      </c>
      <c r="BZ40" s="1">
        <v>0</v>
      </c>
      <c r="CA40" s="1">
        <v>6.5</v>
      </c>
      <c r="CB40" s="1">
        <v>1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f t="shared" si="0"/>
        <v>4.2637410099999995</v>
      </c>
      <c r="CL40" s="1">
        <v>5</v>
      </c>
    </row>
    <row r="41" spans="1:90" x14ac:dyDescent="0.25">
      <c r="A41" s="1" t="s">
        <v>134</v>
      </c>
      <c r="B41" s="1">
        <v>6.3</v>
      </c>
      <c r="C41" s="1">
        <v>2</v>
      </c>
      <c r="D41" s="1">
        <v>90</v>
      </c>
      <c r="E41" s="1">
        <v>0.04</v>
      </c>
      <c r="F41" s="1">
        <v>0.2</v>
      </c>
      <c r="G41" s="1">
        <v>0.1</v>
      </c>
      <c r="H41" s="1">
        <v>1</v>
      </c>
      <c r="I41" s="1">
        <v>1</v>
      </c>
      <c r="J41" s="1">
        <v>0.5</v>
      </c>
      <c r="K41" s="1">
        <v>0.5</v>
      </c>
      <c r="L41" s="1">
        <v>0.5</v>
      </c>
      <c r="M41" s="1">
        <v>0</v>
      </c>
      <c r="N41" s="1">
        <v>0.5</v>
      </c>
      <c r="O41" s="1">
        <v>0.08</v>
      </c>
      <c r="P41" s="1">
        <v>0.08</v>
      </c>
      <c r="Q41" s="1">
        <v>0.5</v>
      </c>
      <c r="R41" s="1">
        <v>0</v>
      </c>
      <c r="S41" s="1">
        <v>0.5</v>
      </c>
      <c r="T41" s="1">
        <v>0</v>
      </c>
      <c r="U41" s="1">
        <v>11.5</v>
      </c>
      <c r="V41" s="1">
        <v>10</v>
      </c>
      <c r="W41" s="1">
        <v>87</v>
      </c>
      <c r="X41" s="1">
        <v>0</v>
      </c>
      <c r="Y41" s="1">
        <v>0</v>
      </c>
      <c r="AA41" s="1">
        <v>0</v>
      </c>
      <c r="AB41" s="1">
        <v>0</v>
      </c>
      <c r="AC41" s="1">
        <v>0.5</v>
      </c>
      <c r="AD41" s="1">
        <v>0</v>
      </c>
      <c r="AE41" s="1">
        <v>0.03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6.5</v>
      </c>
      <c r="AL41" s="1">
        <v>6.95</v>
      </c>
      <c r="AM41" s="1">
        <v>36.299999999999997</v>
      </c>
      <c r="AN41" s="1">
        <v>0.6</v>
      </c>
      <c r="AO41" s="1">
        <v>4</v>
      </c>
      <c r="AP41" s="1">
        <v>14.5</v>
      </c>
      <c r="AQ41" s="1">
        <v>20.5</v>
      </c>
      <c r="AR41" s="1">
        <v>0.5</v>
      </c>
      <c r="AS41" s="1">
        <v>5.5</v>
      </c>
      <c r="AT41" s="1">
        <v>1</v>
      </c>
      <c r="AU41" s="1">
        <v>0.5</v>
      </c>
      <c r="AV41" s="1">
        <v>0.5</v>
      </c>
      <c r="AW41" s="1">
        <v>100</v>
      </c>
      <c r="AX41" s="1">
        <v>4.5</v>
      </c>
      <c r="AY41" s="1">
        <v>3</v>
      </c>
      <c r="AZ41" s="1">
        <v>0.5</v>
      </c>
      <c r="BA41" s="1">
        <v>3</v>
      </c>
      <c r="BB41" s="1">
        <v>6.5</v>
      </c>
      <c r="BC41" s="1">
        <v>10</v>
      </c>
      <c r="BD41" s="1">
        <v>7</v>
      </c>
      <c r="BE41" s="1">
        <v>3.5</v>
      </c>
      <c r="BF41" s="1">
        <v>1.5</v>
      </c>
      <c r="BG41" s="1">
        <v>2.5</v>
      </c>
      <c r="BH41" s="1">
        <v>1</v>
      </c>
      <c r="BI41" s="1">
        <v>0.97</v>
      </c>
      <c r="BJ41" s="1">
        <v>90</v>
      </c>
      <c r="BK41" s="1">
        <v>84.5</v>
      </c>
      <c r="BL41" s="1">
        <v>94</v>
      </c>
      <c r="BM41" s="1">
        <v>38</v>
      </c>
      <c r="BN41" s="1">
        <v>36</v>
      </c>
      <c r="BO41" s="1">
        <v>95</v>
      </c>
      <c r="BP41" s="1">
        <v>11.5</v>
      </c>
      <c r="BQ41" s="1">
        <v>10</v>
      </c>
      <c r="BR41" s="1">
        <v>87</v>
      </c>
      <c r="BS41" s="1">
        <v>0</v>
      </c>
      <c r="BT41" s="1">
        <v>0</v>
      </c>
      <c r="BU41" s="1">
        <v>2</v>
      </c>
      <c r="BV41" s="1">
        <v>0</v>
      </c>
      <c r="BW41" s="1">
        <v>0</v>
      </c>
      <c r="BX41" s="1">
        <v>0</v>
      </c>
      <c r="BY41" s="1">
        <v>101</v>
      </c>
      <c r="BZ41" s="1">
        <v>1</v>
      </c>
      <c r="CA41" s="1">
        <v>11</v>
      </c>
      <c r="CB41" s="1">
        <v>0.5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1">
        <v>0</v>
      </c>
      <c r="CI41" s="1">
        <v>0</v>
      </c>
      <c r="CJ41" s="1">
        <v>0</v>
      </c>
      <c r="CK41" s="1">
        <f t="shared" si="0"/>
        <v>3.6747888199999985</v>
      </c>
      <c r="CL41" s="1">
        <v>5</v>
      </c>
    </row>
    <row r="42" spans="1:90" x14ac:dyDescent="0.25">
      <c r="A42" s="1" t="s">
        <v>135</v>
      </c>
      <c r="B42" s="1">
        <v>4.9000000000000004</v>
      </c>
      <c r="C42" s="1">
        <v>2</v>
      </c>
      <c r="D42" s="1">
        <v>90</v>
      </c>
      <c r="E42" s="1">
        <v>0.06</v>
      </c>
      <c r="F42" s="1">
        <v>0</v>
      </c>
      <c r="G42" s="1">
        <v>0.1</v>
      </c>
      <c r="H42" s="1">
        <v>0</v>
      </c>
      <c r="I42" s="1">
        <v>0.5</v>
      </c>
      <c r="J42" s="1">
        <v>0.5</v>
      </c>
      <c r="K42" s="1">
        <v>0.5</v>
      </c>
      <c r="L42" s="1">
        <v>0</v>
      </c>
      <c r="M42" s="1">
        <v>0</v>
      </c>
      <c r="N42" s="1">
        <v>0</v>
      </c>
      <c r="O42" s="1">
        <v>0.08</v>
      </c>
      <c r="P42" s="1">
        <v>0.08</v>
      </c>
      <c r="Q42" s="1">
        <v>0</v>
      </c>
      <c r="R42" s="1">
        <v>0</v>
      </c>
      <c r="S42" s="1">
        <v>0</v>
      </c>
      <c r="T42" s="1">
        <v>0</v>
      </c>
      <c r="U42" s="1">
        <v>4.5</v>
      </c>
      <c r="V42" s="1">
        <v>0.5</v>
      </c>
      <c r="W42" s="1">
        <v>11</v>
      </c>
      <c r="X42" s="1">
        <v>0</v>
      </c>
      <c r="Y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0.02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12.5</v>
      </c>
      <c r="AL42" s="1">
        <v>0.2</v>
      </c>
      <c r="AM42" s="1">
        <v>16.399999999999999</v>
      </c>
      <c r="AN42" s="1">
        <v>0.6</v>
      </c>
      <c r="AO42" s="1">
        <v>3.2</v>
      </c>
      <c r="AP42" s="1">
        <v>10.5</v>
      </c>
      <c r="AQ42" s="1">
        <v>10.5</v>
      </c>
      <c r="AR42" s="1">
        <v>0</v>
      </c>
      <c r="AS42" s="1">
        <v>1.5</v>
      </c>
      <c r="AT42" s="1">
        <v>1.5</v>
      </c>
      <c r="AU42" s="1">
        <v>1</v>
      </c>
      <c r="AV42" s="1">
        <v>1</v>
      </c>
      <c r="AW42" s="1">
        <v>100</v>
      </c>
      <c r="AX42" s="1">
        <v>2</v>
      </c>
      <c r="AY42" s="1">
        <v>1.5</v>
      </c>
      <c r="AZ42" s="1">
        <v>1.5</v>
      </c>
      <c r="BA42" s="1">
        <v>1.5</v>
      </c>
      <c r="BB42" s="1">
        <v>4.5</v>
      </c>
      <c r="BC42" s="1">
        <v>14</v>
      </c>
      <c r="BD42" s="1">
        <v>9</v>
      </c>
      <c r="BE42" s="1">
        <v>5</v>
      </c>
      <c r="BF42" s="1">
        <v>0.5</v>
      </c>
      <c r="BG42" s="1">
        <v>3.5</v>
      </c>
      <c r="BH42" s="1">
        <v>1.5</v>
      </c>
      <c r="BI42" s="1">
        <v>1.48</v>
      </c>
      <c r="BJ42" s="1">
        <v>23</v>
      </c>
      <c r="BK42" s="1">
        <v>16.5</v>
      </c>
      <c r="BL42" s="1">
        <v>72</v>
      </c>
      <c r="BM42" s="1">
        <v>7</v>
      </c>
      <c r="BN42" s="1">
        <v>2.5</v>
      </c>
      <c r="BO42" s="1">
        <v>36</v>
      </c>
      <c r="BP42" s="1">
        <v>4.5</v>
      </c>
      <c r="BQ42" s="1">
        <v>0.5</v>
      </c>
      <c r="BR42" s="1">
        <v>11</v>
      </c>
      <c r="BS42" s="1">
        <v>0</v>
      </c>
      <c r="BT42" s="1">
        <v>0</v>
      </c>
      <c r="BU42" s="1">
        <v>2</v>
      </c>
      <c r="BV42" s="1">
        <v>0</v>
      </c>
      <c r="BW42" s="1">
        <v>0</v>
      </c>
      <c r="BX42" s="1">
        <v>0</v>
      </c>
      <c r="BY42" s="1">
        <v>33</v>
      </c>
      <c r="BZ42" s="1">
        <v>2.5</v>
      </c>
      <c r="CA42" s="1">
        <v>3.5</v>
      </c>
      <c r="CB42" s="1">
        <v>0</v>
      </c>
      <c r="CC42" s="1">
        <v>0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  <c r="CI42" s="1">
        <v>0</v>
      </c>
      <c r="CJ42" s="1">
        <v>0</v>
      </c>
      <c r="CK42" s="1">
        <f t="shared" si="0"/>
        <v>2.3063796399999998</v>
      </c>
      <c r="CL42" s="1">
        <v>5</v>
      </c>
    </row>
    <row r="43" spans="1:90" x14ac:dyDescent="0.25">
      <c r="A43" s="1" t="s">
        <v>169</v>
      </c>
      <c r="B43" s="1">
        <v>4.5</v>
      </c>
      <c r="C43" s="1">
        <v>2</v>
      </c>
      <c r="D43" s="1">
        <v>90</v>
      </c>
      <c r="E43" s="1">
        <v>0.06</v>
      </c>
      <c r="F43" s="1">
        <v>0</v>
      </c>
      <c r="G43" s="1">
        <v>0.1</v>
      </c>
      <c r="H43" s="1">
        <v>0</v>
      </c>
      <c r="I43" s="1">
        <v>1</v>
      </c>
      <c r="J43" s="1">
        <v>0.5</v>
      </c>
      <c r="K43" s="1">
        <v>0.5</v>
      </c>
      <c r="L43" s="1">
        <v>0.5</v>
      </c>
      <c r="M43" s="1">
        <v>0</v>
      </c>
      <c r="N43" s="1">
        <v>0</v>
      </c>
      <c r="O43" s="1">
        <v>0.08</v>
      </c>
      <c r="P43" s="1">
        <v>0.08</v>
      </c>
      <c r="Q43" s="1">
        <v>0</v>
      </c>
      <c r="R43" s="1">
        <v>0</v>
      </c>
      <c r="S43" s="1">
        <v>0</v>
      </c>
      <c r="T43" s="1">
        <v>0</v>
      </c>
      <c r="U43" s="1">
        <v>11.5</v>
      </c>
      <c r="V43" s="1">
        <v>10</v>
      </c>
      <c r="W43" s="1">
        <v>87</v>
      </c>
      <c r="X43" s="1">
        <v>2.5</v>
      </c>
      <c r="Y43" s="1">
        <v>1</v>
      </c>
      <c r="Z43" s="1">
        <v>40</v>
      </c>
      <c r="AA43" s="1">
        <v>0</v>
      </c>
      <c r="AB43" s="1">
        <v>0</v>
      </c>
      <c r="AC43" s="1">
        <v>0.5</v>
      </c>
      <c r="AD43" s="1">
        <v>0</v>
      </c>
      <c r="AE43" s="1">
        <v>0.03</v>
      </c>
      <c r="AF43" s="1">
        <v>0</v>
      </c>
      <c r="AG43" s="1">
        <v>0</v>
      </c>
      <c r="AH43" s="1">
        <v>0</v>
      </c>
      <c r="AI43" s="1">
        <v>0</v>
      </c>
      <c r="AJ43" s="1">
        <v>0.5</v>
      </c>
      <c r="AK43" s="1">
        <v>6.5</v>
      </c>
      <c r="AL43" s="1">
        <v>12.35</v>
      </c>
      <c r="AM43" s="1">
        <v>15.5</v>
      </c>
      <c r="AN43" s="1">
        <v>0.6</v>
      </c>
      <c r="AO43" s="1">
        <v>3.4</v>
      </c>
      <c r="AP43" s="1">
        <v>17.5</v>
      </c>
      <c r="AQ43" s="1">
        <v>23.5</v>
      </c>
      <c r="AR43" s="1">
        <v>1</v>
      </c>
      <c r="AS43" s="1">
        <v>4.5</v>
      </c>
      <c r="AT43" s="1">
        <v>1</v>
      </c>
      <c r="AU43" s="1">
        <v>3</v>
      </c>
      <c r="AV43" s="1">
        <v>3</v>
      </c>
      <c r="AW43" s="1">
        <v>100</v>
      </c>
      <c r="AX43" s="1">
        <v>7</v>
      </c>
      <c r="AY43" s="1">
        <v>1.5</v>
      </c>
      <c r="AZ43" s="1">
        <v>0</v>
      </c>
      <c r="BA43" s="1">
        <v>1.5</v>
      </c>
      <c r="BB43" s="1">
        <v>3</v>
      </c>
      <c r="BC43" s="1">
        <v>12.5</v>
      </c>
      <c r="BD43" s="1">
        <v>8</v>
      </c>
      <c r="BE43" s="1">
        <v>5</v>
      </c>
      <c r="BF43" s="1">
        <v>2</v>
      </c>
      <c r="BG43" s="1">
        <v>3</v>
      </c>
      <c r="BH43" s="1">
        <v>1.5</v>
      </c>
      <c r="BI43" s="1">
        <v>1.35</v>
      </c>
      <c r="BJ43" s="1">
        <v>40</v>
      </c>
      <c r="BK43" s="1">
        <v>34</v>
      </c>
      <c r="BL43" s="1">
        <v>85</v>
      </c>
      <c r="BM43" s="1">
        <v>27.5</v>
      </c>
      <c r="BN43" s="1">
        <v>23</v>
      </c>
      <c r="BO43" s="1">
        <v>84</v>
      </c>
      <c r="BP43" s="1">
        <v>11.5</v>
      </c>
      <c r="BQ43" s="1">
        <v>10</v>
      </c>
      <c r="BR43" s="1">
        <v>87</v>
      </c>
      <c r="BS43" s="1">
        <v>0</v>
      </c>
      <c r="BT43" s="1">
        <v>0</v>
      </c>
      <c r="BU43" s="1">
        <v>2</v>
      </c>
      <c r="BV43" s="1">
        <v>0</v>
      </c>
      <c r="BW43" s="1">
        <v>0</v>
      </c>
      <c r="BX43" s="1">
        <v>0.5</v>
      </c>
      <c r="BY43" s="1">
        <v>65</v>
      </c>
      <c r="BZ43" s="1">
        <v>1</v>
      </c>
      <c r="CA43" s="1">
        <v>5</v>
      </c>
      <c r="CB43" s="1">
        <v>3.5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f t="shared" si="0"/>
        <v>3.9065518399999988</v>
      </c>
      <c r="CL43" s="1">
        <v>5</v>
      </c>
    </row>
    <row r="44" spans="1:90" x14ac:dyDescent="0.25">
      <c r="A44" s="1" t="s">
        <v>170</v>
      </c>
      <c r="B44" s="1">
        <v>5.3</v>
      </c>
      <c r="C44" s="1">
        <v>2</v>
      </c>
      <c r="D44" s="1">
        <v>90</v>
      </c>
      <c r="E44" s="1">
        <v>0.01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13</v>
      </c>
      <c r="V44" s="1">
        <v>10.5</v>
      </c>
      <c r="W44" s="1">
        <v>81</v>
      </c>
      <c r="X44" s="1">
        <v>2</v>
      </c>
      <c r="Y44" s="1">
        <v>0.5</v>
      </c>
      <c r="Z44" s="1">
        <v>25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2</v>
      </c>
      <c r="AL44" s="1">
        <v>4.8</v>
      </c>
      <c r="AM44" s="1">
        <v>15.9</v>
      </c>
      <c r="AN44" s="1">
        <v>0</v>
      </c>
      <c r="AO44" s="1">
        <v>1.9</v>
      </c>
      <c r="AP44" s="1">
        <v>10.5</v>
      </c>
      <c r="AQ44" s="1">
        <v>10.5</v>
      </c>
      <c r="AR44" s="1">
        <v>0</v>
      </c>
      <c r="AS44" s="1">
        <v>1</v>
      </c>
      <c r="AT44" s="1">
        <v>2</v>
      </c>
      <c r="AU44" s="1">
        <v>1</v>
      </c>
      <c r="AV44" s="1">
        <v>0</v>
      </c>
      <c r="AW44" s="1">
        <v>0</v>
      </c>
      <c r="AX44" s="1">
        <v>3</v>
      </c>
      <c r="AY44" s="1">
        <v>2</v>
      </c>
      <c r="AZ44" s="1">
        <v>1</v>
      </c>
      <c r="BA44" s="1">
        <v>1.5</v>
      </c>
      <c r="BB44" s="1">
        <v>4.5</v>
      </c>
      <c r="BC44" s="1">
        <v>14</v>
      </c>
      <c r="BD44" s="1">
        <v>11</v>
      </c>
      <c r="BE44" s="1">
        <v>5.5</v>
      </c>
      <c r="BF44" s="1">
        <v>2</v>
      </c>
      <c r="BG44" s="1">
        <v>3</v>
      </c>
      <c r="BH44" s="1">
        <v>3.5</v>
      </c>
      <c r="BI44" s="1">
        <v>2.14</v>
      </c>
      <c r="BJ44" s="1">
        <v>47.5</v>
      </c>
      <c r="BK44" s="1">
        <v>37</v>
      </c>
      <c r="BL44" s="1">
        <v>78</v>
      </c>
      <c r="BM44" s="1">
        <v>27.5</v>
      </c>
      <c r="BN44" s="1">
        <v>19.5</v>
      </c>
      <c r="BO44" s="1">
        <v>71</v>
      </c>
      <c r="BP44" s="1">
        <v>13</v>
      </c>
      <c r="BQ44" s="1">
        <v>10.5</v>
      </c>
      <c r="BR44" s="1">
        <v>81</v>
      </c>
      <c r="BS44" s="1">
        <v>0</v>
      </c>
      <c r="BT44" s="1">
        <v>0</v>
      </c>
      <c r="BU44" s="1">
        <v>2</v>
      </c>
      <c r="BV44" s="1">
        <v>0</v>
      </c>
      <c r="BW44" s="1">
        <v>0</v>
      </c>
      <c r="BX44" s="1">
        <v>0</v>
      </c>
      <c r="BY44" s="1">
        <v>70.5</v>
      </c>
      <c r="BZ44" s="1">
        <v>1</v>
      </c>
      <c r="CA44" s="1">
        <v>5.5</v>
      </c>
      <c r="CB44" s="1">
        <v>2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f t="shared" si="0"/>
        <v>4.0956531100000007</v>
      </c>
      <c r="CL44" s="1">
        <v>5</v>
      </c>
    </row>
    <row r="45" spans="1:90" x14ac:dyDescent="0.25">
      <c r="A45" s="1" t="s">
        <v>154</v>
      </c>
      <c r="B45" s="1">
        <v>5.7</v>
      </c>
      <c r="C45" s="1">
        <v>2</v>
      </c>
      <c r="D45" s="1">
        <v>81</v>
      </c>
      <c r="E45" s="1">
        <v>0.05</v>
      </c>
      <c r="F45" s="1">
        <v>0</v>
      </c>
      <c r="G45" s="1">
        <v>0.1</v>
      </c>
      <c r="H45" s="1">
        <v>0</v>
      </c>
      <c r="I45" s="1">
        <v>0.5</v>
      </c>
      <c r="J45" s="1">
        <v>0</v>
      </c>
      <c r="K45" s="1">
        <v>0.5</v>
      </c>
      <c r="L45" s="1">
        <v>0</v>
      </c>
      <c r="M45" s="1">
        <v>0</v>
      </c>
      <c r="N45" s="1">
        <v>0</v>
      </c>
      <c r="O45" s="1">
        <v>0.02</v>
      </c>
      <c r="P45" s="1">
        <v>0.02</v>
      </c>
      <c r="Q45" s="1">
        <v>0</v>
      </c>
      <c r="R45" s="1">
        <v>0</v>
      </c>
      <c r="S45" s="1">
        <v>0</v>
      </c>
      <c r="T45" s="1">
        <v>0</v>
      </c>
      <c r="U45" s="1">
        <v>12.5</v>
      </c>
      <c r="V45" s="1">
        <v>8</v>
      </c>
      <c r="W45" s="1">
        <v>64</v>
      </c>
      <c r="X45" s="1">
        <v>3.5</v>
      </c>
      <c r="Y45" s="1">
        <v>0.5</v>
      </c>
      <c r="Z45" s="1">
        <v>14</v>
      </c>
      <c r="AA45" s="1">
        <v>0</v>
      </c>
      <c r="AB45" s="1">
        <v>1.5</v>
      </c>
      <c r="AC45" s="1">
        <v>0.5</v>
      </c>
      <c r="AD45" s="1">
        <v>0</v>
      </c>
      <c r="AE45" s="1">
        <v>0.04</v>
      </c>
      <c r="AF45" s="1">
        <v>0</v>
      </c>
      <c r="AG45" s="1">
        <v>0</v>
      </c>
      <c r="AH45" s="1">
        <v>0.5</v>
      </c>
      <c r="AI45" s="1">
        <v>0</v>
      </c>
      <c r="AJ45" s="1">
        <v>0</v>
      </c>
      <c r="AK45" s="1">
        <v>11</v>
      </c>
      <c r="AL45" s="1">
        <v>9.6</v>
      </c>
      <c r="AM45" s="1">
        <v>12.9</v>
      </c>
      <c r="AN45" s="1">
        <v>0.3</v>
      </c>
      <c r="AO45" s="1">
        <v>2.2000000000000002</v>
      </c>
      <c r="AP45" s="1">
        <v>9.5</v>
      </c>
      <c r="AQ45" s="1">
        <v>9.5</v>
      </c>
      <c r="AR45" s="1">
        <v>0</v>
      </c>
      <c r="AS45" s="1">
        <v>1</v>
      </c>
      <c r="AT45" s="1">
        <v>1.5</v>
      </c>
      <c r="AU45" s="1">
        <v>1.5</v>
      </c>
      <c r="AV45" s="1">
        <v>1</v>
      </c>
      <c r="AW45" s="1">
        <v>67</v>
      </c>
      <c r="AX45" s="1">
        <v>5</v>
      </c>
      <c r="AY45" s="1">
        <v>3</v>
      </c>
      <c r="AZ45" s="1">
        <v>0.5</v>
      </c>
      <c r="BA45" s="1">
        <v>2</v>
      </c>
      <c r="BB45" s="1">
        <v>5.5</v>
      </c>
      <c r="BC45" s="1">
        <v>12.5</v>
      </c>
      <c r="BD45" s="1">
        <v>7.5</v>
      </c>
      <c r="BE45" s="1">
        <v>5.5</v>
      </c>
      <c r="BF45" s="1">
        <v>1</v>
      </c>
      <c r="BG45" s="1">
        <v>1</v>
      </c>
      <c r="BH45" s="1">
        <v>1.5</v>
      </c>
      <c r="BI45" s="1">
        <v>1.57</v>
      </c>
      <c r="BJ45" s="1">
        <v>37.5</v>
      </c>
      <c r="BK45" s="1">
        <v>23</v>
      </c>
      <c r="BL45" s="1">
        <v>61</v>
      </c>
      <c r="BM45" s="1">
        <v>25.5</v>
      </c>
      <c r="BN45" s="1">
        <v>15</v>
      </c>
      <c r="BO45" s="1">
        <v>59</v>
      </c>
      <c r="BP45" s="1">
        <v>12.5</v>
      </c>
      <c r="BQ45" s="1">
        <v>8</v>
      </c>
      <c r="BR45" s="1">
        <v>64</v>
      </c>
      <c r="BS45" s="1">
        <v>0</v>
      </c>
      <c r="BT45" s="1">
        <v>0</v>
      </c>
      <c r="BU45" s="1">
        <v>2</v>
      </c>
      <c r="BV45" s="1">
        <v>0</v>
      </c>
      <c r="BW45" s="1">
        <v>1</v>
      </c>
      <c r="BX45" s="1">
        <v>0.5</v>
      </c>
      <c r="BY45" s="1">
        <v>65</v>
      </c>
      <c r="BZ45" s="1">
        <v>1.5</v>
      </c>
      <c r="CA45" s="1">
        <v>3.5</v>
      </c>
      <c r="CB45" s="1">
        <v>4</v>
      </c>
      <c r="CC45" s="1">
        <v>0.5</v>
      </c>
      <c r="CD45" s="1">
        <v>0</v>
      </c>
      <c r="CE45" s="1">
        <v>0</v>
      </c>
      <c r="CF45" s="1">
        <v>0.5</v>
      </c>
      <c r="CG45" s="1">
        <v>0</v>
      </c>
      <c r="CH45" s="1">
        <v>0</v>
      </c>
      <c r="CI45" s="1">
        <v>0</v>
      </c>
      <c r="CJ45" s="1">
        <v>0</v>
      </c>
      <c r="CK45" s="1">
        <f t="shared" si="0"/>
        <v>3.8478841699999995</v>
      </c>
      <c r="CL45" s="1">
        <v>4</v>
      </c>
    </row>
    <row r="46" spans="1:90" x14ac:dyDescent="0.25">
      <c r="A46" s="1" t="s">
        <v>61</v>
      </c>
      <c r="B46" s="1">
        <v>4.7</v>
      </c>
      <c r="C46" s="1">
        <v>2</v>
      </c>
      <c r="D46" s="1">
        <v>74.5</v>
      </c>
      <c r="E46" s="1">
        <v>0.02</v>
      </c>
      <c r="F46" s="1">
        <v>0</v>
      </c>
      <c r="G46" s="1">
        <v>0</v>
      </c>
      <c r="H46" s="1">
        <v>0</v>
      </c>
      <c r="I46" s="1">
        <v>1</v>
      </c>
      <c r="J46" s="1">
        <v>0</v>
      </c>
      <c r="K46" s="1">
        <v>0.5</v>
      </c>
      <c r="L46" s="1">
        <v>0.5</v>
      </c>
      <c r="M46" s="1">
        <v>0</v>
      </c>
      <c r="N46" s="1">
        <v>0</v>
      </c>
      <c r="O46" s="1">
        <v>0.02</v>
      </c>
      <c r="P46" s="1">
        <v>0.02</v>
      </c>
      <c r="Q46" s="1">
        <v>0</v>
      </c>
      <c r="R46" s="1">
        <v>0</v>
      </c>
      <c r="S46" s="1">
        <v>0</v>
      </c>
      <c r="T46" s="1">
        <v>0</v>
      </c>
      <c r="U46" s="1">
        <v>5.5</v>
      </c>
      <c r="V46" s="1">
        <v>4</v>
      </c>
      <c r="W46" s="1">
        <v>73</v>
      </c>
      <c r="X46" s="1">
        <v>2</v>
      </c>
      <c r="Y46" s="1">
        <v>0.5</v>
      </c>
      <c r="Z46" s="1">
        <v>25</v>
      </c>
      <c r="AA46" s="1">
        <v>0</v>
      </c>
      <c r="AB46" s="1">
        <v>0</v>
      </c>
      <c r="AC46" s="1">
        <v>0</v>
      </c>
      <c r="AD46" s="1">
        <v>0</v>
      </c>
      <c r="AE46" s="1">
        <v>0.02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8</v>
      </c>
      <c r="AL46" s="1">
        <v>3.05</v>
      </c>
      <c r="AM46" s="1">
        <v>9.4</v>
      </c>
      <c r="AN46" s="1">
        <v>0.2</v>
      </c>
      <c r="AO46" s="1">
        <v>2.2000000000000002</v>
      </c>
      <c r="AP46" s="1">
        <v>7.5</v>
      </c>
      <c r="AQ46" s="1">
        <v>7.5</v>
      </c>
      <c r="AR46" s="1">
        <v>0</v>
      </c>
      <c r="AS46" s="1">
        <v>1.5</v>
      </c>
      <c r="AT46" s="1">
        <v>1</v>
      </c>
      <c r="AU46" s="1">
        <v>1</v>
      </c>
      <c r="AV46" s="1">
        <v>0</v>
      </c>
      <c r="AW46" s="1">
        <v>0</v>
      </c>
      <c r="AX46" s="1">
        <v>2</v>
      </c>
      <c r="AY46" s="1">
        <v>1.5</v>
      </c>
      <c r="AZ46" s="1">
        <v>0.5</v>
      </c>
      <c r="BA46" s="1">
        <v>2</v>
      </c>
      <c r="BB46" s="1">
        <v>4</v>
      </c>
      <c r="BC46" s="1">
        <v>14.5</v>
      </c>
      <c r="BD46" s="1">
        <v>9.5</v>
      </c>
      <c r="BE46" s="1">
        <v>6</v>
      </c>
      <c r="BF46" s="1">
        <v>0</v>
      </c>
      <c r="BG46" s="1">
        <v>2.5</v>
      </c>
      <c r="BH46" s="1">
        <v>1</v>
      </c>
      <c r="BI46" s="1">
        <v>1.44</v>
      </c>
      <c r="BJ46" s="1">
        <v>23.5</v>
      </c>
      <c r="BK46" s="1">
        <v>17.5</v>
      </c>
      <c r="BL46" s="1">
        <v>74</v>
      </c>
      <c r="BM46" s="1">
        <v>14.5</v>
      </c>
      <c r="BN46" s="1">
        <v>10</v>
      </c>
      <c r="BO46" s="1">
        <v>69</v>
      </c>
      <c r="BP46" s="1">
        <v>5.5</v>
      </c>
      <c r="BQ46" s="1">
        <v>4</v>
      </c>
      <c r="BR46" s="1">
        <v>73</v>
      </c>
      <c r="BS46" s="1">
        <v>0</v>
      </c>
      <c r="BT46" s="1">
        <v>0</v>
      </c>
      <c r="BU46" s="1">
        <v>1</v>
      </c>
      <c r="BV46" s="1">
        <v>1</v>
      </c>
      <c r="BW46" s="1">
        <v>0</v>
      </c>
      <c r="BX46" s="1">
        <v>0.5</v>
      </c>
      <c r="BY46" s="1">
        <v>42.5</v>
      </c>
      <c r="BZ46" s="1">
        <v>1.5</v>
      </c>
      <c r="CA46" s="1">
        <v>3.5</v>
      </c>
      <c r="CB46" s="1">
        <v>1.5</v>
      </c>
      <c r="CC46" s="1">
        <v>0.5</v>
      </c>
      <c r="CD46" s="1">
        <v>0</v>
      </c>
      <c r="CE46" s="1">
        <v>0</v>
      </c>
      <c r="CF46" s="1">
        <v>0</v>
      </c>
      <c r="CG46" s="1">
        <v>0</v>
      </c>
      <c r="CH46" s="1">
        <v>0</v>
      </c>
      <c r="CI46" s="1">
        <v>0</v>
      </c>
      <c r="CJ46" s="1">
        <v>0</v>
      </c>
      <c r="CK46" s="1">
        <f t="shared" si="0"/>
        <v>3.5579516399999993</v>
      </c>
      <c r="CL46" s="1">
        <v>2</v>
      </c>
    </row>
    <row r="47" spans="1:90" x14ac:dyDescent="0.25">
      <c r="A47" s="1" t="s">
        <v>85</v>
      </c>
      <c r="B47" s="1">
        <v>4.8</v>
      </c>
      <c r="C47" s="1">
        <v>2</v>
      </c>
      <c r="D47" s="1">
        <v>90</v>
      </c>
      <c r="E47" s="1">
        <v>0.1</v>
      </c>
      <c r="F47" s="1">
        <v>0</v>
      </c>
      <c r="G47" s="1">
        <v>0</v>
      </c>
      <c r="H47" s="1">
        <v>0</v>
      </c>
      <c r="I47" s="1">
        <v>0.5</v>
      </c>
      <c r="J47" s="1">
        <v>0</v>
      </c>
      <c r="K47" s="1">
        <v>0.5</v>
      </c>
      <c r="L47" s="1">
        <v>0</v>
      </c>
      <c r="M47" s="1">
        <v>0</v>
      </c>
      <c r="N47" s="1">
        <v>0</v>
      </c>
      <c r="O47" s="1">
        <v>0.01</v>
      </c>
      <c r="P47" s="1">
        <v>0.01</v>
      </c>
      <c r="Q47" s="1">
        <v>0</v>
      </c>
      <c r="R47" s="1">
        <v>0</v>
      </c>
      <c r="S47" s="1">
        <v>0</v>
      </c>
      <c r="T47" s="1">
        <v>0</v>
      </c>
      <c r="U47" s="1">
        <v>20.5</v>
      </c>
      <c r="V47" s="1">
        <v>15</v>
      </c>
      <c r="W47" s="1">
        <v>73</v>
      </c>
      <c r="X47" s="1">
        <v>3.5</v>
      </c>
      <c r="Y47" s="1">
        <v>1</v>
      </c>
      <c r="Z47" s="1">
        <v>29</v>
      </c>
      <c r="AA47" s="1">
        <v>0</v>
      </c>
      <c r="AB47" s="1">
        <v>0</v>
      </c>
      <c r="AC47" s="1">
        <v>0.5</v>
      </c>
      <c r="AD47" s="1">
        <v>0</v>
      </c>
      <c r="AE47" s="1">
        <v>0.03</v>
      </c>
      <c r="AF47" s="1">
        <v>0</v>
      </c>
      <c r="AG47" s="1">
        <v>0</v>
      </c>
      <c r="AH47" s="1">
        <v>0</v>
      </c>
      <c r="AI47" s="1">
        <v>0</v>
      </c>
      <c r="AJ47" s="1">
        <v>0.5</v>
      </c>
      <c r="AK47" s="1">
        <v>6</v>
      </c>
      <c r="AL47" s="1">
        <v>13.65</v>
      </c>
      <c r="AM47" s="1">
        <v>15.6</v>
      </c>
      <c r="AN47" s="1">
        <v>0.2</v>
      </c>
      <c r="AO47" s="1">
        <v>3.8</v>
      </c>
      <c r="AP47" s="1">
        <v>13.5</v>
      </c>
      <c r="AQ47" s="1">
        <v>19.5</v>
      </c>
      <c r="AR47" s="1">
        <v>1.5</v>
      </c>
      <c r="AS47" s="1">
        <v>5.5</v>
      </c>
      <c r="AT47" s="1">
        <v>0.5</v>
      </c>
      <c r="AU47" s="1">
        <v>2</v>
      </c>
      <c r="AV47" s="1">
        <v>2</v>
      </c>
      <c r="AW47" s="1">
        <v>100</v>
      </c>
      <c r="AX47" s="1">
        <v>8</v>
      </c>
      <c r="AY47" s="1">
        <v>3.5</v>
      </c>
      <c r="AZ47" s="1">
        <v>0</v>
      </c>
      <c r="BA47" s="1">
        <v>1</v>
      </c>
      <c r="BB47" s="1">
        <v>4.5</v>
      </c>
      <c r="BC47" s="1">
        <v>11.5</v>
      </c>
      <c r="BD47" s="1">
        <v>7.5</v>
      </c>
      <c r="BE47" s="1">
        <v>3</v>
      </c>
      <c r="BF47" s="1">
        <v>0.5</v>
      </c>
      <c r="BG47" s="1">
        <v>1.5</v>
      </c>
      <c r="BH47" s="1">
        <v>1.5</v>
      </c>
      <c r="BI47" s="1">
        <v>1.1299999999999999</v>
      </c>
      <c r="BJ47" s="1">
        <v>46</v>
      </c>
      <c r="BK47" s="1">
        <v>34</v>
      </c>
      <c r="BL47" s="1">
        <v>74</v>
      </c>
      <c r="BM47" s="1">
        <v>31.5</v>
      </c>
      <c r="BN47" s="1">
        <v>22.5</v>
      </c>
      <c r="BO47" s="1">
        <v>71</v>
      </c>
      <c r="BP47" s="1">
        <v>20.5</v>
      </c>
      <c r="BQ47" s="1">
        <v>15</v>
      </c>
      <c r="BR47" s="1">
        <v>73</v>
      </c>
      <c r="BS47" s="1">
        <v>0</v>
      </c>
      <c r="BT47" s="1">
        <v>0</v>
      </c>
      <c r="BU47" s="1">
        <v>2</v>
      </c>
      <c r="BV47" s="1">
        <v>0</v>
      </c>
      <c r="BW47" s="1">
        <v>0</v>
      </c>
      <c r="BX47" s="1">
        <v>1</v>
      </c>
      <c r="BY47" s="1">
        <v>81</v>
      </c>
      <c r="BZ47" s="1">
        <v>2.5</v>
      </c>
      <c r="CA47" s="1">
        <v>6</v>
      </c>
      <c r="CB47" s="1">
        <v>3.5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0</v>
      </c>
      <c r="CK47" s="1">
        <f t="shared" si="0"/>
        <v>3.8015871600000004</v>
      </c>
      <c r="CL47" s="1">
        <v>2</v>
      </c>
    </row>
    <row r="48" spans="1:90" x14ac:dyDescent="0.25">
      <c r="A48" s="1" t="s">
        <v>87</v>
      </c>
      <c r="B48" s="1">
        <v>5</v>
      </c>
      <c r="C48" s="1">
        <v>2</v>
      </c>
      <c r="D48" s="1">
        <v>90</v>
      </c>
      <c r="E48" s="1">
        <v>0.03</v>
      </c>
      <c r="F48" s="1">
        <v>0</v>
      </c>
      <c r="G48" s="1">
        <v>0</v>
      </c>
      <c r="H48" s="1">
        <v>0</v>
      </c>
      <c r="I48" s="1">
        <v>0.5</v>
      </c>
      <c r="J48" s="1">
        <v>0</v>
      </c>
      <c r="K48" s="1">
        <v>0</v>
      </c>
      <c r="L48" s="1">
        <v>0.5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10.5</v>
      </c>
      <c r="V48" s="1">
        <v>8</v>
      </c>
      <c r="W48" s="1">
        <v>76</v>
      </c>
      <c r="X48" s="1">
        <v>0.5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0.5</v>
      </c>
      <c r="AK48" s="1">
        <v>2.5</v>
      </c>
      <c r="AL48" s="1">
        <v>1.1000000000000001</v>
      </c>
      <c r="AM48" s="1">
        <v>14.8</v>
      </c>
      <c r="AN48" s="1">
        <v>0.1</v>
      </c>
      <c r="AO48" s="1">
        <v>3.7</v>
      </c>
      <c r="AP48" s="1">
        <v>12.5</v>
      </c>
      <c r="AQ48" s="1">
        <v>18.5</v>
      </c>
      <c r="AR48" s="1">
        <v>0</v>
      </c>
      <c r="AS48" s="1">
        <v>4</v>
      </c>
      <c r="AT48" s="1">
        <v>0.5</v>
      </c>
      <c r="AU48" s="1">
        <v>2</v>
      </c>
      <c r="AV48" s="1">
        <v>1.5</v>
      </c>
      <c r="AW48" s="1">
        <v>75</v>
      </c>
      <c r="AX48" s="1">
        <v>7</v>
      </c>
      <c r="AY48" s="1">
        <v>3.5</v>
      </c>
      <c r="AZ48" s="1">
        <v>0</v>
      </c>
      <c r="BA48" s="1">
        <v>1.5</v>
      </c>
      <c r="BB48" s="1">
        <v>5</v>
      </c>
      <c r="BC48" s="1">
        <v>11.5</v>
      </c>
      <c r="BD48" s="1">
        <v>7.5</v>
      </c>
      <c r="BE48" s="1">
        <v>3</v>
      </c>
      <c r="BF48" s="1">
        <v>0.5</v>
      </c>
      <c r="BG48" s="1">
        <v>1.5</v>
      </c>
      <c r="BH48" s="1">
        <v>1.5</v>
      </c>
      <c r="BI48" s="1">
        <v>1.1299999999999999</v>
      </c>
      <c r="BJ48" s="1">
        <v>48</v>
      </c>
      <c r="BK48" s="1">
        <v>36</v>
      </c>
      <c r="BL48" s="1">
        <v>75</v>
      </c>
      <c r="BM48" s="1">
        <v>22.5</v>
      </c>
      <c r="BN48" s="1">
        <v>16.5</v>
      </c>
      <c r="BO48" s="1">
        <v>73</v>
      </c>
      <c r="BP48" s="1">
        <v>10.5</v>
      </c>
      <c r="BQ48" s="1">
        <v>8</v>
      </c>
      <c r="BR48" s="1">
        <v>76</v>
      </c>
      <c r="BS48" s="1">
        <v>0</v>
      </c>
      <c r="BT48" s="1">
        <v>0</v>
      </c>
      <c r="BU48" s="1">
        <v>2</v>
      </c>
      <c r="BV48" s="1">
        <v>0</v>
      </c>
      <c r="BW48" s="1">
        <v>0</v>
      </c>
      <c r="BX48" s="1">
        <v>0</v>
      </c>
      <c r="BY48" s="1">
        <v>63</v>
      </c>
      <c r="BZ48" s="1">
        <v>1</v>
      </c>
      <c r="CA48" s="1">
        <v>8</v>
      </c>
      <c r="CB48" s="1">
        <v>0.5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  <c r="CJ48" s="1">
        <v>0</v>
      </c>
      <c r="CK48" s="1">
        <f t="shared" si="0"/>
        <v>3.5746715300000016</v>
      </c>
      <c r="CL48" s="1">
        <v>2</v>
      </c>
    </row>
    <row r="49" spans="1:90" x14ac:dyDescent="0.25">
      <c r="A49" s="1" t="s">
        <v>97</v>
      </c>
      <c r="B49" s="1">
        <v>4.5</v>
      </c>
      <c r="C49" s="1">
        <v>2</v>
      </c>
      <c r="D49" s="1">
        <v>90</v>
      </c>
      <c r="E49" s="1">
        <v>0.02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0.01</v>
      </c>
      <c r="P49" s="1">
        <v>0.01</v>
      </c>
      <c r="Q49" s="1">
        <v>0</v>
      </c>
      <c r="R49" s="1">
        <v>0</v>
      </c>
      <c r="S49" s="1">
        <v>0</v>
      </c>
      <c r="T49" s="1">
        <v>0</v>
      </c>
      <c r="U49" s="1">
        <v>9</v>
      </c>
      <c r="V49" s="1">
        <v>6</v>
      </c>
      <c r="W49" s="1">
        <v>67</v>
      </c>
      <c r="X49" s="1">
        <v>1.5</v>
      </c>
      <c r="Y49" s="1">
        <v>0.5</v>
      </c>
      <c r="Z49" s="1">
        <v>33</v>
      </c>
      <c r="AA49" s="1">
        <v>1</v>
      </c>
      <c r="AB49" s="1">
        <v>0</v>
      </c>
      <c r="AC49" s="1">
        <v>0</v>
      </c>
      <c r="AD49" s="1">
        <v>0</v>
      </c>
      <c r="AE49" s="1">
        <v>0.01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5</v>
      </c>
      <c r="AL49" s="1">
        <v>3.2</v>
      </c>
      <c r="AM49" s="1">
        <v>23.7</v>
      </c>
      <c r="AN49" s="1">
        <v>0.1</v>
      </c>
      <c r="AO49" s="1">
        <v>3.1</v>
      </c>
      <c r="AP49" s="1">
        <v>14.5</v>
      </c>
      <c r="AQ49" s="1">
        <v>14.5</v>
      </c>
      <c r="AR49" s="1">
        <v>0</v>
      </c>
      <c r="AS49" s="1">
        <v>2</v>
      </c>
      <c r="AT49" s="1">
        <v>1</v>
      </c>
      <c r="AU49" s="1">
        <v>5</v>
      </c>
      <c r="AV49" s="1">
        <v>2</v>
      </c>
      <c r="AW49" s="1">
        <v>40</v>
      </c>
      <c r="AX49" s="1">
        <v>8</v>
      </c>
      <c r="AY49" s="1">
        <v>5.5</v>
      </c>
      <c r="AZ49" s="1">
        <v>0</v>
      </c>
      <c r="BA49" s="1">
        <v>0.5</v>
      </c>
      <c r="BB49" s="1">
        <v>6</v>
      </c>
      <c r="BC49" s="1">
        <v>15.5</v>
      </c>
      <c r="BD49" s="1">
        <v>8</v>
      </c>
      <c r="BE49" s="1">
        <v>3</v>
      </c>
      <c r="BF49" s="1">
        <v>0.5</v>
      </c>
      <c r="BG49" s="1">
        <v>1.5</v>
      </c>
      <c r="BH49" s="1">
        <v>1</v>
      </c>
      <c r="BI49" s="1">
        <v>1.24</v>
      </c>
      <c r="BJ49" s="1">
        <v>34</v>
      </c>
      <c r="BK49" s="1">
        <v>24.5</v>
      </c>
      <c r="BL49" s="1">
        <v>72</v>
      </c>
      <c r="BM49" s="1">
        <v>18</v>
      </c>
      <c r="BN49" s="1">
        <v>10.5</v>
      </c>
      <c r="BO49" s="1">
        <v>58</v>
      </c>
      <c r="BP49" s="1">
        <v>9</v>
      </c>
      <c r="BQ49" s="1">
        <v>6</v>
      </c>
      <c r="BR49" s="1">
        <v>67</v>
      </c>
      <c r="BS49" s="1">
        <v>0</v>
      </c>
      <c r="BT49" s="1">
        <v>0</v>
      </c>
      <c r="BU49" s="1">
        <v>2</v>
      </c>
      <c r="BV49" s="1">
        <v>0</v>
      </c>
      <c r="BW49" s="1">
        <v>0</v>
      </c>
      <c r="BX49" s="1">
        <v>1</v>
      </c>
      <c r="BY49" s="1">
        <v>65</v>
      </c>
      <c r="BZ49" s="1">
        <v>2.5</v>
      </c>
      <c r="CA49" s="1">
        <v>9.5</v>
      </c>
      <c r="CB49" s="1">
        <v>2</v>
      </c>
      <c r="CC49" s="1">
        <v>0.5</v>
      </c>
      <c r="CD49" s="1">
        <v>0</v>
      </c>
      <c r="CE49" s="1">
        <v>1</v>
      </c>
      <c r="CF49" s="1">
        <v>0</v>
      </c>
      <c r="CG49" s="1">
        <v>0</v>
      </c>
      <c r="CH49" s="1">
        <v>0</v>
      </c>
      <c r="CI49" s="1">
        <v>0</v>
      </c>
      <c r="CJ49" s="1">
        <v>0</v>
      </c>
      <c r="CK49" s="1">
        <f t="shared" si="0"/>
        <v>4.05919688</v>
      </c>
      <c r="CL49" s="1">
        <v>2</v>
      </c>
    </row>
    <row r="50" spans="1:90" x14ac:dyDescent="0.25">
      <c r="A50" s="1" t="s">
        <v>98</v>
      </c>
      <c r="B50" s="1">
        <v>5</v>
      </c>
      <c r="C50" s="1">
        <v>2</v>
      </c>
      <c r="D50" s="1">
        <v>90</v>
      </c>
      <c r="E50" s="1">
        <v>0.03</v>
      </c>
      <c r="F50" s="1">
        <v>0</v>
      </c>
      <c r="G50" s="1">
        <v>0</v>
      </c>
      <c r="H50" s="1">
        <v>0</v>
      </c>
      <c r="I50" s="1">
        <v>1.5</v>
      </c>
      <c r="J50" s="1">
        <v>0</v>
      </c>
      <c r="K50" s="1">
        <v>1.5</v>
      </c>
      <c r="L50" s="1">
        <v>0</v>
      </c>
      <c r="M50" s="1">
        <v>0</v>
      </c>
      <c r="N50" s="1">
        <v>1.5</v>
      </c>
      <c r="O50" s="1">
        <v>0.02</v>
      </c>
      <c r="P50" s="1">
        <v>0.02</v>
      </c>
      <c r="Q50" s="1">
        <v>0</v>
      </c>
      <c r="R50" s="1">
        <v>0</v>
      </c>
      <c r="S50" s="1">
        <v>0</v>
      </c>
      <c r="T50" s="1">
        <v>0</v>
      </c>
      <c r="U50" s="1">
        <v>5</v>
      </c>
      <c r="V50" s="1">
        <v>2</v>
      </c>
      <c r="W50" s="1">
        <v>40</v>
      </c>
      <c r="X50" s="1">
        <v>0</v>
      </c>
      <c r="Y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0.02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8.5</v>
      </c>
      <c r="AL50" s="1">
        <v>0.65</v>
      </c>
      <c r="AM50" s="1">
        <v>12.1</v>
      </c>
      <c r="AN50" s="1">
        <v>0.2</v>
      </c>
      <c r="AO50" s="1">
        <v>2.8</v>
      </c>
      <c r="AP50" s="1">
        <v>9.5</v>
      </c>
      <c r="AQ50" s="1">
        <v>9.5</v>
      </c>
      <c r="AR50" s="1">
        <v>0</v>
      </c>
      <c r="AS50" s="1">
        <v>1.5</v>
      </c>
      <c r="AT50" s="1">
        <v>1.5</v>
      </c>
      <c r="AU50" s="1">
        <v>0</v>
      </c>
      <c r="AV50" s="1">
        <v>0</v>
      </c>
      <c r="AX50" s="1">
        <v>3.5</v>
      </c>
      <c r="AY50" s="1">
        <v>6</v>
      </c>
      <c r="AZ50" s="1">
        <v>1</v>
      </c>
      <c r="BA50" s="1">
        <v>0.5</v>
      </c>
      <c r="BB50" s="1">
        <v>7.5</v>
      </c>
      <c r="BC50" s="1">
        <v>14.5</v>
      </c>
      <c r="BD50" s="1">
        <v>9.5</v>
      </c>
      <c r="BE50" s="1">
        <v>6</v>
      </c>
      <c r="BF50" s="1">
        <v>0</v>
      </c>
      <c r="BG50" s="1">
        <v>2.5</v>
      </c>
      <c r="BH50" s="1">
        <v>1</v>
      </c>
      <c r="BI50" s="1">
        <v>1.44</v>
      </c>
      <c r="BJ50" s="1">
        <v>34.5</v>
      </c>
      <c r="BK50" s="1">
        <v>26.5</v>
      </c>
      <c r="BL50" s="1">
        <v>77</v>
      </c>
      <c r="BM50" s="1">
        <v>8.5</v>
      </c>
      <c r="BN50" s="1">
        <v>4.5</v>
      </c>
      <c r="BO50" s="1">
        <v>53</v>
      </c>
      <c r="BP50" s="1">
        <v>5</v>
      </c>
      <c r="BQ50" s="1">
        <v>2</v>
      </c>
      <c r="BR50" s="1">
        <v>40</v>
      </c>
      <c r="BS50" s="1">
        <v>0</v>
      </c>
      <c r="BT50" s="1">
        <v>0</v>
      </c>
      <c r="BU50" s="1">
        <v>2</v>
      </c>
      <c r="BV50" s="1">
        <v>0</v>
      </c>
      <c r="BW50" s="1">
        <v>0</v>
      </c>
      <c r="BX50" s="1">
        <v>0</v>
      </c>
      <c r="BY50" s="1">
        <v>45.5</v>
      </c>
      <c r="BZ50" s="1">
        <v>2</v>
      </c>
      <c r="CA50" s="1">
        <v>4</v>
      </c>
      <c r="CB50" s="1">
        <v>0.5</v>
      </c>
      <c r="CC50" s="1">
        <v>0</v>
      </c>
      <c r="CD50" s="1">
        <v>0</v>
      </c>
      <c r="CE50" s="1">
        <v>0</v>
      </c>
      <c r="CF50" s="1">
        <v>0</v>
      </c>
      <c r="CG50" s="1">
        <v>0</v>
      </c>
      <c r="CH50" s="1">
        <v>0</v>
      </c>
      <c r="CI50" s="1">
        <v>0</v>
      </c>
      <c r="CJ50" s="1">
        <v>0</v>
      </c>
      <c r="CK50" s="1">
        <f t="shared" si="0"/>
        <v>3.3012248499999997</v>
      </c>
      <c r="CL50" s="1">
        <v>2</v>
      </c>
    </row>
    <row r="51" spans="1:90" x14ac:dyDescent="0.25">
      <c r="A51" s="1" t="s">
        <v>111</v>
      </c>
      <c r="B51" s="1">
        <v>4.5</v>
      </c>
      <c r="C51" s="1">
        <v>2</v>
      </c>
      <c r="D51" s="1">
        <v>87</v>
      </c>
      <c r="E51" s="1">
        <v>0.05</v>
      </c>
      <c r="F51" s="1">
        <v>0</v>
      </c>
      <c r="G51" s="1">
        <v>0</v>
      </c>
      <c r="H51" s="1">
        <v>0</v>
      </c>
      <c r="I51" s="1">
        <v>0.5</v>
      </c>
      <c r="J51" s="1">
        <v>0</v>
      </c>
      <c r="K51" s="1">
        <v>0.5</v>
      </c>
      <c r="L51" s="1">
        <v>0</v>
      </c>
      <c r="M51" s="1">
        <v>0</v>
      </c>
      <c r="N51" s="1">
        <v>0.5</v>
      </c>
      <c r="O51" s="1">
        <v>0.02</v>
      </c>
      <c r="P51" s="1">
        <v>0.02</v>
      </c>
      <c r="Q51" s="1">
        <v>0</v>
      </c>
      <c r="R51" s="1">
        <v>0</v>
      </c>
      <c r="S51" s="1">
        <v>0</v>
      </c>
      <c r="T51" s="1">
        <v>0</v>
      </c>
      <c r="U51" s="1">
        <v>3</v>
      </c>
      <c r="V51" s="1">
        <v>2.5</v>
      </c>
      <c r="W51" s="1">
        <v>83</v>
      </c>
      <c r="X51" s="1">
        <v>0</v>
      </c>
      <c r="Y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0.02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10</v>
      </c>
      <c r="AL51" s="1">
        <v>0.6</v>
      </c>
      <c r="AM51" s="1">
        <v>13.5</v>
      </c>
      <c r="AN51" s="1">
        <v>0.2</v>
      </c>
      <c r="AO51" s="1">
        <v>3.3</v>
      </c>
      <c r="AP51" s="1">
        <v>16</v>
      </c>
      <c r="AQ51" s="1">
        <v>16</v>
      </c>
      <c r="AR51" s="1">
        <v>0</v>
      </c>
      <c r="AS51" s="1">
        <v>2</v>
      </c>
      <c r="AT51" s="1">
        <v>1</v>
      </c>
      <c r="AU51" s="1">
        <v>1.5</v>
      </c>
      <c r="AV51" s="1">
        <v>1.5</v>
      </c>
      <c r="AW51" s="1">
        <v>100</v>
      </c>
      <c r="AX51" s="1">
        <v>9.5</v>
      </c>
      <c r="AY51" s="1">
        <v>2.5</v>
      </c>
      <c r="AZ51" s="1">
        <v>0.5</v>
      </c>
      <c r="BA51" s="1">
        <v>2.5</v>
      </c>
      <c r="BB51" s="1">
        <v>5.5</v>
      </c>
      <c r="BC51" s="1">
        <v>15.5</v>
      </c>
      <c r="BD51" s="1">
        <v>8</v>
      </c>
      <c r="BE51" s="1">
        <v>3</v>
      </c>
      <c r="BF51" s="1">
        <v>0.5</v>
      </c>
      <c r="BG51" s="1">
        <v>1.5</v>
      </c>
      <c r="BH51" s="1">
        <v>1</v>
      </c>
      <c r="BI51" s="1">
        <v>1.24</v>
      </c>
      <c r="BJ51" s="1">
        <v>25.5</v>
      </c>
      <c r="BK51" s="1">
        <v>19.5</v>
      </c>
      <c r="BL51" s="1">
        <v>76</v>
      </c>
      <c r="BM51" s="1">
        <v>8</v>
      </c>
      <c r="BN51" s="1">
        <v>5.5</v>
      </c>
      <c r="BO51" s="1">
        <v>69</v>
      </c>
      <c r="BP51" s="1">
        <v>3</v>
      </c>
      <c r="BQ51" s="1">
        <v>2.5</v>
      </c>
      <c r="BR51" s="1">
        <v>83</v>
      </c>
      <c r="BS51" s="1">
        <v>0</v>
      </c>
      <c r="BT51" s="1">
        <v>0</v>
      </c>
      <c r="BU51" s="1">
        <v>2</v>
      </c>
      <c r="BV51" s="1">
        <v>0</v>
      </c>
      <c r="BW51" s="1">
        <v>1</v>
      </c>
      <c r="BX51" s="1">
        <v>1</v>
      </c>
      <c r="BY51" s="1">
        <v>39.5</v>
      </c>
      <c r="BZ51" s="1">
        <v>1</v>
      </c>
      <c r="CA51" s="1">
        <v>2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0</v>
      </c>
      <c r="CH51" s="1">
        <v>0</v>
      </c>
      <c r="CI51" s="1">
        <v>0</v>
      </c>
      <c r="CJ51" s="1">
        <v>0</v>
      </c>
      <c r="CK51" s="1">
        <f t="shared" si="0"/>
        <v>3.29600377</v>
      </c>
      <c r="CL51" s="1">
        <v>2</v>
      </c>
    </row>
    <row r="52" spans="1:90" x14ac:dyDescent="0.25">
      <c r="A52" s="1" t="s">
        <v>112</v>
      </c>
      <c r="B52" s="1">
        <v>4.9000000000000004</v>
      </c>
      <c r="C52" s="1">
        <v>2</v>
      </c>
      <c r="D52" s="1">
        <v>90</v>
      </c>
      <c r="E52" s="1">
        <v>0.34</v>
      </c>
      <c r="F52" s="1">
        <v>0.67</v>
      </c>
      <c r="G52" s="1">
        <v>0.5</v>
      </c>
      <c r="H52" s="1">
        <v>2</v>
      </c>
      <c r="I52" s="1">
        <v>1.5</v>
      </c>
      <c r="J52" s="1">
        <v>1.5</v>
      </c>
      <c r="K52" s="1">
        <v>1.5</v>
      </c>
      <c r="L52" s="1">
        <v>0</v>
      </c>
      <c r="M52" s="1">
        <v>0.5</v>
      </c>
      <c r="N52" s="1">
        <v>1</v>
      </c>
      <c r="O52" s="1">
        <v>0.42</v>
      </c>
      <c r="P52" s="1">
        <v>0.42</v>
      </c>
      <c r="Q52" s="1">
        <v>1</v>
      </c>
      <c r="R52" s="1">
        <v>1</v>
      </c>
      <c r="S52" s="1">
        <v>0</v>
      </c>
      <c r="T52" s="1">
        <v>0.5</v>
      </c>
      <c r="U52" s="1">
        <v>0.5</v>
      </c>
      <c r="V52" s="1">
        <v>0</v>
      </c>
      <c r="W52" s="1">
        <v>0</v>
      </c>
      <c r="X52" s="1">
        <v>0</v>
      </c>
      <c r="Y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0.1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41.5</v>
      </c>
      <c r="AL52" s="1">
        <v>0.15</v>
      </c>
      <c r="AM52" s="1">
        <v>45.5</v>
      </c>
      <c r="AN52" s="1">
        <v>2.8</v>
      </c>
      <c r="AO52" s="1">
        <v>5.5</v>
      </c>
      <c r="AP52" s="1">
        <v>10</v>
      </c>
      <c r="AQ52" s="1">
        <v>22</v>
      </c>
      <c r="AR52" s="1">
        <v>1.5</v>
      </c>
      <c r="AS52" s="1">
        <v>9</v>
      </c>
      <c r="AT52" s="1">
        <v>1.5</v>
      </c>
      <c r="AU52" s="1">
        <v>0.5</v>
      </c>
      <c r="AV52" s="1">
        <v>0.5</v>
      </c>
      <c r="AW52" s="1">
        <v>100</v>
      </c>
      <c r="AX52" s="1">
        <v>2</v>
      </c>
      <c r="AY52" s="1">
        <v>3.5</v>
      </c>
      <c r="AZ52" s="1">
        <v>0.5</v>
      </c>
      <c r="BA52" s="1">
        <v>0</v>
      </c>
      <c r="BB52" s="1">
        <v>4</v>
      </c>
      <c r="BC52" s="1">
        <v>14.5</v>
      </c>
      <c r="BD52" s="1">
        <v>9.5</v>
      </c>
      <c r="BE52" s="1">
        <v>6</v>
      </c>
      <c r="BF52" s="1">
        <v>0</v>
      </c>
      <c r="BG52" s="1">
        <v>2.5</v>
      </c>
      <c r="BH52" s="1">
        <v>1</v>
      </c>
      <c r="BI52" s="1">
        <v>1.44</v>
      </c>
      <c r="BJ52" s="1">
        <v>26.5</v>
      </c>
      <c r="BK52" s="1">
        <v>23</v>
      </c>
      <c r="BL52" s="1">
        <v>87</v>
      </c>
      <c r="BM52" s="1">
        <v>4</v>
      </c>
      <c r="BN52" s="1">
        <v>3</v>
      </c>
      <c r="BO52" s="1">
        <v>75</v>
      </c>
      <c r="BP52" s="1">
        <v>0.5</v>
      </c>
      <c r="BQ52" s="1">
        <v>0</v>
      </c>
      <c r="BR52" s="1">
        <v>0</v>
      </c>
      <c r="BS52" s="1">
        <v>0</v>
      </c>
      <c r="BT52" s="1">
        <v>0</v>
      </c>
      <c r="BU52" s="1">
        <v>2</v>
      </c>
      <c r="BV52" s="1">
        <v>0</v>
      </c>
      <c r="BW52" s="1">
        <v>0</v>
      </c>
      <c r="BX52" s="1">
        <v>0</v>
      </c>
      <c r="BY52" s="1">
        <v>35.5</v>
      </c>
      <c r="BZ52" s="1">
        <v>1.5</v>
      </c>
      <c r="CA52" s="1">
        <v>0.5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  <c r="CJ52" s="1">
        <v>0</v>
      </c>
      <c r="CK52" s="1">
        <f t="shared" si="0"/>
        <v>1.4513140600000005</v>
      </c>
      <c r="CL52" s="1">
        <v>2</v>
      </c>
    </row>
    <row r="53" spans="1:90" x14ac:dyDescent="0.25">
      <c r="A53" s="1" t="s">
        <v>114</v>
      </c>
      <c r="B53" s="1">
        <v>4.5</v>
      </c>
      <c r="C53" s="1">
        <v>2</v>
      </c>
      <c r="D53" s="1">
        <v>90</v>
      </c>
      <c r="E53" s="1">
        <v>0.04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8.5</v>
      </c>
      <c r="V53" s="1">
        <v>6</v>
      </c>
      <c r="W53" s="1">
        <v>71</v>
      </c>
      <c r="X53" s="1">
        <v>0</v>
      </c>
      <c r="Y53" s="1">
        <v>0</v>
      </c>
      <c r="AA53" s="1">
        <v>0</v>
      </c>
      <c r="AB53" s="1">
        <v>0</v>
      </c>
      <c r="AC53" s="1">
        <v>0.5</v>
      </c>
      <c r="AD53" s="1">
        <v>0</v>
      </c>
      <c r="AE53" s="1">
        <v>0.02</v>
      </c>
      <c r="AF53" s="1">
        <v>0</v>
      </c>
      <c r="AG53" s="1">
        <v>0</v>
      </c>
      <c r="AH53" s="1">
        <v>0.5</v>
      </c>
      <c r="AI53" s="1">
        <v>0</v>
      </c>
      <c r="AJ53" s="1">
        <v>0.5</v>
      </c>
      <c r="AK53" s="1">
        <v>0</v>
      </c>
      <c r="AL53" s="1">
        <v>6.15</v>
      </c>
      <c r="AM53" s="1">
        <v>26.1</v>
      </c>
      <c r="AN53" s="1">
        <v>0.1</v>
      </c>
      <c r="AO53" s="1">
        <v>3.3</v>
      </c>
      <c r="AP53" s="1">
        <v>16</v>
      </c>
      <c r="AQ53" s="1">
        <v>22</v>
      </c>
      <c r="AR53" s="1">
        <v>0.5</v>
      </c>
      <c r="AS53" s="1">
        <v>4</v>
      </c>
      <c r="AT53" s="1">
        <v>0.5</v>
      </c>
      <c r="AU53" s="1">
        <v>1.5</v>
      </c>
      <c r="AV53" s="1">
        <v>0.5</v>
      </c>
      <c r="AW53" s="1">
        <v>33</v>
      </c>
      <c r="AX53" s="1">
        <v>6.5</v>
      </c>
      <c r="AY53" s="1">
        <v>4</v>
      </c>
      <c r="AZ53" s="1">
        <v>1</v>
      </c>
      <c r="BA53" s="1">
        <v>4</v>
      </c>
      <c r="BB53" s="1">
        <v>9</v>
      </c>
      <c r="BC53" s="1">
        <v>11.5</v>
      </c>
      <c r="BD53" s="1">
        <v>7.5</v>
      </c>
      <c r="BE53" s="1">
        <v>3</v>
      </c>
      <c r="BF53" s="1">
        <v>0.5</v>
      </c>
      <c r="BG53" s="1">
        <v>1.5</v>
      </c>
      <c r="BH53" s="1">
        <v>1.5</v>
      </c>
      <c r="BI53" s="1">
        <v>1.1299999999999999</v>
      </c>
      <c r="BJ53" s="1">
        <v>44</v>
      </c>
      <c r="BK53" s="1">
        <v>37.5</v>
      </c>
      <c r="BL53" s="1">
        <v>85</v>
      </c>
      <c r="BM53" s="1">
        <v>13.5</v>
      </c>
      <c r="BN53" s="1">
        <v>10.5</v>
      </c>
      <c r="BO53" s="1">
        <v>78</v>
      </c>
      <c r="BP53" s="1">
        <v>8.5</v>
      </c>
      <c r="BQ53" s="1">
        <v>6</v>
      </c>
      <c r="BR53" s="1">
        <v>71</v>
      </c>
      <c r="BS53" s="1">
        <v>0</v>
      </c>
      <c r="BT53" s="1">
        <v>0</v>
      </c>
      <c r="BU53" s="1">
        <v>2</v>
      </c>
      <c r="BV53" s="1">
        <v>0</v>
      </c>
      <c r="BW53" s="1">
        <v>0</v>
      </c>
      <c r="BX53" s="1">
        <v>2</v>
      </c>
      <c r="BY53" s="1">
        <v>60</v>
      </c>
      <c r="BZ53" s="1">
        <v>0</v>
      </c>
      <c r="CA53" s="1">
        <v>6.5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  <c r="CI53" s="1">
        <v>0</v>
      </c>
      <c r="CJ53" s="1">
        <v>0</v>
      </c>
      <c r="CK53" s="1">
        <f t="shared" si="0"/>
        <v>3.2026464400000005</v>
      </c>
      <c r="CL53" s="1">
        <v>2</v>
      </c>
    </row>
    <row r="54" spans="1:90" x14ac:dyDescent="0.25">
      <c r="A54" s="1" t="s">
        <v>122</v>
      </c>
      <c r="B54" s="1">
        <v>4.5</v>
      </c>
      <c r="C54" s="1">
        <v>2</v>
      </c>
      <c r="D54" s="1">
        <v>90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10.5</v>
      </c>
      <c r="V54" s="1">
        <v>8</v>
      </c>
      <c r="W54" s="1">
        <v>76</v>
      </c>
      <c r="X54" s="1">
        <v>3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0.5</v>
      </c>
      <c r="AI54" s="1">
        <v>0</v>
      </c>
      <c r="AJ54" s="1">
        <v>0</v>
      </c>
      <c r="AK54" s="1">
        <v>0</v>
      </c>
      <c r="AL54" s="1">
        <v>2.4</v>
      </c>
      <c r="AM54" s="1">
        <v>10.199999999999999</v>
      </c>
      <c r="AN54" s="1">
        <v>0</v>
      </c>
      <c r="AO54" s="1">
        <v>1.6</v>
      </c>
      <c r="AP54" s="1">
        <v>8</v>
      </c>
      <c r="AQ54" s="1">
        <v>8</v>
      </c>
      <c r="AR54" s="1">
        <v>0</v>
      </c>
      <c r="AS54" s="1">
        <v>0.5</v>
      </c>
      <c r="AT54" s="1">
        <v>2</v>
      </c>
      <c r="AU54" s="1">
        <v>0</v>
      </c>
      <c r="AV54" s="1">
        <v>0</v>
      </c>
      <c r="AX54" s="1">
        <v>7</v>
      </c>
      <c r="AY54" s="1">
        <v>3</v>
      </c>
      <c r="AZ54" s="1">
        <v>0.5</v>
      </c>
      <c r="BA54" s="1">
        <v>2</v>
      </c>
      <c r="BB54" s="1">
        <v>5.5</v>
      </c>
      <c r="BC54" s="1">
        <v>12</v>
      </c>
      <c r="BD54" s="1">
        <v>8.5</v>
      </c>
      <c r="BE54" s="1">
        <v>6</v>
      </c>
      <c r="BF54" s="1">
        <v>1.5</v>
      </c>
      <c r="BG54" s="1">
        <v>3.5</v>
      </c>
      <c r="BH54" s="1">
        <v>2.5</v>
      </c>
      <c r="BI54" s="1">
        <v>1.89</v>
      </c>
      <c r="BJ54" s="1">
        <v>39</v>
      </c>
      <c r="BK54" s="1">
        <v>32</v>
      </c>
      <c r="BL54" s="1">
        <v>82</v>
      </c>
      <c r="BM54" s="1">
        <v>23</v>
      </c>
      <c r="BN54" s="1">
        <v>15.5</v>
      </c>
      <c r="BO54" s="1">
        <v>67</v>
      </c>
      <c r="BP54" s="1">
        <v>10.5</v>
      </c>
      <c r="BQ54" s="1">
        <v>8</v>
      </c>
      <c r="BR54" s="1">
        <v>76</v>
      </c>
      <c r="BS54" s="1">
        <v>0</v>
      </c>
      <c r="BT54" s="1">
        <v>0</v>
      </c>
      <c r="BU54" s="1">
        <v>2</v>
      </c>
      <c r="BV54" s="1">
        <v>0</v>
      </c>
      <c r="BW54" s="1">
        <v>0</v>
      </c>
      <c r="BX54" s="1">
        <v>1</v>
      </c>
      <c r="BY54" s="1">
        <v>56.5</v>
      </c>
      <c r="BZ54" s="1">
        <v>0</v>
      </c>
      <c r="CA54" s="1">
        <v>5</v>
      </c>
      <c r="CB54" s="1">
        <v>1.5</v>
      </c>
      <c r="CC54" s="1">
        <v>0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0</v>
      </c>
      <c r="CJ54" s="1">
        <v>0</v>
      </c>
      <c r="CK54" s="1">
        <f t="shared" si="0"/>
        <v>3.5811023999999998</v>
      </c>
      <c r="CL54" s="1">
        <v>2</v>
      </c>
    </row>
    <row r="55" spans="1:90" x14ac:dyDescent="0.25">
      <c r="A55" s="1" t="s">
        <v>124</v>
      </c>
      <c r="B55" s="1">
        <v>4.5</v>
      </c>
      <c r="C55" s="1">
        <v>2</v>
      </c>
      <c r="D55" s="1">
        <v>90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3.5</v>
      </c>
      <c r="V55" s="1">
        <v>1</v>
      </c>
      <c r="W55" s="1">
        <v>29</v>
      </c>
      <c r="X55" s="1">
        <v>0.5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1</v>
      </c>
      <c r="AI55" s="1">
        <v>0</v>
      </c>
      <c r="AJ55" s="1">
        <v>0</v>
      </c>
      <c r="AK55" s="1">
        <v>0</v>
      </c>
      <c r="AL55" s="1">
        <v>0.35</v>
      </c>
      <c r="AM55" s="1">
        <v>15.5</v>
      </c>
      <c r="AN55" s="1">
        <v>0</v>
      </c>
      <c r="AO55" s="1">
        <v>1.9</v>
      </c>
      <c r="AP55" s="1">
        <v>6</v>
      </c>
      <c r="AQ55" s="1">
        <v>6</v>
      </c>
      <c r="AR55" s="1">
        <v>0</v>
      </c>
      <c r="AS55" s="1">
        <v>1</v>
      </c>
      <c r="AT55" s="1">
        <v>1</v>
      </c>
      <c r="AU55" s="1">
        <v>0.5</v>
      </c>
      <c r="AV55" s="1">
        <v>0.5</v>
      </c>
      <c r="AW55" s="1">
        <v>100</v>
      </c>
      <c r="AX55" s="1">
        <v>5</v>
      </c>
      <c r="AY55" s="1">
        <v>2.5</v>
      </c>
      <c r="AZ55" s="1">
        <v>2.5</v>
      </c>
      <c r="BA55" s="1">
        <v>1</v>
      </c>
      <c r="BB55" s="1">
        <v>6</v>
      </c>
      <c r="BC55" s="1">
        <v>15.5</v>
      </c>
      <c r="BD55" s="1">
        <v>8</v>
      </c>
      <c r="BE55" s="1">
        <v>3</v>
      </c>
      <c r="BF55" s="1">
        <v>0.5</v>
      </c>
      <c r="BG55" s="1">
        <v>1.5</v>
      </c>
      <c r="BH55" s="1">
        <v>1</v>
      </c>
      <c r="BI55" s="1">
        <v>1.24</v>
      </c>
      <c r="BJ55" s="1">
        <v>33.5</v>
      </c>
      <c r="BK55" s="1">
        <v>23.5</v>
      </c>
      <c r="BL55" s="1">
        <v>70</v>
      </c>
      <c r="BM55" s="1">
        <v>9</v>
      </c>
      <c r="BN55" s="1">
        <v>4.5</v>
      </c>
      <c r="BO55" s="1">
        <v>50</v>
      </c>
      <c r="BP55" s="1">
        <v>3.5</v>
      </c>
      <c r="BQ55" s="1">
        <v>1</v>
      </c>
      <c r="BR55" s="1">
        <v>29</v>
      </c>
      <c r="BS55" s="1">
        <v>0</v>
      </c>
      <c r="BT55" s="1">
        <v>0</v>
      </c>
      <c r="BU55" s="1">
        <v>2</v>
      </c>
      <c r="BV55" s="1">
        <v>0</v>
      </c>
      <c r="BW55" s="1">
        <v>0</v>
      </c>
      <c r="BX55" s="1">
        <v>0</v>
      </c>
      <c r="BY55" s="1">
        <v>44.5</v>
      </c>
      <c r="BZ55" s="1">
        <v>0</v>
      </c>
      <c r="CA55" s="1">
        <v>3</v>
      </c>
      <c r="CB55" s="1">
        <v>0.5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  <c r="CI55" s="1">
        <v>0</v>
      </c>
      <c r="CJ55" s="1">
        <v>0</v>
      </c>
      <c r="CK55" s="1">
        <f t="shared" si="0"/>
        <v>2.8787314999999993</v>
      </c>
      <c r="CL55" s="1">
        <v>2</v>
      </c>
    </row>
    <row r="56" spans="1:90" x14ac:dyDescent="0.25">
      <c r="A56" s="1" t="s">
        <v>141</v>
      </c>
      <c r="B56" s="1">
        <v>4.7</v>
      </c>
      <c r="C56" s="1">
        <v>2</v>
      </c>
      <c r="D56" s="1">
        <v>90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3</v>
      </c>
      <c r="V56" s="1">
        <v>1.5</v>
      </c>
      <c r="W56" s="1">
        <v>50</v>
      </c>
      <c r="X56" s="1">
        <v>0</v>
      </c>
      <c r="Y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0.5</v>
      </c>
      <c r="AK56" s="1">
        <v>0</v>
      </c>
      <c r="AL56" s="1">
        <v>0.15</v>
      </c>
      <c r="AM56" s="1">
        <v>15.8</v>
      </c>
      <c r="AN56" s="1">
        <v>0</v>
      </c>
      <c r="AO56" s="1">
        <v>3.7</v>
      </c>
      <c r="AP56" s="1">
        <v>12.5</v>
      </c>
      <c r="AQ56" s="1">
        <v>18.5</v>
      </c>
      <c r="AR56" s="1">
        <v>0</v>
      </c>
      <c r="AS56" s="1">
        <v>4</v>
      </c>
      <c r="AT56" s="1">
        <v>0.5</v>
      </c>
      <c r="AU56" s="1">
        <v>0</v>
      </c>
      <c r="AV56" s="1">
        <v>0</v>
      </c>
      <c r="AX56" s="1">
        <v>3</v>
      </c>
      <c r="AY56" s="1">
        <v>6.5</v>
      </c>
      <c r="AZ56" s="1">
        <v>0.5</v>
      </c>
      <c r="BA56" s="1">
        <v>1.5</v>
      </c>
      <c r="BB56" s="1">
        <v>8.5</v>
      </c>
      <c r="BC56" s="1">
        <v>11.5</v>
      </c>
      <c r="BD56" s="1">
        <v>7.5</v>
      </c>
      <c r="BE56" s="1">
        <v>3</v>
      </c>
      <c r="BF56" s="1">
        <v>0.5</v>
      </c>
      <c r="BG56" s="1">
        <v>1.5</v>
      </c>
      <c r="BH56" s="1">
        <v>1.5</v>
      </c>
      <c r="BI56" s="1">
        <v>1.1299999999999999</v>
      </c>
      <c r="BJ56" s="1">
        <v>34</v>
      </c>
      <c r="BK56" s="1">
        <v>28</v>
      </c>
      <c r="BL56" s="1">
        <v>82</v>
      </c>
      <c r="BM56" s="1">
        <v>6</v>
      </c>
      <c r="BN56" s="1">
        <v>4.5</v>
      </c>
      <c r="BO56" s="1">
        <v>75</v>
      </c>
      <c r="BP56" s="1">
        <v>3</v>
      </c>
      <c r="BQ56" s="1">
        <v>1.5</v>
      </c>
      <c r="BR56" s="1">
        <v>50</v>
      </c>
      <c r="BS56" s="1">
        <v>0</v>
      </c>
      <c r="BT56" s="1">
        <v>0</v>
      </c>
      <c r="BU56" s="1">
        <v>2</v>
      </c>
      <c r="BV56" s="1">
        <v>0</v>
      </c>
      <c r="BW56" s="1">
        <v>0</v>
      </c>
      <c r="BX56" s="1">
        <v>0</v>
      </c>
      <c r="BY56" s="1">
        <v>43.5</v>
      </c>
      <c r="BZ56" s="1">
        <v>0</v>
      </c>
      <c r="CA56" s="1">
        <v>3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>
        <v>0</v>
      </c>
      <c r="CJ56" s="1">
        <v>0</v>
      </c>
      <c r="CK56" s="1">
        <f t="shared" si="0"/>
        <v>3.2904521000000013</v>
      </c>
      <c r="CL56" s="1">
        <v>2</v>
      </c>
    </row>
    <row r="57" spans="1:90" x14ac:dyDescent="0.25">
      <c r="A57" s="1" t="s">
        <v>147</v>
      </c>
      <c r="B57" s="1">
        <v>5.0999999999999996</v>
      </c>
      <c r="C57" s="1">
        <v>2</v>
      </c>
      <c r="D57" s="1">
        <v>90</v>
      </c>
      <c r="E57" s="1">
        <v>0.13</v>
      </c>
      <c r="F57" s="1">
        <v>0</v>
      </c>
      <c r="G57" s="1">
        <v>0.2</v>
      </c>
      <c r="H57" s="1">
        <v>0</v>
      </c>
      <c r="I57" s="1">
        <v>1.5</v>
      </c>
      <c r="J57" s="1">
        <v>0.5</v>
      </c>
      <c r="K57" s="1">
        <v>1.5</v>
      </c>
      <c r="L57" s="1">
        <v>0</v>
      </c>
      <c r="M57" s="1">
        <v>0</v>
      </c>
      <c r="N57" s="1">
        <v>0</v>
      </c>
      <c r="O57" s="1">
        <v>0.11</v>
      </c>
      <c r="P57" s="1">
        <v>0.11</v>
      </c>
      <c r="Q57" s="1">
        <v>0</v>
      </c>
      <c r="R57" s="1">
        <v>0</v>
      </c>
      <c r="S57" s="1">
        <v>0</v>
      </c>
      <c r="T57" s="1">
        <v>0</v>
      </c>
      <c r="U57" s="1">
        <v>7</v>
      </c>
      <c r="V57" s="1">
        <v>4.5</v>
      </c>
      <c r="W57" s="1">
        <v>64</v>
      </c>
      <c r="X57" s="1">
        <v>4.5</v>
      </c>
      <c r="Y57" s="1">
        <v>0.5</v>
      </c>
      <c r="Z57" s="1">
        <v>11</v>
      </c>
      <c r="AA57" s="1">
        <v>0</v>
      </c>
      <c r="AB57" s="1">
        <v>0</v>
      </c>
      <c r="AC57" s="1">
        <v>1</v>
      </c>
      <c r="AD57" s="1">
        <v>0</v>
      </c>
      <c r="AE57" s="1">
        <v>0.08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23.5</v>
      </c>
      <c r="AL57" s="1">
        <v>13.3</v>
      </c>
      <c r="AM57" s="1">
        <v>29.1</v>
      </c>
      <c r="AN57" s="1">
        <v>0.9</v>
      </c>
      <c r="AO57" s="1">
        <v>3.6</v>
      </c>
      <c r="AP57" s="1">
        <v>13.5</v>
      </c>
      <c r="AQ57" s="1">
        <v>13.5</v>
      </c>
      <c r="AR57" s="1">
        <v>0</v>
      </c>
      <c r="AS57" s="1">
        <v>1.5</v>
      </c>
      <c r="AT57" s="1">
        <v>1.5</v>
      </c>
      <c r="AU57" s="1">
        <v>7.5</v>
      </c>
      <c r="AV57" s="1">
        <v>4.5</v>
      </c>
      <c r="AW57" s="1">
        <v>60</v>
      </c>
      <c r="AX57" s="1">
        <v>4</v>
      </c>
      <c r="AY57" s="1">
        <v>1.5</v>
      </c>
      <c r="AZ57" s="1">
        <v>0.5</v>
      </c>
      <c r="BA57" s="1">
        <v>3.5</v>
      </c>
      <c r="BB57" s="1">
        <v>5.5</v>
      </c>
      <c r="BC57" s="1">
        <v>14.5</v>
      </c>
      <c r="BD57" s="1">
        <v>9.5</v>
      </c>
      <c r="BE57" s="1">
        <v>6</v>
      </c>
      <c r="BF57" s="1">
        <v>0</v>
      </c>
      <c r="BG57" s="1">
        <v>2.5</v>
      </c>
      <c r="BH57" s="1">
        <v>1</v>
      </c>
      <c r="BI57" s="1">
        <v>1.44</v>
      </c>
      <c r="BJ57" s="1">
        <v>28.5</v>
      </c>
      <c r="BK57" s="1">
        <v>20.5</v>
      </c>
      <c r="BL57" s="1">
        <v>72</v>
      </c>
      <c r="BM57" s="1">
        <v>17</v>
      </c>
      <c r="BN57" s="1">
        <v>9</v>
      </c>
      <c r="BO57" s="1">
        <v>53</v>
      </c>
      <c r="BP57" s="1">
        <v>7</v>
      </c>
      <c r="BQ57" s="1">
        <v>4.5</v>
      </c>
      <c r="BR57" s="1">
        <v>64</v>
      </c>
      <c r="BS57" s="1">
        <v>0</v>
      </c>
      <c r="BT57" s="1">
        <v>0</v>
      </c>
      <c r="BU57" s="1">
        <v>2</v>
      </c>
      <c r="BV57" s="1">
        <v>0</v>
      </c>
      <c r="BW57" s="1">
        <v>0</v>
      </c>
      <c r="BX57" s="1">
        <v>0.5</v>
      </c>
      <c r="BY57" s="1">
        <v>59.5</v>
      </c>
      <c r="BZ57" s="1">
        <v>3.5</v>
      </c>
      <c r="CA57" s="1">
        <v>6.5</v>
      </c>
      <c r="CB57" s="1">
        <v>4</v>
      </c>
      <c r="CC57" s="1">
        <v>0</v>
      </c>
      <c r="CD57" s="1">
        <v>0</v>
      </c>
      <c r="CE57" s="1">
        <v>0</v>
      </c>
      <c r="CF57" s="1">
        <v>0</v>
      </c>
      <c r="CG57" s="1">
        <v>0</v>
      </c>
      <c r="CH57" s="1">
        <v>0</v>
      </c>
      <c r="CI57" s="1">
        <v>0</v>
      </c>
      <c r="CJ57" s="1">
        <v>0</v>
      </c>
      <c r="CK57" s="1">
        <f t="shared" si="0"/>
        <v>3.4066288900000004</v>
      </c>
      <c r="CL57" s="1">
        <v>2</v>
      </c>
    </row>
    <row r="58" spans="1:90" x14ac:dyDescent="0.25">
      <c r="A58" s="1" t="s">
        <v>158</v>
      </c>
      <c r="B58" s="1">
        <v>4.3</v>
      </c>
      <c r="C58" s="1">
        <v>2</v>
      </c>
      <c r="D58" s="1">
        <v>89.5</v>
      </c>
      <c r="E58" s="1">
        <v>0.21</v>
      </c>
      <c r="F58" s="1">
        <v>0</v>
      </c>
      <c r="G58" s="1">
        <v>0.1</v>
      </c>
      <c r="H58" s="1">
        <v>0</v>
      </c>
      <c r="I58" s="1">
        <v>1.5</v>
      </c>
      <c r="J58" s="1">
        <v>0</v>
      </c>
      <c r="K58" s="1">
        <v>1.5</v>
      </c>
      <c r="L58" s="1">
        <v>0</v>
      </c>
      <c r="M58" s="1">
        <v>0</v>
      </c>
      <c r="N58" s="1">
        <v>0.5</v>
      </c>
      <c r="O58" s="1">
        <v>0.04</v>
      </c>
      <c r="P58" s="1">
        <v>0.04</v>
      </c>
      <c r="Q58" s="1">
        <v>0</v>
      </c>
      <c r="R58" s="1">
        <v>0</v>
      </c>
      <c r="S58" s="1">
        <v>0</v>
      </c>
      <c r="T58" s="1">
        <v>0</v>
      </c>
      <c r="U58" s="1">
        <v>14</v>
      </c>
      <c r="V58" s="1">
        <v>10.5</v>
      </c>
      <c r="W58" s="1">
        <v>75</v>
      </c>
      <c r="X58" s="1">
        <v>6.5</v>
      </c>
      <c r="Y58" s="1">
        <v>1</v>
      </c>
      <c r="Z58" s="1">
        <v>15</v>
      </c>
      <c r="AA58" s="1">
        <v>2</v>
      </c>
      <c r="AB58" s="1">
        <v>0</v>
      </c>
      <c r="AC58" s="1">
        <v>0</v>
      </c>
      <c r="AD58" s="1">
        <v>0</v>
      </c>
      <c r="AE58" s="1">
        <v>0.04</v>
      </c>
      <c r="AF58" s="1">
        <v>0</v>
      </c>
      <c r="AG58" s="1">
        <v>0</v>
      </c>
      <c r="AH58" s="1">
        <v>0</v>
      </c>
      <c r="AI58" s="1">
        <v>0</v>
      </c>
      <c r="AJ58" s="1">
        <v>1</v>
      </c>
      <c r="AK58" s="1">
        <v>19</v>
      </c>
      <c r="AL58" s="1">
        <v>7.75</v>
      </c>
      <c r="AM58" s="1">
        <v>15.8</v>
      </c>
      <c r="AN58" s="1">
        <v>0.4</v>
      </c>
      <c r="AO58" s="1">
        <v>4</v>
      </c>
      <c r="AP58" s="1">
        <v>11.5</v>
      </c>
      <c r="AQ58" s="1">
        <v>23.5</v>
      </c>
      <c r="AR58" s="1">
        <v>0</v>
      </c>
      <c r="AS58" s="1">
        <v>6</v>
      </c>
      <c r="AT58" s="1">
        <v>0</v>
      </c>
      <c r="AU58" s="1">
        <v>5.5</v>
      </c>
      <c r="AV58" s="1">
        <v>2.5</v>
      </c>
      <c r="AW58" s="1">
        <v>45</v>
      </c>
      <c r="AX58" s="1">
        <v>10.5</v>
      </c>
      <c r="AY58" s="1">
        <v>1.5</v>
      </c>
      <c r="AZ58" s="1">
        <v>0</v>
      </c>
      <c r="BA58" s="1">
        <v>0</v>
      </c>
      <c r="BB58" s="1">
        <v>1.5</v>
      </c>
      <c r="BC58" s="1">
        <v>11.5</v>
      </c>
      <c r="BD58" s="1">
        <v>7.5</v>
      </c>
      <c r="BE58" s="1">
        <v>3</v>
      </c>
      <c r="BF58" s="1">
        <v>0.5</v>
      </c>
      <c r="BG58" s="1">
        <v>1.5</v>
      </c>
      <c r="BH58" s="1">
        <v>1.5</v>
      </c>
      <c r="BI58" s="1">
        <v>1.1299999999999999</v>
      </c>
      <c r="BJ58" s="1">
        <v>43.5</v>
      </c>
      <c r="BK58" s="1">
        <v>30.5</v>
      </c>
      <c r="BL58" s="1">
        <v>70</v>
      </c>
      <c r="BM58" s="1">
        <v>27</v>
      </c>
      <c r="BN58" s="1">
        <v>15.5</v>
      </c>
      <c r="BO58" s="1">
        <v>57</v>
      </c>
      <c r="BP58" s="1">
        <v>14</v>
      </c>
      <c r="BQ58" s="1">
        <v>10.5</v>
      </c>
      <c r="BR58" s="1">
        <v>75</v>
      </c>
      <c r="BS58" s="1">
        <v>0</v>
      </c>
      <c r="BT58" s="1">
        <v>0</v>
      </c>
      <c r="BU58" s="1">
        <v>2</v>
      </c>
      <c r="BV58" s="1">
        <v>0</v>
      </c>
      <c r="BW58" s="1">
        <v>1</v>
      </c>
      <c r="BX58" s="1">
        <v>2</v>
      </c>
      <c r="BY58" s="1">
        <v>76.5</v>
      </c>
      <c r="BZ58" s="1">
        <v>4.5</v>
      </c>
      <c r="CA58" s="1">
        <v>4.5</v>
      </c>
      <c r="CB58" s="1">
        <v>7</v>
      </c>
      <c r="CC58" s="1">
        <v>0</v>
      </c>
      <c r="CD58" s="1">
        <v>0</v>
      </c>
      <c r="CE58" s="1">
        <v>1.5</v>
      </c>
      <c r="CF58" s="1">
        <v>0</v>
      </c>
      <c r="CG58" s="1">
        <v>0</v>
      </c>
      <c r="CH58" s="1">
        <v>0</v>
      </c>
      <c r="CI58" s="1">
        <v>0</v>
      </c>
      <c r="CJ58" s="1">
        <v>0</v>
      </c>
      <c r="CK58" s="1">
        <f t="shared" si="0"/>
        <v>5.3056476500000009</v>
      </c>
      <c r="CL58" s="1">
        <v>2</v>
      </c>
    </row>
    <row r="59" spans="1:90" x14ac:dyDescent="0.25">
      <c r="A59" s="1" t="s">
        <v>159</v>
      </c>
      <c r="B59" s="1">
        <v>4.3</v>
      </c>
      <c r="C59" s="1">
        <v>2</v>
      </c>
      <c r="D59" s="1">
        <v>90</v>
      </c>
      <c r="E59" s="1">
        <v>0.03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23.5</v>
      </c>
      <c r="V59" s="1">
        <v>19.5</v>
      </c>
      <c r="W59" s="1">
        <v>83</v>
      </c>
      <c r="X59" s="1">
        <v>5.5</v>
      </c>
      <c r="Y59" s="1">
        <v>0.5</v>
      </c>
      <c r="Z59" s="1">
        <v>9</v>
      </c>
      <c r="AA59" s="1">
        <v>0</v>
      </c>
      <c r="AB59" s="1">
        <v>0</v>
      </c>
      <c r="AC59" s="1">
        <v>1</v>
      </c>
      <c r="AD59" s="1">
        <v>0</v>
      </c>
      <c r="AE59" s="1">
        <v>0.04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1</v>
      </c>
      <c r="AL59" s="1">
        <v>19.7</v>
      </c>
      <c r="AM59" s="1">
        <v>17.100000000000001</v>
      </c>
      <c r="AN59" s="1">
        <v>0.1</v>
      </c>
      <c r="AO59" s="1">
        <v>3.1</v>
      </c>
      <c r="AP59" s="1">
        <v>17.5</v>
      </c>
      <c r="AQ59" s="1">
        <v>17.5</v>
      </c>
      <c r="AR59" s="1">
        <v>0</v>
      </c>
      <c r="AS59" s="1">
        <v>1.5</v>
      </c>
      <c r="AT59" s="1">
        <v>2</v>
      </c>
      <c r="AU59" s="1">
        <v>4.5</v>
      </c>
      <c r="AV59" s="1">
        <v>3.5</v>
      </c>
      <c r="AW59" s="1">
        <v>78</v>
      </c>
      <c r="AX59" s="1">
        <v>4.5</v>
      </c>
      <c r="AY59" s="1">
        <v>0.5</v>
      </c>
      <c r="AZ59" s="1">
        <v>0</v>
      </c>
      <c r="BA59" s="1">
        <v>0</v>
      </c>
      <c r="BB59" s="1">
        <v>0.5</v>
      </c>
      <c r="BC59" s="1">
        <v>13</v>
      </c>
      <c r="BD59" s="1">
        <v>6.5</v>
      </c>
      <c r="BE59" s="1">
        <v>4</v>
      </c>
      <c r="BF59" s="1">
        <v>0.5</v>
      </c>
      <c r="BG59" s="1">
        <v>0.5</v>
      </c>
      <c r="BH59" s="1">
        <v>1.5</v>
      </c>
      <c r="BI59" s="1">
        <v>1.34</v>
      </c>
      <c r="BJ59" s="1">
        <v>58.5</v>
      </c>
      <c r="BK59" s="1">
        <v>51.5</v>
      </c>
      <c r="BL59" s="1">
        <v>88</v>
      </c>
      <c r="BM59" s="1">
        <v>40.5</v>
      </c>
      <c r="BN59" s="1">
        <v>30.5</v>
      </c>
      <c r="BO59" s="1">
        <v>75</v>
      </c>
      <c r="BP59" s="1">
        <v>23.5</v>
      </c>
      <c r="BQ59" s="1">
        <v>19.5</v>
      </c>
      <c r="BR59" s="1">
        <v>83</v>
      </c>
      <c r="BS59" s="1">
        <v>0.5</v>
      </c>
      <c r="BT59" s="1">
        <v>0</v>
      </c>
      <c r="BU59" s="1">
        <v>2</v>
      </c>
      <c r="BV59" s="1">
        <v>0</v>
      </c>
      <c r="BW59" s="1">
        <v>0</v>
      </c>
      <c r="BX59" s="1">
        <v>1.5</v>
      </c>
      <c r="BY59" s="1">
        <v>83</v>
      </c>
      <c r="BZ59" s="1">
        <v>0.5</v>
      </c>
      <c r="CA59" s="1">
        <v>3.5</v>
      </c>
      <c r="CB59" s="1">
        <v>8</v>
      </c>
      <c r="CC59" s="1">
        <v>0</v>
      </c>
      <c r="CD59" s="1">
        <v>0</v>
      </c>
      <c r="CE59" s="1">
        <v>0</v>
      </c>
      <c r="CF59" s="1">
        <v>0</v>
      </c>
      <c r="CG59" s="1">
        <v>0</v>
      </c>
      <c r="CH59" s="1">
        <v>0</v>
      </c>
      <c r="CI59" s="1">
        <v>0</v>
      </c>
      <c r="CJ59" s="1">
        <v>0</v>
      </c>
      <c r="CK59" s="1">
        <f t="shared" si="0"/>
        <v>4.6092946299999991</v>
      </c>
      <c r="CL59" s="1">
        <v>2</v>
      </c>
    </row>
    <row r="60" spans="1:90" x14ac:dyDescent="0.25">
      <c r="A60" s="1" t="s">
        <v>66</v>
      </c>
      <c r="B60" s="1">
        <v>4.8</v>
      </c>
      <c r="C60" s="1">
        <v>2</v>
      </c>
      <c r="D60" s="1">
        <v>90</v>
      </c>
      <c r="E60" s="1">
        <v>0.03</v>
      </c>
      <c r="F60" s="1">
        <v>0</v>
      </c>
      <c r="G60" s="1">
        <v>0.1</v>
      </c>
      <c r="H60" s="1">
        <v>0</v>
      </c>
      <c r="I60" s="1">
        <v>1</v>
      </c>
      <c r="J60" s="1">
        <v>0</v>
      </c>
      <c r="K60" s="1">
        <v>0.5</v>
      </c>
      <c r="L60" s="1">
        <v>0.5</v>
      </c>
      <c r="M60" s="1">
        <v>0</v>
      </c>
      <c r="N60" s="1">
        <v>0</v>
      </c>
      <c r="O60" s="1">
        <v>0.02</v>
      </c>
      <c r="P60" s="1">
        <v>0.02</v>
      </c>
      <c r="Q60" s="1">
        <v>0</v>
      </c>
      <c r="R60" s="1">
        <v>0</v>
      </c>
      <c r="S60" s="1">
        <v>0</v>
      </c>
      <c r="T60" s="1">
        <v>0</v>
      </c>
      <c r="U60" s="1">
        <v>12</v>
      </c>
      <c r="V60" s="1">
        <v>9</v>
      </c>
      <c r="W60" s="1">
        <v>75</v>
      </c>
      <c r="X60" s="1">
        <v>1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0.03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12.5</v>
      </c>
      <c r="AL60" s="1">
        <v>2.5499999999999998</v>
      </c>
      <c r="AM60" s="1">
        <v>7.8</v>
      </c>
      <c r="AN60" s="1">
        <v>0.2</v>
      </c>
      <c r="AO60" s="1">
        <v>2.6</v>
      </c>
      <c r="AP60" s="1">
        <v>8</v>
      </c>
      <c r="AQ60" s="1">
        <v>8</v>
      </c>
      <c r="AR60" s="1">
        <v>0</v>
      </c>
      <c r="AS60" s="1">
        <v>1.5</v>
      </c>
      <c r="AT60" s="1">
        <v>1.5</v>
      </c>
      <c r="AU60" s="1">
        <v>2.5</v>
      </c>
      <c r="AV60" s="1">
        <v>1.5</v>
      </c>
      <c r="AW60" s="1">
        <v>60</v>
      </c>
      <c r="AX60" s="1">
        <v>6</v>
      </c>
      <c r="AY60" s="1">
        <v>1.5</v>
      </c>
      <c r="AZ60" s="1">
        <v>0</v>
      </c>
      <c r="BA60" s="1">
        <v>1</v>
      </c>
      <c r="BB60" s="1">
        <v>2.5</v>
      </c>
      <c r="BC60" s="1">
        <v>14.5</v>
      </c>
      <c r="BD60" s="1">
        <v>8</v>
      </c>
      <c r="BE60" s="1">
        <v>5</v>
      </c>
      <c r="BF60" s="1">
        <v>1.5</v>
      </c>
      <c r="BG60" s="1">
        <v>1.5</v>
      </c>
      <c r="BH60" s="1">
        <v>2.5</v>
      </c>
      <c r="BI60" s="1">
        <v>1.67</v>
      </c>
      <c r="BJ60" s="1">
        <v>30.5</v>
      </c>
      <c r="BK60" s="1">
        <v>23</v>
      </c>
      <c r="BL60" s="1">
        <v>75</v>
      </c>
      <c r="BM60" s="1">
        <v>21.5</v>
      </c>
      <c r="BN60" s="1">
        <v>14.5</v>
      </c>
      <c r="BO60" s="1">
        <v>67</v>
      </c>
      <c r="BP60" s="1">
        <v>12</v>
      </c>
      <c r="BQ60" s="1">
        <v>9</v>
      </c>
      <c r="BR60" s="1">
        <v>75</v>
      </c>
      <c r="BS60" s="1">
        <v>0</v>
      </c>
      <c r="BT60" s="1">
        <v>0</v>
      </c>
      <c r="BU60" s="1">
        <v>2</v>
      </c>
      <c r="BV60" s="1">
        <v>0</v>
      </c>
      <c r="BW60" s="1">
        <v>0</v>
      </c>
      <c r="BX60" s="1">
        <v>1.5</v>
      </c>
      <c r="BY60" s="1">
        <v>53.5</v>
      </c>
      <c r="BZ60" s="1">
        <v>2</v>
      </c>
      <c r="CA60" s="1">
        <v>7</v>
      </c>
      <c r="CB60" s="1">
        <v>1.5</v>
      </c>
      <c r="CC60" s="1">
        <v>0.5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  <c r="CI60" s="1">
        <v>0</v>
      </c>
      <c r="CJ60" s="1">
        <v>0</v>
      </c>
      <c r="CK60" s="1">
        <f t="shared" si="0"/>
        <v>3.9226168500000003</v>
      </c>
      <c r="CL60" s="1">
        <v>1</v>
      </c>
    </row>
    <row r="61" spans="1:90" x14ac:dyDescent="0.25">
      <c r="A61" s="1" t="s">
        <v>71</v>
      </c>
      <c r="B61" s="1">
        <v>4.3</v>
      </c>
      <c r="C61" s="1">
        <v>2</v>
      </c>
      <c r="D61" s="1">
        <v>90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5.5</v>
      </c>
      <c r="V61" s="1">
        <v>2.5</v>
      </c>
      <c r="W61" s="1">
        <v>45</v>
      </c>
      <c r="X61" s="1">
        <v>0</v>
      </c>
      <c r="Y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0.5</v>
      </c>
      <c r="AI61" s="1">
        <v>0</v>
      </c>
      <c r="AJ61" s="1">
        <v>0</v>
      </c>
      <c r="AK61" s="1">
        <v>1</v>
      </c>
      <c r="AL61" s="1">
        <v>0.1</v>
      </c>
      <c r="AM61" s="1">
        <v>11.6</v>
      </c>
      <c r="AN61" s="1">
        <v>0</v>
      </c>
      <c r="AO61" s="1">
        <v>1.4</v>
      </c>
      <c r="AP61" s="1">
        <v>5.5</v>
      </c>
      <c r="AQ61" s="1">
        <v>5.5</v>
      </c>
      <c r="AR61" s="1">
        <v>0</v>
      </c>
      <c r="AS61" s="1">
        <v>0.5</v>
      </c>
      <c r="AT61" s="1">
        <v>2.5</v>
      </c>
      <c r="AU61" s="1">
        <v>2</v>
      </c>
      <c r="AV61" s="1">
        <v>0.5</v>
      </c>
      <c r="AW61" s="1">
        <v>25</v>
      </c>
      <c r="AX61" s="1">
        <v>3.5</v>
      </c>
      <c r="AY61" s="1">
        <v>3</v>
      </c>
      <c r="AZ61" s="1">
        <v>0.5</v>
      </c>
      <c r="BA61" s="1">
        <v>0.5</v>
      </c>
      <c r="BB61" s="1">
        <v>4</v>
      </c>
      <c r="BC61" s="1">
        <v>17</v>
      </c>
      <c r="BD61" s="1">
        <v>14</v>
      </c>
      <c r="BE61" s="1">
        <v>8.5</v>
      </c>
      <c r="BF61" s="1">
        <v>0.5</v>
      </c>
      <c r="BG61" s="1">
        <v>2</v>
      </c>
      <c r="BH61" s="1">
        <v>3</v>
      </c>
      <c r="BI61" s="1">
        <v>2.48</v>
      </c>
      <c r="BJ61" s="1">
        <v>26.5</v>
      </c>
      <c r="BK61" s="1">
        <v>17.5</v>
      </c>
      <c r="BL61" s="1">
        <v>66</v>
      </c>
      <c r="BM61" s="1">
        <v>11.5</v>
      </c>
      <c r="BN61" s="1">
        <v>5</v>
      </c>
      <c r="BO61" s="1">
        <v>43</v>
      </c>
      <c r="BP61" s="1">
        <v>5.5</v>
      </c>
      <c r="BQ61" s="1">
        <v>2.5</v>
      </c>
      <c r="BR61" s="1">
        <v>45</v>
      </c>
      <c r="BS61" s="1">
        <v>0</v>
      </c>
      <c r="BT61" s="1">
        <v>0</v>
      </c>
      <c r="BU61" s="1">
        <v>2</v>
      </c>
      <c r="BV61" s="1">
        <v>0</v>
      </c>
      <c r="BW61" s="1">
        <v>0</v>
      </c>
      <c r="BX61" s="1">
        <v>0</v>
      </c>
      <c r="BY61" s="1">
        <v>36.5</v>
      </c>
      <c r="BZ61" s="1">
        <v>0.5</v>
      </c>
      <c r="CA61" s="1">
        <v>5</v>
      </c>
      <c r="CB61" s="1">
        <v>0.5</v>
      </c>
      <c r="CC61" s="1">
        <v>0</v>
      </c>
      <c r="CD61" s="1">
        <v>0</v>
      </c>
      <c r="CE61" s="1">
        <v>0</v>
      </c>
      <c r="CF61" s="1">
        <v>0</v>
      </c>
      <c r="CG61" s="1">
        <v>0</v>
      </c>
      <c r="CH61" s="1">
        <v>0</v>
      </c>
      <c r="CI61" s="1">
        <v>0</v>
      </c>
      <c r="CJ61" s="1">
        <v>0</v>
      </c>
      <c r="CK61" s="1">
        <f t="shared" si="0"/>
        <v>3.296838699999999</v>
      </c>
      <c r="CL61" s="1">
        <v>1</v>
      </c>
    </row>
    <row r="62" spans="1:90" x14ac:dyDescent="0.25">
      <c r="A62" s="1" t="s">
        <v>163</v>
      </c>
      <c r="B62" s="1">
        <v>5.6</v>
      </c>
      <c r="C62" s="1">
        <v>2</v>
      </c>
      <c r="D62" s="1">
        <v>67.5</v>
      </c>
      <c r="E62" s="1">
        <v>0.18</v>
      </c>
      <c r="F62" s="1">
        <v>0.25</v>
      </c>
      <c r="G62" s="1">
        <v>0.2</v>
      </c>
      <c r="H62" s="1">
        <v>1</v>
      </c>
      <c r="I62" s="1">
        <v>0.5</v>
      </c>
      <c r="J62" s="1">
        <v>0.5</v>
      </c>
      <c r="K62" s="1">
        <v>0.5</v>
      </c>
      <c r="L62" s="1">
        <v>0</v>
      </c>
      <c r="M62" s="1">
        <v>0.5</v>
      </c>
      <c r="N62" s="1">
        <v>0.5</v>
      </c>
      <c r="O62" s="1">
        <v>0.22</v>
      </c>
      <c r="P62" s="1">
        <v>0.22</v>
      </c>
      <c r="Q62" s="1">
        <v>0.5</v>
      </c>
      <c r="R62" s="1">
        <v>0.5</v>
      </c>
      <c r="S62" s="1">
        <v>0</v>
      </c>
      <c r="T62" s="1">
        <v>0.5</v>
      </c>
      <c r="U62" s="1">
        <v>6</v>
      </c>
      <c r="V62" s="1">
        <v>3.5</v>
      </c>
      <c r="W62" s="1">
        <v>58</v>
      </c>
      <c r="X62" s="1">
        <v>0</v>
      </c>
      <c r="Y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0.02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9.5</v>
      </c>
      <c r="AL62" s="1">
        <v>0.95</v>
      </c>
      <c r="AM62" s="1">
        <v>30.4</v>
      </c>
      <c r="AN62" s="1">
        <v>1.4</v>
      </c>
      <c r="AO62" s="1">
        <v>3.4</v>
      </c>
      <c r="AP62" s="1">
        <v>10.5</v>
      </c>
      <c r="AQ62" s="1">
        <v>16.5</v>
      </c>
      <c r="AR62" s="1">
        <v>0.5</v>
      </c>
      <c r="AS62" s="1">
        <v>4.5</v>
      </c>
      <c r="AT62" s="1">
        <v>1.5</v>
      </c>
      <c r="AU62" s="1">
        <v>0</v>
      </c>
      <c r="AV62" s="1">
        <v>0</v>
      </c>
      <c r="AX62" s="1">
        <v>6</v>
      </c>
      <c r="AY62" s="1">
        <v>4</v>
      </c>
      <c r="AZ62" s="1">
        <v>0.5</v>
      </c>
      <c r="BA62" s="1">
        <v>1.5</v>
      </c>
      <c r="BB62" s="1">
        <v>6</v>
      </c>
      <c r="BC62" s="1">
        <v>12.5</v>
      </c>
      <c r="BD62" s="1">
        <v>7.5</v>
      </c>
      <c r="BE62" s="1">
        <v>5.5</v>
      </c>
      <c r="BF62" s="1">
        <v>1</v>
      </c>
      <c r="BG62" s="1">
        <v>1</v>
      </c>
      <c r="BH62" s="1">
        <v>1.5</v>
      </c>
      <c r="BI62" s="1">
        <v>1.57</v>
      </c>
      <c r="BJ62" s="1">
        <v>40</v>
      </c>
      <c r="BK62" s="1">
        <v>34</v>
      </c>
      <c r="BL62" s="1">
        <v>85</v>
      </c>
      <c r="BM62" s="1">
        <v>16.5</v>
      </c>
      <c r="BN62" s="1">
        <v>13</v>
      </c>
      <c r="BO62" s="1">
        <v>79</v>
      </c>
      <c r="BP62" s="1">
        <v>6</v>
      </c>
      <c r="BQ62" s="1">
        <v>3.5</v>
      </c>
      <c r="BR62" s="1">
        <v>58</v>
      </c>
      <c r="BS62" s="1">
        <v>0</v>
      </c>
      <c r="BT62" s="1">
        <v>0</v>
      </c>
      <c r="BU62" s="1">
        <v>1</v>
      </c>
      <c r="BV62" s="1">
        <v>1</v>
      </c>
      <c r="BW62" s="1">
        <v>0</v>
      </c>
      <c r="BX62" s="1">
        <v>0</v>
      </c>
      <c r="BY62" s="1">
        <v>50</v>
      </c>
      <c r="BZ62" s="1">
        <v>1</v>
      </c>
      <c r="CA62" s="1">
        <v>4.5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  <c r="CI62" s="1">
        <v>0</v>
      </c>
      <c r="CJ62" s="1">
        <v>0</v>
      </c>
      <c r="CK62" s="1">
        <f t="shared" si="0"/>
        <v>2.6660825000000004</v>
      </c>
      <c r="CL62" s="1">
        <v>1</v>
      </c>
    </row>
    <row r="63" spans="1:90" x14ac:dyDescent="0.25">
      <c r="A63" s="1" t="s">
        <v>166</v>
      </c>
      <c r="B63" s="1">
        <v>4.3</v>
      </c>
      <c r="C63" s="1">
        <v>2</v>
      </c>
      <c r="D63" s="1">
        <v>12</v>
      </c>
      <c r="E63" s="1">
        <v>0</v>
      </c>
      <c r="F63" s="1">
        <v>0</v>
      </c>
      <c r="G63" s="1">
        <v>0</v>
      </c>
      <c r="H63" s="1">
        <v>0</v>
      </c>
      <c r="I63" s="1">
        <v>0.5</v>
      </c>
      <c r="J63" s="1">
        <v>0</v>
      </c>
      <c r="K63" s="1">
        <v>0</v>
      </c>
      <c r="L63" s="1">
        <v>0.5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3.5</v>
      </c>
      <c r="V63" s="1">
        <v>2</v>
      </c>
      <c r="W63" s="1">
        <v>57</v>
      </c>
      <c r="X63" s="1">
        <v>0.5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1.5</v>
      </c>
      <c r="AL63" s="1">
        <v>0.45</v>
      </c>
      <c r="AM63" s="1">
        <v>0.4</v>
      </c>
      <c r="AN63" s="1">
        <v>0</v>
      </c>
      <c r="AO63" s="1">
        <v>0.9</v>
      </c>
      <c r="AP63" s="1">
        <v>1.5</v>
      </c>
      <c r="AQ63" s="1">
        <v>1.5</v>
      </c>
      <c r="AR63" s="1">
        <v>0</v>
      </c>
      <c r="AS63" s="1">
        <v>1</v>
      </c>
      <c r="AT63" s="1">
        <v>0</v>
      </c>
      <c r="AU63" s="1">
        <v>0.5</v>
      </c>
      <c r="AV63" s="1">
        <v>0</v>
      </c>
      <c r="AW63" s="1">
        <v>0</v>
      </c>
      <c r="AX63" s="1">
        <v>0.5</v>
      </c>
      <c r="AY63" s="1">
        <v>0</v>
      </c>
      <c r="AZ63" s="1">
        <v>0</v>
      </c>
      <c r="BA63" s="1">
        <v>0</v>
      </c>
      <c r="BB63" s="1">
        <v>0</v>
      </c>
      <c r="BC63" s="1">
        <v>17</v>
      </c>
      <c r="BD63" s="1">
        <v>14</v>
      </c>
      <c r="BE63" s="1">
        <v>8.5</v>
      </c>
      <c r="BF63" s="1">
        <v>0.5</v>
      </c>
      <c r="BG63" s="1">
        <v>2</v>
      </c>
      <c r="BH63" s="1">
        <v>3</v>
      </c>
      <c r="BI63" s="1">
        <v>2.48</v>
      </c>
      <c r="BJ63" s="1">
        <v>6.5</v>
      </c>
      <c r="BK63" s="1">
        <v>3.5</v>
      </c>
      <c r="BL63" s="1">
        <v>54</v>
      </c>
      <c r="BM63" s="1">
        <v>4</v>
      </c>
      <c r="BN63" s="1">
        <v>2</v>
      </c>
      <c r="BO63" s="1">
        <v>50</v>
      </c>
      <c r="BP63" s="1">
        <v>3.5</v>
      </c>
      <c r="BQ63" s="1">
        <v>2</v>
      </c>
      <c r="BR63" s="1">
        <v>57</v>
      </c>
      <c r="BS63" s="1">
        <v>0</v>
      </c>
      <c r="BT63" s="1">
        <v>0</v>
      </c>
      <c r="BU63" s="1">
        <v>0</v>
      </c>
      <c r="BV63" s="1">
        <v>2</v>
      </c>
      <c r="BW63" s="1">
        <v>0</v>
      </c>
      <c r="BX63" s="1">
        <v>0</v>
      </c>
      <c r="BY63" s="1">
        <v>10</v>
      </c>
      <c r="BZ63" s="1">
        <v>0.5</v>
      </c>
      <c r="CA63" s="1">
        <v>1.5</v>
      </c>
      <c r="CB63" s="1">
        <v>1</v>
      </c>
      <c r="CC63" s="1">
        <v>0</v>
      </c>
      <c r="CD63" s="1">
        <v>0</v>
      </c>
      <c r="CE63" s="1">
        <v>0</v>
      </c>
      <c r="CF63" s="1">
        <v>0</v>
      </c>
      <c r="CG63" s="1">
        <v>0</v>
      </c>
      <c r="CH63" s="1">
        <v>0</v>
      </c>
      <c r="CI63" s="1">
        <v>0</v>
      </c>
      <c r="CJ63" s="1">
        <v>0</v>
      </c>
      <c r="CK63" s="1">
        <f t="shared" si="0"/>
        <v>4.0280733000000026</v>
      </c>
      <c r="CL63" s="1">
        <v>1</v>
      </c>
    </row>
    <row r="64" spans="1:90" x14ac:dyDescent="0.25">
      <c r="A64" s="1" t="s">
        <v>197</v>
      </c>
      <c r="B64" s="1">
        <v>4.4000000000000004</v>
      </c>
      <c r="C64" s="1">
        <v>2</v>
      </c>
      <c r="D64" s="1">
        <v>47.5</v>
      </c>
      <c r="E64" s="1">
        <v>0.04</v>
      </c>
      <c r="F64" s="1">
        <v>0</v>
      </c>
      <c r="G64" s="1">
        <v>0.1</v>
      </c>
      <c r="H64" s="1">
        <v>0</v>
      </c>
      <c r="I64" s="1">
        <v>0.5</v>
      </c>
      <c r="J64" s="1">
        <v>0</v>
      </c>
      <c r="K64" s="1">
        <v>0</v>
      </c>
      <c r="L64" s="1">
        <v>0.5</v>
      </c>
      <c r="M64" s="1">
        <v>0</v>
      </c>
      <c r="N64" s="1">
        <v>0</v>
      </c>
      <c r="O64" s="1">
        <v>0.01</v>
      </c>
      <c r="P64" s="1">
        <v>0.01</v>
      </c>
      <c r="Q64" s="1">
        <v>0</v>
      </c>
      <c r="R64" s="1">
        <v>0</v>
      </c>
      <c r="S64" s="1">
        <v>0</v>
      </c>
      <c r="T64" s="1">
        <v>0</v>
      </c>
      <c r="U64" s="1">
        <v>8</v>
      </c>
      <c r="V64" s="1">
        <v>4</v>
      </c>
      <c r="W64" s="1">
        <v>50</v>
      </c>
      <c r="X64" s="1">
        <v>0.5</v>
      </c>
      <c r="Y64" s="1">
        <v>0</v>
      </c>
      <c r="Z64" s="1">
        <v>0</v>
      </c>
      <c r="AA64" s="1">
        <v>0</v>
      </c>
      <c r="AB64" s="1">
        <v>0</v>
      </c>
      <c r="AC64" s="1">
        <v>1.5</v>
      </c>
      <c r="AD64" s="1">
        <v>0</v>
      </c>
      <c r="AE64" s="1">
        <v>0.06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4</v>
      </c>
      <c r="AL64" s="1">
        <v>15.7</v>
      </c>
      <c r="AM64" s="1">
        <v>15.7</v>
      </c>
      <c r="AN64" s="1">
        <v>0.2</v>
      </c>
      <c r="AO64" s="1">
        <v>2.1</v>
      </c>
      <c r="AP64" s="1">
        <v>10</v>
      </c>
      <c r="AQ64" s="1">
        <v>10</v>
      </c>
      <c r="AR64" s="1">
        <v>0</v>
      </c>
      <c r="AS64" s="1">
        <v>1.5</v>
      </c>
      <c r="AT64" s="1">
        <v>0.5</v>
      </c>
      <c r="AU64" s="1">
        <v>0.5</v>
      </c>
      <c r="AV64" s="1">
        <v>0.5</v>
      </c>
      <c r="AW64" s="1">
        <v>100</v>
      </c>
      <c r="AX64" s="1">
        <v>3.5</v>
      </c>
      <c r="AY64" s="1">
        <v>2.5</v>
      </c>
      <c r="AZ64" s="1">
        <v>1.5</v>
      </c>
      <c r="BA64" s="1">
        <v>0.5</v>
      </c>
      <c r="BB64" s="1">
        <v>4.5</v>
      </c>
      <c r="BC64" s="1">
        <v>14.5</v>
      </c>
      <c r="BD64" s="1">
        <v>8</v>
      </c>
      <c r="BE64" s="1">
        <v>5</v>
      </c>
      <c r="BF64" s="1">
        <v>1.5</v>
      </c>
      <c r="BG64" s="1">
        <v>1.5</v>
      </c>
      <c r="BH64" s="1">
        <v>2.5</v>
      </c>
      <c r="BI64" s="1">
        <v>1.67</v>
      </c>
      <c r="BJ64" s="1">
        <v>15.5</v>
      </c>
      <c r="BK64" s="1">
        <v>8.5</v>
      </c>
      <c r="BL64" s="1">
        <v>55</v>
      </c>
      <c r="BM64" s="1">
        <v>10</v>
      </c>
      <c r="BN64" s="1">
        <v>5</v>
      </c>
      <c r="BO64" s="1">
        <v>50</v>
      </c>
      <c r="BP64" s="1">
        <v>8</v>
      </c>
      <c r="BQ64" s="1">
        <v>4</v>
      </c>
      <c r="BR64" s="1">
        <v>50</v>
      </c>
      <c r="BS64" s="1">
        <v>0</v>
      </c>
      <c r="BT64" s="1">
        <v>0</v>
      </c>
      <c r="BU64" s="1">
        <v>1</v>
      </c>
      <c r="BV64" s="1">
        <v>1</v>
      </c>
      <c r="BW64" s="1">
        <v>0</v>
      </c>
      <c r="BX64" s="1">
        <v>1</v>
      </c>
      <c r="BY64" s="1">
        <v>25.5</v>
      </c>
      <c r="BZ64" s="1">
        <v>0</v>
      </c>
      <c r="CA64" s="1">
        <v>6.5</v>
      </c>
      <c r="CB64" s="1">
        <v>1.5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0</v>
      </c>
      <c r="CJ64" s="1">
        <v>0</v>
      </c>
      <c r="CK64" s="1">
        <f t="shared" si="0"/>
        <v>3.4964680999999995</v>
      </c>
      <c r="CL64" s="1">
        <v>1</v>
      </c>
    </row>
    <row r="65" spans="1:90" x14ac:dyDescent="0.25">
      <c r="A65" s="1" t="s">
        <v>106</v>
      </c>
      <c r="B65" s="1">
        <v>4.3</v>
      </c>
      <c r="C65" s="1">
        <v>2</v>
      </c>
      <c r="D65" s="1">
        <v>90</v>
      </c>
      <c r="E65" s="1">
        <v>0.05</v>
      </c>
      <c r="F65" s="1">
        <v>0</v>
      </c>
      <c r="G65" s="1">
        <v>0.1</v>
      </c>
      <c r="H65" s="1">
        <v>0</v>
      </c>
      <c r="I65" s="1">
        <v>1</v>
      </c>
      <c r="J65" s="1">
        <v>0</v>
      </c>
      <c r="K65" s="1">
        <v>1</v>
      </c>
      <c r="L65" s="1">
        <v>0</v>
      </c>
      <c r="M65" s="1">
        <v>0</v>
      </c>
      <c r="N65" s="1">
        <v>0</v>
      </c>
      <c r="O65" s="1">
        <v>0.02</v>
      </c>
      <c r="P65" s="1">
        <v>0.02</v>
      </c>
      <c r="Q65" s="1">
        <v>0</v>
      </c>
      <c r="R65" s="1">
        <v>0</v>
      </c>
      <c r="S65" s="1">
        <v>0</v>
      </c>
      <c r="T65" s="1">
        <v>0</v>
      </c>
      <c r="U65" s="1">
        <v>11.5</v>
      </c>
      <c r="V65" s="1">
        <v>9.5</v>
      </c>
      <c r="W65" s="1">
        <v>83</v>
      </c>
      <c r="X65" s="1">
        <v>3.5</v>
      </c>
      <c r="Y65" s="1">
        <v>0</v>
      </c>
      <c r="Z65" s="1">
        <v>0</v>
      </c>
      <c r="AA65" s="1">
        <v>0</v>
      </c>
      <c r="AB65" s="1">
        <v>0</v>
      </c>
      <c r="AC65" s="1">
        <v>1</v>
      </c>
      <c r="AD65" s="1">
        <v>0</v>
      </c>
      <c r="AE65" s="1">
        <v>0.06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14</v>
      </c>
      <c r="AL65" s="1">
        <v>13.3</v>
      </c>
      <c r="AM65" s="1">
        <v>13.6</v>
      </c>
      <c r="AN65" s="1">
        <v>0.4</v>
      </c>
      <c r="AO65" s="1">
        <v>2.7</v>
      </c>
      <c r="AP65" s="1">
        <v>12.5</v>
      </c>
      <c r="AQ65" s="1">
        <v>12.5</v>
      </c>
      <c r="AR65" s="1">
        <v>0</v>
      </c>
      <c r="AS65" s="1">
        <v>1.5</v>
      </c>
      <c r="AT65" s="1">
        <v>1.5</v>
      </c>
      <c r="AU65" s="1">
        <v>1.5</v>
      </c>
      <c r="AV65" s="1">
        <v>1</v>
      </c>
      <c r="AW65" s="1">
        <v>67</v>
      </c>
      <c r="AX65" s="1">
        <v>8</v>
      </c>
      <c r="AY65" s="1">
        <v>1.5</v>
      </c>
      <c r="AZ65" s="1">
        <v>0.5</v>
      </c>
      <c r="BA65" s="1">
        <v>2</v>
      </c>
      <c r="BB65" s="1">
        <v>4</v>
      </c>
      <c r="BC65" s="1">
        <v>14.5</v>
      </c>
      <c r="BD65" s="1">
        <v>8</v>
      </c>
      <c r="BE65" s="1">
        <v>5</v>
      </c>
      <c r="BF65" s="1">
        <v>1.5</v>
      </c>
      <c r="BG65" s="1">
        <v>1.5</v>
      </c>
      <c r="BH65" s="1">
        <v>2.5</v>
      </c>
      <c r="BI65" s="1">
        <v>1.67</v>
      </c>
      <c r="BJ65" s="1">
        <v>31.5</v>
      </c>
      <c r="BK65" s="1">
        <v>23</v>
      </c>
      <c r="BL65" s="1">
        <v>73</v>
      </c>
      <c r="BM65" s="1">
        <v>24</v>
      </c>
      <c r="BN65" s="1">
        <v>15.5</v>
      </c>
      <c r="BO65" s="1">
        <v>65</v>
      </c>
      <c r="BP65" s="1">
        <v>11.5</v>
      </c>
      <c r="BQ65" s="1">
        <v>9.5</v>
      </c>
      <c r="BR65" s="1">
        <v>83</v>
      </c>
      <c r="BS65" s="1">
        <v>0</v>
      </c>
      <c r="BT65" s="1">
        <v>0</v>
      </c>
      <c r="BU65" s="1">
        <v>2</v>
      </c>
      <c r="BV65" s="1">
        <v>0</v>
      </c>
      <c r="BW65" s="1">
        <v>0</v>
      </c>
      <c r="BX65" s="1">
        <v>1.5</v>
      </c>
      <c r="BY65" s="1">
        <v>59.5</v>
      </c>
      <c r="BZ65" s="1">
        <v>2.5</v>
      </c>
      <c r="CA65" s="1">
        <v>5</v>
      </c>
      <c r="CB65" s="1">
        <v>2.5</v>
      </c>
      <c r="CC65" s="1">
        <v>0</v>
      </c>
      <c r="CD65" s="1">
        <v>0</v>
      </c>
      <c r="CE65" s="1">
        <v>0</v>
      </c>
      <c r="CF65" s="1">
        <v>0</v>
      </c>
      <c r="CG65" s="1">
        <v>0</v>
      </c>
      <c r="CH65" s="1">
        <v>0</v>
      </c>
      <c r="CI65" s="1">
        <v>0</v>
      </c>
      <c r="CJ65" s="1">
        <v>0</v>
      </c>
      <c r="CK65" s="1">
        <f t="shared" si="0"/>
        <v>3.9054565699999992</v>
      </c>
      <c r="CL65" s="1">
        <v>1</v>
      </c>
    </row>
    <row r="66" spans="1:90" x14ac:dyDescent="0.25">
      <c r="A66" s="1" t="s">
        <v>115</v>
      </c>
      <c r="B66" s="1">
        <v>4.9000000000000004</v>
      </c>
      <c r="C66" s="1">
        <v>2</v>
      </c>
      <c r="D66" s="1">
        <v>90</v>
      </c>
      <c r="E66" s="1">
        <v>0.04</v>
      </c>
      <c r="F66" s="1">
        <v>0</v>
      </c>
      <c r="G66" s="1">
        <v>0</v>
      </c>
      <c r="H66" s="1">
        <v>0</v>
      </c>
      <c r="I66" s="1">
        <v>0.5</v>
      </c>
      <c r="J66" s="1">
        <v>0</v>
      </c>
      <c r="K66" s="1">
        <v>0.5</v>
      </c>
      <c r="L66" s="1">
        <v>0</v>
      </c>
      <c r="M66" s="1">
        <v>0</v>
      </c>
      <c r="N66" s="1">
        <v>0.5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12.5</v>
      </c>
      <c r="V66" s="1">
        <v>5</v>
      </c>
      <c r="W66" s="1">
        <v>40</v>
      </c>
      <c r="X66" s="1">
        <v>0</v>
      </c>
      <c r="Y66" s="1">
        <v>0</v>
      </c>
      <c r="AA66" s="1">
        <v>0</v>
      </c>
      <c r="AB66" s="1">
        <v>0</v>
      </c>
      <c r="AC66" s="1">
        <v>1</v>
      </c>
      <c r="AD66" s="1">
        <v>0</v>
      </c>
      <c r="AE66" s="1">
        <v>0.04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3</v>
      </c>
      <c r="AL66" s="1">
        <v>11.95</v>
      </c>
      <c r="AM66" s="1">
        <v>17</v>
      </c>
      <c r="AN66" s="1">
        <v>0.2</v>
      </c>
      <c r="AO66" s="1">
        <v>2.6</v>
      </c>
      <c r="AP66" s="1">
        <v>15.5</v>
      </c>
      <c r="AQ66" s="1">
        <v>15.5</v>
      </c>
      <c r="AR66" s="1">
        <v>0</v>
      </c>
      <c r="AS66" s="1">
        <v>1</v>
      </c>
      <c r="AT66" s="1">
        <v>2.5</v>
      </c>
      <c r="AU66" s="1">
        <v>1</v>
      </c>
      <c r="AV66" s="1">
        <v>1</v>
      </c>
      <c r="AW66" s="1">
        <v>100</v>
      </c>
      <c r="AX66" s="1">
        <v>8.5</v>
      </c>
      <c r="AY66" s="1">
        <v>3</v>
      </c>
      <c r="AZ66" s="1">
        <v>0.5</v>
      </c>
      <c r="BA66" s="1">
        <v>2.5</v>
      </c>
      <c r="BB66" s="1">
        <v>6</v>
      </c>
      <c r="BC66" s="1">
        <v>13</v>
      </c>
      <c r="BD66" s="1">
        <v>9</v>
      </c>
      <c r="BE66" s="1">
        <v>5</v>
      </c>
      <c r="BF66" s="1">
        <v>1</v>
      </c>
      <c r="BG66" s="1">
        <v>3</v>
      </c>
      <c r="BH66" s="1">
        <v>3.5</v>
      </c>
      <c r="BI66" s="1">
        <v>1.95</v>
      </c>
      <c r="BJ66" s="1">
        <v>42</v>
      </c>
      <c r="BK66" s="1">
        <v>28</v>
      </c>
      <c r="BL66" s="1">
        <v>67</v>
      </c>
      <c r="BM66" s="1">
        <v>24</v>
      </c>
      <c r="BN66" s="1">
        <v>14.5</v>
      </c>
      <c r="BO66" s="1">
        <v>60</v>
      </c>
      <c r="BP66" s="1">
        <v>12.5</v>
      </c>
      <c r="BQ66" s="1">
        <v>5</v>
      </c>
      <c r="BR66" s="1">
        <v>40</v>
      </c>
      <c r="BS66" s="1">
        <v>0.5</v>
      </c>
      <c r="BT66" s="1">
        <v>0</v>
      </c>
      <c r="BU66" s="1">
        <v>2</v>
      </c>
      <c r="BV66" s="1">
        <v>0</v>
      </c>
      <c r="BW66" s="1">
        <v>0</v>
      </c>
      <c r="BX66" s="1">
        <v>1</v>
      </c>
      <c r="BY66" s="1">
        <v>53</v>
      </c>
      <c r="BZ66" s="1">
        <v>1</v>
      </c>
      <c r="CA66" s="1">
        <v>11</v>
      </c>
      <c r="CB66" s="1">
        <v>1.5</v>
      </c>
      <c r="CC66" s="1">
        <v>0</v>
      </c>
      <c r="CD66" s="1">
        <v>0</v>
      </c>
      <c r="CE66" s="1">
        <v>0</v>
      </c>
      <c r="CF66" s="1">
        <v>0</v>
      </c>
      <c r="CG66" s="1">
        <v>0</v>
      </c>
      <c r="CH66" s="1">
        <v>0</v>
      </c>
      <c r="CI66" s="1">
        <v>0</v>
      </c>
      <c r="CJ66" s="1">
        <v>0</v>
      </c>
      <c r="CK66" s="1">
        <f t="shared" si="0"/>
        <v>3.2621077399999998</v>
      </c>
      <c r="CL66" s="1">
        <v>1</v>
      </c>
    </row>
    <row r="67" spans="1:90" x14ac:dyDescent="0.25">
      <c r="A67" s="1" t="s">
        <v>123</v>
      </c>
      <c r="B67" s="1">
        <v>4.4000000000000004</v>
      </c>
      <c r="C67" s="1">
        <v>2</v>
      </c>
      <c r="D67" s="1">
        <v>90</v>
      </c>
      <c r="E67" s="1">
        <v>0.06</v>
      </c>
      <c r="F67" s="1">
        <v>0</v>
      </c>
      <c r="G67" s="1">
        <v>0.1</v>
      </c>
      <c r="H67" s="1">
        <v>0</v>
      </c>
      <c r="I67" s="1">
        <v>1.5</v>
      </c>
      <c r="J67" s="1">
        <v>0</v>
      </c>
      <c r="K67" s="1">
        <v>1.5</v>
      </c>
      <c r="L67" s="1">
        <v>0</v>
      </c>
      <c r="M67" s="1">
        <v>0</v>
      </c>
      <c r="N67" s="1">
        <v>1</v>
      </c>
      <c r="O67" s="1">
        <v>0.04</v>
      </c>
      <c r="P67" s="1">
        <v>0.04</v>
      </c>
      <c r="Q67" s="1">
        <v>0</v>
      </c>
      <c r="R67" s="1">
        <v>0</v>
      </c>
      <c r="S67" s="1">
        <v>0</v>
      </c>
      <c r="T67" s="1">
        <v>0</v>
      </c>
      <c r="U67" s="1">
        <v>3.5</v>
      </c>
      <c r="V67" s="1">
        <v>2</v>
      </c>
      <c r="W67" s="1">
        <v>57</v>
      </c>
      <c r="X67" s="1">
        <v>0</v>
      </c>
      <c r="Y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0.04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17</v>
      </c>
      <c r="AL67" s="1">
        <v>1.05</v>
      </c>
      <c r="AM67" s="1">
        <v>11.6</v>
      </c>
      <c r="AN67" s="1">
        <v>0.3</v>
      </c>
      <c r="AO67" s="1">
        <v>3.3</v>
      </c>
      <c r="AP67" s="1">
        <v>13</v>
      </c>
      <c r="AQ67" s="1">
        <v>13</v>
      </c>
      <c r="AR67" s="1">
        <v>0</v>
      </c>
      <c r="AS67" s="1">
        <v>1.5</v>
      </c>
      <c r="AT67" s="1">
        <v>2</v>
      </c>
      <c r="AU67" s="1">
        <v>1</v>
      </c>
      <c r="AV67" s="1">
        <v>0.5</v>
      </c>
      <c r="AW67" s="1">
        <v>50</v>
      </c>
      <c r="AX67" s="1">
        <v>6</v>
      </c>
      <c r="AY67" s="1">
        <v>0</v>
      </c>
      <c r="AZ67" s="1">
        <v>0</v>
      </c>
      <c r="BA67" s="1">
        <v>2</v>
      </c>
      <c r="BB67" s="1">
        <v>2</v>
      </c>
      <c r="BC67" s="1">
        <v>13</v>
      </c>
      <c r="BD67" s="1">
        <v>6.5</v>
      </c>
      <c r="BE67" s="1">
        <v>4</v>
      </c>
      <c r="BF67" s="1">
        <v>0.5</v>
      </c>
      <c r="BG67" s="1">
        <v>0.5</v>
      </c>
      <c r="BH67" s="1">
        <v>1.5</v>
      </c>
      <c r="BI67" s="1">
        <v>1.34</v>
      </c>
      <c r="BJ67" s="1">
        <v>86</v>
      </c>
      <c r="BK67" s="1">
        <v>80</v>
      </c>
      <c r="BL67" s="1">
        <v>93</v>
      </c>
      <c r="BM67" s="1">
        <v>19.5</v>
      </c>
      <c r="BN67" s="1">
        <v>16.5</v>
      </c>
      <c r="BO67" s="1">
        <v>85</v>
      </c>
      <c r="BP67" s="1">
        <v>3.5</v>
      </c>
      <c r="BQ67" s="1">
        <v>2</v>
      </c>
      <c r="BR67" s="1">
        <v>57</v>
      </c>
      <c r="BS67" s="1">
        <v>0</v>
      </c>
      <c r="BT67" s="1">
        <v>0</v>
      </c>
      <c r="BU67" s="1">
        <v>2</v>
      </c>
      <c r="BV67" s="1">
        <v>0</v>
      </c>
      <c r="BW67" s="1">
        <v>0</v>
      </c>
      <c r="BX67" s="1">
        <v>0</v>
      </c>
      <c r="BY67" s="1">
        <v>93</v>
      </c>
      <c r="BZ67" s="1">
        <v>3.5</v>
      </c>
      <c r="CA67" s="1">
        <v>1</v>
      </c>
      <c r="CB67" s="1">
        <v>0.5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  <c r="CJ67" s="1">
        <v>0</v>
      </c>
      <c r="CK67" s="1">
        <f t="shared" ref="CK67:CK79" si="1">4.183594+(-0.009034*D67)+(-1.802019*E67)+(1.02112*F67)+(1.762121*G67)+(-3.031996*J67)+(-6.456009*M67)+(24.043236*O67)+(-1.033312*T67)+(0.066494*AA67)+(-0.22258*AB67)+(-0.191123*AC67)+(-1.297444*AI67)+(-0.050047*AK67)+(-0.042478*AM67)+(0.045861*AQ67)+(-0.114879*AS67)+(-0.11276*AT67)+(0.156991*AU67)+(-0.222984*AV67)+(0.03936*AY67)+(0.032499*BE67)+(0.1917*BF67)+(-0.123623*BG67)+(0.065461*BH67)+(0.015142*BK67)+(-0.018628*BL67)+(-0.023796*BN67)+(0.006707*BR67)+(0.619998*BS67)+(0.019132*BY67)+(0.096691*BZ67)+(-0.020132*CA67)+(0.100053*CB67)+(-1.303454*CD67)+(-0.545811*CF67)+(-1.093949*CG67)+(4.460507*CH67)+(7.9751*CJ67)</f>
        <v>5.1791001000000003</v>
      </c>
      <c r="CL67" s="1">
        <v>1</v>
      </c>
    </row>
    <row r="68" spans="1:90" x14ac:dyDescent="0.25">
      <c r="A68" s="1" t="s">
        <v>201</v>
      </c>
      <c r="B68" s="1">
        <v>3.9</v>
      </c>
      <c r="C68" s="1">
        <v>2</v>
      </c>
      <c r="D68" s="1">
        <v>90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7.5</v>
      </c>
      <c r="V68" s="1">
        <v>3</v>
      </c>
      <c r="W68" s="1">
        <v>40</v>
      </c>
      <c r="X68" s="1">
        <v>1</v>
      </c>
      <c r="Y68" s="1">
        <v>0.5</v>
      </c>
      <c r="Z68" s="1">
        <v>50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0.5</v>
      </c>
      <c r="AI68" s="1">
        <v>0</v>
      </c>
      <c r="AJ68" s="1">
        <v>0</v>
      </c>
      <c r="AK68" s="1">
        <v>2</v>
      </c>
      <c r="AL68" s="1">
        <v>2.9</v>
      </c>
      <c r="AM68" s="1">
        <v>11.4</v>
      </c>
      <c r="AN68" s="1">
        <v>0</v>
      </c>
      <c r="AO68" s="1">
        <v>1.6</v>
      </c>
      <c r="AP68" s="1">
        <v>10</v>
      </c>
      <c r="AQ68" s="1">
        <v>10</v>
      </c>
      <c r="AR68" s="1">
        <v>0</v>
      </c>
      <c r="AS68" s="1">
        <v>0.5</v>
      </c>
      <c r="AT68" s="1">
        <v>2</v>
      </c>
      <c r="AU68" s="1">
        <v>0.5</v>
      </c>
      <c r="AV68" s="1">
        <v>0.5</v>
      </c>
      <c r="AW68" s="1">
        <v>100</v>
      </c>
      <c r="AX68" s="1">
        <v>5</v>
      </c>
      <c r="AY68" s="1">
        <v>2.5</v>
      </c>
      <c r="AZ68" s="1">
        <v>1</v>
      </c>
      <c r="BA68" s="1">
        <v>0.5</v>
      </c>
      <c r="BB68" s="1">
        <v>4</v>
      </c>
      <c r="BC68" s="1">
        <v>12</v>
      </c>
      <c r="BD68" s="1">
        <v>8.5</v>
      </c>
      <c r="BE68" s="1">
        <v>6</v>
      </c>
      <c r="BF68" s="1">
        <v>1.5</v>
      </c>
      <c r="BG68" s="1">
        <v>3.5</v>
      </c>
      <c r="BH68" s="1">
        <v>2.5</v>
      </c>
      <c r="BI68" s="1">
        <v>1.89</v>
      </c>
      <c r="BJ68" s="1">
        <v>42.5</v>
      </c>
      <c r="BK68" s="1">
        <v>30.5</v>
      </c>
      <c r="BL68" s="1">
        <v>72</v>
      </c>
      <c r="BM68" s="1">
        <v>16.5</v>
      </c>
      <c r="BN68" s="1">
        <v>9.5</v>
      </c>
      <c r="BO68" s="1">
        <v>58</v>
      </c>
      <c r="BP68" s="1">
        <v>7.5</v>
      </c>
      <c r="BQ68" s="1">
        <v>3</v>
      </c>
      <c r="BR68" s="1">
        <v>40</v>
      </c>
      <c r="BS68" s="1">
        <v>0</v>
      </c>
      <c r="BT68" s="1">
        <v>0</v>
      </c>
      <c r="BU68" s="1">
        <v>2</v>
      </c>
      <c r="BV68" s="1">
        <v>0</v>
      </c>
      <c r="BW68" s="1">
        <v>0</v>
      </c>
      <c r="BX68" s="1">
        <v>1.5</v>
      </c>
      <c r="BY68" s="1">
        <v>66.5</v>
      </c>
      <c r="BZ68" s="1">
        <v>1</v>
      </c>
      <c r="CA68" s="1">
        <v>8</v>
      </c>
      <c r="CB68" s="1">
        <v>6</v>
      </c>
      <c r="CC68" s="1">
        <v>0</v>
      </c>
      <c r="CD68" s="1">
        <v>0</v>
      </c>
      <c r="CE68" s="1">
        <v>0</v>
      </c>
      <c r="CF68" s="1">
        <v>0</v>
      </c>
      <c r="CG68" s="1">
        <v>0</v>
      </c>
      <c r="CH68" s="1">
        <v>0</v>
      </c>
      <c r="CI68" s="1">
        <v>0</v>
      </c>
      <c r="CJ68" s="1">
        <v>0</v>
      </c>
      <c r="CK68" s="1">
        <f t="shared" si="1"/>
        <v>4.2118247999999987</v>
      </c>
      <c r="CL68" s="1">
        <v>1</v>
      </c>
    </row>
    <row r="69" spans="1:90" x14ac:dyDescent="0.25">
      <c r="A69" s="1" t="s">
        <v>177</v>
      </c>
      <c r="B69" s="1">
        <v>4.8</v>
      </c>
      <c r="C69" s="1">
        <v>2</v>
      </c>
      <c r="D69" s="1">
        <v>90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4.5</v>
      </c>
      <c r="V69" s="1">
        <v>2</v>
      </c>
      <c r="W69" s="1">
        <v>44</v>
      </c>
      <c r="X69" s="1">
        <v>0.5</v>
      </c>
      <c r="Y69" s="1">
        <v>0.5</v>
      </c>
      <c r="Z69" s="1">
        <v>100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0.5</v>
      </c>
      <c r="AI69" s="1">
        <v>0</v>
      </c>
      <c r="AJ69" s="1">
        <v>0</v>
      </c>
      <c r="AK69" s="1">
        <v>0</v>
      </c>
      <c r="AL69" s="1">
        <v>2.2999999999999998</v>
      </c>
      <c r="AM69" s="1">
        <v>10.3</v>
      </c>
      <c r="AN69" s="1">
        <v>0</v>
      </c>
      <c r="AO69" s="1">
        <v>1.8</v>
      </c>
      <c r="AP69" s="1">
        <v>5</v>
      </c>
      <c r="AQ69" s="1">
        <v>5</v>
      </c>
      <c r="AR69" s="1">
        <v>0</v>
      </c>
      <c r="AS69" s="1">
        <v>0.5</v>
      </c>
      <c r="AT69" s="1">
        <v>2.5</v>
      </c>
      <c r="AU69" s="1">
        <v>0.5</v>
      </c>
      <c r="AV69" s="1">
        <v>0</v>
      </c>
      <c r="AW69" s="1">
        <v>0</v>
      </c>
      <c r="AX69" s="1">
        <v>1</v>
      </c>
      <c r="AY69" s="1">
        <v>2.5</v>
      </c>
      <c r="AZ69" s="1">
        <v>1</v>
      </c>
      <c r="BA69" s="1">
        <v>1.5</v>
      </c>
      <c r="BB69" s="1">
        <v>5</v>
      </c>
      <c r="BC69" s="1">
        <v>13</v>
      </c>
      <c r="BD69" s="1">
        <v>9</v>
      </c>
      <c r="BE69" s="1">
        <v>5</v>
      </c>
      <c r="BF69" s="1">
        <v>1</v>
      </c>
      <c r="BG69" s="1">
        <v>3</v>
      </c>
      <c r="BH69" s="1">
        <v>3.5</v>
      </c>
      <c r="BI69" s="1">
        <v>1.95</v>
      </c>
      <c r="BJ69" s="1">
        <v>14.5</v>
      </c>
      <c r="BK69" s="1">
        <v>6.5</v>
      </c>
      <c r="BL69" s="1">
        <v>45</v>
      </c>
      <c r="BM69" s="1">
        <v>9</v>
      </c>
      <c r="BN69" s="1">
        <v>3</v>
      </c>
      <c r="BO69" s="1">
        <v>33</v>
      </c>
      <c r="BP69" s="1">
        <v>4.5</v>
      </c>
      <c r="BQ69" s="1">
        <v>2</v>
      </c>
      <c r="BR69" s="1">
        <v>44</v>
      </c>
      <c r="BS69" s="1">
        <v>0</v>
      </c>
      <c r="BT69" s="1">
        <v>0</v>
      </c>
      <c r="BU69" s="1">
        <v>2</v>
      </c>
      <c r="BV69" s="1">
        <v>0</v>
      </c>
      <c r="BW69" s="1">
        <v>0</v>
      </c>
      <c r="BX69" s="1">
        <v>0</v>
      </c>
      <c r="BY69" s="1">
        <v>33</v>
      </c>
      <c r="BZ69" s="1">
        <v>0</v>
      </c>
      <c r="CA69" s="1">
        <v>4</v>
      </c>
      <c r="CB69" s="1">
        <v>0.5</v>
      </c>
      <c r="CC69" s="1">
        <v>0</v>
      </c>
      <c r="CD69" s="1">
        <v>0</v>
      </c>
      <c r="CE69" s="1">
        <v>0</v>
      </c>
      <c r="CF69" s="1">
        <v>0</v>
      </c>
      <c r="CG69" s="1">
        <v>0</v>
      </c>
      <c r="CH69" s="1">
        <v>0</v>
      </c>
      <c r="CI69" s="1">
        <v>0</v>
      </c>
      <c r="CJ69" s="1">
        <v>0</v>
      </c>
      <c r="CK69" s="1">
        <f t="shared" si="1"/>
        <v>3.2970485999999997</v>
      </c>
      <c r="CL69" s="1">
        <v>1</v>
      </c>
    </row>
    <row r="70" spans="1:90" x14ac:dyDescent="0.25">
      <c r="A70" s="1" t="s">
        <v>188</v>
      </c>
      <c r="B70" s="1">
        <v>4.3</v>
      </c>
      <c r="C70" s="1">
        <v>2</v>
      </c>
      <c r="D70" s="1">
        <v>90</v>
      </c>
      <c r="E70" s="1">
        <v>0.05</v>
      </c>
      <c r="F70" s="1">
        <v>0</v>
      </c>
      <c r="G70" s="1">
        <v>0.1</v>
      </c>
      <c r="H70" s="1">
        <v>0</v>
      </c>
      <c r="I70" s="1">
        <v>0.5</v>
      </c>
      <c r="J70" s="1">
        <v>0</v>
      </c>
      <c r="K70" s="1">
        <v>0</v>
      </c>
      <c r="L70" s="1">
        <v>0.5</v>
      </c>
      <c r="M70" s="1">
        <v>0</v>
      </c>
      <c r="N70" s="1">
        <v>0</v>
      </c>
      <c r="O70" s="1">
        <v>0.01</v>
      </c>
      <c r="P70" s="1">
        <v>0.01</v>
      </c>
      <c r="Q70" s="1">
        <v>0</v>
      </c>
      <c r="R70" s="1">
        <v>0</v>
      </c>
      <c r="S70" s="1">
        <v>0</v>
      </c>
      <c r="T70" s="1">
        <v>0</v>
      </c>
      <c r="U70" s="1">
        <v>17</v>
      </c>
      <c r="V70" s="1">
        <v>12.5</v>
      </c>
      <c r="W70" s="1">
        <v>74</v>
      </c>
      <c r="X70" s="1">
        <v>3.5</v>
      </c>
      <c r="Y70" s="1">
        <v>0.5</v>
      </c>
      <c r="Z70" s="1">
        <v>14</v>
      </c>
      <c r="AA70" s="1">
        <v>0</v>
      </c>
      <c r="AB70" s="1">
        <v>0</v>
      </c>
      <c r="AC70" s="1">
        <v>1</v>
      </c>
      <c r="AD70" s="1">
        <v>0</v>
      </c>
      <c r="AE70" s="1">
        <v>0.04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5</v>
      </c>
      <c r="AL70" s="1">
        <v>15.1</v>
      </c>
      <c r="AM70" s="1">
        <v>16.600000000000001</v>
      </c>
      <c r="AN70" s="1">
        <v>0.2</v>
      </c>
      <c r="AO70" s="1">
        <v>2.2999999999999998</v>
      </c>
      <c r="AP70" s="1">
        <v>13.5</v>
      </c>
      <c r="AQ70" s="1">
        <v>13.5</v>
      </c>
      <c r="AR70" s="1">
        <v>0</v>
      </c>
      <c r="AS70" s="1">
        <v>1</v>
      </c>
      <c r="AT70" s="1">
        <v>2.5</v>
      </c>
      <c r="AU70" s="1">
        <v>2</v>
      </c>
      <c r="AV70" s="1">
        <v>1.5</v>
      </c>
      <c r="AW70" s="1">
        <v>75</v>
      </c>
      <c r="AX70" s="1">
        <v>7</v>
      </c>
      <c r="AY70" s="1">
        <v>2.5</v>
      </c>
      <c r="AZ70" s="1">
        <v>0</v>
      </c>
      <c r="BA70" s="1">
        <v>4</v>
      </c>
      <c r="BB70" s="1">
        <v>6.5</v>
      </c>
      <c r="BC70" s="1">
        <v>17</v>
      </c>
      <c r="BD70" s="1">
        <v>14</v>
      </c>
      <c r="BE70" s="1">
        <v>8.5</v>
      </c>
      <c r="BF70" s="1">
        <v>0.5</v>
      </c>
      <c r="BG70" s="1">
        <v>2</v>
      </c>
      <c r="BH70" s="1">
        <v>3</v>
      </c>
      <c r="BI70" s="1">
        <v>2.48</v>
      </c>
      <c r="BJ70" s="1">
        <v>41.5</v>
      </c>
      <c r="BK70" s="1">
        <v>28.5</v>
      </c>
      <c r="BL70" s="1">
        <v>69</v>
      </c>
      <c r="BM70" s="1">
        <v>27.5</v>
      </c>
      <c r="BN70" s="1">
        <v>18.5</v>
      </c>
      <c r="BO70" s="1">
        <v>67</v>
      </c>
      <c r="BP70" s="1">
        <v>17</v>
      </c>
      <c r="BQ70" s="1">
        <v>12.5</v>
      </c>
      <c r="BR70" s="1">
        <v>74</v>
      </c>
      <c r="BS70" s="1">
        <v>0</v>
      </c>
      <c r="BT70" s="1">
        <v>0</v>
      </c>
      <c r="BU70" s="1">
        <v>2</v>
      </c>
      <c r="BV70" s="1">
        <v>0</v>
      </c>
      <c r="BW70" s="1">
        <v>0</v>
      </c>
      <c r="BX70" s="1">
        <v>0.5</v>
      </c>
      <c r="BY70" s="1">
        <v>79</v>
      </c>
      <c r="BZ70" s="1">
        <v>0.5</v>
      </c>
      <c r="CA70" s="1">
        <v>6</v>
      </c>
      <c r="CB70" s="1">
        <v>3.5</v>
      </c>
      <c r="CC70" s="1">
        <v>0</v>
      </c>
      <c r="CD70" s="1">
        <v>0</v>
      </c>
      <c r="CE70" s="1">
        <v>0</v>
      </c>
      <c r="CF70" s="1">
        <v>0</v>
      </c>
      <c r="CG70" s="1">
        <v>0</v>
      </c>
      <c r="CH70" s="1">
        <v>0</v>
      </c>
      <c r="CI70" s="1">
        <v>0</v>
      </c>
      <c r="CJ70" s="1">
        <v>0</v>
      </c>
      <c r="CK70" s="1">
        <f t="shared" si="1"/>
        <v>4.1635377099999991</v>
      </c>
      <c r="CL70" s="1">
        <v>1</v>
      </c>
    </row>
    <row r="71" spans="1:90" x14ac:dyDescent="0.25">
      <c r="A71" s="1" t="s">
        <v>179</v>
      </c>
      <c r="B71" s="1">
        <v>5.4</v>
      </c>
      <c r="C71" s="1">
        <v>2</v>
      </c>
      <c r="D71" s="1">
        <v>90</v>
      </c>
      <c r="E71" s="1">
        <v>0.16</v>
      </c>
      <c r="F71" s="1">
        <v>0.33</v>
      </c>
      <c r="G71" s="1">
        <v>0.3</v>
      </c>
      <c r="H71" s="1">
        <v>1</v>
      </c>
      <c r="I71" s="1">
        <v>0.5</v>
      </c>
      <c r="J71" s="1">
        <v>0.5</v>
      </c>
      <c r="K71" s="1">
        <v>0.5</v>
      </c>
      <c r="L71" s="1">
        <v>0</v>
      </c>
      <c r="M71" s="1">
        <v>0.5</v>
      </c>
      <c r="N71" s="1">
        <v>0</v>
      </c>
      <c r="O71" s="1">
        <v>0.22</v>
      </c>
      <c r="P71" s="1">
        <v>0.22</v>
      </c>
      <c r="Q71" s="1">
        <v>0.5</v>
      </c>
      <c r="R71" s="1">
        <v>0.5</v>
      </c>
      <c r="S71" s="1">
        <v>0</v>
      </c>
      <c r="T71" s="1">
        <v>0</v>
      </c>
      <c r="U71" s="1">
        <v>7.5</v>
      </c>
      <c r="V71" s="1">
        <v>3.5</v>
      </c>
      <c r="W71" s="1">
        <v>47</v>
      </c>
      <c r="X71" s="1">
        <v>0.5</v>
      </c>
      <c r="Y71" s="1">
        <v>0</v>
      </c>
      <c r="Z71" s="1">
        <v>0</v>
      </c>
      <c r="AA71" s="1">
        <v>0</v>
      </c>
      <c r="AB71" s="1">
        <v>0</v>
      </c>
      <c r="AC71" s="1">
        <v>0.5</v>
      </c>
      <c r="AD71" s="1">
        <v>0</v>
      </c>
      <c r="AE71" s="1">
        <v>0.04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10.5</v>
      </c>
      <c r="AL71" s="1">
        <v>5.8</v>
      </c>
      <c r="AM71" s="1">
        <v>39.299999999999997</v>
      </c>
      <c r="AN71" s="1">
        <v>1.5</v>
      </c>
      <c r="AO71" s="1">
        <v>3.4</v>
      </c>
      <c r="AP71" s="1">
        <v>14.5</v>
      </c>
      <c r="AQ71" s="1">
        <v>20.5</v>
      </c>
      <c r="AR71" s="1">
        <v>0</v>
      </c>
      <c r="AS71" s="1">
        <v>4</v>
      </c>
      <c r="AT71" s="1">
        <v>2</v>
      </c>
      <c r="AU71" s="1">
        <v>0</v>
      </c>
      <c r="AV71" s="1">
        <v>0</v>
      </c>
      <c r="AX71" s="1">
        <v>8</v>
      </c>
      <c r="AY71" s="1">
        <v>3.5</v>
      </c>
      <c r="AZ71" s="1">
        <v>2</v>
      </c>
      <c r="BA71" s="1">
        <v>1.5</v>
      </c>
      <c r="BB71" s="1">
        <v>7</v>
      </c>
      <c r="BC71" s="1">
        <v>14</v>
      </c>
      <c r="BD71" s="1">
        <v>11</v>
      </c>
      <c r="BE71" s="1">
        <v>5.5</v>
      </c>
      <c r="BF71" s="1">
        <v>2</v>
      </c>
      <c r="BG71" s="1">
        <v>3</v>
      </c>
      <c r="BH71" s="1">
        <v>3.5</v>
      </c>
      <c r="BI71" s="1">
        <v>2.14</v>
      </c>
      <c r="BJ71" s="1">
        <v>58.5</v>
      </c>
      <c r="BK71" s="1">
        <v>48</v>
      </c>
      <c r="BL71" s="1">
        <v>82</v>
      </c>
      <c r="BM71" s="1">
        <v>22</v>
      </c>
      <c r="BN71" s="1">
        <v>14.5</v>
      </c>
      <c r="BO71" s="1">
        <v>66</v>
      </c>
      <c r="BP71" s="1">
        <v>7.5</v>
      </c>
      <c r="BQ71" s="1">
        <v>3.5</v>
      </c>
      <c r="BR71" s="1">
        <v>47</v>
      </c>
      <c r="BS71" s="1">
        <v>0</v>
      </c>
      <c r="BT71" s="1">
        <v>0</v>
      </c>
      <c r="BU71" s="1">
        <v>2</v>
      </c>
      <c r="BV71" s="1">
        <v>0</v>
      </c>
      <c r="BW71" s="1">
        <v>0</v>
      </c>
      <c r="BX71" s="1">
        <v>0.5</v>
      </c>
      <c r="BY71" s="1">
        <v>71.5</v>
      </c>
      <c r="BZ71" s="1">
        <v>1.5</v>
      </c>
      <c r="CA71" s="1">
        <v>6.5</v>
      </c>
      <c r="CB71" s="1">
        <v>1.5</v>
      </c>
      <c r="CC71" s="1">
        <v>0</v>
      </c>
      <c r="CD71" s="1">
        <v>0</v>
      </c>
      <c r="CE71" s="1">
        <v>0</v>
      </c>
      <c r="CF71" s="1">
        <v>0</v>
      </c>
      <c r="CG71" s="1">
        <v>0</v>
      </c>
      <c r="CH71" s="1">
        <v>0</v>
      </c>
      <c r="CI71" s="1">
        <v>0</v>
      </c>
      <c r="CJ71" s="1">
        <v>0</v>
      </c>
      <c r="CK71" s="1">
        <f t="shared" si="1"/>
        <v>3.7178523800000014</v>
      </c>
      <c r="CL71" s="1">
        <v>1</v>
      </c>
    </row>
    <row r="72" spans="1:90" x14ac:dyDescent="0.25">
      <c r="A72" s="1" t="s">
        <v>140</v>
      </c>
      <c r="B72" s="1">
        <v>4.9000000000000004</v>
      </c>
      <c r="C72" s="1">
        <v>2</v>
      </c>
      <c r="D72" s="1">
        <v>90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5.5</v>
      </c>
      <c r="V72" s="1">
        <v>1.5</v>
      </c>
      <c r="W72" s="1">
        <v>27</v>
      </c>
      <c r="X72" s="1">
        <v>1</v>
      </c>
      <c r="Y72" s="1">
        <v>0.5</v>
      </c>
      <c r="Z72" s="1">
        <v>50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2.65</v>
      </c>
      <c r="AM72" s="1">
        <v>13.8</v>
      </c>
      <c r="AN72" s="1">
        <v>0</v>
      </c>
      <c r="AO72" s="1">
        <v>2.4</v>
      </c>
      <c r="AP72" s="1">
        <v>8.5</v>
      </c>
      <c r="AQ72" s="1">
        <v>8.5</v>
      </c>
      <c r="AR72" s="1">
        <v>0</v>
      </c>
      <c r="AS72" s="1">
        <v>1</v>
      </c>
      <c r="AT72" s="1">
        <v>2.5</v>
      </c>
      <c r="AU72" s="1">
        <v>2</v>
      </c>
      <c r="AV72" s="1">
        <v>1.5</v>
      </c>
      <c r="AW72" s="1">
        <v>75</v>
      </c>
      <c r="AX72" s="1">
        <v>5</v>
      </c>
      <c r="AY72" s="1">
        <v>3</v>
      </c>
      <c r="AZ72" s="1">
        <v>1</v>
      </c>
      <c r="BA72" s="1">
        <v>1</v>
      </c>
      <c r="BB72" s="1">
        <v>5</v>
      </c>
      <c r="BC72" s="1">
        <v>13</v>
      </c>
      <c r="BD72" s="1">
        <v>9</v>
      </c>
      <c r="BE72" s="1">
        <v>5</v>
      </c>
      <c r="BF72" s="1">
        <v>1</v>
      </c>
      <c r="BG72" s="1">
        <v>3</v>
      </c>
      <c r="BH72" s="1">
        <v>3.5</v>
      </c>
      <c r="BI72" s="1">
        <v>1.95</v>
      </c>
      <c r="BJ72" s="1">
        <v>27.5</v>
      </c>
      <c r="BK72" s="1">
        <v>17</v>
      </c>
      <c r="BL72" s="1">
        <v>62</v>
      </c>
      <c r="BM72" s="1">
        <v>14</v>
      </c>
      <c r="BN72" s="1">
        <v>7</v>
      </c>
      <c r="BO72" s="1">
        <v>50</v>
      </c>
      <c r="BP72" s="1">
        <v>5.5</v>
      </c>
      <c r="BQ72" s="1">
        <v>1.5</v>
      </c>
      <c r="BR72" s="1">
        <v>27</v>
      </c>
      <c r="BS72" s="1">
        <v>0</v>
      </c>
      <c r="BT72" s="1">
        <v>0</v>
      </c>
      <c r="BU72" s="1">
        <v>2</v>
      </c>
      <c r="BV72" s="1">
        <v>0</v>
      </c>
      <c r="BW72" s="1">
        <v>0</v>
      </c>
      <c r="BX72" s="1">
        <v>0</v>
      </c>
      <c r="BY72" s="1">
        <v>54.5</v>
      </c>
      <c r="BZ72" s="1">
        <v>0.5</v>
      </c>
      <c r="CA72" s="1">
        <v>6.5</v>
      </c>
      <c r="CB72" s="1">
        <v>3.5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0</v>
      </c>
      <c r="CJ72" s="1">
        <v>0</v>
      </c>
      <c r="CK72" s="1">
        <f t="shared" si="1"/>
        <v>3.4647175999999993</v>
      </c>
      <c r="CL72" s="1">
        <v>1</v>
      </c>
    </row>
    <row r="73" spans="1:90" x14ac:dyDescent="0.25">
      <c r="A73" s="1" t="s">
        <v>143</v>
      </c>
      <c r="B73" s="1">
        <v>4.5999999999999996</v>
      </c>
      <c r="C73" s="1">
        <v>2</v>
      </c>
      <c r="D73" s="1">
        <v>90</v>
      </c>
      <c r="E73" s="1">
        <v>0</v>
      </c>
      <c r="F73" s="1">
        <v>0</v>
      </c>
      <c r="G73" s="1">
        <v>0</v>
      </c>
      <c r="H73" s="1">
        <v>0</v>
      </c>
      <c r="I73" s="1">
        <v>0.5</v>
      </c>
      <c r="J73" s="1">
        <v>0</v>
      </c>
      <c r="K73" s="1">
        <v>0</v>
      </c>
      <c r="L73" s="1">
        <v>0.5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12</v>
      </c>
      <c r="V73" s="1">
        <v>10.5</v>
      </c>
      <c r="W73" s="1">
        <v>88</v>
      </c>
      <c r="X73" s="1">
        <v>0</v>
      </c>
      <c r="Y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0.5</v>
      </c>
      <c r="AI73" s="1">
        <v>0</v>
      </c>
      <c r="AJ73" s="1">
        <v>0</v>
      </c>
      <c r="AK73" s="1">
        <v>0.5</v>
      </c>
      <c r="AL73" s="1">
        <v>2.15</v>
      </c>
      <c r="AM73" s="1">
        <v>16.2</v>
      </c>
      <c r="AN73" s="1">
        <v>0</v>
      </c>
      <c r="AO73" s="1">
        <v>2</v>
      </c>
      <c r="AP73" s="1">
        <v>13.5</v>
      </c>
      <c r="AQ73" s="1">
        <v>13.5</v>
      </c>
      <c r="AR73" s="1">
        <v>0</v>
      </c>
      <c r="AS73" s="1">
        <v>1</v>
      </c>
      <c r="AT73" s="1">
        <v>2</v>
      </c>
      <c r="AU73" s="1">
        <v>0.5</v>
      </c>
      <c r="AV73" s="1">
        <v>0.5</v>
      </c>
      <c r="AW73" s="1">
        <v>100</v>
      </c>
      <c r="AX73" s="1">
        <v>7.5</v>
      </c>
      <c r="AY73" s="1">
        <v>4.5</v>
      </c>
      <c r="AZ73" s="1">
        <v>0</v>
      </c>
      <c r="BA73" s="1">
        <v>2.5</v>
      </c>
      <c r="BB73" s="1">
        <v>7</v>
      </c>
      <c r="BC73" s="1">
        <v>12.5</v>
      </c>
      <c r="BD73" s="1">
        <v>7.5</v>
      </c>
      <c r="BE73" s="1">
        <v>5.5</v>
      </c>
      <c r="BF73" s="1">
        <v>1</v>
      </c>
      <c r="BG73" s="1">
        <v>1</v>
      </c>
      <c r="BH73" s="1">
        <v>1.5</v>
      </c>
      <c r="BI73" s="1">
        <v>1.57</v>
      </c>
      <c r="BJ73" s="1">
        <v>65</v>
      </c>
      <c r="BK73" s="1">
        <v>56</v>
      </c>
      <c r="BL73" s="1">
        <v>86</v>
      </c>
      <c r="BM73" s="1">
        <v>30</v>
      </c>
      <c r="BN73" s="1">
        <v>25.5</v>
      </c>
      <c r="BO73" s="1">
        <v>85</v>
      </c>
      <c r="BP73" s="1">
        <v>12</v>
      </c>
      <c r="BQ73" s="1">
        <v>10.5</v>
      </c>
      <c r="BR73" s="1">
        <v>88</v>
      </c>
      <c r="BS73" s="1">
        <v>0</v>
      </c>
      <c r="BT73" s="1">
        <v>0</v>
      </c>
      <c r="BU73" s="1">
        <v>2</v>
      </c>
      <c r="BV73" s="1">
        <v>0</v>
      </c>
      <c r="BW73" s="1">
        <v>0</v>
      </c>
      <c r="BX73" s="1">
        <v>0.5</v>
      </c>
      <c r="BY73" s="1">
        <v>77</v>
      </c>
      <c r="BZ73" s="1">
        <v>0</v>
      </c>
      <c r="CA73" s="1">
        <v>10</v>
      </c>
      <c r="CB73" s="1">
        <v>0</v>
      </c>
      <c r="CC73" s="1">
        <v>0</v>
      </c>
      <c r="CD73" s="1">
        <v>0</v>
      </c>
      <c r="CE73" s="1">
        <v>0</v>
      </c>
      <c r="CF73" s="1">
        <v>0</v>
      </c>
      <c r="CG73" s="1">
        <v>0</v>
      </c>
      <c r="CH73" s="1">
        <v>0</v>
      </c>
      <c r="CI73" s="1">
        <v>0</v>
      </c>
      <c r="CJ73" s="1">
        <v>0</v>
      </c>
      <c r="CK73" s="1">
        <f t="shared" si="1"/>
        <v>3.9264339000000001</v>
      </c>
      <c r="CL73" s="1">
        <v>1</v>
      </c>
    </row>
    <row r="74" spans="1:90" x14ac:dyDescent="0.25">
      <c r="A74" s="1" t="s">
        <v>146</v>
      </c>
      <c r="B74" s="1">
        <v>4.3</v>
      </c>
      <c r="C74" s="1">
        <v>2</v>
      </c>
      <c r="D74" s="1">
        <v>90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2</v>
      </c>
      <c r="V74" s="1">
        <v>1</v>
      </c>
      <c r="W74" s="1">
        <v>50</v>
      </c>
      <c r="X74" s="1">
        <v>0</v>
      </c>
      <c r="Y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0.5</v>
      </c>
      <c r="AI74" s="1">
        <v>0</v>
      </c>
      <c r="AJ74" s="1">
        <v>0</v>
      </c>
      <c r="AK74" s="1">
        <v>0</v>
      </c>
      <c r="AL74" s="1">
        <v>0.15</v>
      </c>
      <c r="AM74" s="1">
        <v>14.3</v>
      </c>
      <c r="AN74" s="1">
        <v>0</v>
      </c>
      <c r="AO74" s="1">
        <v>1.5</v>
      </c>
      <c r="AP74" s="1">
        <v>8.5</v>
      </c>
      <c r="AQ74" s="1">
        <v>8.5</v>
      </c>
      <c r="AR74" s="1">
        <v>0</v>
      </c>
      <c r="AS74" s="1">
        <v>0.5</v>
      </c>
      <c r="AT74" s="1">
        <v>2.5</v>
      </c>
      <c r="AU74" s="1">
        <v>1</v>
      </c>
      <c r="AV74" s="1">
        <v>0</v>
      </c>
      <c r="AW74" s="1">
        <v>0</v>
      </c>
      <c r="AX74" s="1">
        <v>6.5</v>
      </c>
      <c r="AY74" s="1">
        <v>4</v>
      </c>
      <c r="AZ74" s="1">
        <v>1</v>
      </c>
      <c r="BA74" s="1">
        <v>2.5</v>
      </c>
      <c r="BB74" s="1">
        <v>7.5</v>
      </c>
      <c r="BC74" s="1">
        <v>17</v>
      </c>
      <c r="BD74" s="1">
        <v>14</v>
      </c>
      <c r="BE74" s="1">
        <v>8.5</v>
      </c>
      <c r="BF74" s="1">
        <v>0.5</v>
      </c>
      <c r="BG74" s="1">
        <v>2</v>
      </c>
      <c r="BH74" s="1">
        <v>3</v>
      </c>
      <c r="BI74" s="1">
        <v>2.48</v>
      </c>
      <c r="BJ74" s="1">
        <v>25</v>
      </c>
      <c r="BK74" s="1">
        <v>18</v>
      </c>
      <c r="BL74" s="1">
        <v>72</v>
      </c>
      <c r="BM74" s="1">
        <v>8</v>
      </c>
      <c r="BN74" s="1">
        <v>2.5</v>
      </c>
      <c r="BO74" s="1">
        <v>31</v>
      </c>
      <c r="BP74" s="1">
        <v>2</v>
      </c>
      <c r="BQ74" s="1">
        <v>1</v>
      </c>
      <c r="BR74" s="1">
        <v>50</v>
      </c>
      <c r="BS74" s="1">
        <v>0</v>
      </c>
      <c r="BT74" s="1">
        <v>0</v>
      </c>
      <c r="BU74" s="1">
        <v>2</v>
      </c>
      <c r="BV74" s="1">
        <v>0</v>
      </c>
      <c r="BW74" s="1">
        <v>0</v>
      </c>
      <c r="BX74" s="1">
        <v>0</v>
      </c>
      <c r="BY74" s="1">
        <v>34.5</v>
      </c>
      <c r="BZ74" s="1">
        <v>0</v>
      </c>
      <c r="CA74" s="1">
        <v>2</v>
      </c>
      <c r="CB74" s="1">
        <v>0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>
        <v>0</v>
      </c>
      <c r="CJ74" s="1">
        <v>0</v>
      </c>
      <c r="CK74" s="1">
        <f t="shared" si="1"/>
        <v>3.2762271000000003</v>
      </c>
      <c r="CL74" s="1">
        <v>1</v>
      </c>
    </row>
    <row r="75" spans="1:90" x14ac:dyDescent="0.25">
      <c r="A75" s="1" t="s">
        <v>86</v>
      </c>
      <c r="B75" s="1">
        <v>4.3</v>
      </c>
      <c r="C75" s="1">
        <v>2</v>
      </c>
      <c r="D75" s="1">
        <v>90</v>
      </c>
      <c r="E75" s="1">
        <v>0.17</v>
      </c>
      <c r="F75" s="1">
        <v>0.5</v>
      </c>
      <c r="G75" s="1">
        <v>0.2</v>
      </c>
      <c r="H75" s="1">
        <v>1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9</v>
      </c>
      <c r="V75" s="1">
        <v>2.5</v>
      </c>
      <c r="W75" s="1">
        <v>28</v>
      </c>
      <c r="X75" s="1">
        <v>0.5</v>
      </c>
      <c r="Y75" s="1">
        <v>0</v>
      </c>
      <c r="Z75" s="1">
        <v>0</v>
      </c>
      <c r="AA75" s="1">
        <v>0</v>
      </c>
      <c r="AB75" s="1">
        <v>0</v>
      </c>
      <c r="AC75" s="1">
        <v>0.5</v>
      </c>
      <c r="AD75" s="1">
        <v>0.5</v>
      </c>
      <c r="AE75" s="1">
        <v>0.2</v>
      </c>
      <c r="AF75" s="1">
        <v>0.5</v>
      </c>
      <c r="AG75" s="1">
        <v>0</v>
      </c>
      <c r="AH75" s="1">
        <v>0</v>
      </c>
      <c r="AI75" s="1">
        <v>0</v>
      </c>
      <c r="AJ75" s="1">
        <v>0.5</v>
      </c>
      <c r="AK75" s="1">
        <v>1</v>
      </c>
      <c r="AL75" s="1">
        <v>5.25</v>
      </c>
      <c r="AM75" s="1">
        <v>23.1</v>
      </c>
      <c r="AN75" s="1">
        <v>0.6</v>
      </c>
      <c r="AO75" s="1">
        <v>4.3</v>
      </c>
      <c r="AP75" s="1">
        <v>12</v>
      </c>
      <c r="AQ75" s="1">
        <v>22.5</v>
      </c>
      <c r="AR75" s="1">
        <v>1</v>
      </c>
      <c r="AS75" s="1">
        <v>6.5</v>
      </c>
      <c r="AT75" s="1">
        <v>0.5</v>
      </c>
      <c r="AU75" s="1">
        <v>1</v>
      </c>
      <c r="AV75" s="1">
        <v>1</v>
      </c>
      <c r="AW75" s="1">
        <v>100</v>
      </c>
      <c r="AX75" s="1">
        <v>4.5</v>
      </c>
      <c r="AY75" s="1">
        <v>4</v>
      </c>
      <c r="AZ75" s="1">
        <v>1</v>
      </c>
      <c r="BA75" s="1">
        <v>1</v>
      </c>
      <c r="BB75" s="1">
        <v>6</v>
      </c>
      <c r="BC75" s="1">
        <v>13</v>
      </c>
      <c r="BD75" s="1">
        <v>8</v>
      </c>
      <c r="BE75" s="1">
        <v>3.5</v>
      </c>
      <c r="BF75" s="1">
        <v>1</v>
      </c>
      <c r="BG75" s="1">
        <v>2</v>
      </c>
      <c r="BH75" s="1">
        <v>1</v>
      </c>
      <c r="BI75" s="1">
        <v>1.04</v>
      </c>
      <c r="BJ75" s="1">
        <v>33</v>
      </c>
      <c r="BK75" s="1">
        <v>18.5</v>
      </c>
      <c r="BL75" s="1">
        <v>56</v>
      </c>
      <c r="BM75" s="1">
        <v>16</v>
      </c>
      <c r="BN75" s="1">
        <v>5</v>
      </c>
      <c r="BO75" s="1">
        <v>31</v>
      </c>
      <c r="BP75" s="1">
        <v>9</v>
      </c>
      <c r="BQ75" s="1">
        <v>2.5</v>
      </c>
      <c r="BR75" s="1">
        <v>28</v>
      </c>
      <c r="BS75" s="1">
        <v>0</v>
      </c>
      <c r="BT75" s="1">
        <v>0</v>
      </c>
      <c r="BU75" s="1">
        <v>2</v>
      </c>
      <c r="BV75" s="1">
        <v>0</v>
      </c>
      <c r="BW75" s="1">
        <v>0</v>
      </c>
      <c r="BX75" s="1">
        <v>0</v>
      </c>
      <c r="BY75" s="1">
        <v>44.5</v>
      </c>
      <c r="BZ75" s="1">
        <v>0.5</v>
      </c>
      <c r="CA75" s="1">
        <v>9</v>
      </c>
      <c r="CB75" s="1">
        <v>0.5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0</v>
      </c>
      <c r="CJ75" s="1">
        <v>0</v>
      </c>
      <c r="CK75" s="1">
        <f t="shared" si="1"/>
        <v>3.3185451700000002</v>
      </c>
      <c r="CL75" s="1">
        <v>0</v>
      </c>
    </row>
    <row r="76" spans="1:90" x14ac:dyDescent="0.25">
      <c r="A76" s="1" t="s">
        <v>167</v>
      </c>
      <c r="B76" s="1">
        <v>4.5</v>
      </c>
      <c r="C76" s="1">
        <v>2</v>
      </c>
      <c r="D76" s="1">
        <v>90</v>
      </c>
      <c r="E76" s="1">
        <v>0.01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7.5</v>
      </c>
      <c r="V76" s="1">
        <v>2.5</v>
      </c>
      <c r="W76" s="1">
        <v>33</v>
      </c>
      <c r="X76" s="1">
        <v>0</v>
      </c>
      <c r="Y76" s="1">
        <v>0</v>
      </c>
      <c r="AA76" s="1">
        <v>0</v>
      </c>
      <c r="AB76" s="1">
        <v>0</v>
      </c>
      <c r="AC76" s="1">
        <v>0.5</v>
      </c>
      <c r="AD76" s="1">
        <v>0</v>
      </c>
      <c r="AE76" s="1">
        <v>0.02</v>
      </c>
      <c r="AF76" s="1">
        <v>0</v>
      </c>
      <c r="AG76" s="1">
        <v>0</v>
      </c>
      <c r="AH76" s="1">
        <v>0</v>
      </c>
      <c r="AI76" s="1">
        <v>0</v>
      </c>
      <c r="AJ76" s="1">
        <v>0.5</v>
      </c>
      <c r="AK76" s="1">
        <v>1</v>
      </c>
      <c r="AL76" s="1">
        <v>5.85</v>
      </c>
      <c r="AM76" s="1">
        <v>13.4</v>
      </c>
      <c r="AN76" s="1">
        <v>0.1</v>
      </c>
      <c r="AO76" s="1">
        <v>3.6</v>
      </c>
      <c r="AP76" s="1">
        <v>13</v>
      </c>
      <c r="AQ76" s="1">
        <v>19</v>
      </c>
      <c r="AR76" s="1">
        <v>0.5</v>
      </c>
      <c r="AS76" s="1">
        <v>4</v>
      </c>
      <c r="AT76" s="1">
        <v>1</v>
      </c>
      <c r="AU76" s="1">
        <v>0</v>
      </c>
      <c r="AV76" s="1">
        <v>0</v>
      </c>
      <c r="AX76" s="1">
        <v>6.5</v>
      </c>
      <c r="AY76" s="1">
        <v>2.5</v>
      </c>
      <c r="AZ76" s="1">
        <v>0.5</v>
      </c>
      <c r="BA76" s="1">
        <v>1</v>
      </c>
      <c r="BB76" s="1">
        <v>4</v>
      </c>
      <c r="BC76" s="1">
        <v>9</v>
      </c>
      <c r="BD76" s="1">
        <v>5.5</v>
      </c>
      <c r="BE76" s="1">
        <v>2</v>
      </c>
      <c r="BF76" s="1">
        <v>0.5</v>
      </c>
      <c r="BG76" s="1">
        <v>1</v>
      </c>
      <c r="BH76" s="1">
        <v>1.5</v>
      </c>
      <c r="BI76" s="1">
        <v>0.94</v>
      </c>
      <c r="BJ76" s="1">
        <v>62.5</v>
      </c>
      <c r="BK76" s="1">
        <v>52</v>
      </c>
      <c r="BL76" s="1">
        <v>83</v>
      </c>
      <c r="BM76" s="1">
        <v>22</v>
      </c>
      <c r="BN76" s="1">
        <v>14</v>
      </c>
      <c r="BO76" s="1">
        <v>64</v>
      </c>
      <c r="BP76" s="1">
        <v>7.5</v>
      </c>
      <c r="BQ76" s="1">
        <v>2.5</v>
      </c>
      <c r="BR76" s="1">
        <v>33</v>
      </c>
      <c r="BS76" s="1">
        <v>0</v>
      </c>
      <c r="BT76" s="1">
        <v>0</v>
      </c>
      <c r="BU76" s="1">
        <v>2</v>
      </c>
      <c r="BV76" s="1">
        <v>0</v>
      </c>
      <c r="BW76" s="1">
        <v>0</v>
      </c>
      <c r="BX76" s="1">
        <v>0</v>
      </c>
      <c r="BY76" s="1">
        <v>74.5</v>
      </c>
      <c r="BZ76" s="1">
        <v>0.5</v>
      </c>
      <c r="CA76" s="1">
        <v>7</v>
      </c>
      <c r="CB76" s="1">
        <v>0</v>
      </c>
      <c r="CC76" s="1">
        <v>0</v>
      </c>
      <c r="CD76" s="1">
        <v>0</v>
      </c>
      <c r="CE76" s="1">
        <v>0</v>
      </c>
      <c r="CF76" s="1">
        <v>0</v>
      </c>
      <c r="CG76" s="1">
        <v>0</v>
      </c>
      <c r="CH76" s="1">
        <v>0</v>
      </c>
      <c r="CI76" s="1">
        <v>0</v>
      </c>
      <c r="CJ76" s="1">
        <v>0</v>
      </c>
      <c r="CK76" s="1">
        <f t="shared" si="1"/>
        <v>3.6328021100000001</v>
      </c>
      <c r="CL76" s="1">
        <v>0</v>
      </c>
    </row>
    <row r="77" spans="1:90" x14ac:dyDescent="0.25">
      <c r="A77" s="1" t="s">
        <v>176</v>
      </c>
      <c r="B77" s="1">
        <v>4.2</v>
      </c>
      <c r="C77" s="1">
        <v>2</v>
      </c>
      <c r="D77" s="1">
        <v>90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5</v>
      </c>
      <c r="V77" s="1">
        <v>3.5</v>
      </c>
      <c r="W77" s="1">
        <v>70</v>
      </c>
      <c r="X77" s="1">
        <v>1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0.5</v>
      </c>
      <c r="AK77" s="1">
        <v>1</v>
      </c>
      <c r="AL77" s="1">
        <v>1.1499999999999999</v>
      </c>
      <c r="AM77" s="1">
        <v>15</v>
      </c>
      <c r="AN77" s="1">
        <v>0</v>
      </c>
      <c r="AO77" s="1">
        <v>3.6</v>
      </c>
      <c r="AP77" s="1">
        <v>6.5</v>
      </c>
      <c r="AQ77" s="1">
        <v>12.5</v>
      </c>
      <c r="AR77" s="1">
        <v>0</v>
      </c>
      <c r="AS77" s="1">
        <v>4</v>
      </c>
      <c r="AT77" s="1">
        <v>0.5</v>
      </c>
      <c r="AU77" s="1">
        <v>2.5</v>
      </c>
      <c r="AV77" s="1">
        <v>1.5</v>
      </c>
      <c r="AW77" s="1">
        <v>60</v>
      </c>
      <c r="AX77" s="1">
        <v>5.5</v>
      </c>
      <c r="AY77" s="1">
        <v>3</v>
      </c>
      <c r="AZ77" s="1">
        <v>1</v>
      </c>
      <c r="BA77" s="1">
        <v>1</v>
      </c>
      <c r="BB77" s="1">
        <v>5</v>
      </c>
      <c r="BC77" s="1">
        <v>13</v>
      </c>
      <c r="BD77" s="1">
        <v>8</v>
      </c>
      <c r="BE77" s="1">
        <v>3.5</v>
      </c>
      <c r="BF77" s="1">
        <v>1</v>
      </c>
      <c r="BG77" s="1">
        <v>2</v>
      </c>
      <c r="BH77" s="1">
        <v>1</v>
      </c>
      <c r="BI77" s="1">
        <v>1.04</v>
      </c>
      <c r="BJ77" s="1">
        <v>23</v>
      </c>
      <c r="BK77" s="1">
        <v>16</v>
      </c>
      <c r="BL77" s="1">
        <v>70</v>
      </c>
      <c r="BM77" s="1">
        <v>11</v>
      </c>
      <c r="BN77" s="1">
        <v>6</v>
      </c>
      <c r="BO77" s="1">
        <v>55</v>
      </c>
      <c r="BP77" s="1">
        <v>5</v>
      </c>
      <c r="BQ77" s="1">
        <v>3.5</v>
      </c>
      <c r="BR77" s="1">
        <v>70</v>
      </c>
      <c r="BS77" s="1">
        <v>0</v>
      </c>
      <c r="BT77" s="1">
        <v>0</v>
      </c>
      <c r="BU77" s="1">
        <v>2</v>
      </c>
      <c r="BV77" s="1">
        <v>0</v>
      </c>
      <c r="BW77" s="1">
        <v>0</v>
      </c>
      <c r="BX77" s="1">
        <v>0</v>
      </c>
      <c r="BY77" s="1">
        <v>47.5</v>
      </c>
      <c r="BZ77" s="1">
        <v>0.5</v>
      </c>
      <c r="CA77" s="1">
        <v>2</v>
      </c>
      <c r="CB77" s="1">
        <v>1</v>
      </c>
      <c r="CC77" s="1">
        <v>0</v>
      </c>
      <c r="CD77" s="1">
        <v>0</v>
      </c>
      <c r="CE77" s="1">
        <v>0</v>
      </c>
      <c r="CF77" s="1">
        <v>0</v>
      </c>
      <c r="CG77" s="1">
        <v>0</v>
      </c>
      <c r="CH77" s="1">
        <v>0</v>
      </c>
      <c r="CI77" s="1">
        <v>0</v>
      </c>
      <c r="CJ77" s="1">
        <v>0</v>
      </c>
      <c r="CK77" s="1">
        <f t="shared" si="1"/>
        <v>3.3223569999999998</v>
      </c>
      <c r="CL77" s="1">
        <v>0</v>
      </c>
    </row>
    <row r="78" spans="1:90" x14ac:dyDescent="0.25">
      <c r="A78" s="1" t="s">
        <v>127</v>
      </c>
      <c r="B78" s="1">
        <v>4.7</v>
      </c>
      <c r="C78" s="1">
        <v>2</v>
      </c>
      <c r="D78" s="1">
        <v>56.5</v>
      </c>
      <c r="E78" s="1">
        <v>0.03</v>
      </c>
      <c r="F78" s="1">
        <v>0</v>
      </c>
      <c r="G78" s="1">
        <v>0.1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0.01</v>
      </c>
      <c r="P78" s="1">
        <v>0.01</v>
      </c>
      <c r="Q78" s="1">
        <v>0</v>
      </c>
      <c r="R78" s="1">
        <v>0</v>
      </c>
      <c r="S78" s="1">
        <v>0</v>
      </c>
      <c r="T78" s="1">
        <v>0</v>
      </c>
      <c r="U78" s="1">
        <v>20</v>
      </c>
      <c r="V78" s="1">
        <v>15</v>
      </c>
      <c r="W78" s="1">
        <v>75</v>
      </c>
      <c r="X78" s="1">
        <v>1.5</v>
      </c>
      <c r="Y78" s="1">
        <v>0</v>
      </c>
      <c r="Z78" s="1">
        <v>0</v>
      </c>
      <c r="AA78" s="1">
        <v>0</v>
      </c>
      <c r="AB78" s="1">
        <v>0</v>
      </c>
      <c r="AC78" s="1">
        <v>1</v>
      </c>
      <c r="AD78" s="1">
        <v>0</v>
      </c>
      <c r="AE78" s="1">
        <v>0.04</v>
      </c>
      <c r="AF78" s="1">
        <v>0</v>
      </c>
      <c r="AG78" s="1">
        <v>0</v>
      </c>
      <c r="AH78" s="1">
        <v>0.5</v>
      </c>
      <c r="AI78" s="1">
        <v>0</v>
      </c>
      <c r="AJ78" s="1">
        <v>0</v>
      </c>
      <c r="AK78" s="1">
        <v>5</v>
      </c>
      <c r="AL78" s="1">
        <v>13.5</v>
      </c>
      <c r="AM78" s="1">
        <v>14.4</v>
      </c>
      <c r="AN78" s="1">
        <v>0.2</v>
      </c>
      <c r="AO78" s="1">
        <v>2.7</v>
      </c>
      <c r="AP78" s="1">
        <v>8.5</v>
      </c>
      <c r="AQ78" s="1">
        <v>8.5</v>
      </c>
      <c r="AR78" s="1">
        <v>0</v>
      </c>
      <c r="AS78" s="1">
        <v>0.5</v>
      </c>
      <c r="AT78" s="1">
        <v>1</v>
      </c>
      <c r="AU78" s="1">
        <v>3.5</v>
      </c>
      <c r="AV78" s="1">
        <v>1.5</v>
      </c>
      <c r="AW78" s="1">
        <v>43</v>
      </c>
      <c r="AX78" s="1">
        <v>3</v>
      </c>
      <c r="AY78" s="1">
        <v>2</v>
      </c>
      <c r="AZ78" s="1">
        <v>0</v>
      </c>
      <c r="BA78" s="1">
        <v>0.5</v>
      </c>
      <c r="BB78" s="1">
        <v>2.5</v>
      </c>
      <c r="BC78" s="1">
        <v>9</v>
      </c>
      <c r="BD78" s="1">
        <v>5.5</v>
      </c>
      <c r="BE78" s="1">
        <v>2</v>
      </c>
      <c r="BF78" s="1">
        <v>0.5</v>
      </c>
      <c r="BG78" s="1">
        <v>1</v>
      </c>
      <c r="BH78" s="1">
        <v>1.5</v>
      </c>
      <c r="BI78" s="1">
        <v>0.94</v>
      </c>
      <c r="BJ78" s="1">
        <v>43.5</v>
      </c>
      <c r="BK78" s="1">
        <v>36</v>
      </c>
      <c r="BL78" s="1">
        <v>83</v>
      </c>
      <c r="BM78" s="1">
        <v>28</v>
      </c>
      <c r="BN78" s="1">
        <v>20</v>
      </c>
      <c r="BO78" s="1">
        <v>71</v>
      </c>
      <c r="BP78" s="1">
        <v>20</v>
      </c>
      <c r="BQ78" s="1">
        <v>15</v>
      </c>
      <c r="BR78" s="1">
        <v>75</v>
      </c>
      <c r="BS78" s="1">
        <v>0</v>
      </c>
      <c r="BT78" s="1">
        <v>0</v>
      </c>
      <c r="BU78" s="1">
        <v>1</v>
      </c>
      <c r="BV78" s="1">
        <v>1</v>
      </c>
      <c r="BW78" s="1">
        <v>1</v>
      </c>
      <c r="BX78" s="1">
        <v>0</v>
      </c>
      <c r="BY78" s="1">
        <v>58</v>
      </c>
      <c r="BZ78" s="1">
        <v>2.5</v>
      </c>
      <c r="CA78" s="1">
        <v>10</v>
      </c>
      <c r="CB78" s="1">
        <v>0.5</v>
      </c>
      <c r="CC78" s="1">
        <v>0</v>
      </c>
      <c r="CD78" s="1">
        <v>0</v>
      </c>
      <c r="CE78" s="1">
        <v>0</v>
      </c>
      <c r="CF78" s="1">
        <v>0</v>
      </c>
      <c r="CG78" s="1">
        <v>0</v>
      </c>
      <c r="CH78" s="1">
        <v>0</v>
      </c>
      <c r="CI78" s="1">
        <v>0</v>
      </c>
      <c r="CJ78" s="1">
        <v>0</v>
      </c>
      <c r="CK78" s="1">
        <f t="shared" si="1"/>
        <v>3.8576466899999997</v>
      </c>
      <c r="CL78" s="1">
        <v>0</v>
      </c>
    </row>
    <row r="79" spans="1:90" x14ac:dyDescent="0.25">
      <c r="A79" s="1" t="s">
        <v>175</v>
      </c>
      <c r="B79" s="1">
        <v>3.9</v>
      </c>
      <c r="C79" s="1">
        <v>2</v>
      </c>
      <c r="D79" s="1">
        <v>90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7.5</v>
      </c>
      <c r="V79" s="1">
        <v>4</v>
      </c>
      <c r="W79" s="1">
        <v>53</v>
      </c>
      <c r="X79" s="1">
        <v>0.5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0.5</v>
      </c>
      <c r="AI79" s="1">
        <v>0</v>
      </c>
      <c r="AJ79" s="1">
        <v>0.5</v>
      </c>
      <c r="AK79" s="1">
        <v>1</v>
      </c>
      <c r="AL79" s="1">
        <v>1.1000000000000001</v>
      </c>
      <c r="AM79" s="1">
        <v>7.4</v>
      </c>
      <c r="AN79" s="1">
        <v>0</v>
      </c>
      <c r="AO79" s="1">
        <v>3.1</v>
      </c>
      <c r="AP79" s="1">
        <v>7.5</v>
      </c>
      <c r="AQ79" s="1">
        <v>13.5</v>
      </c>
      <c r="AR79" s="1">
        <v>0</v>
      </c>
      <c r="AS79" s="1">
        <v>3.5</v>
      </c>
      <c r="AT79" s="1">
        <v>0.5</v>
      </c>
      <c r="AU79" s="1">
        <v>1</v>
      </c>
      <c r="AV79" s="1">
        <v>1</v>
      </c>
      <c r="AW79" s="1">
        <v>100</v>
      </c>
      <c r="AX79" s="1">
        <v>4</v>
      </c>
      <c r="AY79" s="1">
        <v>1</v>
      </c>
      <c r="AZ79" s="1">
        <v>0.5</v>
      </c>
      <c r="BA79" s="1">
        <v>0.5</v>
      </c>
      <c r="BB79" s="1">
        <v>2</v>
      </c>
      <c r="BC79" s="1">
        <v>13</v>
      </c>
      <c r="BD79" s="1">
        <v>8</v>
      </c>
      <c r="BE79" s="1">
        <v>3.5</v>
      </c>
      <c r="BF79" s="1">
        <v>1</v>
      </c>
      <c r="BG79" s="1">
        <v>2</v>
      </c>
      <c r="BH79" s="1">
        <v>1</v>
      </c>
      <c r="BI79" s="1">
        <v>1.04</v>
      </c>
      <c r="BJ79" s="1">
        <v>24.5</v>
      </c>
      <c r="BK79" s="1">
        <v>15</v>
      </c>
      <c r="BL79" s="1">
        <v>61</v>
      </c>
      <c r="BM79" s="1">
        <v>13.5</v>
      </c>
      <c r="BN79" s="1">
        <v>7</v>
      </c>
      <c r="BO79" s="1">
        <v>52</v>
      </c>
      <c r="BP79" s="1">
        <v>7.5</v>
      </c>
      <c r="BQ79" s="1">
        <v>4</v>
      </c>
      <c r="BR79" s="1">
        <v>53</v>
      </c>
      <c r="BS79" s="1">
        <v>0</v>
      </c>
      <c r="BT79" s="1">
        <v>0</v>
      </c>
      <c r="BU79" s="1">
        <v>2</v>
      </c>
      <c r="BV79" s="1">
        <v>0</v>
      </c>
      <c r="BW79" s="1">
        <v>0</v>
      </c>
      <c r="BX79" s="1">
        <v>0.5</v>
      </c>
      <c r="BY79" s="1">
        <v>46</v>
      </c>
      <c r="BZ79" s="1">
        <v>0.5</v>
      </c>
      <c r="CA79" s="1">
        <v>4.5</v>
      </c>
      <c r="CB79" s="1">
        <v>2.5</v>
      </c>
      <c r="CC79" s="1">
        <v>0</v>
      </c>
      <c r="CD79" s="1">
        <v>0</v>
      </c>
      <c r="CE79" s="1">
        <v>0</v>
      </c>
      <c r="CF79" s="1">
        <v>0</v>
      </c>
      <c r="CG79" s="1">
        <v>0</v>
      </c>
      <c r="CH79" s="1">
        <v>0</v>
      </c>
      <c r="CI79" s="1">
        <v>0</v>
      </c>
      <c r="CJ79" s="1">
        <v>0</v>
      </c>
      <c r="CK79" s="1">
        <f t="shared" si="1"/>
        <v>3.6315223000000003</v>
      </c>
      <c r="CL79" s="1">
        <v>-1</v>
      </c>
    </row>
  </sheetData>
  <sortState xmlns:xlrd2="http://schemas.microsoft.com/office/spreadsheetml/2017/richdata2" ref="A2:CL79">
    <sortCondition ref="C6:C79"/>
  </sortState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9F7AF-997D-4409-89D1-EE1CB31B4A92}">
  <dimension ref="A1:CL60"/>
  <sheetViews>
    <sheetView zoomScale="80" zoomScaleNormal="80" workbookViewId="0">
      <pane xSplit="1" ySplit="1" topLeftCell="BT2" activePane="bottomRight" state="frozen"/>
      <selection pane="topRight" activeCell="B1" sqref="B1"/>
      <selection pane="bottomLeft" activeCell="A2" sqref="A2"/>
      <selection pane="bottomRight" activeCell="CK1" activeCellId="1" sqref="A1:B1048576 CK1:CL1048576"/>
    </sheetView>
  </sheetViews>
  <sheetFormatPr defaultRowHeight="15.75" x14ac:dyDescent="0.25"/>
  <cols>
    <col min="1" max="89" width="9.140625" style="1"/>
    <col min="90" max="90" width="12" style="1" bestFit="1" customWidth="1"/>
    <col min="91" max="16384" width="9.140625" style="1"/>
  </cols>
  <sheetData>
    <row r="1" spans="1:9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10</v>
      </c>
      <c r="S1" s="1" t="s">
        <v>11</v>
      </c>
      <c r="T1" s="1" t="s">
        <v>13</v>
      </c>
      <c r="U1" s="1" t="s">
        <v>17</v>
      </c>
      <c r="V1" s="1" t="s">
        <v>18</v>
      </c>
      <c r="W1" s="1" t="s">
        <v>19</v>
      </c>
      <c r="X1" s="1" t="s">
        <v>17</v>
      </c>
      <c r="Y1" s="1" t="s">
        <v>18</v>
      </c>
      <c r="Z1" s="1" t="s">
        <v>19</v>
      </c>
      <c r="AA1" s="1" t="s">
        <v>20</v>
      </c>
      <c r="AB1" s="1" t="s">
        <v>21</v>
      </c>
      <c r="AC1" s="1" t="s">
        <v>22</v>
      </c>
      <c r="AD1" s="1" t="s">
        <v>23</v>
      </c>
      <c r="AE1" s="1" t="s">
        <v>24</v>
      </c>
      <c r="AF1" s="1" t="s">
        <v>25</v>
      </c>
      <c r="AG1" s="1" t="s">
        <v>26</v>
      </c>
      <c r="AH1" s="1" t="s">
        <v>27</v>
      </c>
      <c r="AI1" s="1" t="s">
        <v>28</v>
      </c>
      <c r="AJ1" s="1" t="s">
        <v>29</v>
      </c>
      <c r="AK1" s="1" t="s">
        <v>30</v>
      </c>
      <c r="AL1" s="1" t="s">
        <v>31</v>
      </c>
      <c r="AM1" s="1" t="s">
        <v>32</v>
      </c>
      <c r="AN1" s="1" t="s">
        <v>33</v>
      </c>
      <c r="AO1" s="1" t="s">
        <v>34</v>
      </c>
      <c r="AP1" s="1" t="s">
        <v>35</v>
      </c>
      <c r="AQ1" s="1" t="s">
        <v>36</v>
      </c>
      <c r="AR1" s="1" t="s">
        <v>37</v>
      </c>
      <c r="AS1" s="1" t="s">
        <v>38</v>
      </c>
      <c r="AT1" s="1" t="s">
        <v>39</v>
      </c>
      <c r="AU1" s="1" t="s">
        <v>17</v>
      </c>
      <c r="AV1" s="1" t="s">
        <v>40</v>
      </c>
      <c r="AW1" s="1" t="s">
        <v>19</v>
      </c>
      <c r="AX1" s="1" t="s">
        <v>41</v>
      </c>
      <c r="AY1" s="1" t="s">
        <v>42</v>
      </c>
      <c r="AZ1" s="1" t="s">
        <v>43</v>
      </c>
      <c r="BA1" s="1" t="s">
        <v>44</v>
      </c>
      <c r="BB1" s="1" t="s">
        <v>45</v>
      </c>
      <c r="BC1" s="1" t="s">
        <v>8</v>
      </c>
      <c r="BD1" s="1" t="s">
        <v>10</v>
      </c>
      <c r="BE1" s="1" t="s">
        <v>9</v>
      </c>
      <c r="BF1" s="1" t="s">
        <v>46</v>
      </c>
      <c r="BG1" s="1" t="s">
        <v>13</v>
      </c>
      <c r="BH1" s="1" t="s">
        <v>12</v>
      </c>
      <c r="BI1" s="1" t="s">
        <v>47</v>
      </c>
      <c r="BJ1" s="1" t="s">
        <v>17</v>
      </c>
      <c r="BK1" s="1" t="s">
        <v>48</v>
      </c>
      <c r="BL1" s="1" t="s">
        <v>19</v>
      </c>
      <c r="BM1" s="1" t="s">
        <v>17</v>
      </c>
      <c r="BN1" s="1" t="s">
        <v>49</v>
      </c>
      <c r="BO1" s="1" t="s">
        <v>19</v>
      </c>
      <c r="BP1" s="1" t="s">
        <v>17</v>
      </c>
      <c r="BQ1" s="1" t="s">
        <v>18</v>
      </c>
      <c r="BR1" s="1" t="s">
        <v>19</v>
      </c>
      <c r="BS1" s="1" t="s">
        <v>17</v>
      </c>
      <c r="BT1" s="1" t="s">
        <v>49</v>
      </c>
      <c r="BU1" s="1" t="s">
        <v>50</v>
      </c>
      <c r="BV1" s="1" t="s">
        <v>51</v>
      </c>
      <c r="BW1" s="1" t="s">
        <v>52</v>
      </c>
      <c r="BX1" s="1" t="s">
        <v>53</v>
      </c>
      <c r="BY1" s="1" t="s">
        <v>54</v>
      </c>
      <c r="BZ1" s="1" t="s">
        <v>55</v>
      </c>
      <c r="CA1" s="1" t="s">
        <v>56</v>
      </c>
      <c r="CB1" s="1" t="s">
        <v>55</v>
      </c>
      <c r="CC1" s="1" t="s">
        <v>56</v>
      </c>
      <c r="CD1" s="1" t="s">
        <v>55</v>
      </c>
      <c r="CE1" s="1" t="s">
        <v>57</v>
      </c>
      <c r="CF1" s="1" t="s">
        <v>49</v>
      </c>
      <c r="CG1" s="1" t="s">
        <v>17</v>
      </c>
      <c r="CH1" s="1" t="s">
        <v>58</v>
      </c>
      <c r="CI1" s="1" t="s">
        <v>17</v>
      </c>
      <c r="CJ1" s="1" t="s">
        <v>58</v>
      </c>
      <c r="CK1" s="1" t="s">
        <v>209</v>
      </c>
      <c r="CL1" s="1" t="s">
        <v>208</v>
      </c>
    </row>
    <row r="2" spans="1:90" x14ac:dyDescent="0.25">
      <c r="A2" s="1" t="s">
        <v>60</v>
      </c>
      <c r="B2" s="1">
        <v>5.3</v>
      </c>
      <c r="C2" s="1">
        <v>1</v>
      </c>
      <c r="D2" s="1">
        <v>90</v>
      </c>
      <c r="E2" s="1">
        <v>0.02</v>
      </c>
      <c r="F2" s="1">
        <v>0</v>
      </c>
      <c r="G2" s="1">
        <v>0.1</v>
      </c>
      <c r="H2" s="1">
        <v>0</v>
      </c>
      <c r="I2" s="1">
        <v>1</v>
      </c>
      <c r="J2" s="1">
        <v>0</v>
      </c>
      <c r="K2" s="1">
        <v>0</v>
      </c>
      <c r="L2" s="1">
        <v>1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40</v>
      </c>
      <c r="V2" s="1">
        <v>37</v>
      </c>
      <c r="W2" s="1">
        <v>93</v>
      </c>
      <c r="X2" s="1">
        <v>4</v>
      </c>
      <c r="Y2" s="1">
        <v>1</v>
      </c>
      <c r="Z2" s="1">
        <v>25</v>
      </c>
      <c r="AA2" s="1">
        <v>0</v>
      </c>
      <c r="AB2" s="1">
        <v>0</v>
      </c>
      <c r="AC2" s="1">
        <v>2</v>
      </c>
      <c r="AD2" s="1">
        <v>0</v>
      </c>
      <c r="AE2" s="1">
        <v>7.0000000000000007E-2</v>
      </c>
      <c r="AF2" s="1">
        <v>0</v>
      </c>
      <c r="AG2" s="1">
        <v>0</v>
      </c>
      <c r="AH2" s="1">
        <v>0</v>
      </c>
      <c r="AI2" s="1">
        <v>0</v>
      </c>
      <c r="AJ2" s="1">
        <v>1</v>
      </c>
      <c r="AK2" s="1">
        <v>1</v>
      </c>
      <c r="AL2" s="1">
        <v>35.5</v>
      </c>
      <c r="AM2" s="1">
        <v>13.2</v>
      </c>
      <c r="AN2" s="1">
        <v>0.2</v>
      </c>
      <c r="AO2" s="1">
        <v>5.7</v>
      </c>
      <c r="AP2" s="1">
        <v>16</v>
      </c>
      <c r="AQ2" s="1">
        <v>28</v>
      </c>
      <c r="AR2" s="1">
        <v>0</v>
      </c>
      <c r="AS2" s="1">
        <v>6</v>
      </c>
      <c r="AT2" s="1">
        <v>0</v>
      </c>
      <c r="AU2" s="1">
        <v>0</v>
      </c>
      <c r="AV2" s="1">
        <v>0</v>
      </c>
      <c r="AX2" s="1">
        <v>9</v>
      </c>
      <c r="AY2" s="1">
        <v>0</v>
      </c>
      <c r="AZ2" s="1">
        <v>0</v>
      </c>
      <c r="BA2" s="1">
        <v>3</v>
      </c>
      <c r="BB2" s="1">
        <v>3</v>
      </c>
      <c r="BC2" s="1">
        <v>2</v>
      </c>
      <c r="BD2" s="1">
        <v>2</v>
      </c>
      <c r="BE2" s="1">
        <v>1</v>
      </c>
      <c r="BF2" s="1">
        <v>1</v>
      </c>
      <c r="BG2" s="1">
        <v>2</v>
      </c>
      <c r="BH2" s="1">
        <v>0</v>
      </c>
      <c r="BI2" s="1">
        <v>0.21</v>
      </c>
      <c r="BJ2" s="1">
        <v>100</v>
      </c>
      <c r="BK2" s="1">
        <v>94</v>
      </c>
      <c r="BL2" s="1">
        <v>94</v>
      </c>
      <c r="BM2" s="1">
        <v>77</v>
      </c>
      <c r="BN2" s="1">
        <v>70</v>
      </c>
      <c r="BO2" s="1">
        <v>91</v>
      </c>
      <c r="BP2" s="1">
        <v>40</v>
      </c>
      <c r="BQ2" s="1">
        <v>37</v>
      </c>
      <c r="BR2" s="1">
        <v>93</v>
      </c>
      <c r="BS2" s="1">
        <v>0</v>
      </c>
      <c r="BT2" s="1">
        <v>0</v>
      </c>
      <c r="BU2" s="1">
        <v>1</v>
      </c>
      <c r="BV2" s="1">
        <v>0</v>
      </c>
      <c r="BW2" s="1">
        <v>0</v>
      </c>
      <c r="BX2" s="1">
        <v>0</v>
      </c>
      <c r="BY2" s="1">
        <v>118</v>
      </c>
      <c r="BZ2" s="1">
        <v>0</v>
      </c>
      <c r="CA2" s="1">
        <v>15</v>
      </c>
      <c r="CB2" s="1">
        <v>8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f>4.183594+(-0.009034*D2)+(-1.802019*E2)+(1.02112*F2)+(1.762121*G2)+(-3.031996*J2)+(-6.456009*M2)+(24.043236*O2)+(-1.033312*T2)+(0.066494*AA2)+(-0.22258*AB2)+(-0.191123*AC2)+(-1.297444*AI2)+(-0.050047*AK2)+(-0.042478*AM2)+(0.045861*AQ2)+(-0.114879*AS2)+(-0.11276*AT2)+(0.156991*AU2)+(-0.222984*AV2)+(0.03936*AY2)+(0.032499*BE2)+(0.1917*BF2)+(-0.123623*BG2)+(0.065461*BH2)+(0.015142*BK2)+(-0.018628*BL2)+(-0.023796*BN2)+(0.006707*BR2)+(0.619998*BS2)+(0.019132*BY2)+(0.096691*BZ2)+(-0.020132*CA2)+(0.100053*CB2)+(-1.303454*CD2)+(-0.545811*CF2)+(-1.093949*CG2)+(4.460507*CH2)+(7.9751*CJ2)</f>
        <v>4.4758571199999997</v>
      </c>
      <c r="CL2" s="1">
        <v>6</v>
      </c>
    </row>
    <row r="3" spans="1:90" x14ac:dyDescent="0.25">
      <c r="A3" s="1" t="s">
        <v>77</v>
      </c>
      <c r="B3" s="1">
        <v>4.7</v>
      </c>
      <c r="C3" s="1">
        <v>1</v>
      </c>
      <c r="D3" s="1">
        <v>90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10</v>
      </c>
      <c r="V3" s="1">
        <v>5</v>
      </c>
      <c r="W3" s="1">
        <v>50</v>
      </c>
      <c r="X3" s="1">
        <v>1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0.8</v>
      </c>
      <c r="AM3" s="1">
        <v>21.6</v>
      </c>
      <c r="AN3" s="1">
        <v>0</v>
      </c>
      <c r="AO3" s="1">
        <v>1.4</v>
      </c>
      <c r="AP3" s="1">
        <v>7</v>
      </c>
      <c r="AQ3" s="1">
        <v>7</v>
      </c>
      <c r="AR3" s="1">
        <v>0</v>
      </c>
      <c r="AS3" s="1">
        <v>2</v>
      </c>
      <c r="AT3" s="1">
        <v>1</v>
      </c>
      <c r="AU3" s="1">
        <v>4</v>
      </c>
      <c r="AV3" s="1">
        <v>1</v>
      </c>
      <c r="AW3" s="1">
        <v>25</v>
      </c>
      <c r="AX3" s="1">
        <v>4</v>
      </c>
      <c r="AY3" s="1">
        <v>0</v>
      </c>
      <c r="AZ3" s="1">
        <v>2</v>
      </c>
      <c r="BA3" s="1">
        <v>1</v>
      </c>
      <c r="BB3" s="1">
        <v>3</v>
      </c>
      <c r="BC3" s="1">
        <v>20</v>
      </c>
      <c r="BD3" s="1">
        <v>15</v>
      </c>
      <c r="BE3" s="1">
        <v>5</v>
      </c>
      <c r="BF3" s="1">
        <v>2</v>
      </c>
      <c r="BG3" s="1">
        <v>5</v>
      </c>
      <c r="BH3" s="1">
        <v>4</v>
      </c>
      <c r="BI3" s="1">
        <v>2.71</v>
      </c>
      <c r="BJ3" s="1">
        <v>32</v>
      </c>
      <c r="BK3" s="1">
        <v>21</v>
      </c>
      <c r="BL3" s="1">
        <v>66</v>
      </c>
      <c r="BM3" s="1">
        <v>21</v>
      </c>
      <c r="BN3" s="1">
        <v>12</v>
      </c>
      <c r="BO3" s="1">
        <v>57</v>
      </c>
      <c r="BP3" s="1">
        <v>10</v>
      </c>
      <c r="BQ3" s="1">
        <v>5</v>
      </c>
      <c r="BR3" s="1">
        <v>50</v>
      </c>
      <c r="BS3" s="1">
        <v>0</v>
      </c>
      <c r="BT3" s="1">
        <v>0</v>
      </c>
      <c r="BU3" s="1">
        <v>1</v>
      </c>
      <c r="BV3" s="1">
        <v>0</v>
      </c>
      <c r="BW3" s="1">
        <v>0</v>
      </c>
      <c r="BX3" s="1">
        <v>0</v>
      </c>
      <c r="BY3" s="1">
        <v>51</v>
      </c>
      <c r="BZ3" s="1">
        <v>0</v>
      </c>
      <c r="CA3" s="1">
        <v>8</v>
      </c>
      <c r="CB3" s="1">
        <v>1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f t="shared" ref="CK3:CK60" si="0">4.183594+(-0.009034*D3)+(-1.802019*E3)+(1.02112*F3)+(1.762121*G3)+(-3.031996*J3)+(-6.456009*M3)+(24.043236*O3)+(-1.033312*T3)+(0.066494*AA3)+(-0.22258*AB3)+(-0.191123*AC3)+(-1.297444*AI3)+(-0.050047*AK3)+(-0.042478*AM3)+(0.045861*AQ3)+(-0.114879*AS3)+(-0.11276*AT3)+(0.156991*AU3)+(-0.222984*AV3)+(0.03936*AY3)+(0.032499*BE3)+(0.1917*BF3)+(-0.123623*BG3)+(0.065461*BH3)+(0.015142*BK3)+(-0.018628*BL3)+(-0.023796*BN3)+(0.006707*BR3)+(0.619998*BS3)+(0.019132*BY3)+(0.096691*BZ3)+(-0.020132*CA3)+(0.100053*CB3)+(-1.303454*CD3)+(-0.545811*CF3)+(-1.093949*CG3)+(4.460507*CH3)+(7.9751*CJ3)</f>
        <v>3.0791831999999997</v>
      </c>
      <c r="CL3" s="1">
        <v>6</v>
      </c>
    </row>
    <row r="4" spans="1:90" x14ac:dyDescent="0.25">
      <c r="A4" s="1" t="s">
        <v>161</v>
      </c>
      <c r="B4" s="1">
        <v>4.2</v>
      </c>
      <c r="C4" s="1">
        <v>1</v>
      </c>
      <c r="D4" s="1">
        <v>78</v>
      </c>
      <c r="E4" s="1">
        <v>0.06</v>
      </c>
      <c r="F4" s="1">
        <v>0</v>
      </c>
      <c r="G4" s="1">
        <v>0.1</v>
      </c>
      <c r="H4" s="1">
        <v>0</v>
      </c>
      <c r="I4" s="1">
        <v>1</v>
      </c>
      <c r="J4" s="1">
        <v>0</v>
      </c>
      <c r="K4" s="1">
        <v>1</v>
      </c>
      <c r="L4" s="1">
        <v>0</v>
      </c>
      <c r="M4" s="1">
        <v>0</v>
      </c>
      <c r="N4" s="1">
        <v>1</v>
      </c>
      <c r="O4" s="1">
        <v>0.04</v>
      </c>
      <c r="P4" s="1">
        <v>0.04</v>
      </c>
      <c r="Q4" s="1">
        <v>0</v>
      </c>
      <c r="R4" s="1">
        <v>0</v>
      </c>
      <c r="S4" s="1">
        <v>0</v>
      </c>
      <c r="T4" s="1">
        <v>0</v>
      </c>
      <c r="U4" s="1">
        <v>4</v>
      </c>
      <c r="V4" s="1">
        <v>3</v>
      </c>
      <c r="W4" s="1">
        <v>75</v>
      </c>
      <c r="X4" s="1">
        <v>0</v>
      </c>
      <c r="Y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0.04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18</v>
      </c>
      <c r="AL4" s="1">
        <v>0.5</v>
      </c>
      <c r="AM4" s="1">
        <v>17.600000000000001</v>
      </c>
      <c r="AN4" s="1">
        <v>0.3</v>
      </c>
      <c r="AO4" s="1">
        <v>2.9</v>
      </c>
      <c r="AP4" s="1">
        <v>10</v>
      </c>
      <c r="AQ4" s="1">
        <v>10</v>
      </c>
      <c r="AR4" s="1">
        <v>0</v>
      </c>
      <c r="AS4" s="1">
        <v>2</v>
      </c>
      <c r="AT4" s="1">
        <v>1</v>
      </c>
      <c r="AU4" s="1">
        <v>5</v>
      </c>
      <c r="AV4" s="1">
        <v>3</v>
      </c>
      <c r="AW4" s="1">
        <v>60</v>
      </c>
      <c r="AX4" s="1">
        <v>4</v>
      </c>
      <c r="AY4" s="1">
        <v>3</v>
      </c>
      <c r="AZ4" s="1">
        <v>0</v>
      </c>
      <c r="BA4" s="1">
        <v>1</v>
      </c>
      <c r="BB4" s="1">
        <v>4</v>
      </c>
      <c r="BC4" s="1">
        <v>14</v>
      </c>
      <c r="BD4" s="1">
        <v>10</v>
      </c>
      <c r="BE4" s="1">
        <v>4</v>
      </c>
      <c r="BF4" s="1">
        <v>0</v>
      </c>
      <c r="BG4" s="1">
        <v>0</v>
      </c>
      <c r="BH4" s="1">
        <v>2</v>
      </c>
      <c r="BI4" s="1">
        <v>1.46</v>
      </c>
      <c r="BJ4" s="1">
        <v>30</v>
      </c>
      <c r="BK4" s="1">
        <v>19</v>
      </c>
      <c r="BL4" s="1">
        <v>63</v>
      </c>
      <c r="BM4" s="1">
        <v>13</v>
      </c>
      <c r="BN4" s="1">
        <v>7</v>
      </c>
      <c r="BO4" s="1">
        <v>54</v>
      </c>
      <c r="BP4" s="1">
        <v>4</v>
      </c>
      <c r="BQ4" s="1">
        <v>3</v>
      </c>
      <c r="BR4" s="1">
        <v>75</v>
      </c>
      <c r="BS4" s="1">
        <v>0</v>
      </c>
      <c r="BT4" s="1">
        <v>0</v>
      </c>
      <c r="BU4" s="1">
        <v>1</v>
      </c>
      <c r="BV4" s="1">
        <v>0</v>
      </c>
      <c r="BW4" s="1">
        <v>1</v>
      </c>
      <c r="BX4" s="1">
        <v>1</v>
      </c>
      <c r="BY4" s="1">
        <v>63</v>
      </c>
      <c r="BZ4" s="1">
        <v>1</v>
      </c>
      <c r="CA4" s="1">
        <v>5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f t="shared" si="0"/>
        <v>4.1233306000000001</v>
      </c>
      <c r="CL4" s="1">
        <v>2</v>
      </c>
    </row>
    <row r="5" spans="1:90" x14ac:dyDescent="0.25">
      <c r="A5" s="1" t="s">
        <v>195</v>
      </c>
      <c r="B5" s="1">
        <v>4.5</v>
      </c>
      <c r="C5" s="1">
        <v>1</v>
      </c>
      <c r="D5" s="1">
        <v>63</v>
      </c>
      <c r="E5" s="1">
        <v>0.02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4</v>
      </c>
      <c r="V5" s="1">
        <v>3</v>
      </c>
      <c r="W5" s="1">
        <v>75</v>
      </c>
      <c r="X5" s="1">
        <v>1</v>
      </c>
      <c r="Y5" s="1">
        <v>0</v>
      </c>
      <c r="Z5" s="1">
        <v>0</v>
      </c>
      <c r="AA5" s="1">
        <v>0</v>
      </c>
      <c r="AB5" s="1">
        <v>0</v>
      </c>
      <c r="AC5" s="1">
        <v>1</v>
      </c>
      <c r="AD5" s="1">
        <v>0</v>
      </c>
      <c r="AE5" s="1">
        <v>0.03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11.3</v>
      </c>
      <c r="AM5" s="1">
        <v>11.4</v>
      </c>
      <c r="AN5" s="1">
        <v>0.1</v>
      </c>
      <c r="AO5" s="1">
        <v>2.6</v>
      </c>
      <c r="AP5" s="1">
        <v>8</v>
      </c>
      <c r="AQ5" s="1">
        <v>8</v>
      </c>
      <c r="AR5" s="1">
        <v>0</v>
      </c>
      <c r="AS5" s="1">
        <v>2</v>
      </c>
      <c r="AT5" s="1">
        <v>1</v>
      </c>
      <c r="AU5" s="1">
        <v>3</v>
      </c>
      <c r="AV5" s="1">
        <v>2</v>
      </c>
      <c r="AW5" s="1">
        <v>67</v>
      </c>
      <c r="AX5" s="1">
        <v>3</v>
      </c>
      <c r="AY5" s="1">
        <v>0</v>
      </c>
      <c r="AZ5" s="1">
        <v>1</v>
      </c>
      <c r="BA5" s="1">
        <v>0</v>
      </c>
      <c r="BB5" s="1">
        <v>1</v>
      </c>
      <c r="BC5" s="1">
        <v>14</v>
      </c>
      <c r="BD5" s="1">
        <v>10</v>
      </c>
      <c r="BE5" s="1">
        <v>4</v>
      </c>
      <c r="BF5" s="1">
        <v>0</v>
      </c>
      <c r="BG5" s="1">
        <v>0</v>
      </c>
      <c r="BH5" s="1">
        <v>2</v>
      </c>
      <c r="BI5" s="1">
        <v>1.46</v>
      </c>
      <c r="BJ5" s="1">
        <v>16</v>
      </c>
      <c r="BK5" s="1">
        <v>11</v>
      </c>
      <c r="BL5" s="1">
        <v>69</v>
      </c>
      <c r="BM5" s="1">
        <v>9</v>
      </c>
      <c r="BN5" s="1">
        <v>5</v>
      </c>
      <c r="BO5" s="1">
        <v>56</v>
      </c>
      <c r="BP5" s="1">
        <v>4</v>
      </c>
      <c r="BQ5" s="1">
        <v>3</v>
      </c>
      <c r="BR5" s="1">
        <v>75</v>
      </c>
      <c r="BS5" s="1">
        <v>0</v>
      </c>
      <c r="BT5" s="1">
        <v>0</v>
      </c>
      <c r="BU5" s="1">
        <v>1</v>
      </c>
      <c r="BV5" s="1">
        <v>0</v>
      </c>
      <c r="BW5" s="1">
        <v>1</v>
      </c>
      <c r="BX5" s="1">
        <v>0</v>
      </c>
      <c r="BY5" s="1">
        <v>29</v>
      </c>
      <c r="BZ5" s="1">
        <v>0</v>
      </c>
      <c r="CA5" s="1">
        <v>0</v>
      </c>
      <c r="CB5" s="1">
        <v>3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f t="shared" si="0"/>
        <v>3.3335944199999994</v>
      </c>
      <c r="CL5" s="1">
        <v>2</v>
      </c>
    </row>
    <row r="6" spans="1:90" x14ac:dyDescent="0.25">
      <c r="A6" s="1" t="s">
        <v>182</v>
      </c>
      <c r="B6" s="1">
        <v>5.0999999999999996</v>
      </c>
      <c r="C6" s="1">
        <v>1</v>
      </c>
      <c r="D6" s="1">
        <v>90</v>
      </c>
      <c r="E6" s="1">
        <v>0.05</v>
      </c>
      <c r="F6" s="1">
        <v>0</v>
      </c>
      <c r="G6" s="1">
        <v>0.1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14</v>
      </c>
      <c r="V6" s="1">
        <v>10</v>
      </c>
      <c r="W6" s="1">
        <v>71</v>
      </c>
      <c r="X6" s="1">
        <v>3</v>
      </c>
      <c r="Y6" s="1">
        <v>1</v>
      </c>
      <c r="Z6" s="1">
        <v>33</v>
      </c>
      <c r="AA6" s="1">
        <v>0</v>
      </c>
      <c r="AB6" s="1">
        <v>0</v>
      </c>
      <c r="AC6" s="1">
        <v>2</v>
      </c>
      <c r="AD6" s="1">
        <v>0</v>
      </c>
      <c r="AE6" s="1">
        <v>7.0000000000000007E-2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27.4</v>
      </c>
      <c r="AM6" s="1">
        <v>18.600000000000001</v>
      </c>
      <c r="AN6" s="1">
        <v>0.2</v>
      </c>
      <c r="AO6" s="1">
        <v>2.8</v>
      </c>
      <c r="AP6" s="1">
        <v>13</v>
      </c>
      <c r="AQ6" s="1">
        <v>13</v>
      </c>
      <c r="AR6" s="1">
        <v>0</v>
      </c>
      <c r="AS6" s="1">
        <v>2</v>
      </c>
      <c r="AT6" s="1">
        <v>1</v>
      </c>
      <c r="AU6" s="1">
        <v>4</v>
      </c>
      <c r="AV6" s="1">
        <v>2</v>
      </c>
      <c r="AW6" s="1">
        <v>50</v>
      </c>
      <c r="AX6" s="1">
        <v>4</v>
      </c>
      <c r="AY6" s="1">
        <v>1</v>
      </c>
      <c r="AZ6" s="1">
        <v>0</v>
      </c>
      <c r="BA6" s="1">
        <v>0</v>
      </c>
      <c r="BB6" s="1">
        <v>1</v>
      </c>
      <c r="BC6" s="1">
        <v>14</v>
      </c>
      <c r="BD6" s="1">
        <v>10</v>
      </c>
      <c r="BE6" s="1">
        <v>4</v>
      </c>
      <c r="BF6" s="1">
        <v>0</v>
      </c>
      <c r="BG6" s="1">
        <v>0</v>
      </c>
      <c r="BH6" s="1">
        <v>2</v>
      </c>
      <c r="BI6" s="1">
        <v>1.46</v>
      </c>
      <c r="BJ6" s="1">
        <v>48</v>
      </c>
      <c r="BK6" s="1">
        <v>37</v>
      </c>
      <c r="BL6" s="1">
        <v>77</v>
      </c>
      <c r="BM6" s="1">
        <v>28</v>
      </c>
      <c r="BN6" s="1">
        <v>20</v>
      </c>
      <c r="BO6" s="1">
        <v>71</v>
      </c>
      <c r="BP6" s="1">
        <v>14</v>
      </c>
      <c r="BQ6" s="1">
        <v>10</v>
      </c>
      <c r="BR6" s="1">
        <v>71</v>
      </c>
      <c r="BS6" s="1">
        <v>0</v>
      </c>
      <c r="BT6" s="1">
        <v>0</v>
      </c>
      <c r="BU6" s="1">
        <v>1</v>
      </c>
      <c r="BV6" s="1">
        <v>0</v>
      </c>
      <c r="BW6" s="1">
        <v>0</v>
      </c>
      <c r="BX6" s="1">
        <v>0</v>
      </c>
      <c r="BY6" s="1">
        <v>71</v>
      </c>
      <c r="BZ6" s="1">
        <v>0</v>
      </c>
      <c r="CA6" s="1">
        <v>5</v>
      </c>
      <c r="CB6" s="1">
        <v>3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f t="shared" si="0"/>
        <v>3.7043033499999996</v>
      </c>
      <c r="CL6" s="1">
        <v>2</v>
      </c>
    </row>
    <row r="7" spans="1:90" x14ac:dyDescent="0.25">
      <c r="A7" s="1" t="s">
        <v>150</v>
      </c>
      <c r="B7" s="1">
        <v>5.7</v>
      </c>
      <c r="C7" s="1">
        <v>1</v>
      </c>
      <c r="D7" s="1">
        <v>74</v>
      </c>
      <c r="E7" s="1">
        <v>0.01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13</v>
      </c>
      <c r="V7" s="1">
        <v>8</v>
      </c>
      <c r="W7" s="1">
        <v>62</v>
      </c>
      <c r="X7" s="1">
        <v>3</v>
      </c>
      <c r="Y7" s="1">
        <v>0</v>
      </c>
      <c r="Z7" s="1">
        <v>0</v>
      </c>
      <c r="AA7" s="1">
        <v>0</v>
      </c>
      <c r="AB7" s="1">
        <v>0</v>
      </c>
      <c r="AC7" s="1">
        <v>1</v>
      </c>
      <c r="AD7" s="1">
        <v>0</v>
      </c>
      <c r="AE7" s="1">
        <v>0.03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11.8</v>
      </c>
      <c r="AM7" s="1">
        <v>22.8</v>
      </c>
      <c r="AN7" s="1">
        <v>0.1</v>
      </c>
      <c r="AO7" s="1">
        <v>2.2000000000000002</v>
      </c>
      <c r="AP7" s="1">
        <v>16</v>
      </c>
      <c r="AQ7" s="1">
        <v>16</v>
      </c>
      <c r="AR7" s="1">
        <v>0</v>
      </c>
      <c r="AS7" s="1">
        <v>2</v>
      </c>
      <c r="AT7" s="1">
        <v>1</v>
      </c>
      <c r="AU7" s="1">
        <v>2</v>
      </c>
      <c r="AV7" s="1">
        <v>2</v>
      </c>
      <c r="AW7" s="1">
        <v>100</v>
      </c>
      <c r="AX7" s="1">
        <v>4</v>
      </c>
      <c r="AY7" s="1">
        <v>1</v>
      </c>
      <c r="AZ7" s="1">
        <v>2</v>
      </c>
      <c r="BA7" s="1">
        <v>1</v>
      </c>
      <c r="BB7" s="1">
        <v>4</v>
      </c>
      <c r="BC7" s="1">
        <v>12</v>
      </c>
      <c r="BD7" s="1">
        <v>8</v>
      </c>
      <c r="BE7" s="1">
        <v>5</v>
      </c>
      <c r="BF7" s="1">
        <v>1</v>
      </c>
      <c r="BG7" s="1">
        <v>0</v>
      </c>
      <c r="BH7" s="1">
        <v>2</v>
      </c>
      <c r="BI7" s="1">
        <v>1.88</v>
      </c>
      <c r="BJ7" s="1">
        <v>44</v>
      </c>
      <c r="BK7" s="1">
        <v>34</v>
      </c>
      <c r="BL7" s="1">
        <v>77</v>
      </c>
      <c r="BM7" s="1">
        <v>26</v>
      </c>
      <c r="BN7" s="1">
        <v>16</v>
      </c>
      <c r="BO7" s="1">
        <v>62</v>
      </c>
      <c r="BP7" s="1">
        <v>13</v>
      </c>
      <c r="BQ7" s="1">
        <v>8</v>
      </c>
      <c r="BR7" s="1">
        <v>62</v>
      </c>
      <c r="BS7" s="1">
        <v>0</v>
      </c>
      <c r="BT7" s="1">
        <v>0</v>
      </c>
      <c r="BU7" s="1">
        <v>1</v>
      </c>
      <c r="BV7" s="1">
        <v>0</v>
      </c>
      <c r="BW7" s="1">
        <v>1</v>
      </c>
      <c r="BX7" s="1">
        <v>0</v>
      </c>
      <c r="BY7" s="1">
        <v>59</v>
      </c>
      <c r="BZ7" s="1">
        <v>0</v>
      </c>
      <c r="CA7" s="1">
        <v>8</v>
      </c>
      <c r="CB7" s="1">
        <v>4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f t="shared" si="0"/>
        <v>3.6046994100000003</v>
      </c>
      <c r="CL7" s="1">
        <v>2</v>
      </c>
    </row>
    <row r="8" spans="1:90" x14ac:dyDescent="0.25">
      <c r="A8" s="1" t="s">
        <v>64</v>
      </c>
      <c r="B8" s="1">
        <v>4.5</v>
      </c>
      <c r="C8" s="1">
        <v>1</v>
      </c>
      <c r="D8" s="1">
        <v>90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6</v>
      </c>
      <c r="V8" s="1">
        <v>3</v>
      </c>
      <c r="W8" s="1">
        <v>50</v>
      </c>
      <c r="X8" s="1">
        <v>1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0.8</v>
      </c>
      <c r="AM8" s="1">
        <v>19</v>
      </c>
      <c r="AN8" s="1">
        <v>0</v>
      </c>
      <c r="AO8" s="1">
        <v>2.7</v>
      </c>
      <c r="AP8" s="1">
        <v>11</v>
      </c>
      <c r="AQ8" s="1">
        <v>11</v>
      </c>
      <c r="AR8" s="1">
        <v>0</v>
      </c>
      <c r="AS8" s="1">
        <v>2</v>
      </c>
      <c r="AT8" s="1">
        <v>1</v>
      </c>
      <c r="AU8" s="1">
        <v>1</v>
      </c>
      <c r="AV8" s="1">
        <v>1</v>
      </c>
      <c r="AW8" s="1">
        <v>100</v>
      </c>
      <c r="AX8" s="1">
        <v>5</v>
      </c>
      <c r="AY8" s="1">
        <v>4</v>
      </c>
      <c r="AZ8" s="1">
        <v>1</v>
      </c>
      <c r="BA8" s="1">
        <v>0</v>
      </c>
      <c r="BB8" s="1">
        <v>5</v>
      </c>
      <c r="BC8" s="1">
        <v>12</v>
      </c>
      <c r="BD8" s="1">
        <v>5</v>
      </c>
      <c r="BE8" s="1">
        <v>6</v>
      </c>
      <c r="BF8" s="1">
        <v>0</v>
      </c>
      <c r="BG8" s="1">
        <v>0</v>
      </c>
      <c r="BH8" s="1">
        <v>1</v>
      </c>
      <c r="BI8" s="1">
        <v>1.37</v>
      </c>
      <c r="BJ8" s="1">
        <v>59</v>
      </c>
      <c r="BK8" s="1">
        <v>50</v>
      </c>
      <c r="BL8" s="1">
        <v>85</v>
      </c>
      <c r="BM8" s="1">
        <v>17</v>
      </c>
      <c r="BN8" s="1">
        <v>11</v>
      </c>
      <c r="BO8" s="1">
        <v>65</v>
      </c>
      <c r="BP8" s="1">
        <v>6</v>
      </c>
      <c r="BQ8" s="1">
        <v>3</v>
      </c>
      <c r="BR8" s="1">
        <v>50</v>
      </c>
      <c r="BS8" s="1">
        <v>0</v>
      </c>
      <c r="BT8" s="1">
        <v>0</v>
      </c>
      <c r="BU8" s="1">
        <v>1</v>
      </c>
      <c r="BV8" s="1">
        <v>0</v>
      </c>
      <c r="BW8" s="1">
        <v>0</v>
      </c>
      <c r="BX8" s="1">
        <v>0</v>
      </c>
      <c r="BY8" s="1">
        <v>85</v>
      </c>
      <c r="BZ8" s="1">
        <v>0</v>
      </c>
      <c r="CA8" s="1">
        <v>5</v>
      </c>
      <c r="CB8" s="1">
        <v>2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f t="shared" si="0"/>
        <v>4.050287</v>
      </c>
      <c r="CL8" s="1">
        <v>1</v>
      </c>
    </row>
    <row r="9" spans="1:90" x14ac:dyDescent="0.25">
      <c r="A9" s="1" t="s">
        <v>69</v>
      </c>
      <c r="B9" s="1">
        <v>4.4000000000000004</v>
      </c>
      <c r="C9" s="1">
        <v>1</v>
      </c>
      <c r="D9" s="1">
        <v>6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X9" s="1">
        <v>0</v>
      </c>
      <c r="Y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1.7</v>
      </c>
      <c r="AP9" s="1">
        <v>3</v>
      </c>
      <c r="AQ9" s="1">
        <v>3</v>
      </c>
      <c r="AR9" s="1">
        <v>0</v>
      </c>
      <c r="AS9" s="1">
        <v>1</v>
      </c>
      <c r="AT9" s="1">
        <v>0</v>
      </c>
      <c r="AU9" s="1">
        <v>0</v>
      </c>
      <c r="AV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12</v>
      </c>
      <c r="BD9" s="1">
        <v>9</v>
      </c>
      <c r="BE9" s="1">
        <v>5</v>
      </c>
      <c r="BF9" s="1">
        <v>0</v>
      </c>
      <c r="BG9" s="1">
        <v>3</v>
      </c>
      <c r="BH9" s="1">
        <v>1</v>
      </c>
      <c r="BI9" s="1">
        <v>1.27</v>
      </c>
      <c r="BJ9" s="1">
        <v>0</v>
      </c>
      <c r="BK9" s="1">
        <v>0</v>
      </c>
      <c r="BM9" s="1">
        <v>0</v>
      </c>
      <c r="BN9" s="1">
        <v>0</v>
      </c>
      <c r="BP9" s="1">
        <v>0</v>
      </c>
      <c r="BQ9" s="1">
        <v>0</v>
      </c>
      <c r="BS9" s="1">
        <v>0</v>
      </c>
      <c r="BT9" s="1">
        <v>0</v>
      </c>
      <c r="BU9" s="1">
        <v>0</v>
      </c>
      <c r="BV9" s="1">
        <v>1</v>
      </c>
      <c r="BW9" s="1">
        <v>0</v>
      </c>
      <c r="BX9" s="1">
        <v>0</v>
      </c>
      <c r="BY9" s="1">
        <v>1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f t="shared" si="0"/>
        <v>4.0283129999999998</v>
      </c>
      <c r="CL9" s="1">
        <v>1</v>
      </c>
    </row>
    <row r="10" spans="1:90" x14ac:dyDescent="0.25">
      <c r="A10" s="1" t="s">
        <v>75</v>
      </c>
      <c r="B10" s="1">
        <v>4.3</v>
      </c>
      <c r="C10" s="1">
        <v>1</v>
      </c>
      <c r="D10" s="1">
        <v>25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4</v>
      </c>
      <c r="V10" s="1">
        <v>2</v>
      </c>
      <c r="W10" s="1">
        <v>50</v>
      </c>
      <c r="X10" s="1">
        <v>0</v>
      </c>
      <c r="Y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0.8</v>
      </c>
      <c r="AM10" s="1">
        <v>3.6</v>
      </c>
      <c r="AN10" s="1">
        <v>0</v>
      </c>
      <c r="AO10" s="1">
        <v>1.5</v>
      </c>
      <c r="AP10" s="1">
        <v>6</v>
      </c>
      <c r="AQ10" s="1">
        <v>6</v>
      </c>
      <c r="AR10" s="1">
        <v>0</v>
      </c>
      <c r="AS10" s="1">
        <v>0</v>
      </c>
      <c r="AT10" s="1">
        <v>2</v>
      </c>
      <c r="AU10" s="1">
        <v>0</v>
      </c>
      <c r="AV10" s="1">
        <v>0</v>
      </c>
      <c r="AX10" s="1">
        <v>4</v>
      </c>
      <c r="AY10" s="1">
        <v>0</v>
      </c>
      <c r="AZ10" s="1">
        <v>0</v>
      </c>
      <c r="BA10" s="1">
        <v>2</v>
      </c>
      <c r="BB10" s="1">
        <v>2</v>
      </c>
      <c r="BC10" s="1">
        <v>11</v>
      </c>
      <c r="BD10" s="1">
        <v>7</v>
      </c>
      <c r="BE10" s="1">
        <v>5</v>
      </c>
      <c r="BF10" s="1">
        <v>0</v>
      </c>
      <c r="BG10" s="1">
        <v>2</v>
      </c>
      <c r="BH10" s="1">
        <v>2</v>
      </c>
      <c r="BI10" s="1">
        <v>1.47</v>
      </c>
      <c r="BJ10" s="1">
        <v>20</v>
      </c>
      <c r="BK10" s="1">
        <v>12</v>
      </c>
      <c r="BL10" s="1">
        <v>60</v>
      </c>
      <c r="BM10" s="1">
        <v>6</v>
      </c>
      <c r="BN10" s="1">
        <v>4</v>
      </c>
      <c r="BO10" s="1">
        <v>67</v>
      </c>
      <c r="BP10" s="1">
        <v>4</v>
      </c>
      <c r="BQ10" s="1">
        <v>2</v>
      </c>
      <c r="BR10" s="1">
        <v>50</v>
      </c>
      <c r="BS10" s="1">
        <v>0</v>
      </c>
      <c r="BT10" s="1">
        <v>0</v>
      </c>
      <c r="BU10" s="1">
        <v>0</v>
      </c>
      <c r="BV10" s="1">
        <v>1</v>
      </c>
      <c r="BW10" s="1">
        <v>0</v>
      </c>
      <c r="BX10" s="1">
        <v>1</v>
      </c>
      <c r="BY10" s="1">
        <v>29</v>
      </c>
      <c r="BZ10" s="1">
        <v>0</v>
      </c>
      <c r="CA10" s="1">
        <v>1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f t="shared" si="0"/>
        <v>3.7395262000000007</v>
      </c>
      <c r="CL10" s="1">
        <v>1</v>
      </c>
    </row>
    <row r="11" spans="1:90" x14ac:dyDescent="0.25">
      <c r="A11" s="1" t="s">
        <v>91</v>
      </c>
      <c r="B11" s="1">
        <v>4.9000000000000004</v>
      </c>
      <c r="C11" s="1">
        <v>1</v>
      </c>
      <c r="D11" s="1">
        <v>5</v>
      </c>
      <c r="E11" s="1">
        <v>0.34</v>
      </c>
      <c r="F11" s="1">
        <v>0</v>
      </c>
      <c r="G11" s="1">
        <v>0.3</v>
      </c>
      <c r="H11" s="1">
        <v>0</v>
      </c>
      <c r="I11" s="1">
        <v>1</v>
      </c>
      <c r="J11" s="1">
        <v>1</v>
      </c>
      <c r="K11" s="1">
        <v>1</v>
      </c>
      <c r="L11" s="1">
        <v>0</v>
      </c>
      <c r="M11" s="1">
        <v>0</v>
      </c>
      <c r="N11" s="1">
        <v>1</v>
      </c>
      <c r="O11" s="1">
        <v>0.19</v>
      </c>
      <c r="P11" s="1">
        <v>0.19</v>
      </c>
      <c r="Q11" s="1">
        <v>0</v>
      </c>
      <c r="R11" s="1">
        <v>0</v>
      </c>
      <c r="S11" s="1">
        <v>0</v>
      </c>
      <c r="T11" s="1">
        <v>0</v>
      </c>
      <c r="U11" s="1">
        <v>4</v>
      </c>
      <c r="V11" s="1">
        <v>4</v>
      </c>
      <c r="W11" s="1">
        <v>100</v>
      </c>
      <c r="X11" s="1">
        <v>2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7.0000000000000007E-2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33</v>
      </c>
      <c r="AL11" s="1">
        <v>1.2</v>
      </c>
      <c r="AM11" s="1">
        <v>3.6</v>
      </c>
      <c r="AN11" s="1">
        <v>1.4</v>
      </c>
      <c r="AO11" s="1">
        <v>2.2000000000000002</v>
      </c>
      <c r="AP11" s="1">
        <v>3</v>
      </c>
      <c r="AQ11" s="1">
        <v>3</v>
      </c>
      <c r="AR11" s="1">
        <v>0</v>
      </c>
      <c r="AS11" s="1">
        <v>1</v>
      </c>
      <c r="AT11" s="1">
        <v>1</v>
      </c>
      <c r="AU11" s="1">
        <v>0</v>
      </c>
      <c r="AV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8</v>
      </c>
      <c r="BD11" s="1">
        <v>5</v>
      </c>
      <c r="BE11" s="1">
        <v>5</v>
      </c>
      <c r="BF11" s="1">
        <v>1</v>
      </c>
      <c r="BG11" s="1">
        <v>1</v>
      </c>
      <c r="BH11" s="1">
        <v>3</v>
      </c>
      <c r="BI11" s="1">
        <v>2.04</v>
      </c>
      <c r="BJ11" s="1">
        <v>10</v>
      </c>
      <c r="BK11" s="1">
        <v>10</v>
      </c>
      <c r="BL11" s="1">
        <v>100</v>
      </c>
      <c r="BM11" s="1">
        <v>11</v>
      </c>
      <c r="BN11" s="1">
        <v>9</v>
      </c>
      <c r="BO11" s="1">
        <v>82</v>
      </c>
      <c r="BP11" s="1">
        <v>4</v>
      </c>
      <c r="BQ11" s="1">
        <v>4</v>
      </c>
      <c r="BR11" s="1">
        <v>100</v>
      </c>
      <c r="BS11" s="1">
        <v>0</v>
      </c>
      <c r="BT11" s="1">
        <v>0</v>
      </c>
      <c r="BU11" s="1">
        <v>0</v>
      </c>
      <c r="BV11" s="1">
        <v>1</v>
      </c>
      <c r="BW11" s="1">
        <v>0</v>
      </c>
      <c r="BX11" s="1">
        <v>0</v>
      </c>
      <c r="BY11" s="1">
        <v>14</v>
      </c>
      <c r="BZ11" s="1">
        <v>1</v>
      </c>
      <c r="CA11" s="1">
        <v>3</v>
      </c>
      <c r="CB11" s="1">
        <v>1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f t="shared" si="0"/>
        <v>3.2723718800000006</v>
      </c>
      <c r="CL11" s="1">
        <v>1</v>
      </c>
    </row>
    <row r="12" spans="1:90" x14ac:dyDescent="0.25">
      <c r="A12" s="1" t="s">
        <v>187</v>
      </c>
      <c r="B12" s="1">
        <v>4.4000000000000004</v>
      </c>
      <c r="C12" s="1">
        <v>1</v>
      </c>
      <c r="D12" s="1">
        <v>90</v>
      </c>
      <c r="E12" s="1">
        <v>0.55000000000000004</v>
      </c>
      <c r="F12" s="1">
        <v>0</v>
      </c>
      <c r="G12" s="1">
        <v>0.8</v>
      </c>
      <c r="H12" s="1">
        <v>0</v>
      </c>
      <c r="I12" s="1">
        <v>2</v>
      </c>
      <c r="J12" s="1">
        <v>2</v>
      </c>
      <c r="K12" s="1">
        <v>2</v>
      </c>
      <c r="L12" s="1">
        <v>0</v>
      </c>
      <c r="M12" s="1">
        <v>1</v>
      </c>
      <c r="N12" s="1">
        <v>2</v>
      </c>
      <c r="O12" s="1">
        <v>0.64</v>
      </c>
      <c r="P12" s="1">
        <v>0.64</v>
      </c>
      <c r="Q12" s="1">
        <v>0</v>
      </c>
      <c r="R12" s="1">
        <v>0</v>
      </c>
      <c r="S12" s="1">
        <v>0</v>
      </c>
      <c r="T12" s="1">
        <v>0</v>
      </c>
      <c r="U12" s="1">
        <v>2</v>
      </c>
      <c r="V12" s="1">
        <v>1</v>
      </c>
      <c r="W12" s="1">
        <v>50</v>
      </c>
      <c r="X12" s="1">
        <v>0</v>
      </c>
      <c r="Y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0.11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52</v>
      </c>
      <c r="AL12" s="1">
        <v>0.2</v>
      </c>
      <c r="AM12" s="1">
        <v>22.4</v>
      </c>
      <c r="AN12" s="1">
        <v>4.2</v>
      </c>
      <c r="AO12" s="1">
        <v>6.4</v>
      </c>
      <c r="AP12" s="1">
        <v>12</v>
      </c>
      <c r="AQ12" s="1">
        <v>12</v>
      </c>
      <c r="AR12" s="1">
        <v>0</v>
      </c>
      <c r="AS12" s="1">
        <v>2</v>
      </c>
      <c r="AT12" s="1">
        <v>1</v>
      </c>
      <c r="AU12" s="1">
        <v>1</v>
      </c>
      <c r="AV12" s="1">
        <v>0</v>
      </c>
      <c r="AW12" s="1">
        <v>0</v>
      </c>
      <c r="AX12" s="1">
        <v>2</v>
      </c>
      <c r="AY12" s="1">
        <v>4</v>
      </c>
      <c r="AZ12" s="1">
        <v>1</v>
      </c>
      <c r="BA12" s="1">
        <v>1</v>
      </c>
      <c r="BB12" s="1">
        <v>6</v>
      </c>
      <c r="BC12" s="1">
        <v>13</v>
      </c>
      <c r="BD12" s="1">
        <v>7</v>
      </c>
      <c r="BE12" s="1">
        <v>5</v>
      </c>
      <c r="BF12" s="1">
        <v>0</v>
      </c>
      <c r="BG12" s="1">
        <v>2</v>
      </c>
      <c r="BH12" s="1">
        <v>2</v>
      </c>
      <c r="BI12" s="1">
        <v>1.83</v>
      </c>
      <c r="BJ12" s="1">
        <v>43</v>
      </c>
      <c r="BK12" s="1">
        <v>39</v>
      </c>
      <c r="BL12" s="1">
        <v>91</v>
      </c>
      <c r="BM12" s="1">
        <v>9</v>
      </c>
      <c r="BN12" s="1">
        <v>6</v>
      </c>
      <c r="BO12" s="1">
        <v>67</v>
      </c>
      <c r="BP12" s="1">
        <v>2</v>
      </c>
      <c r="BQ12" s="1">
        <v>1</v>
      </c>
      <c r="BR12" s="1">
        <v>50</v>
      </c>
      <c r="BS12" s="1">
        <v>0</v>
      </c>
      <c r="BT12" s="1">
        <v>0</v>
      </c>
      <c r="BU12" s="1">
        <v>1</v>
      </c>
      <c r="BV12" s="1">
        <v>0</v>
      </c>
      <c r="BW12" s="1">
        <v>0</v>
      </c>
      <c r="BX12" s="1">
        <v>0</v>
      </c>
      <c r="BY12" s="1">
        <v>55</v>
      </c>
      <c r="BZ12" s="1">
        <v>3</v>
      </c>
      <c r="CA12" s="1">
        <v>2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f t="shared" si="0"/>
        <v>4.0612881900000017</v>
      </c>
      <c r="CL12" s="1">
        <v>1</v>
      </c>
    </row>
    <row r="13" spans="1:90" x14ac:dyDescent="0.25">
      <c r="A13" s="1" t="s">
        <v>125</v>
      </c>
      <c r="B13" s="1">
        <v>4.4000000000000004</v>
      </c>
      <c r="C13" s="1">
        <v>1</v>
      </c>
      <c r="D13" s="1">
        <v>90</v>
      </c>
      <c r="E13" s="1">
        <v>0.08</v>
      </c>
      <c r="F13" s="1">
        <v>0</v>
      </c>
      <c r="G13" s="1">
        <v>0.1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0.01</v>
      </c>
      <c r="P13" s="1">
        <v>0.01</v>
      </c>
      <c r="Q13" s="1">
        <v>0</v>
      </c>
      <c r="R13" s="1">
        <v>0</v>
      </c>
      <c r="S13" s="1">
        <v>0</v>
      </c>
      <c r="T13" s="1">
        <v>0</v>
      </c>
      <c r="U13" s="1">
        <v>11</v>
      </c>
      <c r="V13" s="1">
        <v>5</v>
      </c>
      <c r="W13" s="1">
        <v>45</v>
      </c>
      <c r="X13" s="1">
        <v>0</v>
      </c>
      <c r="Y13" s="1">
        <v>0</v>
      </c>
      <c r="AA13" s="1">
        <v>0</v>
      </c>
      <c r="AB13" s="1">
        <v>0</v>
      </c>
      <c r="AC13" s="1">
        <v>1</v>
      </c>
      <c r="AD13" s="1">
        <v>0</v>
      </c>
      <c r="AE13" s="1">
        <v>0.04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4</v>
      </c>
      <c r="AL13" s="1">
        <v>11.7</v>
      </c>
      <c r="AM13" s="1">
        <v>28.2</v>
      </c>
      <c r="AN13" s="1">
        <v>0.2</v>
      </c>
      <c r="AO13" s="1">
        <v>2.4</v>
      </c>
      <c r="AP13" s="1">
        <v>15</v>
      </c>
      <c r="AQ13" s="1">
        <v>15</v>
      </c>
      <c r="AR13" s="1">
        <v>0</v>
      </c>
      <c r="AS13" s="1">
        <v>1</v>
      </c>
      <c r="AT13" s="1">
        <v>3</v>
      </c>
      <c r="AU13" s="1">
        <v>1</v>
      </c>
      <c r="AV13" s="1">
        <v>1</v>
      </c>
      <c r="AW13" s="1">
        <v>100</v>
      </c>
      <c r="AX13" s="1">
        <v>4</v>
      </c>
      <c r="AY13" s="1">
        <v>3</v>
      </c>
      <c r="AZ13" s="1">
        <v>2</v>
      </c>
      <c r="BA13" s="1">
        <v>0</v>
      </c>
      <c r="BB13" s="1">
        <v>5</v>
      </c>
      <c r="BC13" s="1">
        <v>17</v>
      </c>
      <c r="BD13" s="1">
        <v>8</v>
      </c>
      <c r="BE13" s="1">
        <v>7</v>
      </c>
      <c r="BF13" s="1">
        <v>1</v>
      </c>
      <c r="BG13" s="1">
        <v>0</v>
      </c>
      <c r="BH13" s="1">
        <v>2</v>
      </c>
      <c r="BI13" s="1">
        <v>1.84</v>
      </c>
      <c r="BJ13" s="1">
        <v>107</v>
      </c>
      <c r="BK13" s="1">
        <v>94</v>
      </c>
      <c r="BL13" s="1">
        <v>88</v>
      </c>
      <c r="BM13" s="1">
        <v>43</v>
      </c>
      <c r="BN13" s="1">
        <v>32</v>
      </c>
      <c r="BO13" s="1">
        <v>74</v>
      </c>
      <c r="BP13" s="1">
        <v>11</v>
      </c>
      <c r="BQ13" s="1">
        <v>5</v>
      </c>
      <c r="BR13" s="1">
        <v>45</v>
      </c>
      <c r="BS13" s="1">
        <v>0</v>
      </c>
      <c r="BT13" s="1">
        <v>0</v>
      </c>
      <c r="BU13" s="1">
        <v>1</v>
      </c>
      <c r="BV13" s="1">
        <v>0</v>
      </c>
      <c r="BW13" s="1">
        <v>0</v>
      </c>
      <c r="BX13" s="1">
        <v>0</v>
      </c>
      <c r="BY13" s="1">
        <v>117</v>
      </c>
      <c r="BZ13" s="1">
        <v>2</v>
      </c>
      <c r="CA13" s="1">
        <v>9</v>
      </c>
      <c r="CB13" s="1">
        <v>1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f t="shared" si="0"/>
        <v>4.5659023399999992</v>
      </c>
      <c r="CL13" s="1">
        <v>1</v>
      </c>
    </row>
    <row r="14" spans="1:90" x14ac:dyDescent="0.25">
      <c r="A14" s="1" t="s">
        <v>189</v>
      </c>
      <c r="B14" s="1">
        <v>4.4000000000000004</v>
      </c>
      <c r="C14" s="1">
        <v>1</v>
      </c>
      <c r="D14" s="1">
        <v>90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9</v>
      </c>
      <c r="V14" s="1">
        <v>2</v>
      </c>
      <c r="W14" s="1">
        <v>22</v>
      </c>
      <c r="X14" s="1">
        <v>0</v>
      </c>
      <c r="Y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0.3</v>
      </c>
      <c r="AM14" s="1">
        <v>25</v>
      </c>
      <c r="AN14" s="1">
        <v>0</v>
      </c>
      <c r="AO14" s="1">
        <v>2.6</v>
      </c>
      <c r="AP14" s="1">
        <v>11</v>
      </c>
      <c r="AQ14" s="1">
        <v>11</v>
      </c>
      <c r="AR14" s="1">
        <v>0</v>
      </c>
      <c r="AS14" s="1">
        <v>2</v>
      </c>
      <c r="AT14" s="1">
        <v>1</v>
      </c>
      <c r="AU14" s="1">
        <v>1</v>
      </c>
      <c r="AV14" s="1">
        <v>1</v>
      </c>
      <c r="AW14" s="1">
        <v>100</v>
      </c>
      <c r="AX14" s="1">
        <v>4</v>
      </c>
      <c r="AY14" s="1">
        <v>6</v>
      </c>
      <c r="AZ14" s="1">
        <v>2</v>
      </c>
      <c r="BA14" s="1">
        <v>1</v>
      </c>
      <c r="BB14" s="1">
        <v>9</v>
      </c>
      <c r="BC14" s="1">
        <v>14</v>
      </c>
      <c r="BD14" s="1">
        <v>10</v>
      </c>
      <c r="BE14" s="1">
        <v>4</v>
      </c>
      <c r="BF14" s="1">
        <v>0</v>
      </c>
      <c r="BG14" s="1">
        <v>0</v>
      </c>
      <c r="BH14" s="1">
        <v>2</v>
      </c>
      <c r="BI14" s="1">
        <v>1.46</v>
      </c>
      <c r="BJ14" s="1">
        <v>45</v>
      </c>
      <c r="BK14" s="1">
        <v>28</v>
      </c>
      <c r="BL14" s="1">
        <v>62</v>
      </c>
      <c r="BM14" s="1">
        <v>19</v>
      </c>
      <c r="BN14" s="1">
        <v>9</v>
      </c>
      <c r="BO14" s="1">
        <v>47</v>
      </c>
      <c r="BP14" s="1">
        <v>9</v>
      </c>
      <c r="BQ14" s="1">
        <v>2</v>
      </c>
      <c r="BR14" s="1">
        <v>22</v>
      </c>
      <c r="BS14" s="1">
        <v>0</v>
      </c>
      <c r="BT14" s="1">
        <v>0</v>
      </c>
      <c r="BU14" s="1">
        <v>1</v>
      </c>
      <c r="BV14" s="1">
        <v>0</v>
      </c>
      <c r="BW14" s="1">
        <v>0</v>
      </c>
      <c r="BX14" s="1">
        <v>0</v>
      </c>
      <c r="BY14" s="1">
        <v>61</v>
      </c>
      <c r="BZ14" s="1">
        <v>0</v>
      </c>
      <c r="CA14" s="1">
        <v>6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f t="shared" si="0"/>
        <v>3.1503120000000013</v>
      </c>
      <c r="CL14" s="1">
        <v>1</v>
      </c>
    </row>
    <row r="15" spans="1:90" x14ac:dyDescent="0.25">
      <c r="A15" s="1" t="s">
        <v>160</v>
      </c>
      <c r="B15" s="1">
        <v>3.9</v>
      </c>
      <c r="C15" s="1">
        <v>1</v>
      </c>
      <c r="D15" s="1">
        <v>90</v>
      </c>
      <c r="E15" s="1">
        <v>0.25</v>
      </c>
      <c r="F15" s="1">
        <v>0</v>
      </c>
      <c r="G15" s="1">
        <v>0.2</v>
      </c>
      <c r="H15" s="1">
        <v>0</v>
      </c>
      <c r="I15" s="1">
        <v>1</v>
      </c>
      <c r="J15" s="1">
        <v>0</v>
      </c>
      <c r="K15" s="1">
        <v>1</v>
      </c>
      <c r="L15" s="1">
        <v>0</v>
      </c>
      <c r="M15" s="1">
        <v>0</v>
      </c>
      <c r="N15" s="1">
        <v>0</v>
      </c>
      <c r="O15" s="1">
        <v>0.03</v>
      </c>
      <c r="P15" s="1">
        <v>0.03</v>
      </c>
      <c r="Q15" s="1">
        <v>0</v>
      </c>
      <c r="R15" s="1">
        <v>0</v>
      </c>
      <c r="S15" s="1">
        <v>0</v>
      </c>
      <c r="T15" s="1">
        <v>0</v>
      </c>
      <c r="U15" s="1">
        <v>19</v>
      </c>
      <c r="V15" s="1">
        <v>15</v>
      </c>
      <c r="W15" s="1">
        <v>79</v>
      </c>
      <c r="X15" s="1">
        <v>2</v>
      </c>
      <c r="Y15" s="1">
        <v>1</v>
      </c>
      <c r="Z15" s="1">
        <v>50</v>
      </c>
      <c r="AA15" s="1">
        <v>0</v>
      </c>
      <c r="AB15" s="1">
        <v>0</v>
      </c>
      <c r="AC15" s="1">
        <v>3</v>
      </c>
      <c r="AD15" s="1">
        <v>0</v>
      </c>
      <c r="AE15" s="1">
        <v>0.13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14</v>
      </c>
      <c r="AL15" s="1">
        <v>38.299999999999997</v>
      </c>
      <c r="AM15" s="1">
        <v>18.600000000000001</v>
      </c>
      <c r="AN15" s="1">
        <v>0.6</v>
      </c>
      <c r="AO15" s="1">
        <v>2.8</v>
      </c>
      <c r="AP15" s="1">
        <v>16</v>
      </c>
      <c r="AQ15" s="1">
        <v>16</v>
      </c>
      <c r="AR15" s="1">
        <v>0</v>
      </c>
      <c r="AS15" s="1">
        <v>1</v>
      </c>
      <c r="AT15" s="1">
        <v>3</v>
      </c>
      <c r="AU15" s="1">
        <v>3</v>
      </c>
      <c r="AV15" s="1">
        <v>2</v>
      </c>
      <c r="AW15" s="1">
        <v>67</v>
      </c>
      <c r="AX15" s="1">
        <v>4</v>
      </c>
      <c r="AY15" s="1">
        <v>0</v>
      </c>
      <c r="AZ15" s="1">
        <v>0</v>
      </c>
      <c r="BA15" s="1">
        <v>2</v>
      </c>
      <c r="BB15" s="1">
        <v>2</v>
      </c>
      <c r="BC15" s="1">
        <v>17</v>
      </c>
      <c r="BD15" s="1">
        <v>8</v>
      </c>
      <c r="BE15" s="1">
        <v>7</v>
      </c>
      <c r="BF15" s="1">
        <v>1</v>
      </c>
      <c r="BG15" s="1">
        <v>0</v>
      </c>
      <c r="BH15" s="1">
        <v>2</v>
      </c>
      <c r="BI15" s="1">
        <v>1.84</v>
      </c>
      <c r="BJ15" s="1">
        <v>66</v>
      </c>
      <c r="BK15" s="1">
        <v>59</v>
      </c>
      <c r="BL15" s="1">
        <v>89</v>
      </c>
      <c r="BM15" s="1">
        <v>33</v>
      </c>
      <c r="BN15" s="1">
        <v>26</v>
      </c>
      <c r="BO15" s="1">
        <v>79</v>
      </c>
      <c r="BP15" s="1">
        <v>19</v>
      </c>
      <c r="BQ15" s="1">
        <v>15</v>
      </c>
      <c r="BR15" s="1">
        <v>79</v>
      </c>
      <c r="BS15" s="1">
        <v>0</v>
      </c>
      <c r="BT15" s="1">
        <v>0</v>
      </c>
      <c r="BU15" s="1">
        <v>1</v>
      </c>
      <c r="BV15" s="1">
        <v>0</v>
      </c>
      <c r="BW15" s="1">
        <v>0</v>
      </c>
      <c r="BX15" s="1">
        <v>1</v>
      </c>
      <c r="BY15" s="1">
        <v>101</v>
      </c>
      <c r="BZ15" s="1">
        <v>6</v>
      </c>
      <c r="CA15" s="1">
        <v>7</v>
      </c>
      <c r="CB15" s="1">
        <v>1</v>
      </c>
      <c r="CC15" s="1">
        <v>1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f t="shared" si="0"/>
        <v>4.40361973</v>
      </c>
      <c r="CL15" s="1">
        <v>0</v>
      </c>
    </row>
    <row r="16" spans="1:90" x14ac:dyDescent="0.25">
      <c r="A16" s="1" t="s">
        <v>88</v>
      </c>
      <c r="B16" s="1">
        <v>4.5</v>
      </c>
      <c r="C16" s="1">
        <v>1</v>
      </c>
      <c r="D16" s="1">
        <v>90</v>
      </c>
      <c r="E16" s="1">
        <v>0.08</v>
      </c>
      <c r="F16" s="1">
        <v>0</v>
      </c>
      <c r="G16" s="1">
        <v>0.1</v>
      </c>
      <c r="H16" s="1">
        <v>0</v>
      </c>
      <c r="I16" s="1">
        <v>1</v>
      </c>
      <c r="J16" s="1">
        <v>0</v>
      </c>
      <c r="K16" s="1">
        <v>1</v>
      </c>
      <c r="L16" s="1">
        <v>0</v>
      </c>
      <c r="M16" s="1">
        <v>0</v>
      </c>
      <c r="N16" s="1">
        <v>0</v>
      </c>
      <c r="O16" s="1">
        <v>0.04</v>
      </c>
      <c r="P16" s="1">
        <v>0.04</v>
      </c>
      <c r="Q16" s="1">
        <v>0</v>
      </c>
      <c r="R16" s="1">
        <v>0</v>
      </c>
      <c r="S16" s="1">
        <v>0</v>
      </c>
      <c r="T16" s="1">
        <v>0</v>
      </c>
      <c r="U16" s="1">
        <v>7</v>
      </c>
      <c r="V16" s="1">
        <v>5</v>
      </c>
      <c r="W16" s="1">
        <v>71</v>
      </c>
      <c r="X16" s="1">
        <v>1</v>
      </c>
      <c r="Y16" s="1">
        <v>1</v>
      </c>
      <c r="Z16" s="1">
        <v>100</v>
      </c>
      <c r="AA16" s="1">
        <v>0</v>
      </c>
      <c r="AB16" s="1">
        <v>0</v>
      </c>
      <c r="AC16" s="1">
        <v>1</v>
      </c>
      <c r="AD16" s="1">
        <v>0</v>
      </c>
      <c r="AE16" s="1">
        <v>0.08</v>
      </c>
      <c r="AF16" s="1">
        <v>0</v>
      </c>
      <c r="AG16" s="1">
        <v>0</v>
      </c>
      <c r="AH16" s="1">
        <v>1</v>
      </c>
      <c r="AI16" s="1">
        <v>0</v>
      </c>
      <c r="AJ16" s="1">
        <v>0</v>
      </c>
      <c r="AK16" s="1">
        <v>20</v>
      </c>
      <c r="AL16" s="1">
        <v>14.6</v>
      </c>
      <c r="AM16" s="1">
        <v>15.8</v>
      </c>
      <c r="AN16" s="1">
        <v>0.5</v>
      </c>
      <c r="AO16" s="1">
        <v>2.2000000000000002</v>
      </c>
      <c r="AP16" s="1">
        <v>11</v>
      </c>
      <c r="AQ16" s="1">
        <v>11</v>
      </c>
      <c r="AR16" s="1">
        <v>0</v>
      </c>
      <c r="AS16" s="1">
        <v>1</v>
      </c>
      <c r="AT16" s="1">
        <v>1</v>
      </c>
      <c r="AU16" s="1">
        <v>1</v>
      </c>
      <c r="AV16" s="1">
        <v>1</v>
      </c>
      <c r="AW16" s="1">
        <v>100</v>
      </c>
      <c r="AX16" s="1">
        <v>5</v>
      </c>
      <c r="AY16" s="1">
        <v>4</v>
      </c>
      <c r="AZ16" s="1">
        <v>0</v>
      </c>
      <c r="BA16" s="1">
        <v>2</v>
      </c>
      <c r="BB16" s="1">
        <v>6</v>
      </c>
      <c r="BC16" s="1">
        <v>14</v>
      </c>
      <c r="BD16" s="1">
        <v>7</v>
      </c>
      <c r="BE16" s="1">
        <v>4</v>
      </c>
      <c r="BF16" s="1">
        <v>2</v>
      </c>
      <c r="BG16" s="1">
        <v>2</v>
      </c>
      <c r="BH16" s="1">
        <v>2</v>
      </c>
      <c r="BI16" s="1">
        <v>1.38</v>
      </c>
      <c r="BJ16" s="1">
        <v>33</v>
      </c>
      <c r="BK16" s="1">
        <v>19</v>
      </c>
      <c r="BL16" s="1">
        <v>58</v>
      </c>
      <c r="BM16" s="1">
        <v>14</v>
      </c>
      <c r="BN16" s="1">
        <v>9</v>
      </c>
      <c r="BO16" s="1">
        <v>64</v>
      </c>
      <c r="BP16" s="1">
        <v>7</v>
      </c>
      <c r="BQ16" s="1">
        <v>5</v>
      </c>
      <c r="BR16" s="1">
        <v>71</v>
      </c>
      <c r="BS16" s="1">
        <v>0</v>
      </c>
      <c r="BT16" s="1">
        <v>0</v>
      </c>
      <c r="BU16" s="1">
        <v>1</v>
      </c>
      <c r="BV16" s="1">
        <v>0</v>
      </c>
      <c r="BW16" s="1">
        <v>0</v>
      </c>
      <c r="BX16" s="1">
        <v>0</v>
      </c>
      <c r="BY16" s="1">
        <v>50</v>
      </c>
      <c r="BZ16" s="1">
        <v>2</v>
      </c>
      <c r="CA16" s="1">
        <v>5</v>
      </c>
      <c r="CB16" s="1">
        <v>4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f t="shared" si="0"/>
        <v>4.18529062</v>
      </c>
      <c r="CL16" s="1">
        <v>0</v>
      </c>
    </row>
    <row r="17" spans="1:90" x14ac:dyDescent="0.25">
      <c r="A17" s="1" t="s">
        <v>87</v>
      </c>
      <c r="B17" s="1">
        <v>5</v>
      </c>
      <c r="C17" s="1">
        <v>2</v>
      </c>
      <c r="D17" s="1">
        <v>90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3.5</v>
      </c>
      <c r="V17" s="1">
        <v>1.5</v>
      </c>
      <c r="W17" s="1">
        <v>43</v>
      </c>
      <c r="X17" s="1">
        <v>0.5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1</v>
      </c>
      <c r="AL17" s="1">
        <v>0.4</v>
      </c>
      <c r="AM17" s="1">
        <v>16.2</v>
      </c>
      <c r="AN17" s="1">
        <v>0</v>
      </c>
      <c r="AO17" s="1">
        <v>1.6</v>
      </c>
      <c r="AP17" s="1">
        <v>11.5</v>
      </c>
      <c r="AQ17" s="1">
        <v>11.5</v>
      </c>
      <c r="AR17" s="1">
        <v>0</v>
      </c>
      <c r="AS17" s="1">
        <v>2</v>
      </c>
      <c r="AT17" s="1">
        <v>1</v>
      </c>
      <c r="AU17" s="1">
        <v>1</v>
      </c>
      <c r="AV17" s="1">
        <v>0.5</v>
      </c>
      <c r="AW17" s="1">
        <v>50</v>
      </c>
      <c r="AX17" s="1">
        <v>5</v>
      </c>
      <c r="AY17" s="1">
        <v>4.5</v>
      </c>
      <c r="AZ17" s="1">
        <v>0.5</v>
      </c>
      <c r="BA17" s="1">
        <v>1.5</v>
      </c>
      <c r="BB17" s="1">
        <v>6.5</v>
      </c>
      <c r="BC17" s="1">
        <v>20.5</v>
      </c>
      <c r="BD17" s="1">
        <v>14.5</v>
      </c>
      <c r="BE17" s="1">
        <v>7.5</v>
      </c>
      <c r="BF17" s="1">
        <v>0</v>
      </c>
      <c r="BG17" s="1">
        <v>3.5</v>
      </c>
      <c r="BH17" s="1">
        <v>3</v>
      </c>
      <c r="BI17" s="1">
        <v>2.58</v>
      </c>
      <c r="BJ17" s="1">
        <v>32</v>
      </c>
      <c r="BK17" s="1">
        <v>23.5</v>
      </c>
      <c r="BL17" s="1">
        <v>73</v>
      </c>
      <c r="BM17" s="1">
        <v>9.5</v>
      </c>
      <c r="BN17" s="1">
        <v>5</v>
      </c>
      <c r="BO17" s="1">
        <v>53</v>
      </c>
      <c r="BP17" s="1">
        <v>3.5</v>
      </c>
      <c r="BQ17" s="1">
        <v>1.5</v>
      </c>
      <c r="BR17" s="1">
        <v>43</v>
      </c>
      <c r="BS17" s="1">
        <v>0</v>
      </c>
      <c r="BT17" s="1">
        <v>0</v>
      </c>
      <c r="BU17" s="1">
        <v>2</v>
      </c>
      <c r="BV17" s="1">
        <v>0</v>
      </c>
      <c r="BW17" s="1">
        <v>0</v>
      </c>
      <c r="BX17" s="1">
        <v>0</v>
      </c>
      <c r="BY17" s="1">
        <v>46.5</v>
      </c>
      <c r="BZ17" s="1">
        <v>0.5</v>
      </c>
      <c r="CA17" s="1">
        <v>2</v>
      </c>
      <c r="CB17" s="1">
        <v>1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f t="shared" si="0"/>
        <v>3.2104773999999994</v>
      </c>
      <c r="CL17" s="1">
        <v>15</v>
      </c>
    </row>
    <row r="18" spans="1:90" x14ac:dyDescent="0.25">
      <c r="A18" s="1" t="s">
        <v>155</v>
      </c>
      <c r="B18" s="1">
        <v>8.5</v>
      </c>
      <c r="C18" s="1">
        <v>2</v>
      </c>
      <c r="D18" s="1">
        <v>90</v>
      </c>
      <c r="E18" s="1">
        <v>0.06</v>
      </c>
      <c r="F18" s="1">
        <v>0</v>
      </c>
      <c r="G18" s="1">
        <v>0.1</v>
      </c>
      <c r="H18" s="1">
        <v>0</v>
      </c>
      <c r="I18" s="1">
        <v>2</v>
      </c>
      <c r="J18" s="1">
        <v>0</v>
      </c>
      <c r="K18" s="1">
        <v>1</v>
      </c>
      <c r="L18" s="1">
        <v>1</v>
      </c>
      <c r="M18" s="1">
        <v>0</v>
      </c>
      <c r="N18" s="1">
        <v>0</v>
      </c>
      <c r="O18" s="1">
        <v>0.02</v>
      </c>
      <c r="P18" s="1">
        <v>0.02</v>
      </c>
      <c r="Q18" s="1">
        <v>0</v>
      </c>
      <c r="R18" s="1">
        <v>0</v>
      </c>
      <c r="S18" s="1">
        <v>0</v>
      </c>
      <c r="T18" s="1">
        <v>0</v>
      </c>
      <c r="U18" s="1">
        <v>32.5</v>
      </c>
      <c r="V18" s="1">
        <v>22.5</v>
      </c>
      <c r="W18" s="1">
        <v>69</v>
      </c>
      <c r="X18" s="1">
        <v>11.5</v>
      </c>
      <c r="Y18" s="1">
        <v>5</v>
      </c>
      <c r="Z18" s="1">
        <v>43</v>
      </c>
      <c r="AA18" s="1">
        <v>5.5</v>
      </c>
      <c r="AB18" s="1">
        <v>0.5</v>
      </c>
      <c r="AC18" s="1">
        <v>3</v>
      </c>
      <c r="AD18" s="1">
        <v>0</v>
      </c>
      <c r="AE18" s="1">
        <v>0.12</v>
      </c>
      <c r="AF18" s="1">
        <v>0</v>
      </c>
      <c r="AG18" s="1">
        <v>0</v>
      </c>
      <c r="AH18" s="1">
        <v>0</v>
      </c>
      <c r="AI18" s="1">
        <v>0</v>
      </c>
      <c r="AJ18" s="1">
        <v>1</v>
      </c>
      <c r="AK18" s="1">
        <v>10.5</v>
      </c>
      <c r="AL18" s="1">
        <v>55.7</v>
      </c>
      <c r="AM18" s="1">
        <v>17.2</v>
      </c>
      <c r="AN18" s="1">
        <v>0.5</v>
      </c>
      <c r="AO18" s="1">
        <v>6.3</v>
      </c>
      <c r="AP18" s="1">
        <v>18.5</v>
      </c>
      <c r="AQ18" s="1">
        <v>30.5</v>
      </c>
      <c r="AR18" s="1">
        <v>3</v>
      </c>
      <c r="AS18" s="1">
        <v>9</v>
      </c>
      <c r="AT18" s="1">
        <v>0</v>
      </c>
      <c r="AU18" s="1">
        <v>1</v>
      </c>
      <c r="AV18" s="1">
        <v>0.5</v>
      </c>
      <c r="AW18" s="1">
        <v>50</v>
      </c>
      <c r="AX18" s="1">
        <v>7.5</v>
      </c>
      <c r="AY18" s="1">
        <v>0.5</v>
      </c>
      <c r="AZ18" s="1">
        <v>0</v>
      </c>
      <c r="BA18" s="1">
        <v>1</v>
      </c>
      <c r="BB18" s="1">
        <v>1.5</v>
      </c>
      <c r="BC18" s="1">
        <v>3.5</v>
      </c>
      <c r="BD18" s="1">
        <v>1</v>
      </c>
      <c r="BE18" s="1">
        <v>0.5</v>
      </c>
      <c r="BF18" s="1">
        <v>0</v>
      </c>
      <c r="BG18" s="1">
        <v>0</v>
      </c>
      <c r="BH18" s="1">
        <v>0</v>
      </c>
      <c r="BI18" s="1">
        <v>0.15</v>
      </c>
      <c r="BJ18" s="1">
        <v>61</v>
      </c>
      <c r="BK18" s="1">
        <v>48</v>
      </c>
      <c r="BL18" s="1">
        <v>79</v>
      </c>
      <c r="BM18" s="1">
        <v>57.5</v>
      </c>
      <c r="BN18" s="1">
        <v>40</v>
      </c>
      <c r="BO18" s="1">
        <v>70</v>
      </c>
      <c r="BP18" s="1">
        <v>32.5</v>
      </c>
      <c r="BQ18" s="1">
        <v>22.5</v>
      </c>
      <c r="BR18" s="1">
        <v>69</v>
      </c>
      <c r="BS18" s="1">
        <v>0</v>
      </c>
      <c r="BT18" s="1">
        <v>0</v>
      </c>
      <c r="BU18" s="1">
        <v>2</v>
      </c>
      <c r="BV18" s="1">
        <v>0</v>
      </c>
      <c r="BW18" s="1">
        <v>0</v>
      </c>
      <c r="BX18" s="1">
        <v>0.5</v>
      </c>
      <c r="BY18" s="1">
        <v>92</v>
      </c>
      <c r="BZ18" s="1">
        <v>2</v>
      </c>
      <c r="CA18" s="1">
        <v>15.5</v>
      </c>
      <c r="CB18" s="1">
        <v>16.5</v>
      </c>
      <c r="CC18" s="1">
        <v>0</v>
      </c>
      <c r="CD18" s="1">
        <v>0</v>
      </c>
      <c r="CE18" s="1">
        <v>5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f t="shared" si="0"/>
        <v>4.8492120799999991</v>
      </c>
      <c r="CL18" s="1">
        <v>11</v>
      </c>
    </row>
    <row r="19" spans="1:90" x14ac:dyDescent="0.25">
      <c r="A19" s="1" t="s">
        <v>171</v>
      </c>
      <c r="B19" s="1">
        <v>4.7</v>
      </c>
      <c r="C19" s="1">
        <v>2</v>
      </c>
      <c r="D19" s="1">
        <v>90</v>
      </c>
      <c r="E19" s="1">
        <v>0.13</v>
      </c>
      <c r="F19" s="1">
        <v>0</v>
      </c>
      <c r="G19" s="1">
        <v>0.2</v>
      </c>
      <c r="H19" s="1">
        <v>0</v>
      </c>
      <c r="I19" s="1">
        <v>1</v>
      </c>
      <c r="J19" s="1">
        <v>0.5</v>
      </c>
      <c r="K19" s="1">
        <v>1</v>
      </c>
      <c r="L19" s="1">
        <v>0</v>
      </c>
      <c r="M19" s="1">
        <v>0</v>
      </c>
      <c r="N19" s="1">
        <v>0.5</v>
      </c>
      <c r="O19" s="1">
        <v>0.1</v>
      </c>
      <c r="P19" s="1">
        <v>0.1</v>
      </c>
      <c r="Q19" s="1">
        <v>0</v>
      </c>
      <c r="R19" s="1">
        <v>0</v>
      </c>
      <c r="S19" s="1">
        <v>0</v>
      </c>
      <c r="T19" s="1">
        <v>0</v>
      </c>
      <c r="U19" s="1">
        <v>16</v>
      </c>
      <c r="V19" s="1">
        <v>9.5</v>
      </c>
      <c r="W19" s="1">
        <v>59</v>
      </c>
      <c r="X19" s="1">
        <v>3</v>
      </c>
      <c r="Y19" s="1">
        <v>1.5</v>
      </c>
      <c r="Z19" s="1">
        <v>50</v>
      </c>
      <c r="AA19" s="1">
        <v>0</v>
      </c>
      <c r="AB19" s="1">
        <v>0</v>
      </c>
      <c r="AC19" s="1">
        <v>1</v>
      </c>
      <c r="AD19" s="1">
        <v>0</v>
      </c>
      <c r="AE19" s="1">
        <v>0.08</v>
      </c>
      <c r="AF19" s="1">
        <v>0</v>
      </c>
      <c r="AG19" s="1">
        <v>0</v>
      </c>
      <c r="AH19" s="1">
        <v>0</v>
      </c>
      <c r="AI19" s="1">
        <v>0</v>
      </c>
      <c r="AJ19" s="1">
        <v>0.5</v>
      </c>
      <c r="AK19" s="1">
        <v>19.5</v>
      </c>
      <c r="AL19" s="1">
        <v>18.7</v>
      </c>
      <c r="AM19" s="1">
        <v>17.5</v>
      </c>
      <c r="AN19" s="1">
        <v>0.9</v>
      </c>
      <c r="AO19" s="1">
        <v>3.8</v>
      </c>
      <c r="AP19" s="1">
        <v>13</v>
      </c>
      <c r="AQ19" s="1">
        <v>19</v>
      </c>
      <c r="AR19" s="1">
        <v>0</v>
      </c>
      <c r="AS19" s="1">
        <v>3.5</v>
      </c>
      <c r="AT19" s="1">
        <v>1</v>
      </c>
      <c r="AU19" s="1">
        <v>1.5</v>
      </c>
      <c r="AV19" s="1">
        <v>0.5</v>
      </c>
      <c r="AW19" s="1">
        <v>33</v>
      </c>
      <c r="AX19" s="1">
        <v>6.5</v>
      </c>
      <c r="AY19" s="1">
        <v>0.5</v>
      </c>
      <c r="AZ19" s="1">
        <v>0</v>
      </c>
      <c r="BA19" s="1">
        <v>1.5</v>
      </c>
      <c r="BB19" s="1">
        <v>2</v>
      </c>
      <c r="BC19" s="1">
        <v>11</v>
      </c>
      <c r="BD19" s="1">
        <v>5.5</v>
      </c>
      <c r="BE19" s="1">
        <v>5.5</v>
      </c>
      <c r="BF19" s="1">
        <v>0</v>
      </c>
      <c r="BG19" s="1">
        <v>1.5</v>
      </c>
      <c r="BH19" s="1">
        <v>1</v>
      </c>
      <c r="BI19" s="1">
        <v>1.24</v>
      </c>
      <c r="BJ19" s="1">
        <v>69</v>
      </c>
      <c r="BK19" s="1">
        <v>54</v>
      </c>
      <c r="BL19" s="1">
        <v>78</v>
      </c>
      <c r="BM19" s="1">
        <v>35.5</v>
      </c>
      <c r="BN19" s="1">
        <v>22.5</v>
      </c>
      <c r="BO19" s="1">
        <v>63</v>
      </c>
      <c r="BP19" s="1">
        <v>16</v>
      </c>
      <c r="BQ19" s="1">
        <v>9.5</v>
      </c>
      <c r="BR19" s="1">
        <v>59</v>
      </c>
      <c r="BS19" s="1">
        <v>0</v>
      </c>
      <c r="BT19" s="1">
        <v>0</v>
      </c>
      <c r="BU19" s="1">
        <v>2</v>
      </c>
      <c r="BV19" s="1">
        <v>0</v>
      </c>
      <c r="BW19" s="1">
        <v>0</v>
      </c>
      <c r="BX19" s="1">
        <v>0</v>
      </c>
      <c r="BY19" s="1">
        <v>92.5</v>
      </c>
      <c r="BZ19" s="1">
        <v>2</v>
      </c>
      <c r="CA19" s="1">
        <v>11.5</v>
      </c>
      <c r="CB19" s="1">
        <v>5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f t="shared" si="0"/>
        <v>4.4824108300000001</v>
      </c>
      <c r="CL19" s="1">
        <v>8</v>
      </c>
    </row>
    <row r="20" spans="1:90" x14ac:dyDescent="0.25">
      <c r="A20" s="1" t="s">
        <v>85</v>
      </c>
      <c r="B20" s="1">
        <v>4.8</v>
      </c>
      <c r="C20" s="1">
        <v>2</v>
      </c>
      <c r="D20" s="1">
        <v>90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6.5</v>
      </c>
      <c r="V20" s="1">
        <v>3</v>
      </c>
      <c r="W20" s="1">
        <v>46</v>
      </c>
      <c r="X20" s="1">
        <v>0.5</v>
      </c>
      <c r="Y20" s="1">
        <v>0.5</v>
      </c>
      <c r="Z20" s="1">
        <v>100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3.1</v>
      </c>
      <c r="AM20" s="1">
        <v>11.4</v>
      </c>
      <c r="AN20" s="1">
        <v>0</v>
      </c>
      <c r="AO20" s="1">
        <v>1.5</v>
      </c>
      <c r="AP20" s="1">
        <v>10</v>
      </c>
      <c r="AQ20" s="1">
        <v>10</v>
      </c>
      <c r="AR20" s="1">
        <v>0</v>
      </c>
      <c r="AS20" s="1">
        <v>2</v>
      </c>
      <c r="AT20" s="1">
        <v>1</v>
      </c>
      <c r="AU20" s="1">
        <v>1</v>
      </c>
      <c r="AV20" s="1">
        <v>0.5</v>
      </c>
      <c r="AW20" s="1">
        <v>50</v>
      </c>
      <c r="AX20" s="1">
        <v>9</v>
      </c>
      <c r="AY20" s="1">
        <v>3.5</v>
      </c>
      <c r="AZ20" s="1">
        <v>0</v>
      </c>
      <c r="BA20" s="1">
        <v>1</v>
      </c>
      <c r="BB20" s="1">
        <v>4.5</v>
      </c>
      <c r="BC20" s="1">
        <v>20.5</v>
      </c>
      <c r="BD20" s="1">
        <v>14.5</v>
      </c>
      <c r="BE20" s="1">
        <v>7.5</v>
      </c>
      <c r="BF20" s="1">
        <v>0</v>
      </c>
      <c r="BG20" s="1">
        <v>3.5</v>
      </c>
      <c r="BH20" s="1">
        <v>3</v>
      </c>
      <c r="BI20" s="1">
        <v>2.58</v>
      </c>
      <c r="BJ20" s="1">
        <v>28.5</v>
      </c>
      <c r="BK20" s="1">
        <v>18</v>
      </c>
      <c r="BL20" s="1">
        <v>63</v>
      </c>
      <c r="BM20" s="1">
        <v>13.5</v>
      </c>
      <c r="BN20" s="1">
        <v>8.5</v>
      </c>
      <c r="BO20" s="1">
        <v>63</v>
      </c>
      <c r="BP20" s="1">
        <v>6.5</v>
      </c>
      <c r="BQ20" s="1">
        <v>3</v>
      </c>
      <c r="BR20" s="1">
        <v>46</v>
      </c>
      <c r="BS20" s="1">
        <v>0</v>
      </c>
      <c r="BT20" s="1">
        <v>0</v>
      </c>
      <c r="BU20" s="1">
        <v>2</v>
      </c>
      <c r="BV20" s="1">
        <v>0</v>
      </c>
      <c r="BW20" s="1">
        <v>0</v>
      </c>
      <c r="BX20" s="1">
        <v>1</v>
      </c>
      <c r="BY20" s="1">
        <v>52.5</v>
      </c>
      <c r="BZ20" s="1">
        <v>0</v>
      </c>
      <c r="CA20" s="1">
        <v>3.5</v>
      </c>
      <c r="CB20" s="1">
        <v>2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f t="shared" si="0"/>
        <v>3.5324028000000007</v>
      </c>
      <c r="CL20" s="1">
        <v>8</v>
      </c>
    </row>
    <row r="21" spans="1:90" x14ac:dyDescent="0.25">
      <c r="A21" s="1" t="s">
        <v>118</v>
      </c>
      <c r="B21" s="1">
        <v>6.2</v>
      </c>
      <c r="C21" s="1">
        <v>2</v>
      </c>
      <c r="D21" s="1">
        <v>90</v>
      </c>
      <c r="E21" s="1">
        <v>0.08</v>
      </c>
      <c r="F21" s="1">
        <v>0</v>
      </c>
      <c r="G21" s="1">
        <v>0.2</v>
      </c>
      <c r="H21" s="1">
        <v>0</v>
      </c>
      <c r="I21" s="1">
        <v>1</v>
      </c>
      <c r="J21" s="1">
        <v>0.5</v>
      </c>
      <c r="K21" s="1">
        <v>0</v>
      </c>
      <c r="L21" s="1">
        <v>1</v>
      </c>
      <c r="M21" s="1">
        <v>0</v>
      </c>
      <c r="N21" s="1">
        <v>0</v>
      </c>
      <c r="O21" s="1">
        <v>0.08</v>
      </c>
      <c r="P21" s="1">
        <v>0.08</v>
      </c>
      <c r="Q21" s="1">
        <v>0</v>
      </c>
      <c r="R21" s="1">
        <v>0</v>
      </c>
      <c r="S21" s="1">
        <v>0</v>
      </c>
      <c r="T21" s="1">
        <v>0</v>
      </c>
      <c r="U21" s="1">
        <v>21</v>
      </c>
      <c r="V21" s="1">
        <v>19</v>
      </c>
      <c r="W21" s="1">
        <v>90</v>
      </c>
      <c r="X21" s="1">
        <v>5</v>
      </c>
      <c r="Y21" s="1">
        <v>1</v>
      </c>
      <c r="Z21" s="1">
        <v>20</v>
      </c>
      <c r="AA21" s="1">
        <v>0.5</v>
      </c>
      <c r="AB21" s="1">
        <v>2.5</v>
      </c>
      <c r="AC21" s="1">
        <v>2.5</v>
      </c>
      <c r="AD21" s="1">
        <v>0</v>
      </c>
      <c r="AE21" s="1">
        <v>0.1</v>
      </c>
      <c r="AF21" s="1">
        <v>0</v>
      </c>
      <c r="AG21" s="1">
        <v>0</v>
      </c>
      <c r="AH21" s="1">
        <v>1</v>
      </c>
      <c r="AI21" s="1">
        <v>0</v>
      </c>
      <c r="AJ21" s="1">
        <v>0</v>
      </c>
      <c r="AK21" s="1">
        <v>6</v>
      </c>
      <c r="AL21" s="1">
        <v>34.950000000000003</v>
      </c>
      <c r="AM21" s="1">
        <v>14.3</v>
      </c>
      <c r="AN21" s="1">
        <v>0.7</v>
      </c>
      <c r="AO21" s="1">
        <v>1.9</v>
      </c>
      <c r="AP21" s="1">
        <v>11.5</v>
      </c>
      <c r="AQ21" s="1">
        <v>11.5</v>
      </c>
      <c r="AR21" s="1">
        <v>0</v>
      </c>
      <c r="AS21" s="1">
        <v>0</v>
      </c>
      <c r="AT21" s="1">
        <v>2.5</v>
      </c>
      <c r="AU21" s="1">
        <v>2</v>
      </c>
      <c r="AV21" s="1">
        <v>1.5</v>
      </c>
      <c r="AW21" s="1">
        <v>75</v>
      </c>
      <c r="AX21" s="1">
        <v>4.5</v>
      </c>
      <c r="AY21" s="1">
        <v>0.5</v>
      </c>
      <c r="AZ21" s="1">
        <v>0</v>
      </c>
      <c r="BA21" s="1">
        <v>0</v>
      </c>
      <c r="BB21" s="1">
        <v>0.5</v>
      </c>
      <c r="BC21" s="1">
        <v>11.5</v>
      </c>
      <c r="BD21" s="1">
        <v>8.5</v>
      </c>
      <c r="BE21" s="1">
        <v>5</v>
      </c>
      <c r="BF21" s="1">
        <v>0.5</v>
      </c>
      <c r="BG21" s="1">
        <v>0.5</v>
      </c>
      <c r="BH21" s="1">
        <v>2</v>
      </c>
      <c r="BI21" s="1">
        <v>1.84</v>
      </c>
      <c r="BJ21" s="1">
        <v>50</v>
      </c>
      <c r="BK21" s="1">
        <v>43.5</v>
      </c>
      <c r="BL21" s="1">
        <v>87</v>
      </c>
      <c r="BM21" s="1">
        <v>36.5</v>
      </c>
      <c r="BN21" s="1">
        <v>29</v>
      </c>
      <c r="BO21" s="1">
        <v>79</v>
      </c>
      <c r="BP21" s="1">
        <v>21</v>
      </c>
      <c r="BQ21" s="1">
        <v>19</v>
      </c>
      <c r="BR21" s="1">
        <v>90</v>
      </c>
      <c r="BS21" s="1">
        <v>0</v>
      </c>
      <c r="BT21" s="1">
        <v>0</v>
      </c>
      <c r="BU21" s="1">
        <v>2</v>
      </c>
      <c r="BV21" s="1">
        <v>0</v>
      </c>
      <c r="BW21" s="1">
        <v>0</v>
      </c>
      <c r="BX21" s="1">
        <v>1.5</v>
      </c>
      <c r="BY21" s="1">
        <v>80</v>
      </c>
      <c r="BZ21" s="1">
        <v>1</v>
      </c>
      <c r="CA21" s="1">
        <v>2</v>
      </c>
      <c r="CB21" s="1">
        <v>6.5</v>
      </c>
      <c r="CC21" s="1">
        <v>0.5</v>
      </c>
      <c r="CD21" s="1">
        <v>0</v>
      </c>
      <c r="CE21" s="1">
        <v>0.5</v>
      </c>
      <c r="CF21" s="1">
        <v>0</v>
      </c>
      <c r="CG21" s="1">
        <v>0.5</v>
      </c>
      <c r="CH21" s="1">
        <v>0</v>
      </c>
      <c r="CI21" s="1">
        <v>0</v>
      </c>
      <c r="CJ21" s="1">
        <v>0</v>
      </c>
      <c r="CK21" s="1">
        <f t="shared" si="0"/>
        <v>3.2916166599999999</v>
      </c>
      <c r="CL21" s="1">
        <v>8</v>
      </c>
    </row>
    <row r="22" spans="1:90" x14ac:dyDescent="0.25">
      <c r="A22" s="1" t="s">
        <v>141</v>
      </c>
      <c r="B22" s="1">
        <v>4.7</v>
      </c>
      <c r="C22" s="1">
        <v>2</v>
      </c>
      <c r="D22" s="1">
        <v>90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1</v>
      </c>
      <c r="V22" s="1">
        <v>0</v>
      </c>
      <c r="W22" s="1">
        <v>0</v>
      </c>
      <c r="X22" s="1">
        <v>0</v>
      </c>
      <c r="Y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0.05</v>
      </c>
      <c r="AM22" s="1">
        <v>23.6</v>
      </c>
      <c r="AN22" s="1">
        <v>0</v>
      </c>
      <c r="AO22" s="1">
        <v>1.6</v>
      </c>
      <c r="AP22" s="1">
        <v>11.5</v>
      </c>
      <c r="AQ22" s="1">
        <v>11.5</v>
      </c>
      <c r="AR22" s="1">
        <v>0</v>
      </c>
      <c r="AS22" s="1">
        <v>2</v>
      </c>
      <c r="AT22" s="1">
        <v>1</v>
      </c>
      <c r="AU22" s="1">
        <v>0</v>
      </c>
      <c r="AV22" s="1">
        <v>0</v>
      </c>
      <c r="AX22" s="1">
        <v>2</v>
      </c>
      <c r="AY22" s="1">
        <v>7.5</v>
      </c>
      <c r="AZ22" s="1">
        <v>2</v>
      </c>
      <c r="BA22" s="1">
        <v>2</v>
      </c>
      <c r="BB22" s="1">
        <v>11.5</v>
      </c>
      <c r="BC22" s="1">
        <v>20.5</v>
      </c>
      <c r="BD22" s="1">
        <v>14.5</v>
      </c>
      <c r="BE22" s="1">
        <v>7.5</v>
      </c>
      <c r="BF22" s="1">
        <v>0</v>
      </c>
      <c r="BG22" s="1">
        <v>3.5</v>
      </c>
      <c r="BH22" s="1">
        <v>3</v>
      </c>
      <c r="BI22" s="1">
        <v>2.58</v>
      </c>
      <c r="BJ22" s="1">
        <v>23</v>
      </c>
      <c r="BK22" s="1">
        <v>20</v>
      </c>
      <c r="BL22" s="1">
        <v>87</v>
      </c>
      <c r="BM22" s="1">
        <v>4</v>
      </c>
      <c r="BN22" s="1">
        <v>2.5</v>
      </c>
      <c r="BO22" s="1">
        <v>63</v>
      </c>
      <c r="BP22" s="1">
        <v>1</v>
      </c>
      <c r="BQ22" s="1">
        <v>0</v>
      </c>
      <c r="BR22" s="1">
        <v>0</v>
      </c>
      <c r="BS22" s="1">
        <v>0</v>
      </c>
      <c r="BT22" s="1">
        <v>0</v>
      </c>
      <c r="BU22" s="1">
        <v>2</v>
      </c>
      <c r="BV22" s="1">
        <v>0</v>
      </c>
      <c r="BW22" s="1">
        <v>0</v>
      </c>
      <c r="BX22" s="1">
        <v>0</v>
      </c>
      <c r="BY22" s="1">
        <v>36</v>
      </c>
      <c r="BZ22" s="1">
        <v>0</v>
      </c>
      <c r="CA22" s="1">
        <v>1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f t="shared" si="0"/>
        <v>2.1469157000000001</v>
      </c>
      <c r="CL22" s="1">
        <v>8</v>
      </c>
    </row>
    <row r="23" spans="1:90" x14ac:dyDescent="0.25">
      <c r="A23" s="1" t="s">
        <v>72</v>
      </c>
      <c r="B23" s="1">
        <v>5.0999999999999996</v>
      </c>
      <c r="C23" s="1">
        <v>2</v>
      </c>
      <c r="D23" s="1">
        <v>77.5</v>
      </c>
      <c r="E23" s="1">
        <v>0.03</v>
      </c>
      <c r="F23" s="1">
        <v>0.5</v>
      </c>
      <c r="G23" s="1">
        <v>0</v>
      </c>
      <c r="H23" s="1">
        <v>2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11.5</v>
      </c>
      <c r="V23" s="1">
        <v>11</v>
      </c>
      <c r="W23" s="1">
        <v>96</v>
      </c>
      <c r="X23" s="1">
        <v>3.5</v>
      </c>
      <c r="Y23" s="1">
        <v>0</v>
      </c>
      <c r="Z23" s="1">
        <v>0</v>
      </c>
      <c r="AA23" s="1">
        <v>0</v>
      </c>
      <c r="AB23" s="1">
        <v>0</v>
      </c>
      <c r="AC23" s="1">
        <v>1</v>
      </c>
      <c r="AD23" s="1">
        <v>0</v>
      </c>
      <c r="AE23" s="1">
        <v>0.04</v>
      </c>
      <c r="AF23" s="1">
        <v>1</v>
      </c>
      <c r="AG23" s="1">
        <v>0</v>
      </c>
      <c r="AH23" s="1">
        <v>0</v>
      </c>
      <c r="AI23" s="1">
        <v>0</v>
      </c>
      <c r="AJ23" s="1">
        <v>1</v>
      </c>
      <c r="AK23" s="1">
        <v>3</v>
      </c>
      <c r="AL23" s="1">
        <v>13.6</v>
      </c>
      <c r="AM23" s="1">
        <v>24.5</v>
      </c>
      <c r="AN23" s="1">
        <v>0.2</v>
      </c>
      <c r="AO23" s="1">
        <v>3.1</v>
      </c>
      <c r="AP23" s="1">
        <v>13.5</v>
      </c>
      <c r="AQ23" s="1">
        <v>34.5</v>
      </c>
      <c r="AR23" s="1">
        <v>3</v>
      </c>
      <c r="AS23" s="1">
        <v>12</v>
      </c>
      <c r="AT23" s="1">
        <v>0</v>
      </c>
      <c r="AU23" s="1">
        <v>0.5</v>
      </c>
      <c r="AV23" s="1">
        <v>0.5</v>
      </c>
      <c r="AW23" s="1">
        <v>100</v>
      </c>
      <c r="AX23" s="1">
        <v>3</v>
      </c>
      <c r="AY23" s="1">
        <v>1.5</v>
      </c>
      <c r="AZ23" s="1">
        <v>0</v>
      </c>
      <c r="BA23" s="1">
        <v>1</v>
      </c>
      <c r="BB23" s="1">
        <v>2.5</v>
      </c>
      <c r="BC23" s="1">
        <v>11</v>
      </c>
      <c r="BD23" s="1">
        <v>5.5</v>
      </c>
      <c r="BE23" s="1">
        <v>5.5</v>
      </c>
      <c r="BF23" s="1">
        <v>0</v>
      </c>
      <c r="BG23" s="1">
        <v>1.5</v>
      </c>
      <c r="BH23" s="1">
        <v>1</v>
      </c>
      <c r="BI23" s="1">
        <v>1.24</v>
      </c>
      <c r="BJ23" s="1">
        <v>36</v>
      </c>
      <c r="BK23" s="1">
        <v>31.5</v>
      </c>
      <c r="BL23" s="1">
        <v>88</v>
      </c>
      <c r="BM23" s="1">
        <v>23</v>
      </c>
      <c r="BN23" s="1">
        <v>18.5</v>
      </c>
      <c r="BO23" s="1">
        <v>80</v>
      </c>
      <c r="BP23" s="1">
        <v>11.5</v>
      </c>
      <c r="BQ23" s="1">
        <v>11</v>
      </c>
      <c r="BR23" s="1">
        <v>96</v>
      </c>
      <c r="BS23" s="1">
        <v>0</v>
      </c>
      <c r="BT23" s="1">
        <v>0</v>
      </c>
      <c r="BU23" s="1">
        <v>2</v>
      </c>
      <c r="BV23" s="1">
        <v>0</v>
      </c>
      <c r="BW23" s="1">
        <v>1</v>
      </c>
      <c r="BX23" s="1">
        <v>1.5</v>
      </c>
      <c r="BY23" s="1">
        <v>59.5</v>
      </c>
      <c r="BZ23" s="1">
        <v>2</v>
      </c>
      <c r="CA23" s="1">
        <v>4.5</v>
      </c>
      <c r="CB23" s="1">
        <v>1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f t="shared" si="0"/>
        <v>3.2290044300000003</v>
      </c>
      <c r="CL23" s="1">
        <v>7</v>
      </c>
    </row>
    <row r="24" spans="1:90" x14ac:dyDescent="0.25">
      <c r="A24" s="1" t="s">
        <v>98</v>
      </c>
      <c r="B24" s="1">
        <v>5</v>
      </c>
      <c r="C24" s="1">
        <v>2</v>
      </c>
      <c r="D24" s="1">
        <v>90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5.5</v>
      </c>
      <c r="V24" s="1">
        <v>1.5</v>
      </c>
      <c r="W24" s="1">
        <v>27</v>
      </c>
      <c r="X24" s="1">
        <v>0</v>
      </c>
      <c r="Y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0.3</v>
      </c>
      <c r="AM24" s="1">
        <v>17.5</v>
      </c>
      <c r="AN24" s="1">
        <v>0</v>
      </c>
      <c r="AO24" s="1">
        <v>2.1</v>
      </c>
      <c r="AP24" s="1">
        <v>9.5</v>
      </c>
      <c r="AQ24" s="1">
        <v>9.5</v>
      </c>
      <c r="AR24" s="1">
        <v>0</v>
      </c>
      <c r="AS24" s="1">
        <v>2</v>
      </c>
      <c r="AT24" s="1">
        <v>1</v>
      </c>
      <c r="AU24" s="1">
        <v>0.5</v>
      </c>
      <c r="AV24" s="1">
        <v>0.5</v>
      </c>
      <c r="AW24" s="1">
        <v>100</v>
      </c>
      <c r="AX24" s="1">
        <v>5.5</v>
      </c>
      <c r="AY24" s="1">
        <v>6.5</v>
      </c>
      <c r="AZ24" s="1">
        <v>1.5</v>
      </c>
      <c r="BA24" s="1">
        <v>1</v>
      </c>
      <c r="BB24" s="1">
        <v>9</v>
      </c>
      <c r="BC24" s="1">
        <v>16</v>
      </c>
      <c r="BD24" s="1">
        <v>12</v>
      </c>
      <c r="BE24" s="1">
        <v>5</v>
      </c>
      <c r="BF24" s="1">
        <v>1</v>
      </c>
      <c r="BG24" s="1">
        <v>4</v>
      </c>
      <c r="BH24" s="1">
        <v>2.5</v>
      </c>
      <c r="BI24" s="1">
        <v>1.99</v>
      </c>
      <c r="BJ24" s="1">
        <v>29.5</v>
      </c>
      <c r="BK24" s="1">
        <v>19</v>
      </c>
      <c r="BL24" s="1">
        <v>64</v>
      </c>
      <c r="BM24" s="1">
        <v>8.5</v>
      </c>
      <c r="BN24" s="1">
        <v>3</v>
      </c>
      <c r="BO24" s="1">
        <v>35</v>
      </c>
      <c r="BP24" s="1">
        <v>5.5</v>
      </c>
      <c r="BQ24" s="1">
        <v>1.5</v>
      </c>
      <c r="BR24" s="1">
        <v>27</v>
      </c>
      <c r="BS24" s="1">
        <v>0</v>
      </c>
      <c r="BT24" s="1">
        <v>0</v>
      </c>
      <c r="BU24" s="1">
        <v>2</v>
      </c>
      <c r="BV24" s="1">
        <v>0</v>
      </c>
      <c r="BW24" s="1">
        <v>0</v>
      </c>
      <c r="BX24" s="1">
        <v>0</v>
      </c>
      <c r="BY24" s="1">
        <v>43.5</v>
      </c>
      <c r="BZ24" s="1">
        <v>0</v>
      </c>
      <c r="CA24" s="1">
        <v>4.5</v>
      </c>
      <c r="CB24" s="1">
        <v>1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f t="shared" si="0"/>
        <v>3.0134374999999998</v>
      </c>
      <c r="CL24" s="1">
        <v>7</v>
      </c>
    </row>
    <row r="25" spans="1:90" x14ac:dyDescent="0.25">
      <c r="A25" s="1" t="s">
        <v>62</v>
      </c>
      <c r="B25" s="1">
        <v>4.5</v>
      </c>
      <c r="C25" s="1">
        <v>2</v>
      </c>
      <c r="D25" s="1">
        <v>90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5.5</v>
      </c>
      <c r="V25" s="1">
        <v>3</v>
      </c>
      <c r="W25" s="1">
        <v>55</v>
      </c>
      <c r="X25" s="1">
        <v>0</v>
      </c>
      <c r="Y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0.5</v>
      </c>
      <c r="AK25" s="1">
        <v>0</v>
      </c>
      <c r="AL25" s="1">
        <v>1.05</v>
      </c>
      <c r="AM25" s="1">
        <v>21.8</v>
      </c>
      <c r="AN25" s="1">
        <v>0</v>
      </c>
      <c r="AO25" s="1">
        <v>3</v>
      </c>
      <c r="AP25" s="1">
        <v>16</v>
      </c>
      <c r="AQ25" s="1">
        <v>22</v>
      </c>
      <c r="AR25" s="1">
        <v>0</v>
      </c>
      <c r="AS25" s="1">
        <v>3.5</v>
      </c>
      <c r="AT25" s="1">
        <v>1</v>
      </c>
      <c r="AU25" s="1">
        <v>1</v>
      </c>
      <c r="AV25" s="1">
        <v>1</v>
      </c>
      <c r="AW25" s="1">
        <v>100</v>
      </c>
      <c r="AX25" s="1">
        <v>6.5</v>
      </c>
      <c r="AY25" s="1">
        <v>1</v>
      </c>
      <c r="AZ25" s="1">
        <v>2</v>
      </c>
      <c r="BA25" s="1">
        <v>1.5</v>
      </c>
      <c r="BB25" s="1">
        <v>4.5</v>
      </c>
      <c r="BC25" s="1">
        <v>11</v>
      </c>
      <c r="BD25" s="1">
        <v>5.5</v>
      </c>
      <c r="BE25" s="1">
        <v>5.5</v>
      </c>
      <c r="BF25" s="1">
        <v>0</v>
      </c>
      <c r="BG25" s="1">
        <v>1.5</v>
      </c>
      <c r="BH25" s="1">
        <v>1</v>
      </c>
      <c r="BI25" s="1">
        <v>1.24</v>
      </c>
      <c r="BJ25" s="1">
        <v>60.5</v>
      </c>
      <c r="BK25" s="1">
        <v>50.5</v>
      </c>
      <c r="BL25" s="1">
        <v>83</v>
      </c>
      <c r="BM25" s="1">
        <v>15.5</v>
      </c>
      <c r="BN25" s="1">
        <v>10</v>
      </c>
      <c r="BO25" s="1">
        <v>65</v>
      </c>
      <c r="BP25" s="1">
        <v>5.5</v>
      </c>
      <c r="BQ25" s="1">
        <v>3</v>
      </c>
      <c r="BR25" s="1">
        <v>55</v>
      </c>
      <c r="BS25" s="1">
        <v>0</v>
      </c>
      <c r="BT25" s="1">
        <v>0</v>
      </c>
      <c r="BU25" s="1">
        <v>2</v>
      </c>
      <c r="BV25" s="1">
        <v>0</v>
      </c>
      <c r="BW25" s="1">
        <v>0</v>
      </c>
      <c r="BX25" s="1">
        <v>0.5</v>
      </c>
      <c r="BY25" s="1">
        <v>70.5</v>
      </c>
      <c r="BZ25" s="1">
        <v>0</v>
      </c>
      <c r="CA25" s="1">
        <v>5.5</v>
      </c>
      <c r="CB25" s="1">
        <v>0.5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f t="shared" si="0"/>
        <v>3.6083355999999993</v>
      </c>
      <c r="CL25" s="1">
        <v>6</v>
      </c>
    </row>
    <row r="26" spans="1:90" x14ac:dyDescent="0.25">
      <c r="A26" s="1" t="s">
        <v>109</v>
      </c>
      <c r="B26" s="1">
        <v>5.7</v>
      </c>
      <c r="C26" s="1">
        <v>2</v>
      </c>
      <c r="D26" s="1">
        <v>90</v>
      </c>
      <c r="E26" s="1">
        <v>0.08</v>
      </c>
      <c r="F26" s="1">
        <v>0</v>
      </c>
      <c r="G26" s="1">
        <v>0.3</v>
      </c>
      <c r="H26" s="1">
        <v>0</v>
      </c>
      <c r="I26" s="1">
        <v>3</v>
      </c>
      <c r="J26" s="1">
        <v>1</v>
      </c>
      <c r="K26" s="1">
        <v>2.5</v>
      </c>
      <c r="L26" s="1">
        <v>0.5</v>
      </c>
      <c r="M26" s="1">
        <v>0</v>
      </c>
      <c r="N26" s="1">
        <v>1</v>
      </c>
      <c r="O26" s="1">
        <v>0.19</v>
      </c>
      <c r="P26" s="1">
        <v>0.19</v>
      </c>
      <c r="Q26" s="1">
        <v>0</v>
      </c>
      <c r="R26" s="1">
        <v>0</v>
      </c>
      <c r="S26" s="1">
        <v>0</v>
      </c>
      <c r="T26" s="1">
        <v>0</v>
      </c>
      <c r="U26" s="1">
        <v>17.5</v>
      </c>
      <c r="V26" s="1">
        <v>15</v>
      </c>
      <c r="W26" s="1">
        <v>86</v>
      </c>
      <c r="X26" s="1">
        <v>0</v>
      </c>
      <c r="Y26" s="1">
        <v>0</v>
      </c>
      <c r="AA26" s="1">
        <v>0</v>
      </c>
      <c r="AB26" s="1">
        <v>0</v>
      </c>
      <c r="AC26" s="1">
        <v>0.5</v>
      </c>
      <c r="AD26" s="1">
        <v>0</v>
      </c>
      <c r="AE26" s="1">
        <v>0.08</v>
      </c>
      <c r="AF26" s="1">
        <v>0</v>
      </c>
      <c r="AG26" s="1">
        <v>0</v>
      </c>
      <c r="AH26" s="1">
        <v>0</v>
      </c>
      <c r="AI26" s="1">
        <v>0</v>
      </c>
      <c r="AJ26" s="1">
        <v>0.5</v>
      </c>
      <c r="AK26" s="1">
        <v>30.5</v>
      </c>
      <c r="AL26" s="1">
        <v>8.0500000000000007</v>
      </c>
      <c r="AM26" s="1">
        <v>23.3</v>
      </c>
      <c r="AN26" s="1">
        <v>1.4</v>
      </c>
      <c r="AO26" s="1">
        <v>5.9</v>
      </c>
      <c r="AP26" s="1">
        <v>18</v>
      </c>
      <c r="AQ26" s="1">
        <v>24</v>
      </c>
      <c r="AR26" s="1">
        <v>0.5</v>
      </c>
      <c r="AS26" s="1">
        <v>4.5</v>
      </c>
      <c r="AT26" s="1">
        <v>0.5</v>
      </c>
      <c r="AU26" s="1">
        <v>1.5</v>
      </c>
      <c r="AV26" s="1">
        <v>1.5</v>
      </c>
      <c r="AW26" s="1">
        <v>100</v>
      </c>
      <c r="AX26" s="1">
        <v>6</v>
      </c>
      <c r="AY26" s="1">
        <v>1</v>
      </c>
      <c r="AZ26" s="1">
        <v>0.5</v>
      </c>
      <c r="BA26" s="1">
        <v>3.5</v>
      </c>
      <c r="BB26" s="1">
        <v>5</v>
      </c>
      <c r="BC26" s="1">
        <v>6.5</v>
      </c>
      <c r="BD26" s="1">
        <v>4</v>
      </c>
      <c r="BE26" s="1">
        <v>2.5</v>
      </c>
      <c r="BF26" s="1">
        <v>0.5</v>
      </c>
      <c r="BG26" s="1">
        <v>1.5</v>
      </c>
      <c r="BH26" s="1">
        <v>0.5</v>
      </c>
      <c r="BI26" s="1">
        <v>0.62</v>
      </c>
      <c r="BJ26" s="1">
        <v>95</v>
      </c>
      <c r="BK26" s="1">
        <v>89.5</v>
      </c>
      <c r="BL26" s="1">
        <v>94</v>
      </c>
      <c r="BM26" s="1">
        <v>49</v>
      </c>
      <c r="BN26" s="1">
        <v>45</v>
      </c>
      <c r="BO26" s="1">
        <v>92</v>
      </c>
      <c r="BP26" s="1">
        <v>17.5</v>
      </c>
      <c r="BQ26" s="1">
        <v>15</v>
      </c>
      <c r="BR26" s="1">
        <v>86</v>
      </c>
      <c r="BS26" s="1">
        <v>0</v>
      </c>
      <c r="BT26" s="1">
        <v>0</v>
      </c>
      <c r="BU26" s="1">
        <v>2</v>
      </c>
      <c r="BV26" s="1">
        <v>0</v>
      </c>
      <c r="BW26" s="1">
        <v>0</v>
      </c>
      <c r="BX26" s="1">
        <v>0.5</v>
      </c>
      <c r="BY26" s="1">
        <v>107.5</v>
      </c>
      <c r="BZ26" s="1">
        <v>4</v>
      </c>
      <c r="CA26" s="1">
        <v>15.5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f t="shared" si="0"/>
        <v>4.4131547200000014</v>
      </c>
      <c r="CL26" s="1">
        <v>6</v>
      </c>
    </row>
    <row r="27" spans="1:90" x14ac:dyDescent="0.25">
      <c r="A27" s="1" t="s">
        <v>114</v>
      </c>
      <c r="B27" s="1">
        <v>4.5</v>
      </c>
      <c r="C27" s="1">
        <v>2</v>
      </c>
      <c r="D27" s="1">
        <v>90</v>
      </c>
      <c r="E27" s="1">
        <v>0.72</v>
      </c>
      <c r="F27" s="1">
        <v>0</v>
      </c>
      <c r="G27" s="1">
        <v>0.1</v>
      </c>
      <c r="H27" s="1">
        <v>0</v>
      </c>
      <c r="I27" s="1">
        <v>0.5</v>
      </c>
      <c r="J27" s="1">
        <v>0.5</v>
      </c>
      <c r="K27" s="1">
        <v>0.5</v>
      </c>
      <c r="L27" s="1">
        <v>0</v>
      </c>
      <c r="M27" s="1">
        <v>0</v>
      </c>
      <c r="N27" s="1">
        <v>0.5</v>
      </c>
      <c r="O27" s="1">
        <v>0.1</v>
      </c>
      <c r="P27" s="1">
        <v>0.1</v>
      </c>
      <c r="Q27" s="1">
        <v>0</v>
      </c>
      <c r="R27" s="1">
        <v>0</v>
      </c>
      <c r="S27" s="1">
        <v>0</v>
      </c>
      <c r="T27" s="1">
        <v>0</v>
      </c>
      <c r="U27" s="1">
        <v>3</v>
      </c>
      <c r="V27" s="1">
        <v>1.5</v>
      </c>
      <c r="W27" s="1">
        <v>50</v>
      </c>
      <c r="X27" s="1">
        <v>0</v>
      </c>
      <c r="Y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0.04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17.5</v>
      </c>
      <c r="AL27" s="1">
        <v>0.15</v>
      </c>
      <c r="AM27" s="1">
        <v>26.5</v>
      </c>
      <c r="AN27" s="1">
        <v>0.7</v>
      </c>
      <c r="AO27" s="1">
        <v>2.4</v>
      </c>
      <c r="AP27" s="1">
        <v>16</v>
      </c>
      <c r="AQ27" s="1">
        <v>16</v>
      </c>
      <c r="AR27" s="1">
        <v>0</v>
      </c>
      <c r="AS27" s="1">
        <v>2</v>
      </c>
      <c r="AT27" s="1">
        <v>1</v>
      </c>
      <c r="AU27" s="1">
        <v>0.5</v>
      </c>
      <c r="AV27" s="1">
        <v>0.5</v>
      </c>
      <c r="AW27" s="1">
        <v>100</v>
      </c>
      <c r="AX27" s="1">
        <v>5.5</v>
      </c>
      <c r="AY27" s="1">
        <v>4.5</v>
      </c>
      <c r="AZ27" s="1">
        <v>1.5</v>
      </c>
      <c r="BA27" s="1">
        <v>3</v>
      </c>
      <c r="BB27" s="1">
        <v>9</v>
      </c>
      <c r="BC27" s="1">
        <v>20.5</v>
      </c>
      <c r="BD27" s="1">
        <v>14.5</v>
      </c>
      <c r="BE27" s="1">
        <v>7.5</v>
      </c>
      <c r="BF27" s="1">
        <v>0</v>
      </c>
      <c r="BG27" s="1">
        <v>3.5</v>
      </c>
      <c r="BH27" s="1">
        <v>3</v>
      </c>
      <c r="BI27" s="1">
        <v>2.58</v>
      </c>
      <c r="BJ27" s="1">
        <v>34.5</v>
      </c>
      <c r="BK27" s="1">
        <v>28.5</v>
      </c>
      <c r="BL27" s="1">
        <v>83</v>
      </c>
      <c r="BM27" s="1">
        <v>8</v>
      </c>
      <c r="BN27" s="1">
        <v>5.5</v>
      </c>
      <c r="BO27" s="1">
        <v>69</v>
      </c>
      <c r="BP27" s="1">
        <v>3</v>
      </c>
      <c r="BQ27" s="1">
        <v>1.5</v>
      </c>
      <c r="BR27" s="1">
        <v>50</v>
      </c>
      <c r="BS27" s="1">
        <v>0</v>
      </c>
      <c r="BT27" s="1">
        <v>0</v>
      </c>
      <c r="BU27" s="1">
        <v>2</v>
      </c>
      <c r="BV27" s="1">
        <v>0</v>
      </c>
      <c r="BW27" s="1">
        <v>0</v>
      </c>
      <c r="BX27" s="1">
        <v>1.5</v>
      </c>
      <c r="BY27" s="1">
        <v>51</v>
      </c>
      <c r="BZ27" s="1">
        <v>1</v>
      </c>
      <c r="CA27" s="1">
        <v>3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f t="shared" si="0"/>
        <v>1.7808770199999997</v>
      </c>
      <c r="CL27" s="1">
        <v>6</v>
      </c>
    </row>
    <row r="28" spans="1:90" x14ac:dyDescent="0.25">
      <c r="A28" s="1" t="s">
        <v>178</v>
      </c>
      <c r="B28" s="1">
        <v>5.3</v>
      </c>
      <c r="C28" s="1">
        <v>2</v>
      </c>
      <c r="D28" s="1">
        <v>80</v>
      </c>
      <c r="E28" s="1">
        <v>0.27</v>
      </c>
      <c r="F28" s="1">
        <v>0.25</v>
      </c>
      <c r="G28" s="1">
        <v>0.4</v>
      </c>
      <c r="H28" s="1">
        <v>1</v>
      </c>
      <c r="I28" s="1">
        <v>1.5</v>
      </c>
      <c r="J28" s="1">
        <v>1</v>
      </c>
      <c r="K28" s="1">
        <v>1.5</v>
      </c>
      <c r="L28" s="1">
        <v>0</v>
      </c>
      <c r="M28" s="1">
        <v>0.5</v>
      </c>
      <c r="N28" s="1">
        <v>1</v>
      </c>
      <c r="O28" s="1">
        <v>0.32</v>
      </c>
      <c r="P28" s="1">
        <v>0.32</v>
      </c>
      <c r="Q28" s="1">
        <v>0.5</v>
      </c>
      <c r="R28" s="1">
        <v>0.5</v>
      </c>
      <c r="S28" s="1">
        <v>0</v>
      </c>
      <c r="T28" s="1">
        <v>0.5</v>
      </c>
      <c r="U28" s="1">
        <v>3</v>
      </c>
      <c r="V28" s="1">
        <v>2.5</v>
      </c>
      <c r="W28" s="1">
        <v>83</v>
      </c>
      <c r="X28" s="1">
        <v>0</v>
      </c>
      <c r="Y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0.06</v>
      </c>
      <c r="AF28" s="1">
        <v>0</v>
      </c>
      <c r="AG28" s="1">
        <v>0</v>
      </c>
      <c r="AH28" s="1">
        <v>0.5</v>
      </c>
      <c r="AI28" s="1">
        <v>0</v>
      </c>
      <c r="AJ28" s="1">
        <v>0.5</v>
      </c>
      <c r="AK28" s="1">
        <v>27</v>
      </c>
      <c r="AL28" s="1">
        <v>1</v>
      </c>
      <c r="AM28" s="1">
        <v>28.7</v>
      </c>
      <c r="AN28" s="1">
        <v>2.1</v>
      </c>
      <c r="AO28" s="1">
        <v>4.5999999999999996</v>
      </c>
      <c r="AP28" s="1">
        <v>9.5</v>
      </c>
      <c r="AQ28" s="1">
        <v>21.5</v>
      </c>
      <c r="AR28" s="1">
        <v>0</v>
      </c>
      <c r="AS28" s="1">
        <v>6</v>
      </c>
      <c r="AT28" s="1">
        <v>1</v>
      </c>
      <c r="AU28" s="1">
        <v>0.5</v>
      </c>
      <c r="AV28" s="1">
        <v>0.5</v>
      </c>
      <c r="AW28" s="1">
        <v>100</v>
      </c>
      <c r="AX28" s="1">
        <v>3</v>
      </c>
      <c r="AY28" s="1">
        <v>4</v>
      </c>
      <c r="AZ28" s="1">
        <v>0.5</v>
      </c>
      <c r="BA28" s="1">
        <v>0</v>
      </c>
      <c r="BB28" s="1">
        <v>4.5</v>
      </c>
      <c r="BC28" s="1">
        <v>11</v>
      </c>
      <c r="BD28" s="1">
        <v>5.5</v>
      </c>
      <c r="BE28" s="1">
        <v>5.5</v>
      </c>
      <c r="BF28" s="1">
        <v>0</v>
      </c>
      <c r="BG28" s="1">
        <v>1.5</v>
      </c>
      <c r="BH28" s="1">
        <v>1</v>
      </c>
      <c r="BI28" s="1">
        <v>1.24</v>
      </c>
      <c r="BJ28" s="1">
        <v>59.5</v>
      </c>
      <c r="BK28" s="1">
        <v>53</v>
      </c>
      <c r="BL28" s="1">
        <v>89</v>
      </c>
      <c r="BM28" s="1">
        <v>17.5</v>
      </c>
      <c r="BN28" s="1">
        <v>14.5</v>
      </c>
      <c r="BO28" s="1">
        <v>83</v>
      </c>
      <c r="BP28" s="1">
        <v>3</v>
      </c>
      <c r="BQ28" s="1">
        <v>2.5</v>
      </c>
      <c r="BR28" s="1">
        <v>83</v>
      </c>
      <c r="BS28" s="1">
        <v>0</v>
      </c>
      <c r="BT28" s="1">
        <v>0</v>
      </c>
      <c r="BU28" s="1">
        <v>2</v>
      </c>
      <c r="BV28" s="1">
        <v>0</v>
      </c>
      <c r="BW28" s="1">
        <v>1</v>
      </c>
      <c r="BX28" s="1">
        <v>0</v>
      </c>
      <c r="BY28" s="1">
        <v>67</v>
      </c>
      <c r="BZ28" s="1">
        <v>1.5</v>
      </c>
      <c r="CA28" s="1">
        <v>3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f t="shared" si="0"/>
        <v>3.3711981900000003</v>
      </c>
      <c r="CL28" s="1">
        <v>6</v>
      </c>
    </row>
    <row r="29" spans="1:90" x14ac:dyDescent="0.25">
      <c r="A29" s="1" t="s">
        <v>147</v>
      </c>
      <c r="B29" s="1">
        <v>5.0999999999999996</v>
      </c>
      <c r="C29" s="1">
        <v>2</v>
      </c>
      <c r="D29" s="1">
        <v>90</v>
      </c>
      <c r="E29" s="1">
        <v>0.19</v>
      </c>
      <c r="F29" s="1">
        <v>0</v>
      </c>
      <c r="G29" s="1">
        <v>0.2</v>
      </c>
      <c r="H29" s="1">
        <v>0</v>
      </c>
      <c r="I29" s="1">
        <v>1.5</v>
      </c>
      <c r="J29" s="1">
        <v>0.5</v>
      </c>
      <c r="K29" s="1">
        <v>1.5</v>
      </c>
      <c r="L29" s="1">
        <v>0</v>
      </c>
      <c r="M29" s="1">
        <v>0</v>
      </c>
      <c r="N29" s="1">
        <v>0</v>
      </c>
      <c r="O29" s="1">
        <v>0.12</v>
      </c>
      <c r="P29" s="1">
        <v>0.12</v>
      </c>
      <c r="Q29" s="1">
        <v>0</v>
      </c>
      <c r="R29" s="1">
        <v>0</v>
      </c>
      <c r="S29" s="1">
        <v>0</v>
      </c>
      <c r="T29" s="1">
        <v>0</v>
      </c>
      <c r="U29" s="1">
        <v>10.5</v>
      </c>
      <c r="V29" s="1">
        <v>8</v>
      </c>
      <c r="W29" s="1">
        <v>76</v>
      </c>
      <c r="X29" s="1">
        <v>4.5</v>
      </c>
      <c r="Y29" s="1">
        <v>0.5</v>
      </c>
      <c r="Z29" s="1">
        <v>11</v>
      </c>
      <c r="AA29" s="1">
        <v>0</v>
      </c>
      <c r="AB29" s="1">
        <v>0</v>
      </c>
      <c r="AC29" s="1">
        <v>1</v>
      </c>
      <c r="AD29" s="1">
        <v>0</v>
      </c>
      <c r="AE29" s="1">
        <v>0.09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25.5</v>
      </c>
      <c r="AL29" s="1">
        <v>13.95</v>
      </c>
      <c r="AM29" s="1">
        <v>27.1</v>
      </c>
      <c r="AN29" s="1">
        <v>1</v>
      </c>
      <c r="AO29" s="1">
        <v>3.2</v>
      </c>
      <c r="AP29" s="1">
        <v>14.5</v>
      </c>
      <c r="AQ29" s="1">
        <v>14.5</v>
      </c>
      <c r="AR29" s="1">
        <v>0</v>
      </c>
      <c r="AS29" s="1">
        <v>2</v>
      </c>
      <c r="AT29" s="1">
        <v>1</v>
      </c>
      <c r="AU29" s="1">
        <v>5.5</v>
      </c>
      <c r="AV29" s="1">
        <v>3.5</v>
      </c>
      <c r="AW29" s="1">
        <v>64</v>
      </c>
      <c r="AX29" s="1">
        <v>4</v>
      </c>
      <c r="AY29" s="1">
        <v>3.5</v>
      </c>
      <c r="AZ29" s="1">
        <v>0.5</v>
      </c>
      <c r="BA29" s="1">
        <v>2.5</v>
      </c>
      <c r="BB29" s="1">
        <v>6.5</v>
      </c>
      <c r="BC29" s="1">
        <v>16</v>
      </c>
      <c r="BD29" s="1">
        <v>12</v>
      </c>
      <c r="BE29" s="1">
        <v>5</v>
      </c>
      <c r="BF29" s="1">
        <v>1</v>
      </c>
      <c r="BG29" s="1">
        <v>4</v>
      </c>
      <c r="BH29" s="1">
        <v>2.5</v>
      </c>
      <c r="BI29" s="1">
        <v>1.99</v>
      </c>
      <c r="BJ29" s="1">
        <v>28.5</v>
      </c>
      <c r="BK29" s="1">
        <v>19.5</v>
      </c>
      <c r="BL29" s="1">
        <v>68</v>
      </c>
      <c r="BM29" s="1">
        <v>19.5</v>
      </c>
      <c r="BN29" s="1">
        <v>11</v>
      </c>
      <c r="BO29" s="1">
        <v>56</v>
      </c>
      <c r="BP29" s="1">
        <v>10.5</v>
      </c>
      <c r="BQ29" s="1">
        <v>8</v>
      </c>
      <c r="BR29" s="1">
        <v>76</v>
      </c>
      <c r="BS29" s="1">
        <v>0</v>
      </c>
      <c r="BT29" s="1">
        <v>0</v>
      </c>
      <c r="BU29" s="1">
        <v>2</v>
      </c>
      <c r="BV29" s="1">
        <v>0</v>
      </c>
      <c r="BW29" s="1">
        <v>0</v>
      </c>
      <c r="BX29" s="1">
        <v>0</v>
      </c>
      <c r="BY29" s="1">
        <v>64.5</v>
      </c>
      <c r="BZ29" s="1">
        <v>4.5</v>
      </c>
      <c r="CA29" s="1">
        <v>6</v>
      </c>
      <c r="CB29" s="1">
        <v>4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f t="shared" si="0"/>
        <v>3.922962609999999</v>
      </c>
      <c r="CL29" s="1">
        <v>6</v>
      </c>
    </row>
    <row r="30" spans="1:90" x14ac:dyDescent="0.25">
      <c r="A30" s="1" t="s">
        <v>154</v>
      </c>
      <c r="B30" s="1">
        <v>5.7</v>
      </c>
      <c r="C30" s="1">
        <v>2</v>
      </c>
      <c r="D30" s="1">
        <v>79.5</v>
      </c>
      <c r="E30" s="1">
        <v>0.12</v>
      </c>
      <c r="F30" s="1">
        <v>0.2</v>
      </c>
      <c r="G30" s="1">
        <v>0.3</v>
      </c>
      <c r="H30" s="1">
        <v>1</v>
      </c>
      <c r="I30" s="1">
        <v>1.5</v>
      </c>
      <c r="J30" s="1">
        <v>0</v>
      </c>
      <c r="K30" s="1">
        <v>1</v>
      </c>
      <c r="L30" s="1">
        <v>0.5</v>
      </c>
      <c r="M30" s="1">
        <v>0</v>
      </c>
      <c r="N30" s="1">
        <v>0.5</v>
      </c>
      <c r="O30" s="1">
        <v>0.02</v>
      </c>
      <c r="P30" s="1">
        <v>0.02</v>
      </c>
      <c r="Q30" s="1">
        <v>0</v>
      </c>
      <c r="R30" s="1">
        <v>0</v>
      </c>
      <c r="S30" s="1">
        <v>0</v>
      </c>
      <c r="T30" s="1">
        <v>0</v>
      </c>
      <c r="U30" s="1">
        <v>12.5</v>
      </c>
      <c r="V30" s="1">
        <v>10.5</v>
      </c>
      <c r="W30" s="1">
        <v>84</v>
      </c>
      <c r="X30" s="1">
        <v>4</v>
      </c>
      <c r="Y30" s="1">
        <v>0.5</v>
      </c>
      <c r="Z30" s="1">
        <v>13</v>
      </c>
      <c r="AA30" s="1">
        <v>0</v>
      </c>
      <c r="AB30" s="1">
        <v>1</v>
      </c>
      <c r="AC30" s="1">
        <v>1</v>
      </c>
      <c r="AD30" s="1">
        <v>0.5</v>
      </c>
      <c r="AE30" s="1">
        <v>0.24</v>
      </c>
      <c r="AF30" s="1">
        <v>0.5</v>
      </c>
      <c r="AG30" s="1">
        <v>0</v>
      </c>
      <c r="AH30" s="1">
        <v>0</v>
      </c>
      <c r="AI30" s="1">
        <v>0</v>
      </c>
      <c r="AJ30" s="1">
        <v>0</v>
      </c>
      <c r="AK30" s="1">
        <v>12.5</v>
      </c>
      <c r="AL30" s="1">
        <v>15.3</v>
      </c>
      <c r="AM30" s="1">
        <v>14.4</v>
      </c>
      <c r="AN30" s="1">
        <v>0.9</v>
      </c>
      <c r="AO30" s="1">
        <v>3</v>
      </c>
      <c r="AP30" s="1">
        <v>10.5</v>
      </c>
      <c r="AQ30" s="1">
        <v>15</v>
      </c>
      <c r="AR30" s="1">
        <v>0</v>
      </c>
      <c r="AS30" s="1">
        <v>2.5</v>
      </c>
      <c r="AT30" s="1">
        <v>2</v>
      </c>
      <c r="AU30" s="1">
        <v>1.5</v>
      </c>
      <c r="AV30" s="1">
        <v>1.5</v>
      </c>
      <c r="AW30" s="1">
        <v>100</v>
      </c>
      <c r="AX30" s="1">
        <v>2.5</v>
      </c>
      <c r="AY30" s="1">
        <v>1</v>
      </c>
      <c r="AZ30" s="1">
        <v>0</v>
      </c>
      <c r="BA30" s="1">
        <v>2.5</v>
      </c>
      <c r="BB30" s="1">
        <v>3.5</v>
      </c>
      <c r="BC30" s="1">
        <v>11.5</v>
      </c>
      <c r="BD30" s="1">
        <v>8.5</v>
      </c>
      <c r="BE30" s="1">
        <v>5</v>
      </c>
      <c r="BF30" s="1">
        <v>0.5</v>
      </c>
      <c r="BG30" s="1">
        <v>0.5</v>
      </c>
      <c r="BH30" s="1">
        <v>2</v>
      </c>
      <c r="BI30" s="1">
        <v>1.84</v>
      </c>
      <c r="BJ30" s="1">
        <v>31</v>
      </c>
      <c r="BK30" s="1">
        <v>25.5</v>
      </c>
      <c r="BL30" s="1">
        <v>82</v>
      </c>
      <c r="BM30" s="1">
        <v>25.5</v>
      </c>
      <c r="BN30" s="1">
        <v>19</v>
      </c>
      <c r="BO30" s="1">
        <v>75</v>
      </c>
      <c r="BP30" s="1">
        <v>12.5</v>
      </c>
      <c r="BQ30" s="1">
        <v>10.5</v>
      </c>
      <c r="BR30" s="1">
        <v>84</v>
      </c>
      <c r="BS30" s="1">
        <v>0</v>
      </c>
      <c r="BT30" s="1">
        <v>0</v>
      </c>
      <c r="BU30" s="1">
        <v>2</v>
      </c>
      <c r="BV30" s="1">
        <v>0</v>
      </c>
      <c r="BW30" s="1">
        <v>2</v>
      </c>
      <c r="BX30" s="1">
        <v>1</v>
      </c>
      <c r="BY30" s="1">
        <v>61.5</v>
      </c>
      <c r="BZ30" s="1">
        <v>1.5</v>
      </c>
      <c r="CA30" s="1">
        <v>4</v>
      </c>
      <c r="CB30" s="1">
        <v>4.5</v>
      </c>
      <c r="CC30" s="1">
        <v>0.5</v>
      </c>
      <c r="CD30" s="1">
        <v>0</v>
      </c>
      <c r="CE30" s="1">
        <v>0</v>
      </c>
      <c r="CF30" s="1">
        <v>0</v>
      </c>
      <c r="CG30" s="1">
        <v>0.5</v>
      </c>
      <c r="CH30" s="1">
        <v>0</v>
      </c>
      <c r="CI30" s="1">
        <v>0</v>
      </c>
      <c r="CJ30" s="1">
        <v>0</v>
      </c>
      <c r="CK30" s="1">
        <f t="shared" si="0"/>
        <v>3.3692030400000013</v>
      </c>
      <c r="CL30" s="1">
        <v>6</v>
      </c>
    </row>
    <row r="31" spans="1:90" x14ac:dyDescent="0.25">
      <c r="A31" s="1" t="s">
        <v>112</v>
      </c>
      <c r="B31" s="1">
        <v>4.9000000000000004</v>
      </c>
      <c r="C31" s="1">
        <v>2</v>
      </c>
      <c r="D31" s="1">
        <v>90</v>
      </c>
      <c r="E31" s="1">
        <v>0.37</v>
      </c>
      <c r="F31" s="1">
        <v>1</v>
      </c>
      <c r="G31" s="1">
        <v>0.4</v>
      </c>
      <c r="H31" s="1">
        <v>2</v>
      </c>
      <c r="I31" s="1">
        <v>1</v>
      </c>
      <c r="J31" s="1">
        <v>1</v>
      </c>
      <c r="K31" s="1">
        <v>1</v>
      </c>
      <c r="L31" s="1">
        <v>0</v>
      </c>
      <c r="M31" s="1">
        <v>0.5</v>
      </c>
      <c r="N31" s="1">
        <v>0.5</v>
      </c>
      <c r="O31" s="1">
        <v>0.34</v>
      </c>
      <c r="P31" s="1">
        <v>0.34</v>
      </c>
      <c r="Q31" s="1">
        <v>1</v>
      </c>
      <c r="R31" s="1">
        <v>1</v>
      </c>
      <c r="S31" s="1">
        <v>0</v>
      </c>
      <c r="T31" s="1">
        <v>0.5</v>
      </c>
      <c r="U31" s="1">
        <v>2.5</v>
      </c>
      <c r="V31" s="1">
        <v>1</v>
      </c>
      <c r="W31" s="1">
        <v>40</v>
      </c>
      <c r="X31" s="1">
        <v>0</v>
      </c>
      <c r="Y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0.08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33</v>
      </c>
      <c r="AL31" s="1">
        <v>0.35</v>
      </c>
      <c r="AM31" s="1">
        <v>46</v>
      </c>
      <c r="AN31" s="1">
        <v>2.2000000000000002</v>
      </c>
      <c r="AO31" s="1">
        <v>4.4000000000000004</v>
      </c>
      <c r="AP31" s="1">
        <v>9.5</v>
      </c>
      <c r="AQ31" s="1">
        <v>21.5</v>
      </c>
      <c r="AR31" s="1">
        <v>1.5</v>
      </c>
      <c r="AS31" s="1">
        <v>9.5</v>
      </c>
      <c r="AT31" s="1">
        <v>1</v>
      </c>
      <c r="AU31" s="1">
        <v>0.5</v>
      </c>
      <c r="AV31" s="1">
        <v>0</v>
      </c>
      <c r="AW31" s="1">
        <v>0</v>
      </c>
      <c r="AX31" s="1">
        <v>3</v>
      </c>
      <c r="AY31" s="1">
        <v>3.5</v>
      </c>
      <c r="AZ31" s="1">
        <v>1</v>
      </c>
      <c r="BA31" s="1">
        <v>0</v>
      </c>
      <c r="BB31" s="1">
        <v>4.5</v>
      </c>
      <c r="BC31" s="1">
        <v>16</v>
      </c>
      <c r="BD31" s="1">
        <v>12</v>
      </c>
      <c r="BE31" s="1">
        <v>5</v>
      </c>
      <c r="BF31" s="1">
        <v>1</v>
      </c>
      <c r="BG31" s="1">
        <v>4</v>
      </c>
      <c r="BH31" s="1">
        <v>2.5</v>
      </c>
      <c r="BI31" s="1">
        <v>1.99</v>
      </c>
      <c r="BJ31" s="1">
        <v>26</v>
      </c>
      <c r="BK31" s="1">
        <v>20.5</v>
      </c>
      <c r="BL31" s="1">
        <v>79</v>
      </c>
      <c r="BM31" s="1">
        <v>6</v>
      </c>
      <c r="BN31" s="1">
        <v>3</v>
      </c>
      <c r="BO31" s="1">
        <v>50</v>
      </c>
      <c r="BP31" s="1">
        <v>2.5</v>
      </c>
      <c r="BQ31" s="1">
        <v>1</v>
      </c>
      <c r="BR31" s="1">
        <v>40</v>
      </c>
      <c r="BS31" s="1">
        <v>0</v>
      </c>
      <c r="BT31" s="1">
        <v>0</v>
      </c>
      <c r="BU31" s="1">
        <v>2</v>
      </c>
      <c r="BV31" s="1">
        <v>0</v>
      </c>
      <c r="BW31" s="1">
        <v>0</v>
      </c>
      <c r="BX31" s="1">
        <v>0.5</v>
      </c>
      <c r="BY31" s="1">
        <v>36.5</v>
      </c>
      <c r="BZ31" s="1">
        <v>1</v>
      </c>
      <c r="CA31" s="1">
        <v>2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  <c r="CJ31" s="1">
        <v>0</v>
      </c>
      <c r="CK31" s="1">
        <f t="shared" si="0"/>
        <v>2.0342081099999993</v>
      </c>
      <c r="CL31" s="1">
        <v>5</v>
      </c>
    </row>
    <row r="32" spans="1:90" x14ac:dyDescent="0.25">
      <c r="A32" s="1" t="s">
        <v>134</v>
      </c>
      <c r="B32" s="1">
        <v>6.3</v>
      </c>
      <c r="C32" s="1">
        <v>2</v>
      </c>
      <c r="D32" s="1">
        <v>90</v>
      </c>
      <c r="E32" s="1">
        <v>0.01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17.5</v>
      </c>
      <c r="V32" s="1">
        <v>15.5</v>
      </c>
      <c r="W32" s="1">
        <v>89</v>
      </c>
      <c r="X32" s="1">
        <v>0</v>
      </c>
      <c r="Y32" s="1">
        <v>0</v>
      </c>
      <c r="AA32" s="1">
        <v>0</v>
      </c>
      <c r="AB32" s="1">
        <v>0</v>
      </c>
      <c r="AC32" s="1">
        <v>0.5</v>
      </c>
      <c r="AD32" s="1">
        <v>0</v>
      </c>
      <c r="AE32" s="1">
        <v>0.02</v>
      </c>
      <c r="AF32" s="1">
        <v>0</v>
      </c>
      <c r="AG32" s="1">
        <v>0</v>
      </c>
      <c r="AH32" s="1">
        <v>0.5</v>
      </c>
      <c r="AI32" s="1">
        <v>0</v>
      </c>
      <c r="AJ32" s="1">
        <v>0.5</v>
      </c>
      <c r="AK32" s="1">
        <v>1</v>
      </c>
      <c r="AL32" s="1">
        <v>8.25</v>
      </c>
      <c r="AM32" s="1">
        <v>16.100000000000001</v>
      </c>
      <c r="AN32" s="1">
        <v>0.1</v>
      </c>
      <c r="AO32" s="1">
        <v>3.9</v>
      </c>
      <c r="AP32" s="1">
        <v>12</v>
      </c>
      <c r="AQ32" s="1">
        <v>18</v>
      </c>
      <c r="AR32" s="1">
        <v>0</v>
      </c>
      <c r="AS32" s="1">
        <v>3.5</v>
      </c>
      <c r="AT32" s="1">
        <v>0.5</v>
      </c>
      <c r="AU32" s="1">
        <v>0</v>
      </c>
      <c r="AV32" s="1">
        <v>0</v>
      </c>
      <c r="AX32" s="1">
        <v>4.5</v>
      </c>
      <c r="AY32" s="1">
        <v>1</v>
      </c>
      <c r="AZ32" s="1">
        <v>0</v>
      </c>
      <c r="BA32" s="1">
        <v>3</v>
      </c>
      <c r="BB32" s="1">
        <v>4</v>
      </c>
      <c r="BC32" s="1">
        <v>6.5</v>
      </c>
      <c r="BD32" s="1">
        <v>4</v>
      </c>
      <c r="BE32" s="1">
        <v>2.5</v>
      </c>
      <c r="BF32" s="1">
        <v>0.5</v>
      </c>
      <c r="BG32" s="1">
        <v>1.5</v>
      </c>
      <c r="BH32" s="1">
        <v>0.5</v>
      </c>
      <c r="BI32" s="1">
        <v>0.62</v>
      </c>
      <c r="BJ32" s="1">
        <v>98</v>
      </c>
      <c r="BK32" s="1">
        <v>94</v>
      </c>
      <c r="BL32" s="1">
        <v>96</v>
      </c>
      <c r="BM32" s="1">
        <v>52.5</v>
      </c>
      <c r="BN32" s="1">
        <v>50.5</v>
      </c>
      <c r="BO32" s="1">
        <v>96</v>
      </c>
      <c r="BP32" s="1">
        <v>17.5</v>
      </c>
      <c r="BQ32" s="1">
        <v>15.5</v>
      </c>
      <c r="BR32" s="1">
        <v>89</v>
      </c>
      <c r="BS32" s="1">
        <v>0</v>
      </c>
      <c r="BT32" s="1">
        <v>0</v>
      </c>
      <c r="BU32" s="1">
        <v>2</v>
      </c>
      <c r="BV32" s="1">
        <v>0</v>
      </c>
      <c r="BW32" s="1">
        <v>0</v>
      </c>
      <c r="BX32" s="1">
        <v>0</v>
      </c>
      <c r="BY32" s="1">
        <v>104</v>
      </c>
      <c r="BZ32" s="1">
        <v>0.5</v>
      </c>
      <c r="CA32" s="1">
        <v>16.5</v>
      </c>
      <c r="CB32" s="1">
        <v>0.5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0</v>
      </c>
      <c r="CK32" s="1">
        <f t="shared" si="0"/>
        <v>3.74001151</v>
      </c>
      <c r="CL32" s="1">
        <v>5</v>
      </c>
    </row>
    <row r="33" spans="1:90" x14ac:dyDescent="0.25">
      <c r="A33" s="1" t="s">
        <v>66</v>
      </c>
      <c r="B33" s="1">
        <v>4.8</v>
      </c>
      <c r="C33" s="1">
        <v>2</v>
      </c>
      <c r="D33" s="1">
        <v>90</v>
      </c>
      <c r="E33" s="1">
        <v>0.01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11.5</v>
      </c>
      <c r="V33" s="1">
        <v>9</v>
      </c>
      <c r="W33" s="1">
        <v>78</v>
      </c>
      <c r="X33" s="1">
        <v>0.5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3</v>
      </c>
      <c r="AL33" s="1">
        <v>2.4</v>
      </c>
      <c r="AM33" s="1">
        <v>10.9</v>
      </c>
      <c r="AN33" s="1">
        <v>0.1</v>
      </c>
      <c r="AO33" s="1">
        <v>2.4</v>
      </c>
      <c r="AP33" s="1">
        <v>9</v>
      </c>
      <c r="AQ33" s="1">
        <v>9</v>
      </c>
      <c r="AR33" s="1">
        <v>0</v>
      </c>
      <c r="AS33" s="1">
        <v>1.5</v>
      </c>
      <c r="AT33" s="1">
        <v>2</v>
      </c>
      <c r="AU33" s="1">
        <v>2</v>
      </c>
      <c r="AV33" s="1">
        <v>0.5</v>
      </c>
      <c r="AW33" s="1">
        <v>25</v>
      </c>
      <c r="AX33" s="1">
        <v>4.5</v>
      </c>
      <c r="AY33" s="1">
        <v>2</v>
      </c>
      <c r="AZ33" s="1">
        <v>0.5</v>
      </c>
      <c r="BA33" s="1">
        <v>1</v>
      </c>
      <c r="BB33" s="1">
        <v>3.5</v>
      </c>
      <c r="BC33" s="1">
        <v>14.5</v>
      </c>
      <c r="BD33" s="1">
        <v>9</v>
      </c>
      <c r="BE33" s="1">
        <v>4.5</v>
      </c>
      <c r="BF33" s="1">
        <v>1</v>
      </c>
      <c r="BG33" s="1">
        <v>3</v>
      </c>
      <c r="BH33" s="1">
        <v>2.5</v>
      </c>
      <c r="BI33" s="1">
        <v>1.67</v>
      </c>
      <c r="BJ33" s="1">
        <v>30</v>
      </c>
      <c r="BK33" s="1">
        <v>22</v>
      </c>
      <c r="BL33" s="1">
        <v>73</v>
      </c>
      <c r="BM33" s="1">
        <v>19.5</v>
      </c>
      <c r="BN33" s="1">
        <v>12</v>
      </c>
      <c r="BO33" s="1">
        <v>62</v>
      </c>
      <c r="BP33" s="1">
        <v>11.5</v>
      </c>
      <c r="BQ33" s="1">
        <v>9</v>
      </c>
      <c r="BR33" s="1">
        <v>78</v>
      </c>
      <c r="BS33" s="1">
        <v>0</v>
      </c>
      <c r="BT33" s="1">
        <v>0</v>
      </c>
      <c r="BU33" s="1">
        <v>2</v>
      </c>
      <c r="BV33" s="1">
        <v>0</v>
      </c>
      <c r="BW33" s="1">
        <v>0</v>
      </c>
      <c r="BX33" s="1">
        <v>0.5</v>
      </c>
      <c r="BY33" s="1">
        <v>51.5</v>
      </c>
      <c r="BZ33" s="1">
        <v>1.5</v>
      </c>
      <c r="CA33" s="1">
        <v>5.5</v>
      </c>
      <c r="CB33" s="1">
        <v>1</v>
      </c>
      <c r="CC33" s="1">
        <v>0.5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f t="shared" si="0"/>
        <v>3.4967476099999995</v>
      </c>
      <c r="CL33" s="1">
        <v>4</v>
      </c>
    </row>
    <row r="34" spans="1:90" x14ac:dyDescent="0.25">
      <c r="A34" s="1" t="s">
        <v>163</v>
      </c>
      <c r="B34" s="1">
        <v>5.6</v>
      </c>
      <c r="C34" s="1">
        <v>2</v>
      </c>
      <c r="D34" s="1">
        <v>90</v>
      </c>
      <c r="E34" s="1">
        <v>0.11</v>
      </c>
      <c r="F34" s="1">
        <v>0.2</v>
      </c>
      <c r="G34" s="1">
        <v>0.3</v>
      </c>
      <c r="H34" s="1">
        <v>1</v>
      </c>
      <c r="I34" s="1">
        <v>1</v>
      </c>
      <c r="J34" s="1">
        <v>0.5</v>
      </c>
      <c r="K34" s="1">
        <v>1</v>
      </c>
      <c r="L34" s="1">
        <v>0</v>
      </c>
      <c r="M34" s="1">
        <v>0.5</v>
      </c>
      <c r="N34" s="1">
        <v>0.5</v>
      </c>
      <c r="O34" s="1">
        <v>0.23</v>
      </c>
      <c r="P34" s="1">
        <v>0.23</v>
      </c>
      <c r="Q34" s="1">
        <v>0.5</v>
      </c>
      <c r="R34" s="1">
        <v>0.5</v>
      </c>
      <c r="S34" s="1">
        <v>0</v>
      </c>
      <c r="T34" s="1">
        <v>0.5</v>
      </c>
      <c r="U34" s="1">
        <v>14</v>
      </c>
      <c r="V34" s="1">
        <v>11.5</v>
      </c>
      <c r="W34" s="1">
        <v>82</v>
      </c>
      <c r="X34" s="1">
        <v>0</v>
      </c>
      <c r="Y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0.02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11.5</v>
      </c>
      <c r="AL34" s="1">
        <v>2.1</v>
      </c>
      <c r="AM34" s="1">
        <v>39.299999999999997</v>
      </c>
      <c r="AN34" s="1">
        <v>1.4</v>
      </c>
      <c r="AO34" s="1">
        <v>3.7</v>
      </c>
      <c r="AP34" s="1">
        <v>13</v>
      </c>
      <c r="AQ34" s="1">
        <v>19</v>
      </c>
      <c r="AR34" s="1">
        <v>0.5</v>
      </c>
      <c r="AS34" s="1">
        <v>4.5</v>
      </c>
      <c r="AT34" s="1">
        <v>2.5</v>
      </c>
      <c r="AU34" s="1">
        <v>0</v>
      </c>
      <c r="AV34" s="1">
        <v>0</v>
      </c>
      <c r="AX34" s="1">
        <v>4.5</v>
      </c>
      <c r="AY34" s="1">
        <v>3.5</v>
      </c>
      <c r="AZ34" s="1">
        <v>2</v>
      </c>
      <c r="BA34" s="1">
        <v>1.5</v>
      </c>
      <c r="BB34" s="1">
        <v>7</v>
      </c>
      <c r="BC34" s="1">
        <v>11.5</v>
      </c>
      <c r="BD34" s="1">
        <v>8.5</v>
      </c>
      <c r="BE34" s="1">
        <v>5</v>
      </c>
      <c r="BF34" s="1">
        <v>0.5</v>
      </c>
      <c r="BG34" s="1">
        <v>0.5</v>
      </c>
      <c r="BH34" s="1">
        <v>2</v>
      </c>
      <c r="BI34" s="1">
        <v>1.84</v>
      </c>
      <c r="BJ34" s="1">
        <v>61</v>
      </c>
      <c r="BK34" s="1">
        <v>54</v>
      </c>
      <c r="BL34" s="1">
        <v>89</v>
      </c>
      <c r="BM34" s="1">
        <v>29</v>
      </c>
      <c r="BN34" s="1">
        <v>24.5</v>
      </c>
      <c r="BO34" s="1">
        <v>84</v>
      </c>
      <c r="BP34" s="1">
        <v>14</v>
      </c>
      <c r="BQ34" s="1">
        <v>11.5</v>
      </c>
      <c r="BR34" s="1">
        <v>82</v>
      </c>
      <c r="BS34" s="1">
        <v>0</v>
      </c>
      <c r="BT34" s="1">
        <v>0</v>
      </c>
      <c r="BU34" s="1">
        <v>2</v>
      </c>
      <c r="BV34" s="1">
        <v>0</v>
      </c>
      <c r="BW34" s="1">
        <v>0</v>
      </c>
      <c r="BX34" s="1">
        <v>0</v>
      </c>
      <c r="BY34" s="1">
        <v>73.5</v>
      </c>
      <c r="BZ34" s="1">
        <v>1.5</v>
      </c>
      <c r="CA34" s="1">
        <v>8.5</v>
      </c>
      <c r="CB34" s="1">
        <v>1.5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f t="shared" si="0"/>
        <v>3.1241950900000006</v>
      </c>
      <c r="CL34" s="1">
        <v>2</v>
      </c>
    </row>
    <row r="35" spans="1:90" x14ac:dyDescent="0.25">
      <c r="A35" s="1" t="s">
        <v>89</v>
      </c>
      <c r="B35" s="1">
        <v>6.2</v>
      </c>
      <c r="C35" s="1">
        <v>2</v>
      </c>
      <c r="D35" s="1">
        <v>90</v>
      </c>
      <c r="E35" s="1">
        <v>0.04</v>
      </c>
      <c r="F35" s="1">
        <v>0.4</v>
      </c>
      <c r="G35" s="1">
        <v>0.1</v>
      </c>
      <c r="H35" s="1">
        <v>2</v>
      </c>
      <c r="I35" s="1">
        <v>1</v>
      </c>
      <c r="J35" s="1">
        <v>0</v>
      </c>
      <c r="K35" s="1">
        <v>0</v>
      </c>
      <c r="L35" s="1">
        <v>1</v>
      </c>
      <c r="M35" s="1">
        <v>0</v>
      </c>
      <c r="N35" s="1">
        <v>0</v>
      </c>
      <c r="O35" s="1">
        <v>0.02</v>
      </c>
      <c r="P35" s="1">
        <v>0.02</v>
      </c>
      <c r="Q35" s="1">
        <v>0</v>
      </c>
      <c r="R35" s="1">
        <v>0</v>
      </c>
      <c r="S35" s="1">
        <v>0</v>
      </c>
      <c r="T35" s="1">
        <v>0</v>
      </c>
      <c r="U35" s="1">
        <v>16.5</v>
      </c>
      <c r="V35" s="1">
        <v>12</v>
      </c>
      <c r="W35" s="1">
        <v>73</v>
      </c>
      <c r="X35" s="1">
        <v>0.5</v>
      </c>
      <c r="Y35" s="1">
        <v>0.5</v>
      </c>
      <c r="Z35" s="1">
        <v>100</v>
      </c>
      <c r="AA35" s="1">
        <v>0</v>
      </c>
      <c r="AB35" s="1">
        <v>0</v>
      </c>
      <c r="AC35" s="1">
        <v>1</v>
      </c>
      <c r="AD35" s="1">
        <v>0</v>
      </c>
      <c r="AE35" s="1">
        <v>0.06</v>
      </c>
      <c r="AF35" s="1">
        <v>1</v>
      </c>
      <c r="AG35" s="1">
        <v>0</v>
      </c>
      <c r="AH35" s="1">
        <v>0</v>
      </c>
      <c r="AI35" s="1">
        <v>0</v>
      </c>
      <c r="AJ35" s="1">
        <v>0</v>
      </c>
      <c r="AK35" s="1">
        <v>12</v>
      </c>
      <c r="AL35" s="1">
        <v>15.1</v>
      </c>
      <c r="AM35" s="1">
        <v>10.3</v>
      </c>
      <c r="AN35" s="1">
        <v>0.3</v>
      </c>
      <c r="AO35" s="1">
        <v>2.5</v>
      </c>
      <c r="AP35" s="1">
        <v>11</v>
      </c>
      <c r="AQ35" s="1">
        <v>20</v>
      </c>
      <c r="AR35" s="1">
        <v>1</v>
      </c>
      <c r="AS35" s="1">
        <v>5</v>
      </c>
      <c r="AT35" s="1">
        <v>2.5</v>
      </c>
      <c r="AU35" s="1">
        <v>1.5</v>
      </c>
      <c r="AV35" s="1">
        <v>1</v>
      </c>
      <c r="AW35" s="1">
        <v>67</v>
      </c>
      <c r="AX35" s="1">
        <v>4</v>
      </c>
      <c r="AY35" s="1">
        <v>0.5</v>
      </c>
      <c r="AZ35" s="1">
        <v>0</v>
      </c>
      <c r="BA35" s="1">
        <v>1</v>
      </c>
      <c r="BB35" s="1">
        <v>1.5</v>
      </c>
      <c r="BC35" s="1">
        <v>11.5</v>
      </c>
      <c r="BD35" s="1">
        <v>8.5</v>
      </c>
      <c r="BE35" s="1">
        <v>5</v>
      </c>
      <c r="BF35" s="1">
        <v>0.5</v>
      </c>
      <c r="BG35" s="1">
        <v>0.5</v>
      </c>
      <c r="BH35" s="1">
        <v>2</v>
      </c>
      <c r="BI35" s="1">
        <v>1.84</v>
      </c>
      <c r="BJ35" s="1">
        <v>48</v>
      </c>
      <c r="BK35" s="1">
        <v>39.5</v>
      </c>
      <c r="BL35" s="1">
        <v>82</v>
      </c>
      <c r="BM35" s="1">
        <v>28.5</v>
      </c>
      <c r="BN35" s="1">
        <v>21</v>
      </c>
      <c r="BO35" s="1">
        <v>74</v>
      </c>
      <c r="BP35" s="1">
        <v>16.5</v>
      </c>
      <c r="BQ35" s="1">
        <v>12</v>
      </c>
      <c r="BR35" s="1">
        <v>73</v>
      </c>
      <c r="BS35" s="1">
        <v>0</v>
      </c>
      <c r="BT35" s="1">
        <v>0</v>
      </c>
      <c r="BU35" s="1">
        <v>2</v>
      </c>
      <c r="BV35" s="1">
        <v>0</v>
      </c>
      <c r="BW35" s="1">
        <v>0</v>
      </c>
      <c r="BX35" s="1">
        <v>0</v>
      </c>
      <c r="BY35" s="1">
        <v>55</v>
      </c>
      <c r="BZ35" s="1">
        <v>2</v>
      </c>
      <c r="CA35" s="1">
        <v>8.5</v>
      </c>
      <c r="CB35" s="1">
        <v>2.5</v>
      </c>
      <c r="CC35" s="1">
        <v>1</v>
      </c>
      <c r="CD35" s="1">
        <v>1</v>
      </c>
      <c r="CE35" s="1">
        <v>0</v>
      </c>
      <c r="CF35" s="1">
        <v>0</v>
      </c>
      <c r="CG35" s="1">
        <v>0</v>
      </c>
      <c r="CH35" s="1">
        <v>0</v>
      </c>
      <c r="CI35" s="1">
        <v>0</v>
      </c>
      <c r="CJ35" s="1">
        <v>0</v>
      </c>
      <c r="CK35" s="1">
        <f t="shared" si="0"/>
        <v>2.6370371599999998</v>
      </c>
      <c r="CL35" s="1">
        <v>2</v>
      </c>
    </row>
    <row r="36" spans="1:90" x14ac:dyDescent="0.25">
      <c r="A36" s="1" t="s">
        <v>165</v>
      </c>
      <c r="B36" s="1">
        <v>7.1</v>
      </c>
      <c r="C36" s="1">
        <v>2</v>
      </c>
      <c r="D36" s="1">
        <v>90</v>
      </c>
      <c r="E36" s="1">
        <v>0.18</v>
      </c>
      <c r="F36" s="1">
        <v>0</v>
      </c>
      <c r="G36" s="1">
        <v>0.4</v>
      </c>
      <c r="H36" s="1">
        <v>0</v>
      </c>
      <c r="I36" s="1">
        <v>0.5</v>
      </c>
      <c r="J36" s="1">
        <v>0.5</v>
      </c>
      <c r="K36" s="1">
        <v>0.5</v>
      </c>
      <c r="L36" s="1">
        <v>0</v>
      </c>
      <c r="M36" s="1">
        <v>0</v>
      </c>
      <c r="N36" s="1">
        <v>0.5</v>
      </c>
      <c r="O36" s="1">
        <v>0.1</v>
      </c>
      <c r="P36" s="1">
        <v>0.1</v>
      </c>
      <c r="Q36" s="1">
        <v>0</v>
      </c>
      <c r="R36" s="1">
        <v>0</v>
      </c>
      <c r="S36" s="1">
        <v>0</v>
      </c>
      <c r="T36" s="1">
        <v>0</v>
      </c>
      <c r="U36" s="1">
        <v>29.5</v>
      </c>
      <c r="V36" s="1">
        <v>19</v>
      </c>
      <c r="W36" s="1">
        <v>64</v>
      </c>
      <c r="X36" s="1">
        <v>8.5</v>
      </c>
      <c r="Y36" s="1">
        <v>2.5</v>
      </c>
      <c r="Z36" s="1">
        <v>29</v>
      </c>
      <c r="AA36" s="1">
        <v>4</v>
      </c>
      <c r="AB36" s="1">
        <v>0</v>
      </c>
      <c r="AC36" s="1">
        <v>2.5</v>
      </c>
      <c r="AD36" s="1">
        <v>0.5</v>
      </c>
      <c r="AE36" s="1">
        <v>0.32</v>
      </c>
      <c r="AF36" s="1">
        <v>0</v>
      </c>
      <c r="AG36" s="1">
        <v>0</v>
      </c>
      <c r="AH36" s="1">
        <v>0.5</v>
      </c>
      <c r="AI36" s="1">
        <v>0</v>
      </c>
      <c r="AJ36" s="1">
        <v>1</v>
      </c>
      <c r="AK36" s="1">
        <v>22.5</v>
      </c>
      <c r="AL36" s="1">
        <v>41.4</v>
      </c>
      <c r="AM36" s="1">
        <v>18.399999999999999</v>
      </c>
      <c r="AN36" s="1">
        <v>1.6</v>
      </c>
      <c r="AO36" s="1">
        <v>6.8</v>
      </c>
      <c r="AP36" s="1">
        <v>12.5</v>
      </c>
      <c r="AQ36" s="1">
        <v>24.5</v>
      </c>
      <c r="AR36" s="1">
        <v>1</v>
      </c>
      <c r="AS36" s="1">
        <v>6.5</v>
      </c>
      <c r="AT36" s="1">
        <v>0</v>
      </c>
      <c r="AU36" s="1">
        <v>2</v>
      </c>
      <c r="AV36" s="1">
        <v>0.5</v>
      </c>
      <c r="AW36" s="1">
        <v>25</v>
      </c>
      <c r="AX36" s="1">
        <v>6</v>
      </c>
      <c r="AY36" s="1">
        <v>1</v>
      </c>
      <c r="AZ36" s="1">
        <v>0</v>
      </c>
      <c r="BA36" s="1">
        <v>0.5</v>
      </c>
      <c r="BB36" s="1">
        <v>1.5</v>
      </c>
      <c r="BC36" s="1">
        <v>3.5</v>
      </c>
      <c r="BD36" s="1">
        <v>1</v>
      </c>
      <c r="BE36" s="1">
        <v>0.5</v>
      </c>
      <c r="BF36" s="1">
        <v>0</v>
      </c>
      <c r="BG36" s="1">
        <v>0</v>
      </c>
      <c r="BH36" s="1">
        <v>0</v>
      </c>
      <c r="BI36" s="1">
        <v>0.15</v>
      </c>
      <c r="BJ36" s="1">
        <v>69.5</v>
      </c>
      <c r="BK36" s="1">
        <v>54.5</v>
      </c>
      <c r="BL36" s="1">
        <v>78</v>
      </c>
      <c r="BM36" s="1">
        <v>55.5</v>
      </c>
      <c r="BN36" s="1">
        <v>37.5</v>
      </c>
      <c r="BO36" s="1">
        <v>68</v>
      </c>
      <c r="BP36" s="1">
        <v>29.5</v>
      </c>
      <c r="BQ36" s="1">
        <v>19</v>
      </c>
      <c r="BR36" s="1">
        <v>64</v>
      </c>
      <c r="BS36" s="1">
        <v>0</v>
      </c>
      <c r="BT36" s="1">
        <v>0</v>
      </c>
      <c r="BU36" s="1">
        <v>2</v>
      </c>
      <c r="BV36" s="1">
        <v>0</v>
      </c>
      <c r="BW36" s="1">
        <v>0</v>
      </c>
      <c r="BX36" s="1">
        <v>0.5</v>
      </c>
      <c r="BY36" s="1">
        <v>98</v>
      </c>
      <c r="BZ36" s="1">
        <v>7.5</v>
      </c>
      <c r="CA36" s="1">
        <v>7.5</v>
      </c>
      <c r="CB36" s="1">
        <v>11.5</v>
      </c>
      <c r="CC36" s="1">
        <v>0</v>
      </c>
      <c r="CD36" s="1">
        <v>0</v>
      </c>
      <c r="CE36" s="1">
        <v>3.5</v>
      </c>
      <c r="CF36" s="1">
        <v>0</v>
      </c>
      <c r="CG36" s="1">
        <v>0</v>
      </c>
      <c r="CH36" s="1">
        <v>0</v>
      </c>
      <c r="CI36" s="1">
        <v>0</v>
      </c>
      <c r="CJ36" s="1">
        <v>0</v>
      </c>
      <c r="CK36" s="1">
        <f t="shared" si="0"/>
        <v>5.6637318799999994</v>
      </c>
      <c r="CL36" s="1">
        <v>2</v>
      </c>
    </row>
    <row r="37" spans="1:90" x14ac:dyDescent="0.25">
      <c r="A37" s="1" t="s">
        <v>101</v>
      </c>
      <c r="B37" s="1">
        <v>4.9000000000000004</v>
      </c>
      <c r="C37" s="1">
        <v>2</v>
      </c>
      <c r="D37" s="1">
        <v>90</v>
      </c>
      <c r="E37" s="1">
        <v>7.0000000000000007E-2</v>
      </c>
      <c r="F37" s="1">
        <v>0</v>
      </c>
      <c r="G37" s="1">
        <v>0.2</v>
      </c>
      <c r="H37" s="1">
        <v>0</v>
      </c>
      <c r="I37" s="1">
        <v>1.5</v>
      </c>
      <c r="J37" s="1">
        <v>0.5</v>
      </c>
      <c r="K37" s="1">
        <v>1.5</v>
      </c>
      <c r="L37" s="1">
        <v>0</v>
      </c>
      <c r="M37" s="1">
        <v>0</v>
      </c>
      <c r="N37" s="1">
        <v>1.5</v>
      </c>
      <c r="O37" s="1">
        <v>0.1</v>
      </c>
      <c r="P37" s="1">
        <v>0.1</v>
      </c>
      <c r="Q37" s="1">
        <v>0</v>
      </c>
      <c r="R37" s="1">
        <v>0</v>
      </c>
      <c r="S37" s="1">
        <v>0</v>
      </c>
      <c r="T37" s="1">
        <v>0</v>
      </c>
      <c r="U37" s="1">
        <v>17</v>
      </c>
      <c r="V37" s="1">
        <v>13.5</v>
      </c>
      <c r="W37" s="1">
        <v>79</v>
      </c>
      <c r="X37" s="1">
        <v>0</v>
      </c>
      <c r="Y37" s="1">
        <v>0</v>
      </c>
      <c r="AA37" s="1">
        <v>0</v>
      </c>
      <c r="AB37" s="1">
        <v>0</v>
      </c>
      <c r="AC37" s="1">
        <v>0.5</v>
      </c>
      <c r="AD37" s="1">
        <v>0</v>
      </c>
      <c r="AE37" s="1">
        <v>0.06</v>
      </c>
      <c r="AF37" s="1">
        <v>0</v>
      </c>
      <c r="AG37" s="1">
        <v>0</v>
      </c>
      <c r="AH37" s="1">
        <v>0</v>
      </c>
      <c r="AI37" s="1">
        <v>0</v>
      </c>
      <c r="AJ37" s="1">
        <v>1</v>
      </c>
      <c r="AK37" s="1">
        <v>18.5</v>
      </c>
      <c r="AL37" s="1">
        <v>7.5</v>
      </c>
      <c r="AM37" s="1">
        <v>18.7</v>
      </c>
      <c r="AN37" s="1">
        <v>0.8</v>
      </c>
      <c r="AO37" s="1">
        <v>6.6</v>
      </c>
      <c r="AP37" s="1">
        <v>14.5</v>
      </c>
      <c r="AQ37" s="1">
        <v>26.5</v>
      </c>
      <c r="AR37" s="1">
        <v>0.5</v>
      </c>
      <c r="AS37" s="1">
        <v>6.5</v>
      </c>
      <c r="AT37" s="1">
        <v>0</v>
      </c>
      <c r="AU37" s="1">
        <v>2.5</v>
      </c>
      <c r="AV37" s="1">
        <v>1</v>
      </c>
      <c r="AW37" s="1">
        <v>40</v>
      </c>
      <c r="AX37" s="1">
        <v>5.5</v>
      </c>
      <c r="AY37" s="1">
        <v>2.5</v>
      </c>
      <c r="AZ37" s="1">
        <v>0</v>
      </c>
      <c r="BA37" s="1">
        <v>1.5</v>
      </c>
      <c r="BB37" s="1">
        <v>4</v>
      </c>
      <c r="BC37" s="1">
        <v>3.5</v>
      </c>
      <c r="BD37" s="1">
        <v>1</v>
      </c>
      <c r="BE37" s="1">
        <v>0.5</v>
      </c>
      <c r="BF37" s="1">
        <v>0</v>
      </c>
      <c r="BG37" s="1">
        <v>0</v>
      </c>
      <c r="BH37" s="1">
        <v>0</v>
      </c>
      <c r="BI37" s="1">
        <v>0.15</v>
      </c>
      <c r="BJ37" s="1">
        <v>72.5</v>
      </c>
      <c r="BK37" s="1">
        <v>67</v>
      </c>
      <c r="BL37" s="1">
        <v>92</v>
      </c>
      <c r="BM37" s="1">
        <v>35.5</v>
      </c>
      <c r="BN37" s="1">
        <v>30.5</v>
      </c>
      <c r="BO37" s="1">
        <v>86</v>
      </c>
      <c r="BP37" s="1">
        <v>17</v>
      </c>
      <c r="BQ37" s="1">
        <v>13.5</v>
      </c>
      <c r="BR37" s="1">
        <v>79</v>
      </c>
      <c r="BS37" s="1">
        <v>0</v>
      </c>
      <c r="BT37" s="1">
        <v>0</v>
      </c>
      <c r="BU37" s="1">
        <v>2</v>
      </c>
      <c r="BV37" s="1">
        <v>0</v>
      </c>
      <c r="BW37" s="1">
        <v>0</v>
      </c>
      <c r="BX37" s="1">
        <v>1.5</v>
      </c>
      <c r="BY37" s="1">
        <v>88.5</v>
      </c>
      <c r="BZ37" s="1">
        <v>4.5</v>
      </c>
      <c r="CA37" s="1">
        <v>13.5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>
        <v>0</v>
      </c>
      <c r="CJ37" s="1">
        <v>0</v>
      </c>
      <c r="CK37" s="1">
        <f t="shared" si="0"/>
        <v>4.3834413700000017</v>
      </c>
      <c r="CL37" s="1">
        <v>2</v>
      </c>
    </row>
    <row r="38" spans="1:90" x14ac:dyDescent="0.25">
      <c r="A38" s="1" t="s">
        <v>115</v>
      </c>
      <c r="B38" s="1">
        <v>4.9000000000000004</v>
      </c>
      <c r="C38" s="1">
        <v>2</v>
      </c>
      <c r="D38" s="1">
        <v>90</v>
      </c>
      <c r="E38" s="1">
        <v>0.01</v>
      </c>
      <c r="F38" s="1">
        <v>0</v>
      </c>
      <c r="G38" s="1">
        <v>0</v>
      </c>
      <c r="H38" s="1">
        <v>0</v>
      </c>
      <c r="I38" s="1">
        <v>0.5</v>
      </c>
      <c r="J38" s="1">
        <v>0</v>
      </c>
      <c r="K38" s="1">
        <v>0.5</v>
      </c>
      <c r="L38" s="1">
        <v>0</v>
      </c>
      <c r="M38" s="1">
        <v>0</v>
      </c>
      <c r="N38" s="1">
        <v>0.5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14.5</v>
      </c>
      <c r="V38" s="1">
        <v>7</v>
      </c>
      <c r="W38" s="1">
        <v>48</v>
      </c>
      <c r="X38" s="1">
        <v>0</v>
      </c>
      <c r="Y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3</v>
      </c>
      <c r="AL38" s="1">
        <v>2.25</v>
      </c>
      <c r="AM38" s="1">
        <v>12.2</v>
      </c>
      <c r="AN38" s="1">
        <v>0.1</v>
      </c>
      <c r="AO38" s="1">
        <v>2.9</v>
      </c>
      <c r="AP38" s="1">
        <v>10.5</v>
      </c>
      <c r="AQ38" s="1">
        <v>10.5</v>
      </c>
      <c r="AR38" s="1">
        <v>0</v>
      </c>
      <c r="AS38" s="1">
        <v>1.5</v>
      </c>
      <c r="AT38" s="1">
        <v>2</v>
      </c>
      <c r="AU38" s="1">
        <v>0.5</v>
      </c>
      <c r="AV38" s="1">
        <v>0</v>
      </c>
      <c r="AW38" s="1">
        <v>0</v>
      </c>
      <c r="AX38" s="1">
        <v>3.5</v>
      </c>
      <c r="AY38" s="1">
        <v>3</v>
      </c>
      <c r="AZ38" s="1">
        <v>0.5</v>
      </c>
      <c r="BA38" s="1">
        <v>0.5</v>
      </c>
      <c r="BB38" s="1">
        <v>4</v>
      </c>
      <c r="BC38" s="1">
        <v>13.5</v>
      </c>
      <c r="BD38" s="1">
        <v>10</v>
      </c>
      <c r="BE38" s="1">
        <v>4.5</v>
      </c>
      <c r="BF38" s="1">
        <v>0.5</v>
      </c>
      <c r="BG38" s="1">
        <v>3</v>
      </c>
      <c r="BH38" s="1">
        <v>1.5</v>
      </c>
      <c r="BI38" s="1">
        <v>1.37</v>
      </c>
      <c r="BJ38" s="1">
        <v>45</v>
      </c>
      <c r="BK38" s="1">
        <v>33.5</v>
      </c>
      <c r="BL38" s="1">
        <v>74</v>
      </c>
      <c r="BM38" s="1">
        <v>27.5</v>
      </c>
      <c r="BN38" s="1">
        <v>18</v>
      </c>
      <c r="BO38" s="1">
        <v>65</v>
      </c>
      <c r="BP38" s="1">
        <v>14.5</v>
      </c>
      <c r="BQ38" s="1">
        <v>7</v>
      </c>
      <c r="BR38" s="1">
        <v>48</v>
      </c>
      <c r="BS38" s="1">
        <v>0.5</v>
      </c>
      <c r="BT38" s="1">
        <v>0</v>
      </c>
      <c r="BU38" s="1">
        <v>2</v>
      </c>
      <c r="BV38" s="1">
        <v>0</v>
      </c>
      <c r="BW38" s="1">
        <v>0</v>
      </c>
      <c r="BX38" s="1">
        <v>0.5</v>
      </c>
      <c r="BY38" s="1">
        <v>52</v>
      </c>
      <c r="BZ38" s="1">
        <v>1</v>
      </c>
      <c r="CA38" s="1">
        <v>14</v>
      </c>
      <c r="CB38" s="1">
        <v>1.5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f t="shared" si="0"/>
        <v>3.2260152099999995</v>
      </c>
      <c r="CL38" s="1">
        <v>2</v>
      </c>
    </row>
    <row r="39" spans="1:90" x14ac:dyDescent="0.25">
      <c r="A39" s="1" t="s">
        <v>177</v>
      </c>
      <c r="B39" s="1">
        <v>4.8</v>
      </c>
      <c r="C39" s="1">
        <v>2</v>
      </c>
      <c r="D39" s="1">
        <v>90</v>
      </c>
      <c r="E39" s="1">
        <v>0.03</v>
      </c>
      <c r="F39" s="1">
        <v>0</v>
      </c>
      <c r="G39" s="1">
        <v>0</v>
      </c>
      <c r="H39" s="1">
        <v>0</v>
      </c>
      <c r="I39" s="1">
        <v>0.5</v>
      </c>
      <c r="J39" s="1">
        <v>0</v>
      </c>
      <c r="K39" s="1">
        <v>0</v>
      </c>
      <c r="L39" s="1">
        <v>0.5</v>
      </c>
      <c r="M39" s="1">
        <v>0</v>
      </c>
      <c r="N39" s="1">
        <v>0</v>
      </c>
      <c r="O39" s="1">
        <v>0.01</v>
      </c>
      <c r="P39" s="1">
        <v>0.01</v>
      </c>
      <c r="Q39" s="1">
        <v>0</v>
      </c>
      <c r="R39" s="1">
        <v>0</v>
      </c>
      <c r="S39" s="1">
        <v>0</v>
      </c>
      <c r="T39" s="1">
        <v>0</v>
      </c>
      <c r="U39" s="1">
        <v>8.5</v>
      </c>
      <c r="V39" s="1">
        <v>5</v>
      </c>
      <c r="W39" s="1">
        <v>59</v>
      </c>
      <c r="X39" s="1">
        <v>2</v>
      </c>
      <c r="Y39" s="1">
        <v>1</v>
      </c>
      <c r="Z39" s="1">
        <v>50</v>
      </c>
      <c r="AA39" s="1">
        <v>0</v>
      </c>
      <c r="AB39" s="1">
        <v>0</v>
      </c>
      <c r="AC39" s="1">
        <v>0.5</v>
      </c>
      <c r="AD39" s="1">
        <v>0</v>
      </c>
      <c r="AE39" s="1">
        <v>0.03</v>
      </c>
      <c r="AF39" s="1">
        <v>0</v>
      </c>
      <c r="AG39" s="1">
        <v>0</v>
      </c>
      <c r="AH39" s="1">
        <v>0.5</v>
      </c>
      <c r="AI39" s="1">
        <v>0</v>
      </c>
      <c r="AJ39" s="1">
        <v>0</v>
      </c>
      <c r="AK39" s="1">
        <v>6</v>
      </c>
      <c r="AL39" s="1">
        <v>10.5</v>
      </c>
      <c r="AM39" s="1">
        <v>21.1</v>
      </c>
      <c r="AN39" s="1">
        <v>0.2</v>
      </c>
      <c r="AO39" s="1">
        <v>2.5</v>
      </c>
      <c r="AP39" s="1">
        <v>13</v>
      </c>
      <c r="AQ39" s="1">
        <v>13</v>
      </c>
      <c r="AR39" s="1">
        <v>0</v>
      </c>
      <c r="AS39" s="1">
        <v>1</v>
      </c>
      <c r="AT39" s="1">
        <v>2</v>
      </c>
      <c r="AU39" s="1">
        <v>3</v>
      </c>
      <c r="AV39" s="1">
        <v>2.5</v>
      </c>
      <c r="AW39" s="1">
        <v>83</v>
      </c>
      <c r="AX39" s="1">
        <v>3</v>
      </c>
      <c r="AY39" s="1">
        <v>1.5</v>
      </c>
      <c r="AZ39" s="1">
        <v>1.5</v>
      </c>
      <c r="BA39" s="1">
        <v>1</v>
      </c>
      <c r="BB39" s="1">
        <v>4</v>
      </c>
      <c r="BC39" s="1">
        <v>13.5</v>
      </c>
      <c r="BD39" s="1">
        <v>10</v>
      </c>
      <c r="BE39" s="1">
        <v>4.5</v>
      </c>
      <c r="BF39" s="1">
        <v>0.5</v>
      </c>
      <c r="BG39" s="1">
        <v>3</v>
      </c>
      <c r="BH39" s="1">
        <v>1.5</v>
      </c>
      <c r="BI39" s="1">
        <v>1.37</v>
      </c>
      <c r="BJ39" s="1">
        <v>22</v>
      </c>
      <c r="BK39" s="1">
        <v>13</v>
      </c>
      <c r="BL39" s="1">
        <v>59</v>
      </c>
      <c r="BM39" s="1">
        <v>15</v>
      </c>
      <c r="BN39" s="1">
        <v>8.5</v>
      </c>
      <c r="BO39" s="1">
        <v>57</v>
      </c>
      <c r="BP39" s="1">
        <v>8.5</v>
      </c>
      <c r="BQ39" s="1">
        <v>5</v>
      </c>
      <c r="BR39" s="1">
        <v>59</v>
      </c>
      <c r="BS39" s="1">
        <v>0</v>
      </c>
      <c r="BT39" s="1">
        <v>0</v>
      </c>
      <c r="BU39" s="1">
        <v>2</v>
      </c>
      <c r="BV39" s="1">
        <v>0</v>
      </c>
      <c r="BW39" s="1">
        <v>0</v>
      </c>
      <c r="BX39" s="1">
        <v>1.5</v>
      </c>
      <c r="BY39" s="1">
        <v>47</v>
      </c>
      <c r="BZ39" s="1">
        <v>1</v>
      </c>
      <c r="CA39" s="1">
        <v>5</v>
      </c>
      <c r="CB39" s="1">
        <v>1.5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K39" s="1">
        <f t="shared" si="0"/>
        <v>2.7990969899999993</v>
      </c>
      <c r="CL39" s="1">
        <v>2</v>
      </c>
    </row>
    <row r="40" spans="1:90" x14ac:dyDescent="0.25">
      <c r="A40" s="1" t="s">
        <v>61</v>
      </c>
      <c r="B40" s="1">
        <v>4.7</v>
      </c>
      <c r="C40" s="1">
        <v>2</v>
      </c>
      <c r="D40" s="1">
        <v>79.5</v>
      </c>
      <c r="E40" s="1">
        <v>0.06</v>
      </c>
      <c r="F40" s="1">
        <v>0</v>
      </c>
      <c r="G40" s="1">
        <v>0.1</v>
      </c>
      <c r="H40" s="1">
        <v>0</v>
      </c>
      <c r="I40" s="1">
        <v>1.5</v>
      </c>
      <c r="J40" s="1">
        <v>0</v>
      </c>
      <c r="K40" s="1">
        <v>0.5</v>
      </c>
      <c r="L40" s="1">
        <v>1</v>
      </c>
      <c r="M40" s="1">
        <v>0</v>
      </c>
      <c r="N40" s="1">
        <v>0</v>
      </c>
      <c r="O40" s="1">
        <v>0.02</v>
      </c>
      <c r="P40" s="1">
        <v>0.02</v>
      </c>
      <c r="Q40" s="1">
        <v>0</v>
      </c>
      <c r="R40" s="1">
        <v>0</v>
      </c>
      <c r="S40" s="1">
        <v>0</v>
      </c>
      <c r="T40" s="1">
        <v>0</v>
      </c>
      <c r="U40" s="1">
        <v>6.5</v>
      </c>
      <c r="V40" s="1">
        <v>4</v>
      </c>
      <c r="W40" s="1">
        <v>62</v>
      </c>
      <c r="X40" s="1">
        <v>1.5</v>
      </c>
      <c r="Y40" s="1">
        <v>0.5</v>
      </c>
      <c r="Z40" s="1">
        <v>33</v>
      </c>
      <c r="AA40" s="1">
        <v>0</v>
      </c>
      <c r="AB40" s="1">
        <v>0</v>
      </c>
      <c r="AC40" s="1">
        <v>0.5</v>
      </c>
      <c r="AD40" s="1">
        <v>0</v>
      </c>
      <c r="AE40" s="1">
        <v>0.04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11.5</v>
      </c>
      <c r="AL40" s="1">
        <v>8.65</v>
      </c>
      <c r="AM40" s="1">
        <v>10.1</v>
      </c>
      <c r="AN40" s="1">
        <v>0.3</v>
      </c>
      <c r="AO40" s="1">
        <v>2.4</v>
      </c>
      <c r="AP40" s="1">
        <v>8.5</v>
      </c>
      <c r="AQ40" s="1">
        <v>8.5</v>
      </c>
      <c r="AR40" s="1">
        <v>0</v>
      </c>
      <c r="AS40" s="1">
        <v>2</v>
      </c>
      <c r="AT40" s="1">
        <v>1</v>
      </c>
      <c r="AU40" s="1">
        <v>1.5</v>
      </c>
      <c r="AV40" s="1">
        <v>0</v>
      </c>
      <c r="AW40" s="1">
        <v>0</v>
      </c>
      <c r="AX40" s="1">
        <v>1.5</v>
      </c>
      <c r="AY40" s="1">
        <v>2</v>
      </c>
      <c r="AZ40" s="1">
        <v>0.5</v>
      </c>
      <c r="BA40" s="1">
        <v>0.5</v>
      </c>
      <c r="BB40" s="1">
        <v>3</v>
      </c>
      <c r="BC40" s="1">
        <v>16</v>
      </c>
      <c r="BD40" s="1">
        <v>12</v>
      </c>
      <c r="BE40" s="1">
        <v>5</v>
      </c>
      <c r="BF40" s="1">
        <v>1</v>
      </c>
      <c r="BG40" s="1">
        <v>4</v>
      </c>
      <c r="BH40" s="1">
        <v>2.5</v>
      </c>
      <c r="BI40" s="1">
        <v>1.99</v>
      </c>
      <c r="BJ40" s="1">
        <v>21.5</v>
      </c>
      <c r="BK40" s="1">
        <v>16</v>
      </c>
      <c r="BL40" s="1">
        <v>74</v>
      </c>
      <c r="BM40" s="1">
        <v>13</v>
      </c>
      <c r="BN40" s="1">
        <v>9</v>
      </c>
      <c r="BO40" s="1">
        <v>69</v>
      </c>
      <c r="BP40" s="1">
        <v>6.5</v>
      </c>
      <c r="BQ40" s="1">
        <v>4</v>
      </c>
      <c r="BR40" s="1">
        <v>62</v>
      </c>
      <c r="BS40" s="1">
        <v>0</v>
      </c>
      <c r="BT40" s="1">
        <v>0</v>
      </c>
      <c r="BU40" s="1">
        <v>2</v>
      </c>
      <c r="BV40" s="1">
        <v>0</v>
      </c>
      <c r="BW40" s="1">
        <v>1</v>
      </c>
      <c r="BX40" s="1">
        <v>1.5</v>
      </c>
      <c r="BY40" s="1">
        <v>41.5</v>
      </c>
      <c r="BZ40" s="1">
        <v>3</v>
      </c>
      <c r="CA40" s="1">
        <v>3</v>
      </c>
      <c r="CB40" s="1">
        <v>1</v>
      </c>
      <c r="CC40" s="1">
        <v>0.5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f t="shared" si="0"/>
        <v>3.4882573799999994</v>
      </c>
      <c r="CL40" s="1">
        <v>1</v>
      </c>
    </row>
    <row r="41" spans="1:90" x14ac:dyDescent="0.25">
      <c r="A41" s="1" t="s">
        <v>203</v>
      </c>
      <c r="B41" s="1">
        <v>4.3</v>
      </c>
      <c r="C41" s="1">
        <v>2</v>
      </c>
      <c r="D41" s="1">
        <v>39</v>
      </c>
      <c r="E41" s="1">
        <v>7.0000000000000007E-2</v>
      </c>
      <c r="F41" s="1">
        <v>0</v>
      </c>
      <c r="G41" s="1">
        <v>0.1</v>
      </c>
      <c r="H41" s="1">
        <v>0</v>
      </c>
      <c r="I41" s="1">
        <v>0.5</v>
      </c>
      <c r="J41" s="1">
        <v>0</v>
      </c>
      <c r="K41" s="1">
        <v>0.5</v>
      </c>
      <c r="L41" s="1">
        <v>0</v>
      </c>
      <c r="M41" s="1">
        <v>0</v>
      </c>
      <c r="N41" s="1">
        <v>0.5</v>
      </c>
      <c r="O41" s="1">
        <v>0.04</v>
      </c>
      <c r="P41" s="1">
        <v>0.04</v>
      </c>
      <c r="Q41" s="1">
        <v>0</v>
      </c>
      <c r="R41" s="1">
        <v>0</v>
      </c>
      <c r="S41" s="1">
        <v>0</v>
      </c>
      <c r="T41" s="1">
        <v>0</v>
      </c>
      <c r="U41" s="1">
        <v>5</v>
      </c>
      <c r="V41" s="1">
        <v>3</v>
      </c>
      <c r="W41" s="1">
        <v>60</v>
      </c>
      <c r="X41" s="1">
        <v>1</v>
      </c>
      <c r="Y41" s="1">
        <v>0.5</v>
      </c>
      <c r="Z41" s="1">
        <v>50</v>
      </c>
      <c r="AA41" s="1">
        <v>0.5</v>
      </c>
      <c r="AB41" s="1">
        <v>0</v>
      </c>
      <c r="AC41" s="1">
        <v>0</v>
      </c>
      <c r="AD41" s="1">
        <v>0</v>
      </c>
      <c r="AE41" s="1">
        <v>0.04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17</v>
      </c>
      <c r="AL41" s="1">
        <v>2.65</v>
      </c>
      <c r="AM41" s="1">
        <v>10.5</v>
      </c>
      <c r="AN41" s="1">
        <v>0.3</v>
      </c>
      <c r="AO41" s="1">
        <v>2</v>
      </c>
      <c r="AP41" s="1">
        <v>10</v>
      </c>
      <c r="AQ41" s="1">
        <v>10</v>
      </c>
      <c r="AR41" s="1">
        <v>0</v>
      </c>
      <c r="AS41" s="1">
        <v>1.5</v>
      </c>
      <c r="AT41" s="1">
        <v>0.5</v>
      </c>
      <c r="AU41" s="1">
        <v>0.5</v>
      </c>
      <c r="AV41" s="1">
        <v>0.5</v>
      </c>
      <c r="AW41" s="1">
        <v>100</v>
      </c>
      <c r="AX41" s="1">
        <v>4</v>
      </c>
      <c r="AY41" s="1">
        <v>2</v>
      </c>
      <c r="AZ41" s="1">
        <v>0.5</v>
      </c>
      <c r="BA41" s="1">
        <v>1</v>
      </c>
      <c r="BB41" s="1">
        <v>3.5</v>
      </c>
      <c r="BC41" s="1">
        <v>15</v>
      </c>
      <c r="BD41" s="1">
        <v>7.5</v>
      </c>
      <c r="BE41" s="1">
        <v>6</v>
      </c>
      <c r="BF41" s="1">
        <v>0.5</v>
      </c>
      <c r="BG41" s="1">
        <v>1</v>
      </c>
      <c r="BH41" s="1">
        <v>2</v>
      </c>
      <c r="BI41" s="1">
        <v>1.84</v>
      </c>
      <c r="BJ41" s="1">
        <v>24</v>
      </c>
      <c r="BK41" s="1">
        <v>21</v>
      </c>
      <c r="BL41" s="1">
        <v>88</v>
      </c>
      <c r="BM41" s="1">
        <v>10</v>
      </c>
      <c r="BN41" s="1">
        <v>7</v>
      </c>
      <c r="BO41" s="1">
        <v>70</v>
      </c>
      <c r="BP41" s="1">
        <v>5</v>
      </c>
      <c r="BQ41" s="1">
        <v>3</v>
      </c>
      <c r="BR41" s="1">
        <v>60</v>
      </c>
      <c r="BS41" s="1">
        <v>0</v>
      </c>
      <c r="BT41" s="1">
        <v>0</v>
      </c>
      <c r="BU41" s="1">
        <v>0</v>
      </c>
      <c r="BV41" s="1">
        <v>2</v>
      </c>
      <c r="BW41" s="1">
        <v>0</v>
      </c>
      <c r="BX41" s="1">
        <v>0.5</v>
      </c>
      <c r="BY41" s="1">
        <v>34</v>
      </c>
      <c r="BZ41" s="1">
        <v>0.5</v>
      </c>
      <c r="CA41" s="1">
        <v>2.5</v>
      </c>
      <c r="CB41" s="1">
        <v>1.5</v>
      </c>
      <c r="CC41" s="1">
        <v>0</v>
      </c>
      <c r="CD41" s="1">
        <v>0</v>
      </c>
      <c r="CE41" s="1">
        <v>0.5</v>
      </c>
      <c r="CF41" s="1">
        <v>0</v>
      </c>
      <c r="CG41" s="1">
        <v>0</v>
      </c>
      <c r="CH41" s="1">
        <v>0</v>
      </c>
      <c r="CI41" s="1">
        <v>0</v>
      </c>
      <c r="CJ41" s="1">
        <v>0</v>
      </c>
      <c r="CK41" s="1">
        <f t="shared" si="0"/>
        <v>3.8664242099999999</v>
      </c>
      <c r="CL41" s="1">
        <v>1</v>
      </c>
    </row>
    <row r="42" spans="1:90" x14ac:dyDescent="0.25">
      <c r="A42" s="1" t="s">
        <v>86</v>
      </c>
      <c r="B42" s="1">
        <v>4.3</v>
      </c>
      <c r="C42" s="1">
        <v>2</v>
      </c>
      <c r="D42" s="1">
        <v>90</v>
      </c>
      <c r="E42" s="1">
        <v>0.21</v>
      </c>
      <c r="F42" s="1">
        <v>1</v>
      </c>
      <c r="G42" s="1">
        <v>0.2</v>
      </c>
      <c r="H42" s="1">
        <v>1</v>
      </c>
      <c r="I42" s="1">
        <v>0.5</v>
      </c>
      <c r="J42" s="1">
        <v>0</v>
      </c>
      <c r="K42" s="1">
        <v>0.5</v>
      </c>
      <c r="L42" s="1">
        <v>0</v>
      </c>
      <c r="M42" s="1">
        <v>0</v>
      </c>
      <c r="N42" s="1">
        <v>0</v>
      </c>
      <c r="O42" s="1">
        <v>0.02</v>
      </c>
      <c r="P42" s="1">
        <v>0.02</v>
      </c>
      <c r="Q42" s="1">
        <v>0</v>
      </c>
      <c r="R42" s="1">
        <v>0</v>
      </c>
      <c r="S42" s="1">
        <v>0</v>
      </c>
      <c r="T42" s="1">
        <v>0</v>
      </c>
      <c r="U42" s="1">
        <v>14.5</v>
      </c>
      <c r="V42" s="1">
        <v>4</v>
      </c>
      <c r="W42" s="1">
        <v>28</v>
      </c>
      <c r="X42" s="1">
        <v>0.5</v>
      </c>
      <c r="Y42" s="1">
        <v>0</v>
      </c>
      <c r="Z42" s="1">
        <v>0</v>
      </c>
      <c r="AA42" s="1">
        <v>0</v>
      </c>
      <c r="AB42" s="1">
        <v>0</v>
      </c>
      <c r="AC42" s="1">
        <v>0.5</v>
      </c>
      <c r="AD42" s="1">
        <v>0.5</v>
      </c>
      <c r="AE42" s="1">
        <v>0.22</v>
      </c>
      <c r="AF42" s="1">
        <v>0.5</v>
      </c>
      <c r="AG42" s="1">
        <v>0</v>
      </c>
      <c r="AH42" s="1">
        <v>0</v>
      </c>
      <c r="AI42" s="1">
        <v>0</v>
      </c>
      <c r="AJ42" s="1">
        <v>0.5</v>
      </c>
      <c r="AK42" s="1">
        <v>10</v>
      </c>
      <c r="AL42" s="1">
        <v>6</v>
      </c>
      <c r="AM42" s="1">
        <v>17.3</v>
      </c>
      <c r="AN42" s="1">
        <v>0.8</v>
      </c>
      <c r="AO42" s="1">
        <v>4.3</v>
      </c>
      <c r="AP42" s="1">
        <v>9</v>
      </c>
      <c r="AQ42" s="1">
        <v>19.5</v>
      </c>
      <c r="AR42" s="1">
        <v>1</v>
      </c>
      <c r="AS42" s="1">
        <v>5.5</v>
      </c>
      <c r="AT42" s="1">
        <v>2</v>
      </c>
      <c r="AU42" s="1">
        <v>0</v>
      </c>
      <c r="AV42" s="1">
        <v>0</v>
      </c>
      <c r="AX42" s="1">
        <v>3</v>
      </c>
      <c r="AY42" s="1">
        <v>3</v>
      </c>
      <c r="AZ42" s="1">
        <v>0.5</v>
      </c>
      <c r="BA42" s="1">
        <v>0</v>
      </c>
      <c r="BB42" s="1">
        <v>3.5</v>
      </c>
      <c r="BC42" s="1">
        <v>9</v>
      </c>
      <c r="BD42" s="1">
        <v>5.5</v>
      </c>
      <c r="BE42" s="1">
        <v>3</v>
      </c>
      <c r="BF42" s="1">
        <v>0.5</v>
      </c>
      <c r="BG42" s="1">
        <v>1.5</v>
      </c>
      <c r="BH42" s="1">
        <v>1.5</v>
      </c>
      <c r="BI42" s="1">
        <v>1.18</v>
      </c>
      <c r="BJ42" s="1">
        <v>50</v>
      </c>
      <c r="BK42" s="1">
        <v>29.5</v>
      </c>
      <c r="BL42" s="1">
        <v>59</v>
      </c>
      <c r="BM42" s="1">
        <v>23.5</v>
      </c>
      <c r="BN42" s="1">
        <v>9</v>
      </c>
      <c r="BO42" s="1">
        <v>38</v>
      </c>
      <c r="BP42" s="1">
        <v>14.5</v>
      </c>
      <c r="BQ42" s="1">
        <v>4</v>
      </c>
      <c r="BR42" s="1">
        <v>28</v>
      </c>
      <c r="BS42" s="1">
        <v>0</v>
      </c>
      <c r="BT42" s="1">
        <v>0</v>
      </c>
      <c r="BU42" s="1">
        <v>2</v>
      </c>
      <c r="BV42" s="1">
        <v>0</v>
      </c>
      <c r="BW42" s="1">
        <v>0</v>
      </c>
      <c r="BX42" s="1">
        <v>0.5</v>
      </c>
      <c r="BY42" s="1">
        <v>60.5</v>
      </c>
      <c r="BZ42" s="1">
        <v>1</v>
      </c>
      <c r="CA42" s="1">
        <v>12</v>
      </c>
      <c r="CB42" s="1">
        <v>1.5</v>
      </c>
      <c r="CC42" s="1">
        <v>0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  <c r="CI42" s="1">
        <v>0</v>
      </c>
      <c r="CJ42" s="1">
        <v>0</v>
      </c>
      <c r="CK42" s="1">
        <f t="shared" si="0"/>
        <v>4.2606785300000016</v>
      </c>
      <c r="CL42" s="1">
        <v>1</v>
      </c>
    </row>
    <row r="43" spans="1:90" x14ac:dyDescent="0.25">
      <c r="A43" s="1" t="s">
        <v>97</v>
      </c>
      <c r="B43" s="1">
        <v>4.5</v>
      </c>
      <c r="C43" s="1">
        <v>2</v>
      </c>
      <c r="D43" s="1">
        <v>89.5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12</v>
      </c>
      <c r="V43" s="1">
        <v>6.5</v>
      </c>
      <c r="W43" s="1">
        <v>54</v>
      </c>
      <c r="X43" s="1">
        <v>1.5</v>
      </c>
      <c r="Y43" s="1">
        <v>1</v>
      </c>
      <c r="Z43" s="1">
        <v>67</v>
      </c>
      <c r="AA43" s="1">
        <v>1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5.5</v>
      </c>
      <c r="AM43" s="1">
        <v>11.6</v>
      </c>
      <c r="AN43" s="1">
        <v>0</v>
      </c>
      <c r="AO43" s="1">
        <v>3.2</v>
      </c>
      <c r="AP43" s="1">
        <v>10</v>
      </c>
      <c r="AQ43" s="1">
        <v>10</v>
      </c>
      <c r="AR43" s="1">
        <v>0</v>
      </c>
      <c r="AS43" s="1">
        <v>2</v>
      </c>
      <c r="AT43" s="1">
        <v>1</v>
      </c>
      <c r="AU43" s="1">
        <v>2</v>
      </c>
      <c r="AV43" s="1">
        <v>1.5</v>
      </c>
      <c r="AW43" s="1">
        <v>75</v>
      </c>
      <c r="AX43" s="1">
        <v>6.5</v>
      </c>
      <c r="AY43" s="1">
        <v>3</v>
      </c>
      <c r="AZ43" s="1">
        <v>0</v>
      </c>
      <c r="BA43" s="1">
        <v>1</v>
      </c>
      <c r="BB43" s="1">
        <v>4</v>
      </c>
      <c r="BC43" s="1">
        <v>14</v>
      </c>
      <c r="BD43" s="1">
        <v>6.5</v>
      </c>
      <c r="BE43" s="1">
        <v>4.5</v>
      </c>
      <c r="BF43" s="1">
        <v>0</v>
      </c>
      <c r="BG43" s="1">
        <v>1</v>
      </c>
      <c r="BH43" s="1">
        <v>0.5</v>
      </c>
      <c r="BI43" s="1">
        <v>1.0900000000000001</v>
      </c>
      <c r="BJ43" s="1">
        <v>40</v>
      </c>
      <c r="BK43" s="1">
        <v>28</v>
      </c>
      <c r="BL43" s="1">
        <v>70</v>
      </c>
      <c r="BM43" s="1">
        <v>21</v>
      </c>
      <c r="BN43" s="1">
        <v>12.5</v>
      </c>
      <c r="BO43" s="1">
        <v>60</v>
      </c>
      <c r="BP43" s="1">
        <v>12</v>
      </c>
      <c r="BQ43" s="1">
        <v>6.5</v>
      </c>
      <c r="BR43" s="1">
        <v>54</v>
      </c>
      <c r="BS43" s="1">
        <v>0</v>
      </c>
      <c r="BT43" s="1">
        <v>0</v>
      </c>
      <c r="BU43" s="1">
        <v>2</v>
      </c>
      <c r="BV43" s="1">
        <v>0</v>
      </c>
      <c r="BW43" s="1">
        <v>1</v>
      </c>
      <c r="BX43" s="1">
        <v>0</v>
      </c>
      <c r="BY43" s="1">
        <v>64</v>
      </c>
      <c r="BZ43" s="1">
        <v>0.5</v>
      </c>
      <c r="CA43" s="1">
        <v>8</v>
      </c>
      <c r="CB43" s="1">
        <v>3.5</v>
      </c>
      <c r="CC43" s="1">
        <v>0</v>
      </c>
      <c r="CD43" s="1">
        <v>0</v>
      </c>
      <c r="CE43" s="1">
        <v>1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f t="shared" si="0"/>
        <v>3.8144512000000006</v>
      </c>
      <c r="CL43" s="1">
        <v>1</v>
      </c>
    </row>
    <row r="44" spans="1:90" x14ac:dyDescent="0.25">
      <c r="A44" s="1" t="s">
        <v>200</v>
      </c>
      <c r="B44" s="1">
        <v>4.4000000000000004</v>
      </c>
      <c r="C44" s="1">
        <v>2</v>
      </c>
      <c r="D44" s="1">
        <v>67.5</v>
      </c>
      <c r="E44" s="1">
        <v>7.0000000000000007E-2</v>
      </c>
      <c r="F44" s="1">
        <v>0.33</v>
      </c>
      <c r="G44" s="1">
        <v>0.1</v>
      </c>
      <c r="H44" s="1">
        <v>1</v>
      </c>
      <c r="I44" s="1">
        <v>1</v>
      </c>
      <c r="J44" s="1">
        <v>0.5</v>
      </c>
      <c r="K44" s="1">
        <v>0</v>
      </c>
      <c r="L44" s="1">
        <v>1</v>
      </c>
      <c r="M44" s="1">
        <v>0</v>
      </c>
      <c r="N44" s="1">
        <v>0</v>
      </c>
      <c r="O44" s="1">
        <v>0.08</v>
      </c>
      <c r="P44" s="1">
        <v>0.08</v>
      </c>
      <c r="Q44" s="1">
        <v>0.5</v>
      </c>
      <c r="R44" s="1">
        <v>0</v>
      </c>
      <c r="S44" s="1">
        <v>0.5</v>
      </c>
      <c r="T44" s="1">
        <v>0</v>
      </c>
      <c r="U44" s="1">
        <v>13</v>
      </c>
      <c r="V44" s="1">
        <v>10.5</v>
      </c>
      <c r="W44" s="1">
        <v>81</v>
      </c>
      <c r="X44" s="1">
        <v>1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0.02</v>
      </c>
      <c r="AF44" s="1">
        <v>0</v>
      </c>
      <c r="AG44" s="1">
        <v>0</v>
      </c>
      <c r="AH44" s="1">
        <v>0</v>
      </c>
      <c r="AI44" s="1">
        <v>0</v>
      </c>
      <c r="AJ44" s="1">
        <v>0.5</v>
      </c>
      <c r="AK44" s="1">
        <v>8</v>
      </c>
      <c r="AL44" s="1">
        <v>2.85</v>
      </c>
      <c r="AM44" s="1">
        <v>33.700000000000003</v>
      </c>
      <c r="AN44" s="1">
        <v>0.5</v>
      </c>
      <c r="AO44" s="1">
        <v>3.7</v>
      </c>
      <c r="AP44" s="1">
        <v>13</v>
      </c>
      <c r="AQ44" s="1">
        <v>25</v>
      </c>
      <c r="AR44" s="1">
        <v>1.5</v>
      </c>
      <c r="AS44" s="1">
        <v>8</v>
      </c>
      <c r="AT44" s="1">
        <v>0</v>
      </c>
      <c r="AU44" s="1">
        <v>3.5</v>
      </c>
      <c r="AV44" s="1">
        <v>2</v>
      </c>
      <c r="AW44" s="1">
        <v>57</v>
      </c>
      <c r="AX44" s="1">
        <v>4</v>
      </c>
      <c r="AY44" s="1">
        <v>1.5</v>
      </c>
      <c r="AZ44" s="1">
        <v>0.5</v>
      </c>
      <c r="BA44" s="1">
        <v>0</v>
      </c>
      <c r="BB44" s="1">
        <v>2</v>
      </c>
      <c r="BC44" s="1">
        <v>14</v>
      </c>
      <c r="BD44" s="1">
        <v>9</v>
      </c>
      <c r="BE44" s="1">
        <v>4</v>
      </c>
      <c r="BF44" s="1">
        <v>1</v>
      </c>
      <c r="BG44" s="1">
        <v>4</v>
      </c>
      <c r="BH44" s="1">
        <v>0.5</v>
      </c>
      <c r="BI44" s="1">
        <v>1.04</v>
      </c>
      <c r="BJ44" s="1">
        <v>38.5</v>
      </c>
      <c r="BK44" s="1">
        <v>29.5</v>
      </c>
      <c r="BL44" s="1">
        <v>77</v>
      </c>
      <c r="BM44" s="1">
        <v>22</v>
      </c>
      <c r="BN44" s="1">
        <v>16.5</v>
      </c>
      <c r="BO44" s="1">
        <v>75</v>
      </c>
      <c r="BP44" s="1">
        <v>13</v>
      </c>
      <c r="BQ44" s="1">
        <v>10.5</v>
      </c>
      <c r="BR44" s="1">
        <v>81</v>
      </c>
      <c r="BS44" s="1">
        <v>0</v>
      </c>
      <c r="BT44" s="1">
        <v>0</v>
      </c>
      <c r="BU44" s="1">
        <v>1</v>
      </c>
      <c r="BV44" s="1">
        <v>1</v>
      </c>
      <c r="BW44" s="1">
        <v>0</v>
      </c>
      <c r="BX44" s="1">
        <v>3</v>
      </c>
      <c r="BY44" s="1">
        <v>57.5</v>
      </c>
      <c r="BZ44" s="1">
        <v>2</v>
      </c>
      <c r="CA44" s="1">
        <v>5.5</v>
      </c>
      <c r="CB44" s="1">
        <v>1.5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f t="shared" si="0"/>
        <v>3.28217515</v>
      </c>
      <c r="CL44" s="1">
        <v>1</v>
      </c>
    </row>
    <row r="45" spans="1:90" x14ac:dyDescent="0.25">
      <c r="A45" s="1" t="s">
        <v>175</v>
      </c>
      <c r="B45" s="1">
        <v>3.9</v>
      </c>
      <c r="C45" s="1">
        <v>2</v>
      </c>
      <c r="D45" s="1">
        <v>90</v>
      </c>
      <c r="E45" s="1">
        <v>0.04</v>
      </c>
      <c r="F45" s="1">
        <v>0</v>
      </c>
      <c r="G45" s="1">
        <v>0.1</v>
      </c>
      <c r="H45" s="1">
        <v>0</v>
      </c>
      <c r="I45" s="1">
        <v>1</v>
      </c>
      <c r="J45" s="1">
        <v>0</v>
      </c>
      <c r="K45" s="1">
        <v>1</v>
      </c>
      <c r="L45" s="1">
        <v>0</v>
      </c>
      <c r="M45" s="1">
        <v>0</v>
      </c>
      <c r="N45" s="1">
        <v>0</v>
      </c>
      <c r="O45" s="1">
        <v>0.02</v>
      </c>
      <c r="P45" s="1">
        <v>0.02</v>
      </c>
      <c r="Q45" s="1">
        <v>0</v>
      </c>
      <c r="R45" s="1">
        <v>0</v>
      </c>
      <c r="S45" s="1">
        <v>0</v>
      </c>
      <c r="T45" s="1">
        <v>0</v>
      </c>
      <c r="U45" s="1">
        <v>9.5</v>
      </c>
      <c r="V45" s="1">
        <v>7</v>
      </c>
      <c r="W45" s="1">
        <v>74</v>
      </c>
      <c r="X45" s="1">
        <v>1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0.02</v>
      </c>
      <c r="AF45" s="1">
        <v>0</v>
      </c>
      <c r="AG45" s="1">
        <v>0</v>
      </c>
      <c r="AH45" s="1">
        <v>1</v>
      </c>
      <c r="AI45" s="1">
        <v>0</v>
      </c>
      <c r="AJ45" s="1">
        <v>0.5</v>
      </c>
      <c r="AK45" s="1">
        <v>11</v>
      </c>
      <c r="AL45" s="1">
        <v>2.0499999999999998</v>
      </c>
      <c r="AM45" s="1">
        <v>9.1999999999999993</v>
      </c>
      <c r="AN45" s="1">
        <v>0.2</v>
      </c>
      <c r="AO45" s="1">
        <v>2.7</v>
      </c>
      <c r="AP45" s="1">
        <v>8</v>
      </c>
      <c r="AQ45" s="1">
        <v>14</v>
      </c>
      <c r="AR45" s="1">
        <v>0</v>
      </c>
      <c r="AS45" s="1">
        <v>2</v>
      </c>
      <c r="AT45" s="1">
        <v>2</v>
      </c>
      <c r="AU45" s="1">
        <v>2.5</v>
      </c>
      <c r="AV45" s="1">
        <v>2</v>
      </c>
      <c r="AW45" s="1">
        <v>80</v>
      </c>
      <c r="AX45" s="1">
        <v>3.5</v>
      </c>
      <c r="AY45" s="1">
        <v>0.5</v>
      </c>
      <c r="AZ45" s="1">
        <v>0.5</v>
      </c>
      <c r="BA45" s="1">
        <v>0.5</v>
      </c>
      <c r="BB45" s="1">
        <v>1.5</v>
      </c>
      <c r="BC45" s="1">
        <v>9</v>
      </c>
      <c r="BD45" s="1">
        <v>5.5</v>
      </c>
      <c r="BE45" s="1">
        <v>3</v>
      </c>
      <c r="BF45" s="1">
        <v>0.5</v>
      </c>
      <c r="BG45" s="1">
        <v>1.5</v>
      </c>
      <c r="BH45" s="1">
        <v>1.5</v>
      </c>
      <c r="BI45" s="1">
        <v>1.18</v>
      </c>
      <c r="BJ45" s="1">
        <v>30.5</v>
      </c>
      <c r="BK45" s="1">
        <v>21.5</v>
      </c>
      <c r="BL45" s="1">
        <v>70</v>
      </c>
      <c r="BM45" s="1">
        <v>16</v>
      </c>
      <c r="BN45" s="1">
        <v>11</v>
      </c>
      <c r="BO45" s="1">
        <v>69</v>
      </c>
      <c r="BP45" s="1">
        <v>9.5</v>
      </c>
      <c r="BQ45" s="1">
        <v>7</v>
      </c>
      <c r="BR45" s="1">
        <v>74</v>
      </c>
      <c r="BS45" s="1">
        <v>0</v>
      </c>
      <c r="BT45" s="1">
        <v>0</v>
      </c>
      <c r="BU45" s="1">
        <v>2</v>
      </c>
      <c r="BV45" s="1">
        <v>0</v>
      </c>
      <c r="BW45" s="1">
        <v>0</v>
      </c>
      <c r="BX45" s="1">
        <v>0.5</v>
      </c>
      <c r="BY45" s="1">
        <v>50.5</v>
      </c>
      <c r="BZ45" s="1">
        <v>1</v>
      </c>
      <c r="CA45" s="1">
        <v>3.5</v>
      </c>
      <c r="CB45" s="1">
        <v>1.5</v>
      </c>
      <c r="CC45" s="1">
        <v>0</v>
      </c>
      <c r="CD45" s="1">
        <v>0</v>
      </c>
      <c r="CE45" s="1">
        <v>0</v>
      </c>
      <c r="CF45" s="1">
        <v>0</v>
      </c>
      <c r="CG45" s="1">
        <v>0</v>
      </c>
      <c r="CH45" s="1">
        <v>0</v>
      </c>
      <c r="CI45" s="1">
        <v>0</v>
      </c>
      <c r="CJ45" s="1">
        <v>0</v>
      </c>
      <c r="CK45" s="1">
        <f t="shared" si="0"/>
        <v>3.6719144599999995</v>
      </c>
      <c r="CL45" s="1">
        <v>1</v>
      </c>
    </row>
    <row r="46" spans="1:90" x14ac:dyDescent="0.25">
      <c r="A46" s="1" t="s">
        <v>176</v>
      </c>
      <c r="B46" s="1">
        <v>4.2</v>
      </c>
      <c r="C46" s="1">
        <v>2</v>
      </c>
      <c r="D46" s="1">
        <v>76</v>
      </c>
      <c r="E46" s="1">
        <v>0.01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6</v>
      </c>
      <c r="V46" s="1">
        <v>4.5</v>
      </c>
      <c r="W46" s="1">
        <v>75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0.5</v>
      </c>
      <c r="AD46" s="1">
        <v>0</v>
      </c>
      <c r="AE46" s="1">
        <v>0.02</v>
      </c>
      <c r="AF46" s="1">
        <v>0</v>
      </c>
      <c r="AG46" s="1">
        <v>0</v>
      </c>
      <c r="AH46" s="1">
        <v>0.5</v>
      </c>
      <c r="AI46" s="1">
        <v>0</v>
      </c>
      <c r="AJ46" s="1">
        <v>0.5</v>
      </c>
      <c r="AK46" s="1">
        <v>1</v>
      </c>
      <c r="AL46" s="1">
        <v>6.35</v>
      </c>
      <c r="AM46" s="1">
        <v>14</v>
      </c>
      <c r="AN46" s="1">
        <v>0.1</v>
      </c>
      <c r="AO46" s="1">
        <v>3</v>
      </c>
      <c r="AP46" s="1">
        <v>6.5</v>
      </c>
      <c r="AQ46" s="1">
        <v>12.5</v>
      </c>
      <c r="AR46" s="1">
        <v>0</v>
      </c>
      <c r="AS46" s="1">
        <v>3</v>
      </c>
      <c r="AT46" s="1">
        <v>1</v>
      </c>
      <c r="AU46" s="1">
        <v>3</v>
      </c>
      <c r="AV46" s="1">
        <v>2</v>
      </c>
      <c r="AW46" s="1">
        <v>67</v>
      </c>
      <c r="AX46" s="1">
        <v>4</v>
      </c>
      <c r="AY46" s="1">
        <v>3</v>
      </c>
      <c r="AZ46" s="1">
        <v>0.5</v>
      </c>
      <c r="BA46" s="1">
        <v>1</v>
      </c>
      <c r="BB46" s="1">
        <v>4.5</v>
      </c>
      <c r="BC46" s="1">
        <v>9</v>
      </c>
      <c r="BD46" s="1">
        <v>5.5</v>
      </c>
      <c r="BE46" s="1">
        <v>3</v>
      </c>
      <c r="BF46" s="1">
        <v>0.5</v>
      </c>
      <c r="BG46" s="1">
        <v>1.5</v>
      </c>
      <c r="BH46" s="1">
        <v>1.5</v>
      </c>
      <c r="BI46" s="1">
        <v>1.18</v>
      </c>
      <c r="BJ46" s="1">
        <v>28</v>
      </c>
      <c r="BK46" s="1">
        <v>21.5</v>
      </c>
      <c r="BL46" s="1">
        <v>77</v>
      </c>
      <c r="BM46" s="1">
        <v>15.5</v>
      </c>
      <c r="BN46" s="1">
        <v>11</v>
      </c>
      <c r="BO46" s="1">
        <v>71</v>
      </c>
      <c r="BP46" s="1">
        <v>6</v>
      </c>
      <c r="BQ46" s="1">
        <v>4.5</v>
      </c>
      <c r="BR46" s="1">
        <v>75</v>
      </c>
      <c r="BS46" s="1">
        <v>0</v>
      </c>
      <c r="BT46" s="1">
        <v>0</v>
      </c>
      <c r="BU46" s="1">
        <v>2</v>
      </c>
      <c r="BV46" s="1">
        <v>0</v>
      </c>
      <c r="BW46" s="1">
        <v>1</v>
      </c>
      <c r="BX46" s="1">
        <v>0</v>
      </c>
      <c r="BY46" s="1">
        <v>46.5</v>
      </c>
      <c r="BZ46" s="1">
        <v>0.5</v>
      </c>
      <c r="CA46" s="1">
        <v>2.5</v>
      </c>
      <c r="CB46" s="1">
        <v>1</v>
      </c>
      <c r="CC46" s="1">
        <v>0</v>
      </c>
      <c r="CD46" s="1">
        <v>0</v>
      </c>
      <c r="CE46" s="1">
        <v>0</v>
      </c>
      <c r="CF46" s="1">
        <v>0</v>
      </c>
      <c r="CG46" s="1">
        <v>0</v>
      </c>
      <c r="CH46" s="1">
        <v>0</v>
      </c>
      <c r="CI46" s="1">
        <v>0</v>
      </c>
      <c r="CJ46" s="1">
        <v>0</v>
      </c>
      <c r="CK46" s="1">
        <f t="shared" si="0"/>
        <v>3.2239163099999995</v>
      </c>
      <c r="CL46" s="1">
        <v>1</v>
      </c>
    </row>
    <row r="47" spans="1:90" x14ac:dyDescent="0.25">
      <c r="A47" s="1" t="s">
        <v>108</v>
      </c>
      <c r="B47" s="1">
        <v>4.4000000000000004</v>
      </c>
      <c r="C47" s="1">
        <v>2</v>
      </c>
      <c r="D47" s="1">
        <v>90</v>
      </c>
      <c r="E47" s="1">
        <v>0.08</v>
      </c>
      <c r="F47" s="1">
        <v>0</v>
      </c>
      <c r="G47" s="1">
        <v>0.1</v>
      </c>
      <c r="H47" s="1">
        <v>0</v>
      </c>
      <c r="I47" s="1">
        <v>1</v>
      </c>
      <c r="J47" s="1">
        <v>0</v>
      </c>
      <c r="K47" s="1">
        <v>1</v>
      </c>
      <c r="L47" s="1">
        <v>0</v>
      </c>
      <c r="M47" s="1">
        <v>0</v>
      </c>
      <c r="N47" s="1">
        <v>1</v>
      </c>
      <c r="O47" s="1">
        <v>0.05</v>
      </c>
      <c r="P47" s="1">
        <v>0.05</v>
      </c>
      <c r="Q47" s="1">
        <v>0</v>
      </c>
      <c r="R47" s="1">
        <v>0</v>
      </c>
      <c r="S47" s="1">
        <v>0</v>
      </c>
      <c r="T47" s="1">
        <v>0</v>
      </c>
      <c r="U47" s="1">
        <v>5.5</v>
      </c>
      <c r="V47" s="1">
        <v>3</v>
      </c>
      <c r="W47" s="1">
        <v>55</v>
      </c>
      <c r="X47" s="1">
        <v>0</v>
      </c>
      <c r="Y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0.05</v>
      </c>
      <c r="AF47" s="1">
        <v>0</v>
      </c>
      <c r="AG47" s="1">
        <v>0</v>
      </c>
      <c r="AH47" s="1">
        <v>0</v>
      </c>
      <c r="AI47" s="1">
        <v>0</v>
      </c>
      <c r="AJ47" s="1">
        <v>0.5</v>
      </c>
      <c r="AK47" s="1">
        <v>24</v>
      </c>
      <c r="AL47" s="1">
        <v>0.35</v>
      </c>
      <c r="AM47" s="1">
        <v>9.5</v>
      </c>
      <c r="AN47" s="1">
        <v>0.5</v>
      </c>
      <c r="AO47" s="1">
        <v>3.9</v>
      </c>
      <c r="AP47" s="1">
        <v>10</v>
      </c>
      <c r="AQ47" s="1">
        <v>16</v>
      </c>
      <c r="AR47" s="1">
        <v>0.5</v>
      </c>
      <c r="AS47" s="1">
        <v>3.5</v>
      </c>
      <c r="AT47" s="1">
        <v>2</v>
      </c>
      <c r="AU47" s="1">
        <v>0.5</v>
      </c>
      <c r="AV47" s="1">
        <v>0</v>
      </c>
      <c r="AW47" s="1">
        <v>0</v>
      </c>
      <c r="AX47" s="1">
        <v>6.5</v>
      </c>
      <c r="AY47" s="1">
        <v>3.5</v>
      </c>
      <c r="AZ47" s="1">
        <v>0.5</v>
      </c>
      <c r="BA47" s="1">
        <v>0</v>
      </c>
      <c r="BB47" s="1">
        <v>4</v>
      </c>
      <c r="BC47" s="1">
        <v>9</v>
      </c>
      <c r="BD47" s="1">
        <v>5.5</v>
      </c>
      <c r="BE47" s="1">
        <v>3</v>
      </c>
      <c r="BF47" s="1">
        <v>0.5</v>
      </c>
      <c r="BG47" s="1">
        <v>1.5</v>
      </c>
      <c r="BH47" s="1">
        <v>1.5</v>
      </c>
      <c r="BI47" s="1">
        <v>1.18</v>
      </c>
      <c r="BJ47" s="1">
        <v>38.5</v>
      </c>
      <c r="BK47" s="1">
        <v>30</v>
      </c>
      <c r="BL47" s="1">
        <v>78</v>
      </c>
      <c r="BM47" s="1">
        <v>10.5</v>
      </c>
      <c r="BN47" s="1">
        <v>6.5</v>
      </c>
      <c r="BO47" s="1">
        <v>62</v>
      </c>
      <c r="BP47" s="1">
        <v>5.5</v>
      </c>
      <c r="BQ47" s="1">
        <v>3</v>
      </c>
      <c r="BR47" s="1">
        <v>55</v>
      </c>
      <c r="BS47" s="1">
        <v>0</v>
      </c>
      <c r="BT47" s="1">
        <v>0</v>
      </c>
      <c r="BU47" s="1">
        <v>2</v>
      </c>
      <c r="BV47" s="1">
        <v>0</v>
      </c>
      <c r="BW47" s="1">
        <v>0</v>
      </c>
      <c r="BX47" s="1">
        <v>0</v>
      </c>
      <c r="BY47" s="1">
        <v>48.5</v>
      </c>
      <c r="BZ47" s="1">
        <v>4</v>
      </c>
      <c r="CA47" s="1">
        <v>3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0</v>
      </c>
      <c r="CK47" s="1">
        <f t="shared" si="0"/>
        <v>3.8983733800000007</v>
      </c>
      <c r="CL47" s="1">
        <v>1</v>
      </c>
    </row>
    <row r="48" spans="1:90" x14ac:dyDescent="0.25">
      <c r="A48" s="1" t="s">
        <v>111</v>
      </c>
      <c r="B48" s="1">
        <v>4.5</v>
      </c>
      <c r="C48" s="1">
        <v>2</v>
      </c>
      <c r="D48" s="1">
        <v>87</v>
      </c>
      <c r="E48" s="1">
        <v>0.03</v>
      </c>
      <c r="F48" s="1">
        <v>0</v>
      </c>
      <c r="G48" s="1">
        <v>0</v>
      </c>
      <c r="H48" s="1">
        <v>0</v>
      </c>
      <c r="I48" s="1">
        <v>1</v>
      </c>
      <c r="J48" s="1">
        <v>0</v>
      </c>
      <c r="K48" s="1">
        <v>0.5</v>
      </c>
      <c r="L48" s="1">
        <v>0.5</v>
      </c>
      <c r="M48" s="1">
        <v>0</v>
      </c>
      <c r="N48" s="1">
        <v>0.5</v>
      </c>
      <c r="O48" s="1">
        <v>0.02</v>
      </c>
      <c r="P48" s="1">
        <v>0.02</v>
      </c>
      <c r="Q48" s="1">
        <v>0</v>
      </c>
      <c r="R48" s="1">
        <v>0</v>
      </c>
      <c r="S48" s="1">
        <v>0</v>
      </c>
      <c r="T48" s="1">
        <v>0</v>
      </c>
      <c r="U48" s="1">
        <v>7.5</v>
      </c>
      <c r="V48" s="1">
        <v>5.5</v>
      </c>
      <c r="W48" s="1">
        <v>73</v>
      </c>
      <c r="X48" s="1">
        <v>0</v>
      </c>
      <c r="Y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0.02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9.5</v>
      </c>
      <c r="AL48" s="1">
        <v>1.3</v>
      </c>
      <c r="AM48" s="1">
        <v>12.5</v>
      </c>
      <c r="AN48" s="1">
        <v>0.2</v>
      </c>
      <c r="AO48" s="1">
        <v>3.4</v>
      </c>
      <c r="AP48" s="1">
        <v>15.5</v>
      </c>
      <c r="AQ48" s="1">
        <v>15.5</v>
      </c>
      <c r="AR48" s="1">
        <v>0</v>
      </c>
      <c r="AS48" s="1">
        <v>2</v>
      </c>
      <c r="AT48" s="1">
        <v>1</v>
      </c>
      <c r="AU48" s="1">
        <v>3</v>
      </c>
      <c r="AV48" s="1">
        <v>3</v>
      </c>
      <c r="AW48" s="1">
        <v>100</v>
      </c>
      <c r="AX48" s="1">
        <v>6.5</v>
      </c>
      <c r="AY48" s="1">
        <v>2.5</v>
      </c>
      <c r="AZ48" s="1">
        <v>0</v>
      </c>
      <c r="BA48" s="1">
        <v>1.5</v>
      </c>
      <c r="BB48" s="1">
        <v>4</v>
      </c>
      <c r="BC48" s="1">
        <v>14</v>
      </c>
      <c r="BD48" s="1">
        <v>6.5</v>
      </c>
      <c r="BE48" s="1">
        <v>4.5</v>
      </c>
      <c r="BF48" s="1">
        <v>0</v>
      </c>
      <c r="BG48" s="1">
        <v>1</v>
      </c>
      <c r="BH48" s="1">
        <v>0.5</v>
      </c>
      <c r="BI48" s="1">
        <v>1.0900000000000001</v>
      </c>
      <c r="BJ48" s="1">
        <v>35</v>
      </c>
      <c r="BK48" s="1">
        <v>26.5</v>
      </c>
      <c r="BL48" s="1">
        <v>76</v>
      </c>
      <c r="BM48" s="1">
        <v>13</v>
      </c>
      <c r="BN48" s="1">
        <v>9.5</v>
      </c>
      <c r="BO48" s="1">
        <v>73</v>
      </c>
      <c r="BP48" s="1">
        <v>7.5</v>
      </c>
      <c r="BQ48" s="1">
        <v>5.5</v>
      </c>
      <c r="BR48" s="1">
        <v>73</v>
      </c>
      <c r="BS48" s="1">
        <v>0</v>
      </c>
      <c r="BT48" s="1">
        <v>0</v>
      </c>
      <c r="BU48" s="1">
        <v>2</v>
      </c>
      <c r="BV48" s="1">
        <v>0</v>
      </c>
      <c r="BW48" s="1">
        <v>1</v>
      </c>
      <c r="BX48" s="1">
        <v>0</v>
      </c>
      <c r="BY48" s="1">
        <v>51.5</v>
      </c>
      <c r="BZ48" s="1">
        <v>0.5</v>
      </c>
      <c r="CA48" s="1">
        <v>4.5</v>
      </c>
      <c r="CB48" s="1">
        <v>0.5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  <c r="CJ48" s="1">
        <v>0</v>
      </c>
      <c r="CK48" s="1">
        <f t="shared" si="0"/>
        <v>3.3842801500000013</v>
      </c>
      <c r="CL48" s="1">
        <v>1</v>
      </c>
    </row>
    <row r="49" spans="1:90" x14ac:dyDescent="0.25">
      <c r="A49" s="1" t="s">
        <v>119</v>
      </c>
      <c r="B49" s="1">
        <v>4.2</v>
      </c>
      <c r="C49" s="1">
        <v>2</v>
      </c>
      <c r="D49" s="1">
        <v>74.5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8.5</v>
      </c>
      <c r="V49" s="1">
        <v>2.5</v>
      </c>
      <c r="W49" s="1">
        <v>29</v>
      </c>
      <c r="X49" s="1">
        <v>0</v>
      </c>
      <c r="Y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0.55000000000000004</v>
      </c>
      <c r="AM49" s="1">
        <v>18.3</v>
      </c>
      <c r="AN49" s="1">
        <v>0</v>
      </c>
      <c r="AO49" s="1">
        <v>2.2999999999999998</v>
      </c>
      <c r="AP49" s="1">
        <v>10</v>
      </c>
      <c r="AQ49" s="1">
        <v>10</v>
      </c>
      <c r="AR49" s="1">
        <v>0</v>
      </c>
      <c r="AS49" s="1">
        <v>1</v>
      </c>
      <c r="AT49" s="1">
        <v>2</v>
      </c>
      <c r="AU49" s="1">
        <v>2</v>
      </c>
      <c r="AV49" s="1">
        <v>1</v>
      </c>
      <c r="AW49" s="1">
        <v>50</v>
      </c>
      <c r="AX49" s="1">
        <v>5.5</v>
      </c>
      <c r="AY49" s="1">
        <v>4.5</v>
      </c>
      <c r="AZ49" s="1">
        <v>1</v>
      </c>
      <c r="BA49" s="1">
        <v>1</v>
      </c>
      <c r="BB49" s="1">
        <v>6.5</v>
      </c>
      <c r="BC49" s="1">
        <v>13.5</v>
      </c>
      <c r="BD49" s="1">
        <v>10</v>
      </c>
      <c r="BE49" s="1">
        <v>4.5</v>
      </c>
      <c r="BF49" s="1">
        <v>0.5</v>
      </c>
      <c r="BG49" s="1">
        <v>3</v>
      </c>
      <c r="BH49" s="1">
        <v>1.5</v>
      </c>
      <c r="BI49" s="1">
        <v>1.37</v>
      </c>
      <c r="BJ49" s="1">
        <v>38</v>
      </c>
      <c r="BK49" s="1">
        <v>25.5</v>
      </c>
      <c r="BL49" s="1">
        <v>67</v>
      </c>
      <c r="BM49" s="1">
        <v>14</v>
      </c>
      <c r="BN49" s="1">
        <v>6.5</v>
      </c>
      <c r="BO49" s="1">
        <v>46</v>
      </c>
      <c r="BP49" s="1">
        <v>8.5</v>
      </c>
      <c r="BQ49" s="1">
        <v>2.5</v>
      </c>
      <c r="BR49" s="1">
        <v>29</v>
      </c>
      <c r="BS49" s="1">
        <v>0</v>
      </c>
      <c r="BT49" s="1">
        <v>0</v>
      </c>
      <c r="BU49" s="1">
        <v>1</v>
      </c>
      <c r="BV49" s="1">
        <v>1</v>
      </c>
      <c r="BW49" s="1">
        <v>0</v>
      </c>
      <c r="BX49" s="1">
        <v>0</v>
      </c>
      <c r="BY49" s="1">
        <v>52</v>
      </c>
      <c r="BZ49" s="1">
        <v>0</v>
      </c>
      <c r="CA49" s="1">
        <v>7.5</v>
      </c>
      <c r="CB49" s="1">
        <v>2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  <c r="CH49" s="1">
        <v>0</v>
      </c>
      <c r="CI49" s="1">
        <v>0</v>
      </c>
      <c r="CJ49" s="1">
        <v>0</v>
      </c>
      <c r="CK49" s="1">
        <f t="shared" si="0"/>
        <v>3.3108145999999996</v>
      </c>
      <c r="CL49" s="1">
        <v>1</v>
      </c>
    </row>
    <row r="50" spans="1:90" x14ac:dyDescent="0.25">
      <c r="A50" s="1" t="s">
        <v>204</v>
      </c>
      <c r="B50" s="1">
        <v>4.3</v>
      </c>
      <c r="C50" s="1">
        <v>2</v>
      </c>
      <c r="D50" s="1">
        <v>90</v>
      </c>
      <c r="E50" s="1">
        <v>7.0000000000000007E-2</v>
      </c>
      <c r="F50" s="1">
        <v>0</v>
      </c>
      <c r="G50" s="1">
        <v>0.1</v>
      </c>
      <c r="H50" s="1">
        <v>0</v>
      </c>
      <c r="I50" s="1">
        <v>0.5</v>
      </c>
      <c r="J50" s="1">
        <v>0.5</v>
      </c>
      <c r="K50" s="1">
        <v>0.5</v>
      </c>
      <c r="L50" s="1">
        <v>0</v>
      </c>
      <c r="M50" s="1">
        <v>0</v>
      </c>
      <c r="N50" s="1">
        <v>0.5</v>
      </c>
      <c r="O50" s="1">
        <v>0.08</v>
      </c>
      <c r="P50" s="1">
        <v>0.08</v>
      </c>
      <c r="Q50" s="1">
        <v>0</v>
      </c>
      <c r="R50" s="1">
        <v>0</v>
      </c>
      <c r="S50" s="1">
        <v>0</v>
      </c>
      <c r="T50" s="1">
        <v>0</v>
      </c>
      <c r="U50" s="1">
        <v>3</v>
      </c>
      <c r="V50" s="1">
        <v>2.5</v>
      </c>
      <c r="W50" s="1">
        <v>83</v>
      </c>
      <c r="X50" s="1">
        <v>0</v>
      </c>
      <c r="Y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0.02</v>
      </c>
      <c r="AF50" s="1">
        <v>0</v>
      </c>
      <c r="AG50" s="1">
        <v>0</v>
      </c>
      <c r="AH50" s="1">
        <v>0</v>
      </c>
      <c r="AI50" s="1">
        <v>0</v>
      </c>
      <c r="AJ50" s="1">
        <v>0.5</v>
      </c>
      <c r="AK50" s="1">
        <v>9.5</v>
      </c>
      <c r="AL50" s="1">
        <v>0.5</v>
      </c>
      <c r="AM50" s="1">
        <v>15.2</v>
      </c>
      <c r="AN50" s="1">
        <v>0.6</v>
      </c>
      <c r="AO50" s="1">
        <v>4.2</v>
      </c>
      <c r="AP50" s="1">
        <v>12</v>
      </c>
      <c r="AQ50" s="1">
        <v>18</v>
      </c>
      <c r="AR50" s="1">
        <v>0</v>
      </c>
      <c r="AS50" s="1">
        <v>3.5</v>
      </c>
      <c r="AT50" s="1">
        <v>1</v>
      </c>
      <c r="AU50" s="1">
        <v>0.5</v>
      </c>
      <c r="AV50" s="1">
        <v>0.5</v>
      </c>
      <c r="AW50" s="1">
        <v>100</v>
      </c>
      <c r="AX50" s="1">
        <v>2.5</v>
      </c>
      <c r="AY50" s="1">
        <v>2</v>
      </c>
      <c r="AZ50" s="1">
        <v>1</v>
      </c>
      <c r="BA50" s="1">
        <v>0</v>
      </c>
      <c r="BB50" s="1">
        <v>3</v>
      </c>
      <c r="BC50" s="1">
        <v>14</v>
      </c>
      <c r="BD50" s="1">
        <v>9</v>
      </c>
      <c r="BE50" s="1">
        <v>4</v>
      </c>
      <c r="BF50" s="1">
        <v>1</v>
      </c>
      <c r="BG50" s="1">
        <v>4</v>
      </c>
      <c r="BH50" s="1">
        <v>0.5</v>
      </c>
      <c r="BI50" s="1">
        <v>1.04</v>
      </c>
      <c r="BJ50" s="1">
        <v>34.5</v>
      </c>
      <c r="BK50" s="1">
        <v>29</v>
      </c>
      <c r="BL50" s="1">
        <v>84</v>
      </c>
      <c r="BM50" s="1">
        <v>12.5</v>
      </c>
      <c r="BN50" s="1">
        <v>8.5</v>
      </c>
      <c r="BO50" s="1">
        <v>68</v>
      </c>
      <c r="BP50" s="1">
        <v>3</v>
      </c>
      <c r="BQ50" s="1">
        <v>2.5</v>
      </c>
      <c r="BR50" s="1">
        <v>83</v>
      </c>
      <c r="BS50" s="1">
        <v>0</v>
      </c>
      <c r="BT50" s="1">
        <v>0</v>
      </c>
      <c r="BU50" s="1">
        <v>2</v>
      </c>
      <c r="BV50" s="1">
        <v>0</v>
      </c>
      <c r="BW50" s="1">
        <v>0</v>
      </c>
      <c r="BX50" s="1">
        <v>0</v>
      </c>
      <c r="BY50" s="1">
        <v>41</v>
      </c>
      <c r="BZ50" s="1">
        <v>1</v>
      </c>
      <c r="CA50" s="1">
        <v>2</v>
      </c>
      <c r="CB50" s="1">
        <v>0</v>
      </c>
      <c r="CC50" s="1">
        <v>0</v>
      </c>
      <c r="CD50" s="1">
        <v>0</v>
      </c>
      <c r="CE50" s="1">
        <v>0</v>
      </c>
      <c r="CF50" s="1">
        <v>0</v>
      </c>
      <c r="CG50" s="1">
        <v>0</v>
      </c>
      <c r="CH50" s="1">
        <v>0</v>
      </c>
      <c r="CI50" s="1">
        <v>0</v>
      </c>
      <c r="CJ50" s="1">
        <v>0</v>
      </c>
      <c r="CK50" s="1">
        <f t="shared" si="0"/>
        <v>2.9928930499999993</v>
      </c>
      <c r="CL50" s="1">
        <v>1</v>
      </c>
    </row>
    <row r="51" spans="1:90" x14ac:dyDescent="0.25">
      <c r="A51" s="1" t="s">
        <v>135</v>
      </c>
      <c r="B51" s="1">
        <v>4.9000000000000004</v>
      </c>
      <c r="C51" s="1">
        <v>2</v>
      </c>
      <c r="D51" s="1">
        <v>90</v>
      </c>
      <c r="E51" s="1">
        <v>7.0000000000000007E-2</v>
      </c>
      <c r="F51" s="1">
        <v>0</v>
      </c>
      <c r="G51" s="1">
        <v>0.1</v>
      </c>
      <c r="H51" s="1">
        <v>0</v>
      </c>
      <c r="I51" s="1">
        <v>0.5</v>
      </c>
      <c r="J51" s="1">
        <v>0.5</v>
      </c>
      <c r="K51" s="1">
        <v>0.5</v>
      </c>
      <c r="L51" s="1">
        <v>0</v>
      </c>
      <c r="M51" s="1">
        <v>0</v>
      </c>
      <c r="N51" s="1">
        <v>0</v>
      </c>
      <c r="O51" s="1">
        <v>0.08</v>
      </c>
      <c r="P51" s="1">
        <v>0.08</v>
      </c>
      <c r="Q51" s="1">
        <v>0</v>
      </c>
      <c r="R51" s="1">
        <v>0</v>
      </c>
      <c r="S51" s="1">
        <v>0</v>
      </c>
      <c r="T51" s="1">
        <v>0</v>
      </c>
      <c r="U51" s="1">
        <v>6</v>
      </c>
      <c r="V51" s="1">
        <v>1</v>
      </c>
      <c r="W51" s="1">
        <v>17</v>
      </c>
      <c r="X51" s="1">
        <v>0</v>
      </c>
      <c r="Y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0.02</v>
      </c>
      <c r="AF51" s="1">
        <v>0</v>
      </c>
      <c r="AG51" s="1">
        <v>0</v>
      </c>
      <c r="AH51" s="1">
        <v>0.5</v>
      </c>
      <c r="AI51" s="1">
        <v>0</v>
      </c>
      <c r="AJ51" s="1">
        <v>0.5</v>
      </c>
      <c r="AK51" s="1">
        <v>9.5</v>
      </c>
      <c r="AL51" s="1">
        <v>0.25</v>
      </c>
      <c r="AM51" s="1">
        <v>21.2</v>
      </c>
      <c r="AN51" s="1">
        <v>0.6</v>
      </c>
      <c r="AO51" s="1">
        <v>3.7</v>
      </c>
      <c r="AP51" s="1">
        <v>7.5</v>
      </c>
      <c r="AQ51" s="1">
        <v>13.5</v>
      </c>
      <c r="AR51" s="1">
        <v>0</v>
      </c>
      <c r="AS51" s="1">
        <v>3</v>
      </c>
      <c r="AT51" s="1">
        <v>1</v>
      </c>
      <c r="AU51" s="1">
        <v>1</v>
      </c>
      <c r="AV51" s="1">
        <v>1</v>
      </c>
      <c r="AW51" s="1">
        <v>100</v>
      </c>
      <c r="AX51" s="1">
        <v>3.5</v>
      </c>
      <c r="AY51" s="1">
        <v>3</v>
      </c>
      <c r="AZ51" s="1">
        <v>2.5</v>
      </c>
      <c r="BA51" s="1">
        <v>0.5</v>
      </c>
      <c r="BB51" s="1">
        <v>6</v>
      </c>
      <c r="BC51" s="1">
        <v>14</v>
      </c>
      <c r="BD51" s="1">
        <v>9</v>
      </c>
      <c r="BE51" s="1">
        <v>4</v>
      </c>
      <c r="BF51" s="1">
        <v>1</v>
      </c>
      <c r="BG51" s="1">
        <v>4</v>
      </c>
      <c r="BH51" s="1">
        <v>0.5</v>
      </c>
      <c r="BI51" s="1">
        <v>1.04</v>
      </c>
      <c r="BJ51" s="1">
        <v>34.5</v>
      </c>
      <c r="BK51" s="1">
        <v>24</v>
      </c>
      <c r="BL51" s="1">
        <v>70</v>
      </c>
      <c r="BM51" s="1">
        <v>10</v>
      </c>
      <c r="BN51" s="1">
        <v>3.5</v>
      </c>
      <c r="BO51" s="1">
        <v>35</v>
      </c>
      <c r="BP51" s="1">
        <v>6</v>
      </c>
      <c r="BQ51" s="1">
        <v>1</v>
      </c>
      <c r="BR51" s="1">
        <v>17</v>
      </c>
      <c r="BS51" s="1">
        <v>0</v>
      </c>
      <c r="BT51" s="1">
        <v>0</v>
      </c>
      <c r="BU51" s="1">
        <v>2</v>
      </c>
      <c r="BV51" s="1">
        <v>0</v>
      </c>
      <c r="BW51" s="1">
        <v>0</v>
      </c>
      <c r="BX51" s="1">
        <v>0</v>
      </c>
      <c r="BY51" s="1">
        <v>44.5</v>
      </c>
      <c r="BZ51" s="1">
        <v>1</v>
      </c>
      <c r="CA51" s="1">
        <v>5.5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0</v>
      </c>
      <c r="CH51" s="1">
        <v>0</v>
      </c>
      <c r="CI51" s="1">
        <v>0</v>
      </c>
      <c r="CJ51" s="1">
        <v>0</v>
      </c>
      <c r="CK51" s="1">
        <f t="shared" si="0"/>
        <v>2.4533535500000001</v>
      </c>
      <c r="CL51" s="1">
        <v>1</v>
      </c>
    </row>
    <row r="52" spans="1:90" x14ac:dyDescent="0.25">
      <c r="A52" s="1" t="s">
        <v>193</v>
      </c>
      <c r="B52" s="1">
        <v>4.3</v>
      </c>
      <c r="C52" s="1">
        <v>2</v>
      </c>
      <c r="D52" s="1">
        <v>90</v>
      </c>
      <c r="E52" s="1">
        <v>0.35</v>
      </c>
      <c r="F52" s="1">
        <v>0.33</v>
      </c>
      <c r="G52" s="1">
        <v>0.5</v>
      </c>
      <c r="H52" s="1">
        <v>1</v>
      </c>
      <c r="I52" s="1">
        <v>1</v>
      </c>
      <c r="J52" s="1">
        <v>0.5</v>
      </c>
      <c r="K52" s="1">
        <v>0.5</v>
      </c>
      <c r="L52" s="1">
        <v>0.5</v>
      </c>
      <c r="M52" s="1">
        <v>0.5</v>
      </c>
      <c r="N52" s="1">
        <v>0</v>
      </c>
      <c r="O52" s="1">
        <v>0.25</v>
      </c>
      <c r="P52" s="1">
        <v>0.25</v>
      </c>
      <c r="Q52" s="1">
        <v>0.5</v>
      </c>
      <c r="R52" s="1">
        <v>0.5</v>
      </c>
      <c r="S52" s="1">
        <v>0</v>
      </c>
      <c r="T52" s="1">
        <v>0</v>
      </c>
      <c r="U52" s="1">
        <v>4.5</v>
      </c>
      <c r="V52" s="1">
        <v>2.5</v>
      </c>
      <c r="W52" s="1">
        <v>56</v>
      </c>
      <c r="X52" s="1">
        <v>0</v>
      </c>
      <c r="Y52" s="1">
        <v>0</v>
      </c>
      <c r="AA52" s="1">
        <v>0</v>
      </c>
      <c r="AB52" s="1">
        <v>0</v>
      </c>
      <c r="AC52" s="1">
        <v>0.5</v>
      </c>
      <c r="AD52" s="1">
        <v>0.5</v>
      </c>
      <c r="AE52" s="1">
        <v>0.25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21.5</v>
      </c>
      <c r="AL52" s="1">
        <v>5.2</v>
      </c>
      <c r="AM52" s="1">
        <v>33.1</v>
      </c>
      <c r="AN52" s="1">
        <v>2.2000000000000002</v>
      </c>
      <c r="AO52" s="1">
        <v>5.6</v>
      </c>
      <c r="AP52" s="1">
        <v>17</v>
      </c>
      <c r="AQ52" s="1">
        <v>23</v>
      </c>
      <c r="AR52" s="1">
        <v>1</v>
      </c>
      <c r="AS52" s="1">
        <v>6</v>
      </c>
      <c r="AT52" s="1">
        <v>1</v>
      </c>
      <c r="AU52" s="1">
        <v>1.5</v>
      </c>
      <c r="AV52" s="1">
        <v>1</v>
      </c>
      <c r="AW52" s="1">
        <v>67</v>
      </c>
      <c r="AX52" s="1">
        <v>5</v>
      </c>
      <c r="AY52" s="1">
        <v>4</v>
      </c>
      <c r="AZ52" s="1">
        <v>0.5</v>
      </c>
      <c r="BA52" s="1">
        <v>0</v>
      </c>
      <c r="BB52" s="1">
        <v>4.5</v>
      </c>
      <c r="BC52" s="1">
        <v>14</v>
      </c>
      <c r="BD52" s="1">
        <v>6.5</v>
      </c>
      <c r="BE52" s="1">
        <v>4.5</v>
      </c>
      <c r="BF52" s="1">
        <v>0</v>
      </c>
      <c r="BG52" s="1">
        <v>1</v>
      </c>
      <c r="BH52" s="1">
        <v>0.5</v>
      </c>
      <c r="BI52" s="1">
        <v>1.0900000000000001</v>
      </c>
      <c r="BJ52" s="1">
        <v>49.5</v>
      </c>
      <c r="BK52" s="1">
        <v>43.5</v>
      </c>
      <c r="BL52" s="1">
        <v>88</v>
      </c>
      <c r="BM52" s="1">
        <v>9</v>
      </c>
      <c r="BN52" s="1">
        <v>5.5</v>
      </c>
      <c r="BO52" s="1">
        <v>61</v>
      </c>
      <c r="BP52" s="1">
        <v>4.5</v>
      </c>
      <c r="BQ52" s="1">
        <v>2.5</v>
      </c>
      <c r="BR52" s="1">
        <v>56</v>
      </c>
      <c r="BS52" s="1">
        <v>0</v>
      </c>
      <c r="BT52" s="1">
        <v>0</v>
      </c>
      <c r="BU52" s="1">
        <v>2</v>
      </c>
      <c r="BV52" s="1">
        <v>0</v>
      </c>
      <c r="BW52" s="1">
        <v>0</v>
      </c>
      <c r="BX52" s="1">
        <v>0</v>
      </c>
      <c r="BY52" s="1">
        <v>57</v>
      </c>
      <c r="BZ52" s="1">
        <v>1</v>
      </c>
      <c r="CA52" s="1">
        <v>4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  <c r="CJ52" s="1">
        <v>0</v>
      </c>
      <c r="CK52" s="1">
        <f t="shared" si="0"/>
        <v>3.4959486500000008</v>
      </c>
      <c r="CL52" s="1">
        <v>0</v>
      </c>
    </row>
    <row r="53" spans="1:90" x14ac:dyDescent="0.25">
      <c r="A53" s="1" t="s">
        <v>197</v>
      </c>
      <c r="B53" s="1">
        <v>4.4000000000000004</v>
      </c>
      <c r="C53" s="1">
        <v>2</v>
      </c>
      <c r="D53" s="1">
        <v>55</v>
      </c>
      <c r="E53" s="1">
        <v>0.06</v>
      </c>
      <c r="F53" s="1">
        <v>0</v>
      </c>
      <c r="G53" s="1">
        <v>0.1</v>
      </c>
      <c r="H53" s="1">
        <v>0</v>
      </c>
      <c r="I53" s="1">
        <v>0.5</v>
      </c>
      <c r="J53" s="1">
        <v>0</v>
      </c>
      <c r="K53" s="1">
        <v>0</v>
      </c>
      <c r="L53" s="1">
        <v>0.5</v>
      </c>
      <c r="M53" s="1">
        <v>0</v>
      </c>
      <c r="N53" s="1">
        <v>0</v>
      </c>
      <c r="O53" s="1">
        <v>0.01</v>
      </c>
      <c r="P53" s="1">
        <v>0.01</v>
      </c>
      <c r="Q53" s="1">
        <v>0</v>
      </c>
      <c r="R53" s="1">
        <v>0</v>
      </c>
      <c r="S53" s="1">
        <v>0</v>
      </c>
      <c r="T53" s="1">
        <v>0</v>
      </c>
      <c r="U53" s="1">
        <v>8</v>
      </c>
      <c r="V53" s="1">
        <v>4</v>
      </c>
      <c r="W53" s="1">
        <v>50</v>
      </c>
      <c r="X53" s="1">
        <v>0</v>
      </c>
      <c r="Y53" s="1">
        <v>0</v>
      </c>
      <c r="AA53" s="1">
        <v>0</v>
      </c>
      <c r="AB53" s="1">
        <v>0</v>
      </c>
      <c r="AC53" s="1">
        <v>1.5</v>
      </c>
      <c r="AD53" s="1">
        <v>0</v>
      </c>
      <c r="AE53" s="1">
        <v>0.06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4</v>
      </c>
      <c r="AL53" s="1">
        <v>15.7</v>
      </c>
      <c r="AM53" s="1">
        <v>17</v>
      </c>
      <c r="AN53" s="1">
        <v>0.2</v>
      </c>
      <c r="AO53" s="1">
        <v>2.1</v>
      </c>
      <c r="AP53" s="1">
        <v>10.5</v>
      </c>
      <c r="AQ53" s="1">
        <v>10.5</v>
      </c>
      <c r="AR53" s="1">
        <v>0</v>
      </c>
      <c r="AS53" s="1">
        <v>1.5</v>
      </c>
      <c r="AT53" s="1">
        <v>0.5</v>
      </c>
      <c r="AU53" s="1">
        <v>0.5</v>
      </c>
      <c r="AV53" s="1">
        <v>0.5</v>
      </c>
      <c r="AW53" s="1">
        <v>100</v>
      </c>
      <c r="AX53" s="1">
        <v>3.5</v>
      </c>
      <c r="AY53" s="1">
        <v>3</v>
      </c>
      <c r="AZ53" s="1">
        <v>1.5</v>
      </c>
      <c r="BA53" s="1">
        <v>1</v>
      </c>
      <c r="BB53" s="1">
        <v>5.5</v>
      </c>
      <c r="BC53" s="1">
        <v>14.5</v>
      </c>
      <c r="BD53" s="1">
        <v>9</v>
      </c>
      <c r="BE53" s="1">
        <v>4.5</v>
      </c>
      <c r="BF53" s="1">
        <v>1</v>
      </c>
      <c r="BG53" s="1">
        <v>3</v>
      </c>
      <c r="BH53" s="1">
        <v>2.5</v>
      </c>
      <c r="BI53" s="1">
        <v>1.67</v>
      </c>
      <c r="BJ53" s="1">
        <v>17</v>
      </c>
      <c r="BK53" s="1">
        <v>10.5</v>
      </c>
      <c r="BL53" s="1">
        <v>62</v>
      </c>
      <c r="BM53" s="1">
        <v>10</v>
      </c>
      <c r="BN53" s="1">
        <v>5.5</v>
      </c>
      <c r="BO53" s="1">
        <v>55</v>
      </c>
      <c r="BP53" s="1">
        <v>8</v>
      </c>
      <c r="BQ53" s="1">
        <v>4</v>
      </c>
      <c r="BR53" s="1">
        <v>50</v>
      </c>
      <c r="BS53" s="1">
        <v>0</v>
      </c>
      <c r="BT53" s="1">
        <v>0</v>
      </c>
      <c r="BU53" s="1">
        <v>1</v>
      </c>
      <c r="BV53" s="1">
        <v>1</v>
      </c>
      <c r="BW53" s="1">
        <v>0</v>
      </c>
      <c r="BX53" s="1">
        <v>1</v>
      </c>
      <c r="BY53" s="1">
        <v>27</v>
      </c>
      <c r="BZ53" s="1">
        <v>0</v>
      </c>
      <c r="CA53" s="1">
        <v>6.5</v>
      </c>
      <c r="CB53" s="1">
        <v>1.5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  <c r="CI53" s="1">
        <v>0</v>
      </c>
      <c r="CJ53" s="1">
        <v>0</v>
      </c>
      <c r="CK53" s="1">
        <f t="shared" si="0"/>
        <v>2.9992158199999994</v>
      </c>
      <c r="CL53" s="1">
        <v>0</v>
      </c>
    </row>
    <row r="54" spans="1:90" x14ac:dyDescent="0.25">
      <c r="A54" s="1" t="s">
        <v>106</v>
      </c>
      <c r="B54" s="1">
        <v>4.3</v>
      </c>
      <c r="C54" s="1">
        <v>2</v>
      </c>
      <c r="D54" s="1">
        <v>90</v>
      </c>
      <c r="E54" s="1">
        <v>0.08</v>
      </c>
      <c r="F54" s="1">
        <v>0</v>
      </c>
      <c r="G54" s="1">
        <v>0.1</v>
      </c>
      <c r="H54" s="1">
        <v>0</v>
      </c>
      <c r="I54" s="1">
        <v>1</v>
      </c>
      <c r="J54" s="1">
        <v>0</v>
      </c>
      <c r="K54" s="1">
        <v>1</v>
      </c>
      <c r="L54" s="1">
        <v>0</v>
      </c>
      <c r="M54" s="1">
        <v>0</v>
      </c>
      <c r="N54" s="1">
        <v>0</v>
      </c>
      <c r="O54" s="1">
        <v>0.03</v>
      </c>
      <c r="P54" s="1">
        <v>0.03</v>
      </c>
      <c r="Q54" s="1">
        <v>0</v>
      </c>
      <c r="R54" s="1">
        <v>0</v>
      </c>
      <c r="S54" s="1">
        <v>0</v>
      </c>
      <c r="T54" s="1">
        <v>0</v>
      </c>
      <c r="U54" s="1">
        <v>7.5</v>
      </c>
      <c r="V54" s="1">
        <v>6.5</v>
      </c>
      <c r="W54" s="1">
        <v>87</v>
      </c>
      <c r="X54" s="1">
        <v>3</v>
      </c>
      <c r="Y54" s="1">
        <v>0</v>
      </c>
      <c r="Z54" s="1">
        <v>0</v>
      </c>
      <c r="AA54" s="1">
        <v>0</v>
      </c>
      <c r="AB54" s="1">
        <v>0</v>
      </c>
      <c r="AC54" s="1">
        <v>1</v>
      </c>
      <c r="AD54" s="1">
        <v>0</v>
      </c>
      <c r="AE54" s="1">
        <v>7.0000000000000007E-2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15</v>
      </c>
      <c r="AL54" s="1">
        <v>12.35</v>
      </c>
      <c r="AM54" s="1">
        <v>11.8</v>
      </c>
      <c r="AN54" s="1">
        <v>0.4</v>
      </c>
      <c r="AO54" s="1">
        <v>2.8</v>
      </c>
      <c r="AP54" s="1">
        <v>12</v>
      </c>
      <c r="AQ54" s="1">
        <v>12</v>
      </c>
      <c r="AR54" s="1">
        <v>0</v>
      </c>
      <c r="AS54" s="1">
        <v>1.5</v>
      </c>
      <c r="AT54" s="1">
        <v>2</v>
      </c>
      <c r="AU54" s="1">
        <v>1</v>
      </c>
      <c r="AV54" s="1">
        <v>1</v>
      </c>
      <c r="AW54" s="1">
        <v>100</v>
      </c>
      <c r="AX54" s="1">
        <v>7.5</v>
      </c>
      <c r="AY54" s="1">
        <v>2.5</v>
      </c>
      <c r="AZ54" s="1">
        <v>0.5</v>
      </c>
      <c r="BA54" s="1">
        <v>0.5</v>
      </c>
      <c r="BB54" s="1">
        <v>3.5</v>
      </c>
      <c r="BC54" s="1">
        <v>14.5</v>
      </c>
      <c r="BD54" s="1">
        <v>9</v>
      </c>
      <c r="BE54" s="1">
        <v>4.5</v>
      </c>
      <c r="BF54" s="1">
        <v>1</v>
      </c>
      <c r="BG54" s="1">
        <v>3</v>
      </c>
      <c r="BH54" s="1">
        <v>2.5</v>
      </c>
      <c r="BI54" s="1">
        <v>1.67</v>
      </c>
      <c r="BJ54" s="1">
        <v>33</v>
      </c>
      <c r="BK54" s="1">
        <v>24.5</v>
      </c>
      <c r="BL54" s="1">
        <v>74</v>
      </c>
      <c r="BM54" s="1">
        <v>20.5</v>
      </c>
      <c r="BN54" s="1">
        <v>14</v>
      </c>
      <c r="BO54" s="1">
        <v>68</v>
      </c>
      <c r="BP54" s="1">
        <v>7.5</v>
      </c>
      <c r="BQ54" s="1">
        <v>6.5</v>
      </c>
      <c r="BR54" s="1">
        <v>87</v>
      </c>
      <c r="BS54" s="1">
        <v>0</v>
      </c>
      <c r="BT54" s="1">
        <v>0</v>
      </c>
      <c r="BU54" s="1">
        <v>2</v>
      </c>
      <c r="BV54" s="1">
        <v>0</v>
      </c>
      <c r="BW54" s="1">
        <v>0</v>
      </c>
      <c r="BX54" s="1">
        <v>0</v>
      </c>
      <c r="BY54" s="1">
        <v>55.5</v>
      </c>
      <c r="BZ54" s="1">
        <v>3</v>
      </c>
      <c r="CA54" s="1">
        <v>3</v>
      </c>
      <c r="CB54" s="1">
        <v>2.5</v>
      </c>
      <c r="CC54" s="1">
        <v>0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0</v>
      </c>
      <c r="CJ54" s="1">
        <v>0</v>
      </c>
      <c r="CK54" s="1">
        <f t="shared" si="0"/>
        <v>3.7809502600000009</v>
      </c>
      <c r="CL54" s="1">
        <v>0</v>
      </c>
    </row>
    <row r="55" spans="1:90" x14ac:dyDescent="0.25">
      <c r="A55" s="1" t="s">
        <v>124</v>
      </c>
      <c r="B55" s="1">
        <v>4.5</v>
      </c>
      <c r="C55" s="1">
        <v>2</v>
      </c>
      <c r="D55" s="1">
        <v>90</v>
      </c>
      <c r="E55" s="1">
        <v>0.03</v>
      </c>
      <c r="F55" s="1">
        <v>0</v>
      </c>
      <c r="G55" s="1">
        <v>0</v>
      </c>
      <c r="H55" s="1">
        <v>0</v>
      </c>
      <c r="I55" s="1">
        <v>0.5</v>
      </c>
      <c r="J55" s="1">
        <v>0</v>
      </c>
      <c r="K55" s="1">
        <v>0.5</v>
      </c>
      <c r="L55" s="1">
        <v>0</v>
      </c>
      <c r="M55" s="1">
        <v>0</v>
      </c>
      <c r="N55" s="1">
        <v>0</v>
      </c>
      <c r="O55" s="1">
        <v>0.02</v>
      </c>
      <c r="P55" s="1">
        <v>0.02</v>
      </c>
      <c r="Q55" s="1">
        <v>0</v>
      </c>
      <c r="R55" s="1">
        <v>0</v>
      </c>
      <c r="S55" s="1">
        <v>0</v>
      </c>
      <c r="T55" s="1">
        <v>0</v>
      </c>
      <c r="U55" s="1">
        <v>6</v>
      </c>
      <c r="V55" s="1">
        <v>4</v>
      </c>
      <c r="W55" s="1">
        <v>67</v>
      </c>
      <c r="X55" s="1">
        <v>0</v>
      </c>
      <c r="Y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0.02</v>
      </c>
      <c r="AF55" s="1">
        <v>0</v>
      </c>
      <c r="AG55" s="1">
        <v>0</v>
      </c>
      <c r="AH55" s="1">
        <v>0.5</v>
      </c>
      <c r="AI55" s="1">
        <v>0</v>
      </c>
      <c r="AJ55" s="1">
        <v>0</v>
      </c>
      <c r="AK55" s="1">
        <v>9</v>
      </c>
      <c r="AL55" s="1">
        <v>0.3</v>
      </c>
      <c r="AM55" s="1">
        <v>25.3</v>
      </c>
      <c r="AN55" s="1">
        <v>0.2</v>
      </c>
      <c r="AO55" s="1">
        <v>2.9</v>
      </c>
      <c r="AP55" s="1">
        <v>13</v>
      </c>
      <c r="AQ55" s="1">
        <v>13</v>
      </c>
      <c r="AR55" s="1">
        <v>0</v>
      </c>
      <c r="AS55" s="1">
        <v>1.5</v>
      </c>
      <c r="AT55" s="1">
        <v>1</v>
      </c>
      <c r="AU55" s="1">
        <v>2</v>
      </c>
      <c r="AV55" s="1">
        <v>1</v>
      </c>
      <c r="AW55" s="1">
        <v>50</v>
      </c>
      <c r="AX55" s="1">
        <v>4.5</v>
      </c>
      <c r="AY55" s="1">
        <v>5</v>
      </c>
      <c r="AZ55" s="1">
        <v>2</v>
      </c>
      <c r="BA55" s="1">
        <v>0</v>
      </c>
      <c r="BB55" s="1">
        <v>7</v>
      </c>
      <c r="BC55" s="1">
        <v>14</v>
      </c>
      <c r="BD55" s="1">
        <v>6.5</v>
      </c>
      <c r="BE55" s="1">
        <v>4.5</v>
      </c>
      <c r="BF55" s="1">
        <v>0</v>
      </c>
      <c r="BG55" s="1">
        <v>1</v>
      </c>
      <c r="BH55" s="1">
        <v>0.5</v>
      </c>
      <c r="BI55" s="1">
        <v>1.0900000000000001</v>
      </c>
      <c r="BJ55" s="1">
        <v>51.5</v>
      </c>
      <c r="BK55" s="1">
        <v>43</v>
      </c>
      <c r="BL55" s="1">
        <v>83</v>
      </c>
      <c r="BM55" s="1">
        <v>16</v>
      </c>
      <c r="BN55" s="1">
        <v>13</v>
      </c>
      <c r="BO55" s="1">
        <v>81</v>
      </c>
      <c r="BP55" s="1">
        <v>6</v>
      </c>
      <c r="BQ55" s="1">
        <v>4</v>
      </c>
      <c r="BR55" s="1">
        <v>67</v>
      </c>
      <c r="BS55" s="1">
        <v>0</v>
      </c>
      <c r="BT55" s="1">
        <v>0</v>
      </c>
      <c r="BU55" s="1">
        <v>2</v>
      </c>
      <c r="BV55" s="1">
        <v>0</v>
      </c>
      <c r="BW55" s="1">
        <v>0</v>
      </c>
      <c r="BX55" s="1">
        <v>0.5</v>
      </c>
      <c r="BY55" s="1">
        <v>64.5</v>
      </c>
      <c r="BZ55" s="1">
        <v>0.5</v>
      </c>
      <c r="CA55" s="1">
        <v>6</v>
      </c>
      <c r="CB55" s="1">
        <v>0.5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  <c r="CI55" s="1">
        <v>0</v>
      </c>
      <c r="CJ55" s="1">
        <v>0</v>
      </c>
      <c r="CK55" s="1">
        <f t="shared" si="0"/>
        <v>3.38308425</v>
      </c>
      <c r="CL55" s="1">
        <v>0</v>
      </c>
    </row>
    <row r="56" spans="1:90" x14ac:dyDescent="0.25">
      <c r="A56" s="1" t="s">
        <v>159</v>
      </c>
      <c r="B56" s="1">
        <v>4.3</v>
      </c>
      <c r="C56" s="1">
        <v>2</v>
      </c>
      <c r="D56" s="1">
        <v>90</v>
      </c>
      <c r="E56" s="1">
        <v>0.01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11.5</v>
      </c>
      <c r="V56" s="1">
        <v>9</v>
      </c>
      <c r="W56" s="1">
        <v>78</v>
      </c>
      <c r="X56" s="1">
        <v>3.5</v>
      </c>
      <c r="Y56" s="1">
        <v>0</v>
      </c>
      <c r="Z56" s="1">
        <v>0</v>
      </c>
      <c r="AA56" s="1">
        <v>0</v>
      </c>
      <c r="AB56" s="1">
        <v>0</v>
      </c>
      <c r="AC56" s="1">
        <v>0.5</v>
      </c>
      <c r="AD56" s="1">
        <v>0</v>
      </c>
      <c r="AE56" s="1">
        <v>0.02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8</v>
      </c>
      <c r="AM56" s="1">
        <v>12.2</v>
      </c>
      <c r="AN56" s="1">
        <v>0.1</v>
      </c>
      <c r="AO56" s="1">
        <v>2.2000000000000002</v>
      </c>
      <c r="AP56" s="1">
        <v>15</v>
      </c>
      <c r="AQ56" s="1">
        <v>15</v>
      </c>
      <c r="AR56" s="1">
        <v>0</v>
      </c>
      <c r="AS56" s="1">
        <v>1.5</v>
      </c>
      <c r="AT56" s="1">
        <v>2</v>
      </c>
      <c r="AU56" s="1">
        <v>3.5</v>
      </c>
      <c r="AV56" s="1">
        <v>3</v>
      </c>
      <c r="AW56" s="1">
        <v>86</v>
      </c>
      <c r="AX56" s="1">
        <v>5.5</v>
      </c>
      <c r="AY56" s="1">
        <v>1.5</v>
      </c>
      <c r="AZ56" s="1">
        <v>0</v>
      </c>
      <c r="BA56" s="1">
        <v>0.5</v>
      </c>
      <c r="BB56" s="1">
        <v>2</v>
      </c>
      <c r="BC56" s="1">
        <v>15</v>
      </c>
      <c r="BD56" s="1">
        <v>7.5</v>
      </c>
      <c r="BE56" s="1">
        <v>6</v>
      </c>
      <c r="BF56" s="1">
        <v>0.5</v>
      </c>
      <c r="BG56" s="1">
        <v>1</v>
      </c>
      <c r="BH56" s="1">
        <v>2</v>
      </c>
      <c r="BI56" s="1">
        <v>1.84</v>
      </c>
      <c r="BJ56" s="1">
        <v>46.5</v>
      </c>
      <c r="BK56" s="1">
        <v>39</v>
      </c>
      <c r="BL56" s="1">
        <v>84</v>
      </c>
      <c r="BM56" s="1">
        <v>26</v>
      </c>
      <c r="BN56" s="1">
        <v>18</v>
      </c>
      <c r="BO56" s="1">
        <v>69</v>
      </c>
      <c r="BP56" s="1">
        <v>11.5</v>
      </c>
      <c r="BQ56" s="1">
        <v>9</v>
      </c>
      <c r="BR56" s="1">
        <v>78</v>
      </c>
      <c r="BS56" s="1">
        <v>0</v>
      </c>
      <c r="BT56" s="1">
        <v>0</v>
      </c>
      <c r="BU56" s="1">
        <v>2</v>
      </c>
      <c r="BV56" s="1">
        <v>0</v>
      </c>
      <c r="BW56" s="1">
        <v>0</v>
      </c>
      <c r="BX56" s="1">
        <v>2</v>
      </c>
      <c r="BY56" s="1">
        <v>76</v>
      </c>
      <c r="BZ56" s="1">
        <v>0</v>
      </c>
      <c r="CA56" s="1">
        <v>5</v>
      </c>
      <c r="CB56" s="1">
        <v>5.5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>
        <v>0</v>
      </c>
      <c r="CJ56" s="1">
        <v>0</v>
      </c>
      <c r="CK56" s="1">
        <f t="shared" si="0"/>
        <v>4.2907642099999999</v>
      </c>
      <c r="CL56" s="1">
        <v>0</v>
      </c>
    </row>
    <row r="57" spans="1:90" x14ac:dyDescent="0.25">
      <c r="A57" s="1" t="s">
        <v>167</v>
      </c>
      <c r="B57" s="1">
        <v>4.5</v>
      </c>
      <c r="C57" s="1">
        <v>2</v>
      </c>
      <c r="D57" s="1">
        <v>90</v>
      </c>
      <c r="E57" s="1">
        <v>0.01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4</v>
      </c>
      <c r="V57" s="1">
        <v>3</v>
      </c>
      <c r="W57" s="1">
        <v>75</v>
      </c>
      <c r="X57" s="1">
        <v>0</v>
      </c>
      <c r="Y57" s="1">
        <v>0</v>
      </c>
      <c r="AA57" s="1">
        <v>0</v>
      </c>
      <c r="AB57" s="1">
        <v>0</v>
      </c>
      <c r="AC57" s="1">
        <v>0.5</v>
      </c>
      <c r="AD57" s="1">
        <v>0</v>
      </c>
      <c r="AE57" s="1">
        <v>0.02</v>
      </c>
      <c r="AF57" s="1">
        <v>0</v>
      </c>
      <c r="AG57" s="1">
        <v>0</v>
      </c>
      <c r="AH57" s="1">
        <v>0.5</v>
      </c>
      <c r="AI57" s="1">
        <v>0</v>
      </c>
      <c r="AJ57" s="1">
        <v>0</v>
      </c>
      <c r="AK57" s="1">
        <v>1</v>
      </c>
      <c r="AL57" s="1">
        <v>5.8</v>
      </c>
      <c r="AM57" s="1">
        <v>10.5</v>
      </c>
      <c r="AN57" s="1">
        <v>0.1</v>
      </c>
      <c r="AO57" s="1">
        <v>1.7</v>
      </c>
      <c r="AP57" s="1">
        <v>10.5</v>
      </c>
      <c r="AQ57" s="1">
        <v>10.5</v>
      </c>
      <c r="AR57" s="1">
        <v>0</v>
      </c>
      <c r="AS57" s="1">
        <v>0.5</v>
      </c>
      <c r="AT57" s="1">
        <v>2.5</v>
      </c>
      <c r="AU57" s="1">
        <v>0</v>
      </c>
      <c r="AV57" s="1">
        <v>0</v>
      </c>
      <c r="AX57" s="1">
        <v>5.5</v>
      </c>
      <c r="AY57" s="1">
        <v>1</v>
      </c>
      <c r="AZ57" s="1">
        <v>0.5</v>
      </c>
      <c r="BA57" s="1">
        <v>1</v>
      </c>
      <c r="BB57" s="1">
        <v>2.5</v>
      </c>
      <c r="BC57" s="1">
        <v>12.5</v>
      </c>
      <c r="BD57" s="1">
        <v>8.5</v>
      </c>
      <c r="BE57" s="1">
        <v>4.5</v>
      </c>
      <c r="BF57" s="1">
        <v>0</v>
      </c>
      <c r="BG57" s="1">
        <v>2</v>
      </c>
      <c r="BH57" s="1">
        <v>3</v>
      </c>
      <c r="BI57" s="1">
        <v>2.08</v>
      </c>
      <c r="BJ57" s="1">
        <v>48.5</v>
      </c>
      <c r="BK57" s="1">
        <v>39.5</v>
      </c>
      <c r="BL57" s="1">
        <v>81</v>
      </c>
      <c r="BM57" s="1">
        <v>19</v>
      </c>
      <c r="BN57" s="1">
        <v>14</v>
      </c>
      <c r="BO57" s="1">
        <v>74</v>
      </c>
      <c r="BP57" s="1">
        <v>4</v>
      </c>
      <c r="BQ57" s="1">
        <v>3</v>
      </c>
      <c r="BR57" s="1">
        <v>75</v>
      </c>
      <c r="BS57" s="1">
        <v>0</v>
      </c>
      <c r="BT57" s="1">
        <v>0</v>
      </c>
      <c r="BU57" s="1">
        <v>2</v>
      </c>
      <c r="BV57" s="1">
        <v>0</v>
      </c>
      <c r="BW57" s="1">
        <v>0</v>
      </c>
      <c r="BX57" s="1">
        <v>0.5</v>
      </c>
      <c r="BY57" s="1">
        <v>54.5</v>
      </c>
      <c r="BZ57" s="1">
        <v>0.5</v>
      </c>
      <c r="CA57" s="1">
        <v>4</v>
      </c>
      <c r="CB57" s="1">
        <v>0</v>
      </c>
      <c r="CC57" s="1">
        <v>0</v>
      </c>
      <c r="CD57" s="1">
        <v>0</v>
      </c>
      <c r="CE57" s="1">
        <v>0</v>
      </c>
      <c r="CF57" s="1">
        <v>0</v>
      </c>
      <c r="CG57" s="1">
        <v>0</v>
      </c>
      <c r="CH57" s="1">
        <v>0</v>
      </c>
      <c r="CI57" s="1">
        <v>0</v>
      </c>
      <c r="CJ57" s="1">
        <v>0</v>
      </c>
      <c r="CK57" s="1">
        <f t="shared" si="0"/>
        <v>3.3074633099999993</v>
      </c>
      <c r="CL57" s="1">
        <v>-1</v>
      </c>
    </row>
    <row r="58" spans="1:90" x14ac:dyDescent="0.25">
      <c r="A58" s="1" t="s">
        <v>127</v>
      </c>
      <c r="B58" s="1">
        <v>4.7</v>
      </c>
      <c r="C58" s="1">
        <v>2</v>
      </c>
      <c r="D58" s="1">
        <v>79</v>
      </c>
      <c r="E58" s="1">
        <v>0.03</v>
      </c>
      <c r="F58" s="1">
        <v>0</v>
      </c>
      <c r="G58" s="1">
        <v>0.1</v>
      </c>
      <c r="H58" s="1">
        <v>0</v>
      </c>
      <c r="I58" s="1">
        <v>0.5</v>
      </c>
      <c r="J58" s="1">
        <v>0</v>
      </c>
      <c r="K58" s="1">
        <v>0.5</v>
      </c>
      <c r="L58" s="1">
        <v>0</v>
      </c>
      <c r="M58" s="1">
        <v>0</v>
      </c>
      <c r="N58" s="1">
        <v>0</v>
      </c>
      <c r="O58" s="1">
        <v>0.01</v>
      </c>
      <c r="P58" s="1">
        <v>0.01</v>
      </c>
      <c r="Q58" s="1">
        <v>0</v>
      </c>
      <c r="R58" s="1">
        <v>0</v>
      </c>
      <c r="S58" s="1">
        <v>0</v>
      </c>
      <c r="T58" s="1">
        <v>0</v>
      </c>
      <c r="U58" s="1">
        <v>16</v>
      </c>
      <c r="V58" s="1">
        <v>13.5</v>
      </c>
      <c r="W58" s="1">
        <v>84</v>
      </c>
      <c r="X58" s="1">
        <v>0.5</v>
      </c>
      <c r="Y58" s="1">
        <v>0</v>
      </c>
      <c r="Z58" s="1">
        <v>0</v>
      </c>
      <c r="AA58" s="1">
        <v>0</v>
      </c>
      <c r="AB58" s="1">
        <v>0</v>
      </c>
      <c r="AC58" s="1">
        <v>1</v>
      </c>
      <c r="AD58" s="1">
        <v>0</v>
      </c>
      <c r="AE58" s="1">
        <v>0.04</v>
      </c>
      <c r="AF58" s="1">
        <v>0</v>
      </c>
      <c r="AG58" s="1">
        <v>0</v>
      </c>
      <c r="AH58" s="1">
        <v>0.5</v>
      </c>
      <c r="AI58" s="1">
        <v>0</v>
      </c>
      <c r="AJ58" s="1">
        <v>0</v>
      </c>
      <c r="AK58" s="1">
        <v>4</v>
      </c>
      <c r="AL58" s="1">
        <v>13.35</v>
      </c>
      <c r="AM58" s="1">
        <v>14.1</v>
      </c>
      <c r="AN58" s="1">
        <v>0.2</v>
      </c>
      <c r="AO58" s="1">
        <v>1.7</v>
      </c>
      <c r="AP58" s="1">
        <v>6.5</v>
      </c>
      <c r="AQ58" s="1">
        <v>6.5</v>
      </c>
      <c r="AR58" s="1">
        <v>0</v>
      </c>
      <c r="AS58" s="1">
        <v>0.5</v>
      </c>
      <c r="AT58" s="1">
        <v>2.5</v>
      </c>
      <c r="AU58" s="1">
        <v>3.5</v>
      </c>
      <c r="AV58" s="1">
        <v>2</v>
      </c>
      <c r="AW58" s="1">
        <v>57</v>
      </c>
      <c r="AX58" s="1">
        <v>3</v>
      </c>
      <c r="AY58" s="1">
        <v>2.5</v>
      </c>
      <c r="AZ58" s="1">
        <v>0</v>
      </c>
      <c r="BA58" s="1">
        <v>0.5</v>
      </c>
      <c r="BB58" s="1">
        <v>3</v>
      </c>
      <c r="BC58" s="1">
        <v>12.5</v>
      </c>
      <c r="BD58" s="1">
        <v>8.5</v>
      </c>
      <c r="BE58" s="1">
        <v>4.5</v>
      </c>
      <c r="BF58" s="1">
        <v>0</v>
      </c>
      <c r="BG58" s="1">
        <v>2</v>
      </c>
      <c r="BH58" s="1">
        <v>3</v>
      </c>
      <c r="BI58" s="1">
        <v>2.08</v>
      </c>
      <c r="BJ58" s="1">
        <v>34</v>
      </c>
      <c r="BK58" s="1">
        <v>29</v>
      </c>
      <c r="BL58" s="1">
        <v>85</v>
      </c>
      <c r="BM58" s="1">
        <v>23</v>
      </c>
      <c r="BN58" s="1">
        <v>19</v>
      </c>
      <c r="BO58" s="1">
        <v>83</v>
      </c>
      <c r="BP58" s="1">
        <v>16</v>
      </c>
      <c r="BQ58" s="1">
        <v>13.5</v>
      </c>
      <c r="BR58" s="1">
        <v>84</v>
      </c>
      <c r="BS58" s="1">
        <v>0</v>
      </c>
      <c r="BT58" s="1">
        <v>0</v>
      </c>
      <c r="BU58" s="1">
        <v>2</v>
      </c>
      <c r="BV58" s="1">
        <v>0</v>
      </c>
      <c r="BW58" s="1">
        <v>1</v>
      </c>
      <c r="BX58" s="1">
        <v>0.5</v>
      </c>
      <c r="BY58" s="1">
        <v>55.5</v>
      </c>
      <c r="BZ58" s="1">
        <v>1.5</v>
      </c>
      <c r="CA58" s="1">
        <v>9</v>
      </c>
      <c r="CB58" s="1">
        <v>0.5</v>
      </c>
      <c r="CC58" s="1">
        <v>0</v>
      </c>
      <c r="CD58" s="1">
        <v>0</v>
      </c>
      <c r="CE58" s="1">
        <v>0</v>
      </c>
      <c r="CF58" s="1">
        <v>0</v>
      </c>
      <c r="CG58" s="1">
        <v>0</v>
      </c>
      <c r="CH58" s="1">
        <v>0</v>
      </c>
      <c r="CI58" s="1">
        <v>0</v>
      </c>
      <c r="CJ58" s="1">
        <v>0</v>
      </c>
      <c r="CK58" s="1">
        <f t="shared" si="0"/>
        <v>3.1409840899999999</v>
      </c>
      <c r="CL58" s="1">
        <v>-1</v>
      </c>
    </row>
    <row r="59" spans="1:90" x14ac:dyDescent="0.25">
      <c r="A59" s="1" t="s">
        <v>151</v>
      </c>
      <c r="B59" s="1">
        <v>4.3</v>
      </c>
      <c r="C59" s="1">
        <v>2</v>
      </c>
      <c r="D59" s="1">
        <v>90</v>
      </c>
      <c r="E59" s="1">
        <v>0.21</v>
      </c>
      <c r="F59" s="1">
        <v>0.25</v>
      </c>
      <c r="G59" s="1">
        <v>0.4</v>
      </c>
      <c r="H59" s="1">
        <v>1</v>
      </c>
      <c r="I59" s="1">
        <v>1.5</v>
      </c>
      <c r="J59" s="1">
        <v>0.5</v>
      </c>
      <c r="K59" s="1">
        <v>1.5</v>
      </c>
      <c r="L59" s="1">
        <v>0</v>
      </c>
      <c r="M59" s="1">
        <v>0</v>
      </c>
      <c r="N59" s="1">
        <v>1.5</v>
      </c>
      <c r="O59" s="1">
        <v>0.12</v>
      </c>
      <c r="P59" s="1">
        <v>0.12</v>
      </c>
      <c r="Q59" s="1">
        <v>0</v>
      </c>
      <c r="R59" s="1">
        <v>0</v>
      </c>
      <c r="S59" s="1">
        <v>0</v>
      </c>
      <c r="T59" s="1">
        <v>0</v>
      </c>
      <c r="U59" s="1">
        <v>11</v>
      </c>
      <c r="V59" s="1">
        <v>4</v>
      </c>
      <c r="W59" s="1">
        <v>36</v>
      </c>
      <c r="X59" s="1">
        <v>0.5</v>
      </c>
      <c r="Y59" s="1">
        <v>0</v>
      </c>
      <c r="Z59" s="1">
        <v>0</v>
      </c>
      <c r="AA59" s="1">
        <v>0</v>
      </c>
      <c r="AB59" s="1">
        <v>0</v>
      </c>
      <c r="AC59" s="1">
        <v>0.5</v>
      </c>
      <c r="AD59" s="1">
        <v>0.5</v>
      </c>
      <c r="AE59" s="1">
        <v>0.26</v>
      </c>
      <c r="AF59" s="1">
        <v>0.5</v>
      </c>
      <c r="AG59" s="1">
        <v>0</v>
      </c>
      <c r="AH59" s="1">
        <v>0</v>
      </c>
      <c r="AI59" s="1">
        <v>0</v>
      </c>
      <c r="AJ59" s="1">
        <v>0</v>
      </c>
      <c r="AK59" s="1">
        <v>27.5</v>
      </c>
      <c r="AL59" s="1">
        <v>7.95</v>
      </c>
      <c r="AM59" s="1">
        <v>30</v>
      </c>
      <c r="AN59" s="1">
        <v>1.5</v>
      </c>
      <c r="AO59" s="1">
        <v>3.7</v>
      </c>
      <c r="AP59" s="1">
        <v>17.5</v>
      </c>
      <c r="AQ59" s="1">
        <v>22</v>
      </c>
      <c r="AR59" s="1">
        <v>1.5</v>
      </c>
      <c r="AS59" s="1">
        <v>4</v>
      </c>
      <c r="AT59" s="1">
        <v>2.5</v>
      </c>
      <c r="AU59" s="1">
        <v>1.5</v>
      </c>
      <c r="AV59" s="1">
        <v>1.5</v>
      </c>
      <c r="AW59" s="1">
        <v>100</v>
      </c>
      <c r="AX59" s="1">
        <v>8.5</v>
      </c>
      <c r="AY59" s="1">
        <v>4</v>
      </c>
      <c r="AZ59" s="1">
        <v>1</v>
      </c>
      <c r="BA59" s="1">
        <v>2</v>
      </c>
      <c r="BB59" s="1">
        <v>7</v>
      </c>
      <c r="BC59" s="1">
        <v>12.5</v>
      </c>
      <c r="BD59" s="1">
        <v>8.5</v>
      </c>
      <c r="BE59" s="1">
        <v>4.5</v>
      </c>
      <c r="BF59" s="1">
        <v>0</v>
      </c>
      <c r="BG59" s="1">
        <v>2</v>
      </c>
      <c r="BH59" s="1">
        <v>3</v>
      </c>
      <c r="BI59" s="1">
        <v>2.08</v>
      </c>
      <c r="BJ59" s="1">
        <v>56</v>
      </c>
      <c r="BK59" s="1">
        <v>41.5</v>
      </c>
      <c r="BL59" s="1">
        <v>74</v>
      </c>
      <c r="BM59" s="1">
        <v>29.5</v>
      </c>
      <c r="BN59" s="1">
        <v>19</v>
      </c>
      <c r="BO59" s="1">
        <v>64</v>
      </c>
      <c r="BP59" s="1">
        <v>11</v>
      </c>
      <c r="BQ59" s="1">
        <v>4</v>
      </c>
      <c r="BR59" s="1">
        <v>36</v>
      </c>
      <c r="BS59" s="1">
        <v>0.5</v>
      </c>
      <c r="BT59" s="1">
        <v>0</v>
      </c>
      <c r="BU59" s="1">
        <v>2</v>
      </c>
      <c r="BV59" s="1">
        <v>0</v>
      </c>
      <c r="BW59" s="1">
        <v>0</v>
      </c>
      <c r="BX59" s="1">
        <v>0</v>
      </c>
      <c r="BY59" s="1">
        <v>73</v>
      </c>
      <c r="BZ59" s="1">
        <v>1.5</v>
      </c>
      <c r="CA59" s="1">
        <v>7</v>
      </c>
      <c r="CB59" s="1">
        <v>1.5</v>
      </c>
      <c r="CC59" s="1">
        <v>0</v>
      </c>
      <c r="CD59" s="1">
        <v>0</v>
      </c>
      <c r="CE59" s="1">
        <v>0</v>
      </c>
      <c r="CF59" s="1">
        <v>0</v>
      </c>
      <c r="CG59" s="1">
        <v>0</v>
      </c>
      <c r="CH59" s="1">
        <v>0</v>
      </c>
      <c r="CI59" s="1">
        <v>0</v>
      </c>
      <c r="CJ59" s="1">
        <v>0</v>
      </c>
      <c r="CK59" s="1">
        <f t="shared" si="0"/>
        <v>3.8966697300000006</v>
      </c>
      <c r="CL59" s="1">
        <v>-1</v>
      </c>
    </row>
    <row r="60" spans="1:90" x14ac:dyDescent="0.25">
      <c r="A60" s="1" t="s">
        <v>138</v>
      </c>
      <c r="B60" s="1">
        <v>4.7</v>
      </c>
      <c r="C60" s="1">
        <v>2</v>
      </c>
      <c r="D60" s="1">
        <v>90</v>
      </c>
      <c r="E60" s="1">
        <v>0.09</v>
      </c>
      <c r="F60" s="1">
        <v>0.33</v>
      </c>
      <c r="G60" s="1">
        <v>0.1</v>
      </c>
      <c r="H60" s="1">
        <v>1</v>
      </c>
      <c r="I60" s="1">
        <v>0.5</v>
      </c>
      <c r="J60" s="1">
        <v>0.5</v>
      </c>
      <c r="K60" s="1">
        <v>0.5</v>
      </c>
      <c r="L60" s="1">
        <v>0</v>
      </c>
      <c r="M60" s="1">
        <v>0</v>
      </c>
      <c r="N60" s="1">
        <v>0</v>
      </c>
      <c r="O60" s="1">
        <v>0.08</v>
      </c>
      <c r="P60" s="1">
        <v>0.08</v>
      </c>
      <c r="Q60" s="1">
        <v>0</v>
      </c>
      <c r="R60" s="1">
        <v>0</v>
      </c>
      <c r="S60" s="1">
        <v>0</v>
      </c>
      <c r="T60" s="1">
        <v>0</v>
      </c>
      <c r="U60" s="1">
        <v>16.5</v>
      </c>
      <c r="V60" s="1">
        <v>9.5</v>
      </c>
      <c r="W60" s="1">
        <v>58</v>
      </c>
      <c r="X60" s="1">
        <v>2.5</v>
      </c>
      <c r="Y60" s="1">
        <v>0</v>
      </c>
      <c r="Z60" s="1">
        <v>0</v>
      </c>
      <c r="AA60" s="1">
        <v>0</v>
      </c>
      <c r="AB60" s="1">
        <v>0</v>
      </c>
      <c r="AC60" s="1">
        <v>0.5</v>
      </c>
      <c r="AD60" s="1">
        <v>0</v>
      </c>
      <c r="AE60" s="1">
        <v>0.04</v>
      </c>
      <c r="AF60" s="1">
        <v>0.5</v>
      </c>
      <c r="AG60" s="1">
        <v>0</v>
      </c>
      <c r="AH60" s="1">
        <v>0.5</v>
      </c>
      <c r="AI60" s="1">
        <v>0</v>
      </c>
      <c r="AJ60" s="1">
        <v>0.5</v>
      </c>
      <c r="AK60" s="1">
        <v>11</v>
      </c>
      <c r="AL60" s="1">
        <v>7.6</v>
      </c>
      <c r="AM60" s="1">
        <v>17.100000000000001</v>
      </c>
      <c r="AN60" s="1">
        <v>0.6</v>
      </c>
      <c r="AO60" s="1">
        <v>3.9</v>
      </c>
      <c r="AP60" s="1">
        <v>6.5</v>
      </c>
      <c r="AQ60" s="1">
        <v>17</v>
      </c>
      <c r="AR60" s="1">
        <v>0</v>
      </c>
      <c r="AS60" s="1">
        <v>4.5</v>
      </c>
      <c r="AT60" s="1">
        <v>1</v>
      </c>
      <c r="AU60" s="1">
        <v>1.5</v>
      </c>
      <c r="AV60" s="1">
        <v>0.5</v>
      </c>
      <c r="AW60" s="1">
        <v>33</v>
      </c>
      <c r="AX60" s="1">
        <v>7</v>
      </c>
      <c r="AY60" s="1">
        <v>2.5</v>
      </c>
      <c r="AZ60" s="1">
        <v>0</v>
      </c>
      <c r="BA60" s="1">
        <v>0</v>
      </c>
      <c r="BB60" s="1">
        <v>2.5</v>
      </c>
      <c r="BC60" s="1">
        <v>14</v>
      </c>
      <c r="BD60" s="1">
        <v>9</v>
      </c>
      <c r="BE60" s="1">
        <v>4</v>
      </c>
      <c r="BF60" s="1">
        <v>1</v>
      </c>
      <c r="BG60" s="1">
        <v>4</v>
      </c>
      <c r="BH60" s="1">
        <v>0.5</v>
      </c>
      <c r="BI60" s="1">
        <v>1.04</v>
      </c>
      <c r="BJ60" s="1">
        <v>44.5</v>
      </c>
      <c r="BK60" s="1">
        <v>29</v>
      </c>
      <c r="BL60" s="1">
        <v>65</v>
      </c>
      <c r="BM60" s="1">
        <v>28.5</v>
      </c>
      <c r="BN60" s="1">
        <v>16</v>
      </c>
      <c r="BO60" s="1">
        <v>56</v>
      </c>
      <c r="BP60" s="1">
        <v>16.5</v>
      </c>
      <c r="BQ60" s="1">
        <v>9.5</v>
      </c>
      <c r="BR60" s="1">
        <v>58</v>
      </c>
      <c r="BS60" s="1">
        <v>0</v>
      </c>
      <c r="BT60" s="1">
        <v>0</v>
      </c>
      <c r="BU60" s="1">
        <v>2</v>
      </c>
      <c r="BV60" s="1">
        <v>0</v>
      </c>
      <c r="BW60" s="1">
        <v>0</v>
      </c>
      <c r="BX60" s="1">
        <v>0</v>
      </c>
      <c r="BY60" s="1">
        <v>71.5</v>
      </c>
      <c r="BZ60" s="1">
        <v>1.5</v>
      </c>
      <c r="CA60" s="1">
        <v>7</v>
      </c>
      <c r="CB60" s="1">
        <v>4</v>
      </c>
      <c r="CC60" s="1">
        <v>0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  <c r="CI60" s="1">
        <v>0</v>
      </c>
      <c r="CJ60" s="1">
        <v>0</v>
      </c>
      <c r="CK60" s="1">
        <f t="shared" si="0"/>
        <v>3.99762357</v>
      </c>
      <c r="CL60" s="1">
        <v>-2</v>
      </c>
    </row>
  </sheetData>
  <sortState xmlns:xlrd2="http://schemas.microsoft.com/office/spreadsheetml/2017/richdata2" ref="A2:CL60">
    <sortCondition ref="C7:C60"/>
  </sortState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8704D-B0CB-4B7B-91E7-90F241ADD817}">
  <dimension ref="A1:CL29"/>
  <sheetViews>
    <sheetView zoomScale="80" zoomScaleNormal="80" workbookViewId="0">
      <pane xSplit="1" ySplit="1" topLeftCell="BT2" activePane="bottomRight" state="frozen"/>
      <selection pane="topRight" activeCell="B1" sqref="B1"/>
      <selection pane="bottomLeft" activeCell="A2" sqref="A2"/>
      <selection pane="bottomRight" activeCell="CK1" activeCellId="1" sqref="A1:B1048576 CK1:CL1048576"/>
    </sheetView>
  </sheetViews>
  <sheetFormatPr defaultRowHeight="15.75" x14ac:dyDescent="0.25"/>
  <cols>
    <col min="1" max="89" width="9.140625" style="1"/>
    <col min="90" max="90" width="12" style="1" bestFit="1" customWidth="1"/>
    <col min="91" max="16384" width="9.140625" style="1"/>
  </cols>
  <sheetData>
    <row r="1" spans="1:9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10</v>
      </c>
      <c r="S1" s="1" t="s">
        <v>11</v>
      </c>
      <c r="T1" s="1" t="s">
        <v>13</v>
      </c>
      <c r="U1" s="1" t="s">
        <v>17</v>
      </c>
      <c r="V1" s="1" t="s">
        <v>18</v>
      </c>
      <c r="W1" s="1" t="s">
        <v>19</v>
      </c>
      <c r="X1" s="1" t="s">
        <v>17</v>
      </c>
      <c r="Y1" s="1" t="s">
        <v>18</v>
      </c>
      <c r="Z1" s="1" t="s">
        <v>19</v>
      </c>
      <c r="AA1" s="1" t="s">
        <v>20</v>
      </c>
      <c r="AB1" s="1" t="s">
        <v>21</v>
      </c>
      <c r="AC1" s="1" t="s">
        <v>22</v>
      </c>
      <c r="AD1" s="1" t="s">
        <v>23</v>
      </c>
      <c r="AE1" s="1" t="s">
        <v>24</v>
      </c>
      <c r="AF1" s="1" t="s">
        <v>25</v>
      </c>
      <c r="AG1" s="1" t="s">
        <v>26</v>
      </c>
      <c r="AH1" s="1" t="s">
        <v>27</v>
      </c>
      <c r="AI1" s="1" t="s">
        <v>28</v>
      </c>
      <c r="AJ1" s="1" t="s">
        <v>29</v>
      </c>
      <c r="AK1" s="1" t="s">
        <v>30</v>
      </c>
      <c r="AL1" s="1" t="s">
        <v>31</v>
      </c>
      <c r="AM1" s="1" t="s">
        <v>32</v>
      </c>
      <c r="AN1" s="1" t="s">
        <v>33</v>
      </c>
      <c r="AO1" s="1" t="s">
        <v>34</v>
      </c>
      <c r="AP1" s="1" t="s">
        <v>35</v>
      </c>
      <c r="AQ1" s="1" t="s">
        <v>36</v>
      </c>
      <c r="AR1" s="1" t="s">
        <v>37</v>
      </c>
      <c r="AS1" s="1" t="s">
        <v>38</v>
      </c>
      <c r="AT1" s="1" t="s">
        <v>39</v>
      </c>
      <c r="AU1" s="1" t="s">
        <v>17</v>
      </c>
      <c r="AV1" s="1" t="s">
        <v>40</v>
      </c>
      <c r="AW1" s="1" t="s">
        <v>19</v>
      </c>
      <c r="AX1" s="1" t="s">
        <v>41</v>
      </c>
      <c r="AY1" s="1" t="s">
        <v>42</v>
      </c>
      <c r="AZ1" s="1" t="s">
        <v>43</v>
      </c>
      <c r="BA1" s="1" t="s">
        <v>44</v>
      </c>
      <c r="BB1" s="1" t="s">
        <v>45</v>
      </c>
      <c r="BC1" s="1" t="s">
        <v>8</v>
      </c>
      <c r="BD1" s="1" t="s">
        <v>10</v>
      </c>
      <c r="BE1" s="1" t="s">
        <v>9</v>
      </c>
      <c r="BF1" s="1" t="s">
        <v>46</v>
      </c>
      <c r="BG1" s="1" t="s">
        <v>13</v>
      </c>
      <c r="BH1" s="1" t="s">
        <v>12</v>
      </c>
      <c r="BI1" s="1" t="s">
        <v>47</v>
      </c>
      <c r="BJ1" s="1" t="s">
        <v>17</v>
      </c>
      <c r="BK1" s="1" t="s">
        <v>48</v>
      </c>
      <c r="BL1" s="1" t="s">
        <v>19</v>
      </c>
      <c r="BM1" s="1" t="s">
        <v>17</v>
      </c>
      <c r="BN1" s="1" t="s">
        <v>49</v>
      </c>
      <c r="BO1" s="1" t="s">
        <v>19</v>
      </c>
      <c r="BP1" s="1" t="s">
        <v>17</v>
      </c>
      <c r="BQ1" s="1" t="s">
        <v>18</v>
      </c>
      <c r="BR1" s="1" t="s">
        <v>19</v>
      </c>
      <c r="BS1" s="1" t="s">
        <v>17</v>
      </c>
      <c r="BT1" s="1" t="s">
        <v>49</v>
      </c>
      <c r="BU1" s="1" t="s">
        <v>50</v>
      </c>
      <c r="BV1" s="1" t="s">
        <v>51</v>
      </c>
      <c r="BW1" s="1" t="s">
        <v>52</v>
      </c>
      <c r="BX1" s="1" t="s">
        <v>53</v>
      </c>
      <c r="BY1" s="1" t="s">
        <v>54</v>
      </c>
      <c r="BZ1" s="1" t="s">
        <v>55</v>
      </c>
      <c r="CA1" s="1" t="s">
        <v>56</v>
      </c>
      <c r="CB1" s="1" t="s">
        <v>55</v>
      </c>
      <c r="CC1" s="1" t="s">
        <v>56</v>
      </c>
      <c r="CD1" s="1" t="s">
        <v>55</v>
      </c>
      <c r="CE1" s="1" t="s">
        <v>57</v>
      </c>
      <c r="CF1" s="1" t="s">
        <v>49</v>
      </c>
      <c r="CG1" s="1" t="s">
        <v>17</v>
      </c>
      <c r="CH1" s="1" t="s">
        <v>58</v>
      </c>
      <c r="CI1" s="1" t="s">
        <v>17</v>
      </c>
      <c r="CJ1" s="1" t="s">
        <v>58</v>
      </c>
      <c r="CK1" s="1" t="s">
        <v>209</v>
      </c>
      <c r="CL1" s="1" t="s">
        <v>208</v>
      </c>
    </row>
    <row r="2" spans="1:90" x14ac:dyDescent="0.25">
      <c r="A2" s="1" t="s">
        <v>148</v>
      </c>
      <c r="B2" s="1">
        <v>7.1</v>
      </c>
      <c r="C2" s="1">
        <v>1</v>
      </c>
      <c r="D2" s="1">
        <v>90</v>
      </c>
      <c r="E2" s="1">
        <v>0.23</v>
      </c>
      <c r="F2" s="1">
        <v>0</v>
      </c>
      <c r="G2" s="1">
        <v>0.7</v>
      </c>
      <c r="H2" s="1">
        <v>0</v>
      </c>
      <c r="I2" s="1">
        <v>3</v>
      </c>
      <c r="J2" s="1">
        <v>1</v>
      </c>
      <c r="K2" s="1">
        <v>0</v>
      </c>
      <c r="L2" s="1">
        <v>3</v>
      </c>
      <c r="M2" s="1">
        <v>0</v>
      </c>
      <c r="N2" s="1">
        <v>0</v>
      </c>
      <c r="O2" s="1">
        <v>0.17</v>
      </c>
      <c r="P2" s="1">
        <v>0.17</v>
      </c>
      <c r="Q2" s="1">
        <v>0</v>
      </c>
      <c r="R2" s="1">
        <v>0</v>
      </c>
      <c r="S2" s="1">
        <v>0</v>
      </c>
      <c r="T2" s="1">
        <v>0</v>
      </c>
      <c r="U2" s="1">
        <v>62</v>
      </c>
      <c r="V2" s="1">
        <v>43</v>
      </c>
      <c r="W2" s="1">
        <v>69</v>
      </c>
      <c r="X2" s="1">
        <v>7</v>
      </c>
      <c r="Y2" s="1">
        <v>2</v>
      </c>
      <c r="Z2" s="1">
        <v>29</v>
      </c>
      <c r="AA2" s="1">
        <v>0</v>
      </c>
      <c r="AB2" s="1">
        <v>0</v>
      </c>
      <c r="AC2" s="1">
        <v>4</v>
      </c>
      <c r="AD2" s="1">
        <v>1</v>
      </c>
      <c r="AE2" s="1">
        <v>0.56000000000000005</v>
      </c>
      <c r="AF2" s="1">
        <v>0</v>
      </c>
      <c r="AG2" s="1">
        <v>0</v>
      </c>
      <c r="AH2" s="1">
        <v>1</v>
      </c>
      <c r="AI2" s="1">
        <v>0</v>
      </c>
      <c r="AJ2" s="1">
        <v>1</v>
      </c>
      <c r="AK2" s="1">
        <v>22</v>
      </c>
      <c r="AL2" s="1">
        <v>60.9</v>
      </c>
      <c r="AM2" s="1">
        <v>32.4</v>
      </c>
      <c r="AN2" s="1">
        <v>2.7</v>
      </c>
      <c r="AO2" s="1">
        <v>7.4</v>
      </c>
      <c r="AP2" s="1">
        <v>24</v>
      </c>
      <c r="AQ2" s="1">
        <v>36</v>
      </c>
      <c r="AR2" s="1">
        <v>2</v>
      </c>
      <c r="AS2" s="1">
        <v>7</v>
      </c>
      <c r="AT2" s="1">
        <v>0</v>
      </c>
      <c r="AU2" s="1">
        <v>4</v>
      </c>
      <c r="AV2" s="1">
        <v>3</v>
      </c>
      <c r="AW2" s="1">
        <v>75</v>
      </c>
      <c r="AX2" s="1">
        <v>12</v>
      </c>
      <c r="AY2" s="1">
        <v>0</v>
      </c>
      <c r="AZ2" s="1">
        <v>0</v>
      </c>
      <c r="BA2" s="1">
        <v>1</v>
      </c>
      <c r="BB2" s="1">
        <v>1</v>
      </c>
      <c r="BC2" s="1">
        <v>2</v>
      </c>
      <c r="BD2" s="1">
        <v>2</v>
      </c>
      <c r="BE2" s="1">
        <v>1</v>
      </c>
      <c r="BF2" s="1">
        <v>1</v>
      </c>
      <c r="BG2" s="1">
        <v>2</v>
      </c>
      <c r="BH2" s="1">
        <v>0</v>
      </c>
      <c r="BI2" s="1">
        <v>0.21</v>
      </c>
      <c r="BJ2" s="1">
        <v>126</v>
      </c>
      <c r="BK2" s="1">
        <v>102</v>
      </c>
      <c r="BL2" s="1">
        <v>81</v>
      </c>
      <c r="BM2" s="1">
        <v>103</v>
      </c>
      <c r="BN2" s="1">
        <v>76</v>
      </c>
      <c r="BO2" s="1">
        <v>74</v>
      </c>
      <c r="BP2" s="1">
        <v>62</v>
      </c>
      <c r="BQ2" s="1">
        <v>43</v>
      </c>
      <c r="BR2" s="1">
        <v>69</v>
      </c>
      <c r="BS2" s="1">
        <v>0</v>
      </c>
      <c r="BT2" s="1">
        <v>0</v>
      </c>
      <c r="BU2" s="1">
        <v>1</v>
      </c>
      <c r="BV2" s="1">
        <v>0</v>
      </c>
      <c r="BW2" s="1">
        <v>0</v>
      </c>
      <c r="BX2" s="1">
        <v>3</v>
      </c>
      <c r="BY2" s="1">
        <v>158</v>
      </c>
      <c r="BZ2" s="1">
        <v>3</v>
      </c>
      <c r="CA2" s="1">
        <v>18</v>
      </c>
      <c r="CB2" s="1">
        <v>22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f>4.183594+(-0.009034*D2)+(-1.802019*E2)+(1.02112*F2)+(1.762121*G2)+(-3.031996*J2)+(-6.456009*M2)+(24.043236*O2)+(-1.033312*T2)+(0.066494*AA2)+(-0.22258*AB2)+(-0.191123*AC2)+(-1.297444*AI2)+(-0.050047*AK2)+(-0.042478*AM2)+(0.045861*AQ2)+(-0.114879*AS2)+(-0.11276*AT2)+(0.156991*AU2)+(-0.222984*AV2)+(0.03936*AY2)+(0.032499*BE2)+(0.1917*BF2)+(-0.123623*BG2)+(0.065461*BH2)+(0.015142*BK2)+(-0.018628*BL2)+(-0.023796*BN2)+(0.006707*BR2)+(0.619998*BS2)+(0.019132*BY2)+(0.096691*BZ2)+(-0.020132*CA2)+(0.100053*CB2)+(-1.303454*CD2)+(-0.545811*CF2)+(-1.093949*CG2)+(4.460507*CH2)+(7.9751*CJ2)</f>
        <v>6.6275252499999997</v>
      </c>
      <c r="CL2" s="1">
        <v>18</v>
      </c>
    </row>
    <row r="3" spans="1:90" x14ac:dyDescent="0.25">
      <c r="A3" s="1" t="s">
        <v>103</v>
      </c>
      <c r="B3" s="1">
        <v>4.2</v>
      </c>
      <c r="C3" s="1">
        <v>1</v>
      </c>
      <c r="D3" s="1">
        <v>90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9</v>
      </c>
      <c r="V3" s="1">
        <v>6</v>
      </c>
      <c r="W3" s="1">
        <v>67</v>
      </c>
      <c r="X3" s="1">
        <v>5</v>
      </c>
      <c r="Y3" s="1">
        <v>0</v>
      </c>
      <c r="Z3" s="1">
        <v>0</v>
      </c>
      <c r="AA3" s="1">
        <v>2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1</v>
      </c>
      <c r="AK3" s="1">
        <v>2</v>
      </c>
      <c r="AL3" s="1">
        <v>1.4</v>
      </c>
      <c r="AM3" s="1">
        <v>15.6</v>
      </c>
      <c r="AN3" s="1">
        <v>0</v>
      </c>
      <c r="AO3" s="1">
        <v>3.4</v>
      </c>
      <c r="AP3" s="1">
        <v>11</v>
      </c>
      <c r="AQ3" s="1">
        <v>23</v>
      </c>
      <c r="AR3" s="1">
        <v>0</v>
      </c>
      <c r="AS3" s="1">
        <v>6</v>
      </c>
      <c r="AT3" s="1">
        <v>0</v>
      </c>
      <c r="AU3" s="1">
        <v>3</v>
      </c>
      <c r="AV3" s="1">
        <v>1</v>
      </c>
      <c r="AW3" s="1">
        <v>33</v>
      </c>
      <c r="AX3" s="1">
        <v>9</v>
      </c>
      <c r="AY3" s="1">
        <v>4</v>
      </c>
      <c r="AZ3" s="1">
        <v>0</v>
      </c>
      <c r="BA3" s="1">
        <v>2</v>
      </c>
      <c r="BB3" s="1">
        <v>6</v>
      </c>
      <c r="BC3" s="1">
        <v>12</v>
      </c>
      <c r="BD3" s="1">
        <v>7</v>
      </c>
      <c r="BE3" s="1">
        <v>2</v>
      </c>
      <c r="BF3" s="1">
        <v>5</v>
      </c>
      <c r="BG3" s="1">
        <v>0</v>
      </c>
      <c r="BH3" s="1">
        <v>2</v>
      </c>
      <c r="BI3" s="1">
        <v>0.95</v>
      </c>
      <c r="BJ3" s="1">
        <v>34</v>
      </c>
      <c r="BK3" s="1">
        <v>26</v>
      </c>
      <c r="BL3" s="1">
        <v>76</v>
      </c>
      <c r="BM3" s="1">
        <v>18</v>
      </c>
      <c r="BN3" s="1">
        <v>8</v>
      </c>
      <c r="BO3" s="1">
        <v>44</v>
      </c>
      <c r="BP3" s="1">
        <v>9</v>
      </c>
      <c r="BQ3" s="1">
        <v>6</v>
      </c>
      <c r="BR3" s="1">
        <v>67</v>
      </c>
      <c r="BS3" s="1">
        <v>0</v>
      </c>
      <c r="BT3" s="1">
        <v>0</v>
      </c>
      <c r="BU3" s="1">
        <v>1</v>
      </c>
      <c r="BV3" s="1">
        <v>0</v>
      </c>
      <c r="BW3" s="1">
        <v>0</v>
      </c>
      <c r="BX3" s="1">
        <v>1</v>
      </c>
      <c r="BY3" s="1">
        <v>67</v>
      </c>
      <c r="BZ3" s="1">
        <v>1</v>
      </c>
      <c r="CA3" s="1">
        <v>4</v>
      </c>
      <c r="CB3" s="1">
        <v>3</v>
      </c>
      <c r="CC3" s="1">
        <v>0</v>
      </c>
      <c r="CD3" s="1">
        <v>0</v>
      </c>
      <c r="CE3" s="1">
        <v>1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f t="shared" ref="CK3:CK29" si="0">4.183594+(-0.009034*D3)+(-1.802019*E3)+(1.02112*F3)+(1.762121*G3)+(-3.031996*J3)+(-6.456009*M3)+(24.043236*O3)+(-1.033312*T3)+(0.066494*AA3)+(-0.22258*AB3)+(-0.191123*AC3)+(-1.297444*AI3)+(-0.050047*AK3)+(-0.042478*AM3)+(0.045861*AQ3)+(-0.114879*AS3)+(-0.11276*AT3)+(0.156991*AU3)+(-0.222984*AV3)+(0.03936*AY3)+(0.032499*BE3)+(0.1917*BF3)+(-0.123623*BG3)+(0.065461*BH3)+(0.015142*BK3)+(-0.018628*BL3)+(-0.023796*BN3)+(0.006707*BR3)+(0.619998*BS3)+(0.019132*BY3)+(0.096691*BZ3)+(-0.020132*CA3)+(0.100053*CB3)+(-1.303454*CD3)+(-0.545811*CF3)+(-1.093949*CG3)+(4.460507*CH3)+(7.9751*CJ3)</f>
        <v>5.5012801999999992</v>
      </c>
      <c r="CL3" s="1">
        <v>6</v>
      </c>
    </row>
    <row r="4" spans="1:90" x14ac:dyDescent="0.25">
      <c r="A4" s="1" t="s">
        <v>75</v>
      </c>
      <c r="B4" s="1">
        <v>4.3</v>
      </c>
      <c r="C4" s="1">
        <v>1</v>
      </c>
      <c r="D4" s="1">
        <v>1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5</v>
      </c>
      <c r="V4" s="1">
        <v>3</v>
      </c>
      <c r="W4" s="1">
        <v>60</v>
      </c>
      <c r="X4" s="1">
        <v>0</v>
      </c>
      <c r="Y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1.1000000000000001</v>
      </c>
      <c r="AM4" s="1">
        <v>0.6</v>
      </c>
      <c r="AN4" s="1">
        <v>0</v>
      </c>
      <c r="AO4" s="1">
        <v>4.5</v>
      </c>
      <c r="AP4" s="1">
        <v>3</v>
      </c>
      <c r="AQ4" s="1">
        <v>3</v>
      </c>
      <c r="AR4" s="1">
        <v>0</v>
      </c>
      <c r="AS4" s="1">
        <v>1</v>
      </c>
      <c r="AT4" s="1">
        <v>0</v>
      </c>
      <c r="AU4" s="1">
        <v>0</v>
      </c>
      <c r="AV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7</v>
      </c>
      <c r="BD4" s="1">
        <v>2</v>
      </c>
      <c r="BE4" s="1">
        <v>1</v>
      </c>
      <c r="BF4" s="1">
        <v>2</v>
      </c>
      <c r="BG4" s="1">
        <v>0</v>
      </c>
      <c r="BH4" s="1">
        <v>0</v>
      </c>
      <c r="BI4" s="1">
        <v>0.16</v>
      </c>
      <c r="BJ4" s="1">
        <v>7</v>
      </c>
      <c r="BK4" s="1">
        <v>5</v>
      </c>
      <c r="BL4" s="1">
        <v>71</v>
      </c>
      <c r="BM4" s="1">
        <v>7</v>
      </c>
      <c r="BN4" s="1">
        <v>5</v>
      </c>
      <c r="BO4" s="1">
        <v>71</v>
      </c>
      <c r="BP4" s="1">
        <v>5</v>
      </c>
      <c r="BQ4" s="1">
        <v>3</v>
      </c>
      <c r="BR4" s="1">
        <v>60</v>
      </c>
      <c r="BS4" s="1">
        <v>0</v>
      </c>
      <c r="BT4" s="1">
        <v>0</v>
      </c>
      <c r="BU4" s="1">
        <v>0</v>
      </c>
      <c r="BV4" s="1">
        <v>1</v>
      </c>
      <c r="BW4" s="1">
        <v>0</v>
      </c>
      <c r="BX4" s="1">
        <v>0</v>
      </c>
      <c r="BY4" s="1">
        <v>8</v>
      </c>
      <c r="BZ4" s="1">
        <v>0</v>
      </c>
      <c r="CA4" s="1">
        <v>0</v>
      </c>
      <c r="CB4" s="1">
        <v>1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f t="shared" si="0"/>
        <v>3.8773471999999995</v>
      </c>
      <c r="CL4" s="1">
        <v>1</v>
      </c>
    </row>
    <row r="5" spans="1:90" x14ac:dyDescent="0.25">
      <c r="A5" s="1" t="s">
        <v>194</v>
      </c>
      <c r="B5" s="1">
        <v>5.2</v>
      </c>
      <c r="C5" s="1">
        <v>1</v>
      </c>
      <c r="D5" s="1">
        <v>90</v>
      </c>
      <c r="E5" s="1">
        <v>0.27</v>
      </c>
      <c r="F5" s="1">
        <v>0.14000000000000001</v>
      </c>
      <c r="G5" s="1">
        <v>1</v>
      </c>
      <c r="H5" s="1">
        <v>1</v>
      </c>
      <c r="I5" s="1">
        <v>2</v>
      </c>
      <c r="J5" s="1">
        <v>2</v>
      </c>
      <c r="K5" s="1">
        <v>2</v>
      </c>
      <c r="L5" s="1">
        <v>0</v>
      </c>
      <c r="M5" s="1">
        <v>2</v>
      </c>
      <c r="N5" s="1">
        <v>0</v>
      </c>
      <c r="O5" s="1">
        <v>0.92</v>
      </c>
      <c r="P5" s="1">
        <v>0.92</v>
      </c>
      <c r="Q5" s="1">
        <v>1</v>
      </c>
      <c r="R5" s="1">
        <v>1</v>
      </c>
      <c r="S5" s="1">
        <v>0</v>
      </c>
      <c r="T5" s="1">
        <v>0</v>
      </c>
      <c r="U5" s="1">
        <v>6</v>
      </c>
      <c r="V5" s="1">
        <v>5</v>
      </c>
      <c r="W5" s="1">
        <v>83</v>
      </c>
      <c r="X5" s="1">
        <v>0</v>
      </c>
      <c r="Y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0.11</v>
      </c>
      <c r="AF5" s="1">
        <v>0</v>
      </c>
      <c r="AG5" s="1">
        <v>0</v>
      </c>
      <c r="AH5" s="1">
        <v>0</v>
      </c>
      <c r="AI5" s="1">
        <v>0</v>
      </c>
      <c r="AJ5" s="1">
        <v>1</v>
      </c>
      <c r="AK5" s="1">
        <v>50</v>
      </c>
      <c r="AL5" s="1">
        <v>1.8</v>
      </c>
      <c r="AM5" s="1">
        <v>46.2</v>
      </c>
      <c r="AN5" s="1">
        <v>5.9</v>
      </c>
      <c r="AO5" s="1">
        <v>10.4</v>
      </c>
      <c r="AP5" s="1">
        <v>6</v>
      </c>
      <c r="AQ5" s="1">
        <v>30</v>
      </c>
      <c r="AR5" s="1">
        <v>0</v>
      </c>
      <c r="AS5" s="1">
        <v>12</v>
      </c>
      <c r="AT5" s="1">
        <v>0</v>
      </c>
      <c r="AU5" s="1">
        <v>1</v>
      </c>
      <c r="AV5" s="1">
        <v>1</v>
      </c>
      <c r="AW5" s="1">
        <v>100</v>
      </c>
      <c r="AX5" s="1">
        <v>3</v>
      </c>
      <c r="AY5" s="1">
        <v>3</v>
      </c>
      <c r="AZ5" s="1">
        <v>0</v>
      </c>
      <c r="BA5" s="1">
        <v>2</v>
      </c>
      <c r="BB5" s="1">
        <v>5</v>
      </c>
      <c r="BC5" s="1">
        <v>6</v>
      </c>
      <c r="BD5" s="1">
        <v>2</v>
      </c>
      <c r="BE5" s="1">
        <v>3</v>
      </c>
      <c r="BF5" s="1">
        <v>0</v>
      </c>
      <c r="BG5" s="1">
        <v>0</v>
      </c>
      <c r="BH5" s="1">
        <v>0</v>
      </c>
      <c r="BI5" s="1">
        <v>0.53</v>
      </c>
      <c r="BJ5" s="1">
        <v>25</v>
      </c>
      <c r="BK5" s="1">
        <v>22</v>
      </c>
      <c r="BL5" s="1">
        <v>88</v>
      </c>
      <c r="BM5" s="1">
        <v>8</v>
      </c>
      <c r="BN5" s="1">
        <v>7</v>
      </c>
      <c r="BO5" s="1">
        <v>88</v>
      </c>
      <c r="BP5" s="1">
        <v>6</v>
      </c>
      <c r="BQ5" s="1">
        <v>5</v>
      </c>
      <c r="BR5" s="1">
        <v>83</v>
      </c>
      <c r="BS5" s="1">
        <v>0</v>
      </c>
      <c r="BT5" s="1">
        <v>0</v>
      </c>
      <c r="BU5" s="1">
        <v>1</v>
      </c>
      <c r="BV5" s="1">
        <v>0</v>
      </c>
      <c r="BW5" s="1">
        <v>0</v>
      </c>
      <c r="BX5" s="1">
        <v>0</v>
      </c>
      <c r="BY5" s="1">
        <v>36</v>
      </c>
      <c r="BZ5" s="1">
        <v>2</v>
      </c>
      <c r="CA5" s="1">
        <v>1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f t="shared" si="0"/>
        <v>3.5608371900000044</v>
      </c>
      <c r="CL5" s="1">
        <v>1</v>
      </c>
    </row>
    <row r="6" spans="1:90" x14ac:dyDescent="0.25">
      <c r="A6" s="1" t="s">
        <v>186</v>
      </c>
      <c r="B6" s="1">
        <v>5.0999999999999996</v>
      </c>
      <c r="C6" s="1">
        <v>1</v>
      </c>
      <c r="D6" s="1">
        <v>90</v>
      </c>
      <c r="E6" s="1">
        <v>0.01</v>
      </c>
      <c r="F6" s="1">
        <v>0</v>
      </c>
      <c r="G6" s="1">
        <v>0</v>
      </c>
      <c r="H6" s="1">
        <v>0</v>
      </c>
      <c r="I6" s="1">
        <v>1</v>
      </c>
      <c r="J6" s="1">
        <v>0</v>
      </c>
      <c r="K6" s="1">
        <v>1</v>
      </c>
      <c r="L6" s="1">
        <v>0</v>
      </c>
      <c r="M6" s="1">
        <v>0</v>
      </c>
      <c r="N6" s="1">
        <v>1</v>
      </c>
      <c r="O6" s="1">
        <v>0.01</v>
      </c>
      <c r="P6" s="1">
        <v>0.01</v>
      </c>
      <c r="Q6" s="1">
        <v>0</v>
      </c>
      <c r="R6" s="1">
        <v>0</v>
      </c>
      <c r="S6" s="1">
        <v>0</v>
      </c>
      <c r="T6" s="1">
        <v>0</v>
      </c>
      <c r="U6" s="1">
        <v>8</v>
      </c>
      <c r="V6" s="1">
        <v>6</v>
      </c>
      <c r="W6" s="1">
        <v>75</v>
      </c>
      <c r="X6" s="1">
        <v>0</v>
      </c>
      <c r="Y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0.01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4</v>
      </c>
      <c r="AL6" s="1">
        <v>2.7</v>
      </c>
      <c r="AM6" s="1">
        <v>13.6</v>
      </c>
      <c r="AN6" s="1">
        <v>0.1</v>
      </c>
      <c r="AO6" s="1">
        <v>4.8</v>
      </c>
      <c r="AP6" s="1">
        <v>17</v>
      </c>
      <c r="AQ6" s="1">
        <v>17</v>
      </c>
      <c r="AR6" s="1">
        <v>0</v>
      </c>
      <c r="AS6" s="1">
        <v>2</v>
      </c>
      <c r="AT6" s="1">
        <v>1</v>
      </c>
      <c r="AU6" s="1">
        <v>1</v>
      </c>
      <c r="AV6" s="1">
        <v>0</v>
      </c>
      <c r="AW6" s="1">
        <v>0</v>
      </c>
      <c r="AX6" s="1">
        <v>13</v>
      </c>
      <c r="AY6" s="1">
        <v>1</v>
      </c>
      <c r="AZ6" s="1">
        <v>0</v>
      </c>
      <c r="BA6" s="1">
        <v>3</v>
      </c>
      <c r="BB6" s="1">
        <v>4</v>
      </c>
      <c r="BC6" s="1">
        <v>5</v>
      </c>
      <c r="BD6" s="1">
        <v>0</v>
      </c>
      <c r="BE6" s="1">
        <v>3</v>
      </c>
      <c r="BF6" s="1">
        <v>0</v>
      </c>
      <c r="BG6" s="1">
        <v>0</v>
      </c>
      <c r="BH6" s="1">
        <v>0</v>
      </c>
      <c r="BI6" s="1">
        <v>0.43</v>
      </c>
      <c r="BJ6" s="1">
        <v>89</v>
      </c>
      <c r="BK6" s="1">
        <v>81</v>
      </c>
      <c r="BL6" s="1">
        <v>91</v>
      </c>
      <c r="BM6" s="1">
        <v>47</v>
      </c>
      <c r="BN6" s="1">
        <v>43</v>
      </c>
      <c r="BO6" s="1">
        <v>91</v>
      </c>
      <c r="BP6" s="1">
        <v>8</v>
      </c>
      <c r="BQ6" s="1">
        <v>6</v>
      </c>
      <c r="BR6" s="1">
        <v>75</v>
      </c>
      <c r="BS6" s="1">
        <v>0</v>
      </c>
      <c r="BT6" s="1">
        <v>0</v>
      </c>
      <c r="BU6" s="1">
        <v>1</v>
      </c>
      <c r="BV6" s="1">
        <v>0</v>
      </c>
      <c r="BW6" s="1">
        <v>0</v>
      </c>
      <c r="BX6" s="1">
        <v>0</v>
      </c>
      <c r="BY6" s="1">
        <v>96</v>
      </c>
      <c r="BZ6" s="1">
        <v>1</v>
      </c>
      <c r="CA6" s="1">
        <v>7</v>
      </c>
      <c r="CB6" s="1">
        <v>1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f t="shared" si="0"/>
        <v>4.4496673700000011</v>
      </c>
      <c r="CL6" s="1">
        <v>0</v>
      </c>
    </row>
    <row r="7" spans="1:90" x14ac:dyDescent="0.25">
      <c r="A7" s="1" t="s">
        <v>198</v>
      </c>
      <c r="B7" s="1">
        <v>3.9</v>
      </c>
      <c r="C7" s="1">
        <v>1</v>
      </c>
      <c r="D7" s="1">
        <v>17</v>
      </c>
      <c r="E7" s="1">
        <v>0.06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3</v>
      </c>
      <c r="V7" s="1">
        <v>2</v>
      </c>
      <c r="W7" s="1">
        <v>67</v>
      </c>
      <c r="X7" s="1">
        <v>0</v>
      </c>
      <c r="Y7" s="1">
        <v>0</v>
      </c>
      <c r="AA7" s="1">
        <v>0</v>
      </c>
      <c r="AB7" s="1">
        <v>0</v>
      </c>
      <c r="AC7" s="1">
        <v>1</v>
      </c>
      <c r="AD7" s="1">
        <v>0</v>
      </c>
      <c r="AE7" s="1">
        <v>0.03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10.4</v>
      </c>
      <c r="AM7" s="1">
        <v>2.4</v>
      </c>
      <c r="AN7" s="1">
        <v>0.1</v>
      </c>
      <c r="AO7" s="1">
        <v>-0.2</v>
      </c>
      <c r="AP7" s="1">
        <v>4</v>
      </c>
      <c r="AQ7" s="1">
        <v>4</v>
      </c>
      <c r="AR7" s="1">
        <v>0</v>
      </c>
      <c r="AS7" s="1">
        <v>0</v>
      </c>
      <c r="AT7" s="1">
        <v>2</v>
      </c>
      <c r="AU7" s="1">
        <v>0</v>
      </c>
      <c r="AV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31</v>
      </c>
      <c r="BD7" s="1">
        <v>17</v>
      </c>
      <c r="BE7" s="1">
        <v>15</v>
      </c>
      <c r="BF7" s="1">
        <v>4</v>
      </c>
      <c r="BG7" s="1">
        <v>3</v>
      </c>
      <c r="BH7" s="1">
        <v>4</v>
      </c>
      <c r="BI7" s="1">
        <v>3.81</v>
      </c>
      <c r="BJ7" s="1">
        <v>6</v>
      </c>
      <c r="BK7" s="1">
        <v>5</v>
      </c>
      <c r="BL7" s="1">
        <v>83</v>
      </c>
      <c r="BM7" s="1">
        <v>4</v>
      </c>
      <c r="BN7" s="1">
        <v>3</v>
      </c>
      <c r="BO7" s="1">
        <v>75</v>
      </c>
      <c r="BP7" s="1">
        <v>3</v>
      </c>
      <c r="BQ7" s="1">
        <v>2</v>
      </c>
      <c r="BR7" s="1">
        <v>67</v>
      </c>
      <c r="BS7" s="1">
        <v>0</v>
      </c>
      <c r="BT7" s="1">
        <v>0</v>
      </c>
      <c r="BU7" s="1">
        <v>0</v>
      </c>
      <c r="BV7" s="1">
        <v>1</v>
      </c>
      <c r="BW7" s="1">
        <v>0</v>
      </c>
      <c r="BX7" s="1">
        <v>0</v>
      </c>
      <c r="BY7" s="1">
        <v>8</v>
      </c>
      <c r="BZ7" s="1">
        <v>0</v>
      </c>
      <c r="CA7" s="1">
        <v>1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f t="shared" si="0"/>
        <v>3.7724996600000003</v>
      </c>
      <c r="CL7" s="1">
        <v>0</v>
      </c>
    </row>
    <row r="8" spans="1:90" x14ac:dyDescent="0.25">
      <c r="A8" s="1" t="s">
        <v>145</v>
      </c>
      <c r="B8" s="1">
        <v>4.7</v>
      </c>
      <c r="C8" s="1">
        <v>1</v>
      </c>
      <c r="D8" s="1">
        <v>11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17</v>
      </c>
      <c r="V8" s="1">
        <v>16</v>
      </c>
      <c r="W8" s="1">
        <v>94</v>
      </c>
      <c r="X8" s="1">
        <v>0</v>
      </c>
      <c r="Y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3.7</v>
      </c>
      <c r="AM8" s="1">
        <v>4</v>
      </c>
      <c r="AN8" s="1">
        <v>0</v>
      </c>
      <c r="AO8" s="1">
        <v>2.6</v>
      </c>
      <c r="AP8" s="1">
        <v>2</v>
      </c>
      <c r="AQ8" s="1">
        <v>2</v>
      </c>
      <c r="AR8" s="1">
        <v>0</v>
      </c>
      <c r="AS8" s="1">
        <v>1</v>
      </c>
      <c r="AT8" s="1">
        <v>0</v>
      </c>
      <c r="AU8" s="1">
        <v>0</v>
      </c>
      <c r="AV8" s="1">
        <v>0</v>
      </c>
      <c r="AX8" s="1">
        <v>1</v>
      </c>
      <c r="AY8" s="1">
        <v>1</v>
      </c>
      <c r="AZ8" s="1">
        <v>0</v>
      </c>
      <c r="BA8" s="1">
        <v>0</v>
      </c>
      <c r="BB8" s="1">
        <v>1</v>
      </c>
      <c r="BC8" s="1">
        <v>5</v>
      </c>
      <c r="BD8" s="1">
        <v>2</v>
      </c>
      <c r="BE8" s="1">
        <v>3</v>
      </c>
      <c r="BF8" s="1">
        <v>1</v>
      </c>
      <c r="BG8" s="1">
        <v>0</v>
      </c>
      <c r="BH8" s="1">
        <v>1</v>
      </c>
      <c r="BI8" s="1">
        <v>0.83</v>
      </c>
      <c r="BJ8" s="1">
        <v>28</v>
      </c>
      <c r="BK8" s="1">
        <v>27</v>
      </c>
      <c r="BL8" s="1">
        <v>96</v>
      </c>
      <c r="BM8" s="1">
        <v>19</v>
      </c>
      <c r="BN8" s="1">
        <v>18</v>
      </c>
      <c r="BO8" s="1">
        <v>95</v>
      </c>
      <c r="BP8" s="1">
        <v>17</v>
      </c>
      <c r="BQ8" s="1">
        <v>16</v>
      </c>
      <c r="BR8" s="1">
        <v>94</v>
      </c>
      <c r="BS8" s="1">
        <v>0</v>
      </c>
      <c r="BT8" s="1">
        <v>0</v>
      </c>
      <c r="BU8" s="1">
        <v>0</v>
      </c>
      <c r="BV8" s="1">
        <v>1</v>
      </c>
      <c r="BW8" s="1">
        <v>0</v>
      </c>
      <c r="BX8" s="1">
        <v>0</v>
      </c>
      <c r="BY8" s="1">
        <v>32</v>
      </c>
      <c r="BZ8" s="1">
        <v>0</v>
      </c>
      <c r="CA8" s="1">
        <v>5</v>
      </c>
      <c r="CB8" s="1">
        <v>1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f t="shared" si="0"/>
        <v>3.7194619999999996</v>
      </c>
      <c r="CL8" s="1">
        <v>0</v>
      </c>
    </row>
    <row r="9" spans="1:90" x14ac:dyDescent="0.25">
      <c r="A9" s="1" t="s">
        <v>134</v>
      </c>
      <c r="B9" s="1">
        <v>6.3</v>
      </c>
      <c r="C9" s="1">
        <v>2</v>
      </c>
      <c r="D9" s="1">
        <v>77.5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13</v>
      </c>
      <c r="V9" s="1">
        <v>12</v>
      </c>
      <c r="W9" s="1">
        <v>92</v>
      </c>
      <c r="X9" s="1">
        <v>0</v>
      </c>
      <c r="Y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1</v>
      </c>
      <c r="AI9" s="1">
        <v>0</v>
      </c>
      <c r="AJ9" s="1">
        <v>1</v>
      </c>
      <c r="AK9" s="1">
        <v>0</v>
      </c>
      <c r="AL9" s="1">
        <v>2.7</v>
      </c>
      <c r="AM9" s="1">
        <v>10.199999999999999</v>
      </c>
      <c r="AN9" s="1">
        <v>0</v>
      </c>
      <c r="AO9" s="1">
        <v>3.9</v>
      </c>
      <c r="AP9" s="1">
        <v>10</v>
      </c>
      <c r="AQ9" s="1">
        <v>22</v>
      </c>
      <c r="AR9" s="1">
        <v>0</v>
      </c>
      <c r="AS9" s="1">
        <v>5</v>
      </c>
      <c r="AT9" s="1">
        <v>0</v>
      </c>
      <c r="AU9" s="1">
        <v>0</v>
      </c>
      <c r="AV9" s="1">
        <v>0</v>
      </c>
      <c r="AX9" s="1">
        <v>3.5</v>
      </c>
      <c r="AY9" s="1">
        <v>0</v>
      </c>
      <c r="AZ9" s="1">
        <v>0.5</v>
      </c>
      <c r="BA9" s="1">
        <v>1</v>
      </c>
      <c r="BB9" s="1">
        <v>1.5</v>
      </c>
      <c r="BC9" s="1">
        <v>4</v>
      </c>
      <c r="BD9" s="1">
        <v>2</v>
      </c>
      <c r="BE9" s="1">
        <v>2</v>
      </c>
      <c r="BF9" s="1">
        <v>0.5</v>
      </c>
      <c r="BG9" s="1">
        <v>1</v>
      </c>
      <c r="BH9" s="1">
        <v>0</v>
      </c>
      <c r="BI9" s="1">
        <v>0.37</v>
      </c>
      <c r="BJ9" s="1">
        <v>72</v>
      </c>
      <c r="BK9" s="1">
        <v>70</v>
      </c>
      <c r="BL9" s="1">
        <v>97</v>
      </c>
      <c r="BM9" s="1">
        <v>39</v>
      </c>
      <c r="BN9" s="1">
        <v>37.5</v>
      </c>
      <c r="BO9" s="1">
        <v>96</v>
      </c>
      <c r="BP9" s="1">
        <v>13</v>
      </c>
      <c r="BQ9" s="1">
        <v>12</v>
      </c>
      <c r="BR9" s="1">
        <v>92</v>
      </c>
      <c r="BS9" s="1">
        <v>0</v>
      </c>
      <c r="BT9" s="1">
        <v>0</v>
      </c>
      <c r="BU9" s="1">
        <v>2</v>
      </c>
      <c r="BV9" s="1">
        <v>0</v>
      </c>
      <c r="BW9" s="1">
        <v>1</v>
      </c>
      <c r="BX9" s="1">
        <v>0</v>
      </c>
      <c r="BY9" s="1">
        <v>76.5</v>
      </c>
      <c r="BZ9" s="1">
        <v>0</v>
      </c>
      <c r="CA9" s="1">
        <v>11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f t="shared" si="0"/>
        <v>3.7418193999999998</v>
      </c>
      <c r="CL9" s="1">
        <v>12</v>
      </c>
    </row>
    <row r="10" spans="1:90" x14ac:dyDescent="0.25">
      <c r="A10" s="1" t="s">
        <v>60</v>
      </c>
      <c r="B10" s="1">
        <v>5.3</v>
      </c>
      <c r="C10" s="1">
        <v>2</v>
      </c>
      <c r="D10" s="1">
        <v>90</v>
      </c>
      <c r="E10" s="1">
        <v>0.01</v>
      </c>
      <c r="F10" s="1">
        <v>0</v>
      </c>
      <c r="G10" s="1">
        <v>0</v>
      </c>
      <c r="H10" s="1">
        <v>0</v>
      </c>
      <c r="I10" s="1">
        <v>0.5</v>
      </c>
      <c r="J10" s="1">
        <v>0</v>
      </c>
      <c r="K10" s="1">
        <v>0</v>
      </c>
      <c r="L10" s="1">
        <v>0.5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29.5</v>
      </c>
      <c r="V10" s="1">
        <v>25</v>
      </c>
      <c r="W10" s="1">
        <v>85</v>
      </c>
      <c r="X10" s="1">
        <v>2</v>
      </c>
      <c r="Y10" s="1">
        <v>0.5</v>
      </c>
      <c r="Z10" s="1">
        <v>25</v>
      </c>
      <c r="AA10" s="1">
        <v>0</v>
      </c>
      <c r="AB10" s="1">
        <v>0</v>
      </c>
      <c r="AC10" s="1">
        <v>1</v>
      </c>
      <c r="AD10" s="1">
        <v>0</v>
      </c>
      <c r="AE10" s="1">
        <v>0.04</v>
      </c>
      <c r="AF10" s="1">
        <v>0</v>
      </c>
      <c r="AG10" s="1">
        <v>0</v>
      </c>
      <c r="AH10" s="1">
        <v>0</v>
      </c>
      <c r="AI10" s="1">
        <v>0</v>
      </c>
      <c r="AJ10" s="1">
        <v>1</v>
      </c>
      <c r="AK10" s="1">
        <v>1.5</v>
      </c>
      <c r="AL10" s="1">
        <v>21.4</v>
      </c>
      <c r="AM10" s="1">
        <v>14.7</v>
      </c>
      <c r="AN10" s="1">
        <v>0.1</v>
      </c>
      <c r="AO10" s="1">
        <v>5.0999999999999996</v>
      </c>
      <c r="AP10" s="1">
        <v>12.5</v>
      </c>
      <c r="AQ10" s="1">
        <v>24.5</v>
      </c>
      <c r="AR10" s="1">
        <v>0</v>
      </c>
      <c r="AS10" s="1">
        <v>6</v>
      </c>
      <c r="AT10" s="1">
        <v>0</v>
      </c>
      <c r="AU10" s="1">
        <v>2</v>
      </c>
      <c r="AV10" s="1">
        <v>1</v>
      </c>
      <c r="AW10" s="1">
        <v>50</v>
      </c>
      <c r="AX10" s="1">
        <v>6.5</v>
      </c>
      <c r="AY10" s="1">
        <v>1.5</v>
      </c>
      <c r="AZ10" s="1">
        <v>0</v>
      </c>
      <c r="BA10" s="1">
        <v>2</v>
      </c>
      <c r="BB10" s="1">
        <v>3.5</v>
      </c>
      <c r="BC10" s="1">
        <v>4</v>
      </c>
      <c r="BD10" s="1">
        <v>2</v>
      </c>
      <c r="BE10" s="1">
        <v>2</v>
      </c>
      <c r="BF10" s="1">
        <v>0.5</v>
      </c>
      <c r="BG10" s="1">
        <v>1</v>
      </c>
      <c r="BH10" s="1">
        <v>0</v>
      </c>
      <c r="BI10" s="1">
        <v>0.37</v>
      </c>
      <c r="BJ10" s="1">
        <v>71.5</v>
      </c>
      <c r="BK10" s="1">
        <v>64</v>
      </c>
      <c r="BL10" s="1">
        <v>90</v>
      </c>
      <c r="BM10" s="1">
        <v>52.5</v>
      </c>
      <c r="BN10" s="1">
        <v>46</v>
      </c>
      <c r="BO10" s="1">
        <v>88</v>
      </c>
      <c r="BP10" s="1">
        <v>29.5</v>
      </c>
      <c r="BQ10" s="1">
        <v>25</v>
      </c>
      <c r="BR10" s="1">
        <v>85</v>
      </c>
      <c r="BS10" s="1">
        <v>0.5</v>
      </c>
      <c r="BT10" s="1">
        <v>0</v>
      </c>
      <c r="BU10" s="1">
        <v>2</v>
      </c>
      <c r="BV10" s="1">
        <v>0</v>
      </c>
      <c r="BW10" s="1">
        <v>0</v>
      </c>
      <c r="BX10" s="1">
        <v>1</v>
      </c>
      <c r="BY10" s="1">
        <v>92</v>
      </c>
      <c r="BZ10" s="1">
        <v>0.5</v>
      </c>
      <c r="CA10" s="1">
        <v>10</v>
      </c>
      <c r="CB10" s="1">
        <v>4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f t="shared" si="0"/>
        <v>4.1689047100000005</v>
      </c>
      <c r="CL10" s="1">
        <v>11</v>
      </c>
    </row>
    <row r="11" spans="1:90" x14ac:dyDescent="0.25">
      <c r="A11" s="1" t="s">
        <v>165</v>
      </c>
      <c r="B11" s="1">
        <v>7.1</v>
      </c>
      <c r="C11" s="1">
        <v>2</v>
      </c>
      <c r="D11" s="1">
        <v>90</v>
      </c>
      <c r="E11" s="1">
        <v>0.15</v>
      </c>
      <c r="F11" s="1">
        <v>0</v>
      </c>
      <c r="G11" s="1">
        <v>0.4</v>
      </c>
      <c r="H11" s="1">
        <v>0</v>
      </c>
      <c r="I11" s="1">
        <v>0.5</v>
      </c>
      <c r="J11" s="1">
        <v>0.5</v>
      </c>
      <c r="K11" s="1">
        <v>0.5</v>
      </c>
      <c r="L11" s="1">
        <v>0</v>
      </c>
      <c r="M11" s="1">
        <v>0</v>
      </c>
      <c r="N11" s="1">
        <v>0.5</v>
      </c>
      <c r="O11" s="1">
        <v>0.11</v>
      </c>
      <c r="P11" s="1">
        <v>0.11</v>
      </c>
      <c r="Q11" s="1">
        <v>0</v>
      </c>
      <c r="R11" s="1">
        <v>0</v>
      </c>
      <c r="S11" s="1">
        <v>0</v>
      </c>
      <c r="T11" s="1">
        <v>0</v>
      </c>
      <c r="U11" s="1">
        <v>24</v>
      </c>
      <c r="V11" s="1">
        <v>15</v>
      </c>
      <c r="W11" s="1">
        <v>63</v>
      </c>
      <c r="X11" s="1">
        <v>7.5</v>
      </c>
      <c r="Y11" s="1">
        <v>2.5</v>
      </c>
      <c r="Z11" s="1">
        <v>33</v>
      </c>
      <c r="AA11" s="1">
        <v>5</v>
      </c>
      <c r="AB11" s="1">
        <v>0</v>
      </c>
      <c r="AC11" s="1">
        <v>2.5</v>
      </c>
      <c r="AD11" s="1">
        <v>0.5</v>
      </c>
      <c r="AE11" s="1">
        <v>0.32</v>
      </c>
      <c r="AF11" s="1">
        <v>0</v>
      </c>
      <c r="AG11" s="1">
        <v>0</v>
      </c>
      <c r="AH11" s="1">
        <v>0</v>
      </c>
      <c r="AI11" s="1">
        <v>0</v>
      </c>
      <c r="AJ11" s="1">
        <v>0.5</v>
      </c>
      <c r="AK11" s="1">
        <v>23.5</v>
      </c>
      <c r="AL11" s="1">
        <v>40.9</v>
      </c>
      <c r="AM11" s="1">
        <v>15.7</v>
      </c>
      <c r="AN11" s="1">
        <v>1.6</v>
      </c>
      <c r="AO11" s="1">
        <v>6.9</v>
      </c>
      <c r="AP11" s="1">
        <v>13</v>
      </c>
      <c r="AQ11" s="1">
        <v>19</v>
      </c>
      <c r="AR11" s="1">
        <v>1</v>
      </c>
      <c r="AS11" s="1">
        <v>5</v>
      </c>
      <c r="AT11" s="1">
        <v>0.5</v>
      </c>
      <c r="AU11" s="1">
        <v>0.5</v>
      </c>
      <c r="AV11" s="1">
        <v>0</v>
      </c>
      <c r="AW11" s="1">
        <v>0</v>
      </c>
      <c r="AX11" s="1">
        <v>5.5</v>
      </c>
      <c r="AY11" s="1">
        <v>1</v>
      </c>
      <c r="AZ11" s="1">
        <v>0</v>
      </c>
      <c r="BA11" s="1">
        <v>1</v>
      </c>
      <c r="BB11" s="1">
        <v>2</v>
      </c>
      <c r="BC11" s="1">
        <v>4.5</v>
      </c>
      <c r="BD11" s="1">
        <v>0.5</v>
      </c>
      <c r="BE11" s="1">
        <v>1.5</v>
      </c>
      <c r="BF11" s="1">
        <v>0</v>
      </c>
      <c r="BG11" s="1">
        <v>0</v>
      </c>
      <c r="BH11" s="1">
        <v>0</v>
      </c>
      <c r="BI11" s="1">
        <v>0.28000000000000003</v>
      </c>
      <c r="BJ11" s="1">
        <v>71</v>
      </c>
      <c r="BK11" s="1">
        <v>57</v>
      </c>
      <c r="BL11" s="1">
        <v>80</v>
      </c>
      <c r="BM11" s="1">
        <v>56</v>
      </c>
      <c r="BN11" s="1">
        <v>39.5</v>
      </c>
      <c r="BO11" s="1">
        <v>71</v>
      </c>
      <c r="BP11" s="1">
        <v>24</v>
      </c>
      <c r="BQ11" s="1">
        <v>15</v>
      </c>
      <c r="BR11" s="1">
        <v>63</v>
      </c>
      <c r="BS11" s="1">
        <v>0</v>
      </c>
      <c r="BT11" s="1">
        <v>0</v>
      </c>
      <c r="BU11" s="1">
        <v>2</v>
      </c>
      <c r="BV11" s="1">
        <v>0</v>
      </c>
      <c r="BW11" s="1">
        <v>0</v>
      </c>
      <c r="BX11" s="1">
        <v>0.5</v>
      </c>
      <c r="BY11" s="1">
        <v>98</v>
      </c>
      <c r="BZ11" s="1">
        <v>8</v>
      </c>
      <c r="CA11" s="1">
        <v>5</v>
      </c>
      <c r="CB11" s="1">
        <v>9.5</v>
      </c>
      <c r="CC11" s="1">
        <v>0</v>
      </c>
      <c r="CD11" s="1">
        <v>0</v>
      </c>
      <c r="CE11" s="1">
        <v>4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f t="shared" si="0"/>
        <v>5.706439409999998</v>
      </c>
      <c r="CL11" s="1">
        <v>9</v>
      </c>
    </row>
    <row r="12" spans="1:90" x14ac:dyDescent="0.25">
      <c r="A12" s="1" t="s">
        <v>154</v>
      </c>
      <c r="B12" s="1">
        <v>5.7</v>
      </c>
      <c r="C12" s="1">
        <v>2</v>
      </c>
      <c r="D12" s="1">
        <v>76</v>
      </c>
      <c r="E12" s="1">
        <v>0.14000000000000001</v>
      </c>
      <c r="F12" s="1">
        <v>0.25</v>
      </c>
      <c r="G12" s="1">
        <v>0.5</v>
      </c>
      <c r="H12" s="1">
        <v>1</v>
      </c>
      <c r="I12" s="1">
        <v>1.5</v>
      </c>
      <c r="J12" s="1">
        <v>0</v>
      </c>
      <c r="K12" s="1">
        <v>0.5</v>
      </c>
      <c r="L12" s="1">
        <v>1</v>
      </c>
      <c r="M12" s="1">
        <v>0</v>
      </c>
      <c r="N12" s="1">
        <v>0.5</v>
      </c>
      <c r="O12" s="1">
        <v>0.02</v>
      </c>
      <c r="P12" s="1">
        <v>0.02</v>
      </c>
      <c r="Q12" s="1">
        <v>0</v>
      </c>
      <c r="R12" s="1">
        <v>0</v>
      </c>
      <c r="S12" s="1">
        <v>0</v>
      </c>
      <c r="T12" s="1">
        <v>0</v>
      </c>
      <c r="U12" s="1">
        <v>12</v>
      </c>
      <c r="V12" s="1">
        <v>10</v>
      </c>
      <c r="W12" s="1">
        <v>83</v>
      </c>
      <c r="X12" s="1">
        <v>4</v>
      </c>
      <c r="Y12" s="1">
        <v>1</v>
      </c>
      <c r="Z12" s="1">
        <v>25</v>
      </c>
      <c r="AA12" s="1">
        <v>1.5</v>
      </c>
      <c r="AB12" s="1">
        <v>1</v>
      </c>
      <c r="AC12" s="1">
        <v>1.5</v>
      </c>
      <c r="AD12" s="1">
        <v>1</v>
      </c>
      <c r="AE12" s="1">
        <v>0.44</v>
      </c>
      <c r="AF12" s="1">
        <v>0.5</v>
      </c>
      <c r="AG12" s="1">
        <v>0</v>
      </c>
      <c r="AH12" s="1">
        <v>0</v>
      </c>
      <c r="AI12" s="1">
        <v>0</v>
      </c>
      <c r="AJ12" s="1">
        <v>0.5</v>
      </c>
      <c r="AK12" s="1">
        <v>9.5</v>
      </c>
      <c r="AL12" s="1">
        <v>26.95</v>
      </c>
      <c r="AM12" s="1">
        <v>15.2</v>
      </c>
      <c r="AN12" s="1">
        <v>1.5</v>
      </c>
      <c r="AO12" s="1">
        <v>4.3</v>
      </c>
      <c r="AP12" s="1">
        <v>11.5</v>
      </c>
      <c r="AQ12" s="1">
        <v>22</v>
      </c>
      <c r="AR12" s="1">
        <v>0</v>
      </c>
      <c r="AS12" s="1">
        <v>5</v>
      </c>
      <c r="AT12" s="1">
        <v>1</v>
      </c>
      <c r="AU12" s="1">
        <v>2</v>
      </c>
      <c r="AV12" s="1">
        <v>2</v>
      </c>
      <c r="AW12" s="1">
        <v>100</v>
      </c>
      <c r="AX12" s="1">
        <v>2.5</v>
      </c>
      <c r="AY12" s="1">
        <v>0.5</v>
      </c>
      <c r="AZ12" s="1">
        <v>0</v>
      </c>
      <c r="BA12" s="1">
        <v>2</v>
      </c>
      <c r="BB12" s="1">
        <v>2.5</v>
      </c>
      <c r="BC12" s="1">
        <v>8.5</v>
      </c>
      <c r="BD12" s="1">
        <v>5</v>
      </c>
      <c r="BE12" s="1">
        <v>4</v>
      </c>
      <c r="BF12" s="1">
        <v>1</v>
      </c>
      <c r="BG12" s="1">
        <v>0</v>
      </c>
      <c r="BH12" s="1">
        <v>1.5</v>
      </c>
      <c r="BI12" s="1">
        <v>1.36</v>
      </c>
      <c r="BJ12" s="1">
        <v>27.5</v>
      </c>
      <c r="BK12" s="1">
        <v>24.5</v>
      </c>
      <c r="BL12" s="1">
        <v>89</v>
      </c>
      <c r="BM12" s="1">
        <v>22</v>
      </c>
      <c r="BN12" s="1">
        <v>16.5</v>
      </c>
      <c r="BO12" s="1">
        <v>75</v>
      </c>
      <c r="BP12" s="1">
        <v>12</v>
      </c>
      <c r="BQ12" s="1">
        <v>10</v>
      </c>
      <c r="BR12" s="1">
        <v>83</v>
      </c>
      <c r="BS12" s="1">
        <v>0</v>
      </c>
      <c r="BT12" s="1">
        <v>0</v>
      </c>
      <c r="BU12" s="1">
        <v>2</v>
      </c>
      <c r="BV12" s="1">
        <v>0</v>
      </c>
      <c r="BW12" s="1">
        <v>2</v>
      </c>
      <c r="BX12" s="1">
        <v>0.5</v>
      </c>
      <c r="BY12" s="1">
        <v>59</v>
      </c>
      <c r="BZ12" s="1">
        <v>1.5</v>
      </c>
      <c r="CA12" s="1">
        <v>4.5</v>
      </c>
      <c r="CB12" s="1">
        <v>4.5</v>
      </c>
      <c r="CC12" s="1">
        <v>0.5</v>
      </c>
      <c r="CD12" s="1">
        <v>0</v>
      </c>
      <c r="CE12" s="1">
        <v>1.5</v>
      </c>
      <c r="CF12" s="1">
        <v>0</v>
      </c>
      <c r="CG12" s="1">
        <v>1</v>
      </c>
      <c r="CH12" s="1">
        <v>0</v>
      </c>
      <c r="CI12" s="1">
        <v>0</v>
      </c>
      <c r="CJ12" s="1">
        <v>0</v>
      </c>
      <c r="CK12" s="1">
        <f t="shared" si="0"/>
        <v>3.3773194599999981</v>
      </c>
      <c r="CL12" s="1">
        <v>9</v>
      </c>
    </row>
    <row r="13" spans="1:90" x14ac:dyDescent="0.25">
      <c r="A13" s="1" t="s">
        <v>163</v>
      </c>
      <c r="B13" s="1">
        <v>5.6</v>
      </c>
      <c r="C13" s="1">
        <v>2</v>
      </c>
      <c r="D13" s="1">
        <v>90</v>
      </c>
      <c r="E13" s="1">
        <v>0.03</v>
      </c>
      <c r="F13" s="1">
        <v>0</v>
      </c>
      <c r="G13" s="1">
        <v>0.1</v>
      </c>
      <c r="H13" s="1">
        <v>0</v>
      </c>
      <c r="I13" s="1">
        <v>1</v>
      </c>
      <c r="J13" s="1">
        <v>0.5</v>
      </c>
      <c r="K13" s="1">
        <v>1</v>
      </c>
      <c r="L13" s="1">
        <v>0</v>
      </c>
      <c r="M13" s="1">
        <v>0</v>
      </c>
      <c r="N13" s="1">
        <v>0.5</v>
      </c>
      <c r="O13" s="1">
        <v>0.08</v>
      </c>
      <c r="P13" s="1">
        <v>0.08</v>
      </c>
      <c r="Q13" s="1">
        <v>0</v>
      </c>
      <c r="R13" s="1">
        <v>0</v>
      </c>
      <c r="S13" s="1">
        <v>0</v>
      </c>
      <c r="T13" s="1">
        <v>0</v>
      </c>
      <c r="U13" s="1">
        <v>23</v>
      </c>
      <c r="V13" s="1">
        <v>21</v>
      </c>
      <c r="W13" s="1">
        <v>91</v>
      </c>
      <c r="X13" s="1">
        <v>0</v>
      </c>
      <c r="Y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0.02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10.5</v>
      </c>
      <c r="AL13" s="1">
        <v>4.7</v>
      </c>
      <c r="AM13" s="1">
        <v>32.6</v>
      </c>
      <c r="AN13" s="1">
        <v>0.6</v>
      </c>
      <c r="AO13" s="1">
        <v>3.6</v>
      </c>
      <c r="AP13" s="1">
        <v>16.5</v>
      </c>
      <c r="AQ13" s="1">
        <v>16.5</v>
      </c>
      <c r="AR13" s="1">
        <v>0</v>
      </c>
      <c r="AS13" s="1">
        <v>1.5</v>
      </c>
      <c r="AT13" s="1">
        <v>1.5</v>
      </c>
      <c r="AU13" s="1">
        <v>1.5</v>
      </c>
      <c r="AV13" s="1">
        <v>1.5</v>
      </c>
      <c r="AW13" s="1">
        <v>100</v>
      </c>
      <c r="AX13" s="1">
        <v>2.5</v>
      </c>
      <c r="AY13" s="1">
        <v>3.5</v>
      </c>
      <c r="AZ13" s="1">
        <v>2</v>
      </c>
      <c r="BA13" s="1">
        <v>1</v>
      </c>
      <c r="BB13" s="1">
        <v>6.5</v>
      </c>
      <c r="BC13" s="1">
        <v>8.5</v>
      </c>
      <c r="BD13" s="1">
        <v>5</v>
      </c>
      <c r="BE13" s="1">
        <v>4</v>
      </c>
      <c r="BF13" s="1">
        <v>1</v>
      </c>
      <c r="BG13" s="1">
        <v>0</v>
      </c>
      <c r="BH13" s="1">
        <v>1.5</v>
      </c>
      <c r="BI13" s="1">
        <v>1.36</v>
      </c>
      <c r="BJ13" s="1">
        <v>106.5</v>
      </c>
      <c r="BK13" s="1">
        <v>100</v>
      </c>
      <c r="BL13" s="1">
        <v>94</v>
      </c>
      <c r="BM13" s="1">
        <v>56.5</v>
      </c>
      <c r="BN13" s="1">
        <v>52.5</v>
      </c>
      <c r="BO13" s="1">
        <v>93</v>
      </c>
      <c r="BP13" s="1">
        <v>23</v>
      </c>
      <c r="BQ13" s="1">
        <v>21</v>
      </c>
      <c r="BR13" s="1">
        <v>91</v>
      </c>
      <c r="BS13" s="1">
        <v>0</v>
      </c>
      <c r="BT13" s="1">
        <v>0</v>
      </c>
      <c r="BU13" s="1">
        <v>2</v>
      </c>
      <c r="BV13" s="1">
        <v>0</v>
      </c>
      <c r="BW13" s="1">
        <v>0</v>
      </c>
      <c r="BX13" s="1">
        <v>0.5</v>
      </c>
      <c r="BY13" s="1">
        <v>120</v>
      </c>
      <c r="BZ13" s="1">
        <v>1</v>
      </c>
      <c r="CA13" s="1">
        <v>15</v>
      </c>
      <c r="CB13" s="1">
        <v>3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f t="shared" si="0"/>
        <v>4.3787011100000006</v>
      </c>
      <c r="CL13" s="1">
        <v>8</v>
      </c>
    </row>
    <row r="14" spans="1:90" x14ac:dyDescent="0.25">
      <c r="A14" s="1" t="s">
        <v>87</v>
      </c>
      <c r="B14" s="1">
        <v>5</v>
      </c>
      <c r="C14" s="1">
        <v>2</v>
      </c>
      <c r="D14" s="1">
        <v>90</v>
      </c>
      <c r="E14" s="1">
        <v>0.32</v>
      </c>
      <c r="F14" s="1">
        <v>1</v>
      </c>
      <c r="G14" s="1">
        <v>0.3</v>
      </c>
      <c r="H14" s="1">
        <v>1</v>
      </c>
      <c r="I14" s="1">
        <v>1</v>
      </c>
      <c r="J14" s="1">
        <v>0.5</v>
      </c>
      <c r="K14" s="1">
        <v>1</v>
      </c>
      <c r="L14" s="1">
        <v>0</v>
      </c>
      <c r="M14" s="1">
        <v>0.5</v>
      </c>
      <c r="N14" s="1">
        <v>0</v>
      </c>
      <c r="O14" s="1">
        <v>0.23</v>
      </c>
      <c r="P14" s="1">
        <v>0.23</v>
      </c>
      <c r="Q14" s="1">
        <v>0.5</v>
      </c>
      <c r="R14" s="1">
        <v>0.5</v>
      </c>
      <c r="S14" s="1">
        <v>0</v>
      </c>
      <c r="T14" s="1">
        <v>0</v>
      </c>
      <c r="U14" s="1">
        <v>5</v>
      </c>
      <c r="V14" s="1">
        <v>3</v>
      </c>
      <c r="W14" s="1">
        <v>60</v>
      </c>
      <c r="X14" s="1">
        <v>0</v>
      </c>
      <c r="Y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0.02</v>
      </c>
      <c r="AF14" s="1">
        <v>0</v>
      </c>
      <c r="AG14" s="1">
        <v>0</v>
      </c>
      <c r="AH14" s="1">
        <v>0</v>
      </c>
      <c r="AI14" s="1">
        <v>0</v>
      </c>
      <c r="AJ14" s="1">
        <v>0.5</v>
      </c>
      <c r="AK14" s="1">
        <v>11.5</v>
      </c>
      <c r="AL14" s="1">
        <v>0.35</v>
      </c>
      <c r="AM14" s="1">
        <v>39.6</v>
      </c>
      <c r="AN14" s="1">
        <v>1.4</v>
      </c>
      <c r="AO14" s="1">
        <v>3.8</v>
      </c>
      <c r="AP14" s="1">
        <v>14.5</v>
      </c>
      <c r="AQ14" s="1">
        <v>26.5</v>
      </c>
      <c r="AR14" s="1">
        <v>1.5</v>
      </c>
      <c r="AS14" s="1">
        <v>8.5</v>
      </c>
      <c r="AT14" s="1">
        <v>0.5</v>
      </c>
      <c r="AU14" s="1">
        <v>0</v>
      </c>
      <c r="AV14" s="1">
        <v>0</v>
      </c>
      <c r="AX14" s="1">
        <v>3</v>
      </c>
      <c r="AY14" s="1">
        <v>7</v>
      </c>
      <c r="AZ14" s="1">
        <v>1</v>
      </c>
      <c r="BA14" s="1">
        <v>3.5</v>
      </c>
      <c r="BB14" s="1">
        <v>11.5</v>
      </c>
      <c r="BC14" s="1">
        <v>18</v>
      </c>
      <c r="BD14" s="1">
        <v>11.5</v>
      </c>
      <c r="BE14" s="1">
        <v>6</v>
      </c>
      <c r="BF14" s="1">
        <v>2.5</v>
      </c>
      <c r="BG14" s="1">
        <v>2</v>
      </c>
      <c r="BH14" s="1">
        <v>2.5</v>
      </c>
      <c r="BI14" s="1">
        <v>2.04</v>
      </c>
      <c r="BJ14" s="1">
        <v>42</v>
      </c>
      <c r="BK14" s="1">
        <v>31.5</v>
      </c>
      <c r="BL14" s="1">
        <v>75</v>
      </c>
      <c r="BM14" s="1">
        <v>11</v>
      </c>
      <c r="BN14" s="1">
        <v>7.5</v>
      </c>
      <c r="BO14" s="1">
        <v>68</v>
      </c>
      <c r="BP14" s="1">
        <v>5</v>
      </c>
      <c r="BQ14" s="1">
        <v>3</v>
      </c>
      <c r="BR14" s="1">
        <v>60</v>
      </c>
      <c r="BS14" s="1">
        <v>0</v>
      </c>
      <c r="BT14" s="1">
        <v>0</v>
      </c>
      <c r="BU14" s="1">
        <v>2</v>
      </c>
      <c r="BV14" s="1">
        <v>0</v>
      </c>
      <c r="BW14" s="1">
        <v>0</v>
      </c>
      <c r="BX14" s="1">
        <v>0.5</v>
      </c>
      <c r="BY14" s="1">
        <v>57.5</v>
      </c>
      <c r="BZ14" s="1">
        <v>1.5</v>
      </c>
      <c r="CA14" s="1">
        <v>4</v>
      </c>
      <c r="CB14" s="1">
        <v>0.5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f t="shared" si="0"/>
        <v>4.4390002000000015</v>
      </c>
      <c r="CL14" s="1">
        <v>7</v>
      </c>
    </row>
    <row r="15" spans="1:90" x14ac:dyDescent="0.25">
      <c r="A15" s="1" t="s">
        <v>141</v>
      </c>
      <c r="B15" s="1">
        <v>4.7</v>
      </c>
      <c r="C15" s="1">
        <v>2</v>
      </c>
      <c r="D15" s="1">
        <v>90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1.5</v>
      </c>
      <c r="V15" s="1">
        <v>0</v>
      </c>
      <c r="W15" s="1">
        <v>0</v>
      </c>
      <c r="X15" s="1">
        <v>0</v>
      </c>
      <c r="Y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0.5</v>
      </c>
      <c r="AK15" s="1">
        <v>1</v>
      </c>
      <c r="AL15" s="1">
        <v>0.05</v>
      </c>
      <c r="AM15" s="1">
        <v>19.8</v>
      </c>
      <c r="AN15" s="1">
        <v>0</v>
      </c>
      <c r="AO15" s="1">
        <v>2.2999999999999998</v>
      </c>
      <c r="AP15" s="1">
        <v>13</v>
      </c>
      <c r="AQ15" s="1">
        <v>19</v>
      </c>
      <c r="AR15" s="1">
        <v>1</v>
      </c>
      <c r="AS15" s="1">
        <v>5</v>
      </c>
      <c r="AT15" s="1">
        <v>0.5</v>
      </c>
      <c r="AU15" s="1">
        <v>1</v>
      </c>
      <c r="AV15" s="1">
        <v>0.5</v>
      </c>
      <c r="AW15" s="1">
        <v>50</v>
      </c>
      <c r="AX15" s="1">
        <v>6</v>
      </c>
      <c r="AY15" s="1">
        <v>5</v>
      </c>
      <c r="AZ15" s="1">
        <v>1.5</v>
      </c>
      <c r="BA15" s="1">
        <v>1</v>
      </c>
      <c r="BB15" s="1">
        <v>7.5</v>
      </c>
      <c r="BC15" s="1">
        <v>18</v>
      </c>
      <c r="BD15" s="1">
        <v>11.5</v>
      </c>
      <c r="BE15" s="1">
        <v>6</v>
      </c>
      <c r="BF15" s="1">
        <v>2.5</v>
      </c>
      <c r="BG15" s="1">
        <v>2</v>
      </c>
      <c r="BH15" s="1">
        <v>2.5</v>
      </c>
      <c r="BI15" s="1">
        <v>2.04</v>
      </c>
      <c r="BJ15" s="1">
        <v>32.5</v>
      </c>
      <c r="BK15" s="1">
        <v>28</v>
      </c>
      <c r="BL15" s="1">
        <v>86</v>
      </c>
      <c r="BM15" s="1">
        <v>5</v>
      </c>
      <c r="BN15" s="1">
        <v>3</v>
      </c>
      <c r="BO15" s="1">
        <v>60</v>
      </c>
      <c r="BP15" s="1">
        <v>1.5</v>
      </c>
      <c r="BQ15" s="1">
        <v>0</v>
      </c>
      <c r="BR15" s="1">
        <v>0</v>
      </c>
      <c r="BS15" s="1">
        <v>0</v>
      </c>
      <c r="BT15" s="1">
        <v>0</v>
      </c>
      <c r="BU15" s="1">
        <v>2</v>
      </c>
      <c r="BV15" s="1">
        <v>0</v>
      </c>
      <c r="BW15" s="1">
        <v>0</v>
      </c>
      <c r="BX15" s="1">
        <v>0</v>
      </c>
      <c r="BY15" s="1">
        <v>43</v>
      </c>
      <c r="BZ15" s="1">
        <v>0.5</v>
      </c>
      <c r="CA15" s="1">
        <v>1.5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f t="shared" si="0"/>
        <v>3.1443596000000005</v>
      </c>
      <c r="CL15" s="1">
        <v>7</v>
      </c>
    </row>
    <row r="16" spans="1:90" x14ac:dyDescent="0.25">
      <c r="A16" s="1" t="s">
        <v>155</v>
      </c>
      <c r="B16" s="1">
        <v>8.5</v>
      </c>
      <c r="C16" s="1">
        <v>2</v>
      </c>
      <c r="D16" s="1">
        <v>90</v>
      </c>
      <c r="E16" s="1">
        <v>7.0000000000000007E-2</v>
      </c>
      <c r="F16" s="1">
        <v>0.25</v>
      </c>
      <c r="G16" s="1">
        <v>0.2</v>
      </c>
      <c r="H16" s="1">
        <v>1</v>
      </c>
      <c r="I16" s="1">
        <v>1.5</v>
      </c>
      <c r="J16" s="1">
        <v>0.5</v>
      </c>
      <c r="K16" s="1">
        <v>0.5</v>
      </c>
      <c r="L16" s="1">
        <v>1</v>
      </c>
      <c r="M16" s="1">
        <v>0</v>
      </c>
      <c r="N16" s="1">
        <v>0</v>
      </c>
      <c r="O16" s="1">
        <v>0.09</v>
      </c>
      <c r="P16" s="1">
        <v>0.09</v>
      </c>
      <c r="Q16" s="1">
        <v>0.5</v>
      </c>
      <c r="R16" s="1">
        <v>0</v>
      </c>
      <c r="S16" s="1">
        <v>0.5</v>
      </c>
      <c r="T16" s="1">
        <v>0</v>
      </c>
      <c r="U16" s="1">
        <v>37.5</v>
      </c>
      <c r="V16" s="1">
        <v>25</v>
      </c>
      <c r="W16" s="1">
        <v>67</v>
      </c>
      <c r="X16" s="1">
        <v>12</v>
      </c>
      <c r="Y16" s="1">
        <v>4.5</v>
      </c>
      <c r="Z16" s="1">
        <v>38</v>
      </c>
      <c r="AA16" s="1">
        <v>6</v>
      </c>
      <c r="AB16" s="1">
        <v>0.5</v>
      </c>
      <c r="AC16" s="1">
        <v>2.5</v>
      </c>
      <c r="AD16" s="1">
        <v>0</v>
      </c>
      <c r="AE16" s="1">
        <v>0.12</v>
      </c>
      <c r="AF16" s="1">
        <v>0</v>
      </c>
      <c r="AG16" s="1">
        <v>0</v>
      </c>
      <c r="AH16" s="1">
        <v>0</v>
      </c>
      <c r="AI16" s="1">
        <v>0</v>
      </c>
      <c r="AJ16" s="1">
        <v>0.5</v>
      </c>
      <c r="AK16" s="1">
        <v>12.5</v>
      </c>
      <c r="AL16" s="1">
        <v>52.3</v>
      </c>
      <c r="AM16" s="1">
        <v>34</v>
      </c>
      <c r="AN16" s="1">
        <v>0.9</v>
      </c>
      <c r="AO16" s="1">
        <v>6.3</v>
      </c>
      <c r="AP16" s="1">
        <v>17.5</v>
      </c>
      <c r="AQ16" s="1">
        <v>29.5</v>
      </c>
      <c r="AR16" s="1">
        <v>3</v>
      </c>
      <c r="AS16" s="1">
        <v>10</v>
      </c>
      <c r="AT16" s="1">
        <v>0.5</v>
      </c>
      <c r="AU16" s="1">
        <v>1</v>
      </c>
      <c r="AV16" s="1">
        <v>1</v>
      </c>
      <c r="AW16" s="1">
        <v>100</v>
      </c>
      <c r="AX16" s="1">
        <v>10</v>
      </c>
      <c r="AY16" s="1">
        <v>0</v>
      </c>
      <c r="AZ16" s="1">
        <v>0</v>
      </c>
      <c r="BA16" s="1">
        <v>1</v>
      </c>
      <c r="BB16" s="1">
        <v>1</v>
      </c>
      <c r="BC16" s="1">
        <v>4.5</v>
      </c>
      <c r="BD16" s="1">
        <v>0.5</v>
      </c>
      <c r="BE16" s="1">
        <v>1.5</v>
      </c>
      <c r="BF16" s="1">
        <v>0</v>
      </c>
      <c r="BG16" s="1">
        <v>0</v>
      </c>
      <c r="BH16" s="1">
        <v>0</v>
      </c>
      <c r="BI16" s="1">
        <v>0.28000000000000003</v>
      </c>
      <c r="BJ16" s="1">
        <v>73</v>
      </c>
      <c r="BK16" s="1">
        <v>55</v>
      </c>
      <c r="BL16" s="1">
        <v>75</v>
      </c>
      <c r="BM16" s="1">
        <v>68</v>
      </c>
      <c r="BN16" s="1">
        <v>45.5</v>
      </c>
      <c r="BO16" s="1">
        <v>67</v>
      </c>
      <c r="BP16" s="1">
        <v>37.5</v>
      </c>
      <c r="BQ16" s="1">
        <v>25</v>
      </c>
      <c r="BR16" s="1">
        <v>67</v>
      </c>
      <c r="BS16" s="1">
        <v>0</v>
      </c>
      <c r="BT16" s="1">
        <v>0</v>
      </c>
      <c r="BU16" s="1">
        <v>2</v>
      </c>
      <c r="BV16" s="1">
        <v>0</v>
      </c>
      <c r="BW16" s="1">
        <v>0</v>
      </c>
      <c r="BX16" s="1">
        <v>1</v>
      </c>
      <c r="BY16" s="1">
        <v>104</v>
      </c>
      <c r="BZ16" s="1">
        <v>2.5</v>
      </c>
      <c r="CA16" s="1">
        <v>14</v>
      </c>
      <c r="CB16" s="1">
        <v>18.5</v>
      </c>
      <c r="CC16" s="1">
        <v>0</v>
      </c>
      <c r="CD16" s="1">
        <v>0</v>
      </c>
      <c r="CE16" s="1">
        <v>5.5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f t="shared" si="0"/>
        <v>4.973451110000001</v>
      </c>
      <c r="CL16" s="1">
        <v>7</v>
      </c>
    </row>
    <row r="17" spans="1:90" x14ac:dyDescent="0.25">
      <c r="A17" s="1" t="s">
        <v>171</v>
      </c>
      <c r="B17" s="1">
        <v>4.7</v>
      </c>
      <c r="C17" s="1">
        <v>2</v>
      </c>
      <c r="D17" s="1">
        <v>90</v>
      </c>
      <c r="E17" s="1">
        <v>0.08</v>
      </c>
      <c r="F17" s="1">
        <v>0</v>
      </c>
      <c r="G17" s="1">
        <v>0.2</v>
      </c>
      <c r="H17" s="1">
        <v>0</v>
      </c>
      <c r="I17" s="1">
        <v>1</v>
      </c>
      <c r="J17" s="1">
        <v>0.5</v>
      </c>
      <c r="K17" s="1">
        <v>1</v>
      </c>
      <c r="L17" s="1">
        <v>0</v>
      </c>
      <c r="M17" s="1">
        <v>0</v>
      </c>
      <c r="N17" s="1">
        <v>0.5</v>
      </c>
      <c r="O17" s="1">
        <v>0.1</v>
      </c>
      <c r="P17" s="1">
        <v>0.1</v>
      </c>
      <c r="Q17" s="1">
        <v>0</v>
      </c>
      <c r="R17" s="1">
        <v>0</v>
      </c>
      <c r="S17" s="1">
        <v>0</v>
      </c>
      <c r="T17" s="1">
        <v>0</v>
      </c>
      <c r="U17" s="1">
        <v>19.5</v>
      </c>
      <c r="V17" s="1">
        <v>14.5</v>
      </c>
      <c r="W17" s="1">
        <v>74</v>
      </c>
      <c r="X17" s="1">
        <v>2.5</v>
      </c>
      <c r="Y17" s="1">
        <v>2</v>
      </c>
      <c r="Z17" s="1">
        <v>80</v>
      </c>
      <c r="AA17" s="1">
        <v>0</v>
      </c>
      <c r="AB17" s="1">
        <v>0</v>
      </c>
      <c r="AC17" s="1">
        <v>1</v>
      </c>
      <c r="AD17" s="1">
        <v>0</v>
      </c>
      <c r="AE17" s="1">
        <v>0.08</v>
      </c>
      <c r="AF17" s="1">
        <v>0</v>
      </c>
      <c r="AG17" s="1">
        <v>0</v>
      </c>
      <c r="AH17" s="1">
        <v>0</v>
      </c>
      <c r="AI17" s="1">
        <v>0</v>
      </c>
      <c r="AJ17" s="1">
        <v>1</v>
      </c>
      <c r="AK17" s="1">
        <v>19.5</v>
      </c>
      <c r="AL17" s="1">
        <v>20.65</v>
      </c>
      <c r="AM17" s="1">
        <v>21.1</v>
      </c>
      <c r="AN17" s="1">
        <v>0.9</v>
      </c>
      <c r="AO17" s="1">
        <v>5.4</v>
      </c>
      <c r="AP17" s="1">
        <v>15.5</v>
      </c>
      <c r="AQ17" s="1">
        <v>27.5</v>
      </c>
      <c r="AR17" s="1">
        <v>1</v>
      </c>
      <c r="AS17" s="1">
        <v>7</v>
      </c>
      <c r="AT17" s="1">
        <v>0</v>
      </c>
      <c r="AU17" s="1">
        <v>1.5</v>
      </c>
      <c r="AV17" s="1">
        <v>0.5</v>
      </c>
      <c r="AW17" s="1">
        <v>33</v>
      </c>
      <c r="AX17" s="1">
        <v>5.5</v>
      </c>
      <c r="AY17" s="1">
        <v>1.5</v>
      </c>
      <c r="AZ17" s="1">
        <v>0</v>
      </c>
      <c r="BA17" s="1">
        <v>0.5</v>
      </c>
      <c r="BB17" s="1">
        <v>2</v>
      </c>
      <c r="BC17" s="1">
        <v>9</v>
      </c>
      <c r="BD17" s="1">
        <v>3</v>
      </c>
      <c r="BE17" s="1">
        <v>3.5</v>
      </c>
      <c r="BF17" s="1">
        <v>1</v>
      </c>
      <c r="BG17" s="1">
        <v>0.5</v>
      </c>
      <c r="BH17" s="1">
        <v>0</v>
      </c>
      <c r="BI17" s="1">
        <v>0.57999999999999996</v>
      </c>
      <c r="BJ17" s="1">
        <v>65.5</v>
      </c>
      <c r="BK17" s="1">
        <v>53.5</v>
      </c>
      <c r="BL17" s="1">
        <v>82</v>
      </c>
      <c r="BM17" s="1">
        <v>35</v>
      </c>
      <c r="BN17" s="1">
        <v>26</v>
      </c>
      <c r="BO17" s="1">
        <v>74</v>
      </c>
      <c r="BP17" s="1">
        <v>19.5</v>
      </c>
      <c r="BQ17" s="1">
        <v>14.5</v>
      </c>
      <c r="BR17" s="1">
        <v>74</v>
      </c>
      <c r="BS17" s="1">
        <v>0</v>
      </c>
      <c r="BT17" s="1">
        <v>0</v>
      </c>
      <c r="BU17" s="1">
        <v>2</v>
      </c>
      <c r="BV17" s="1">
        <v>0</v>
      </c>
      <c r="BW17" s="1">
        <v>0</v>
      </c>
      <c r="BX17" s="1">
        <v>1</v>
      </c>
      <c r="BY17" s="1">
        <v>89</v>
      </c>
      <c r="BZ17" s="1">
        <v>2</v>
      </c>
      <c r="CA17" s="1">
        <v>17</v>
      </c>
      <c r="CB17" s="1">
        <v>4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f t="shared" si="0"/>
        <v>4.4018119799999988</v>
      </c>
      <c r="CL17" s="1">
        <v>6</v>
      </c>
    </row>
    <row r="18" spans="1:90" x14ac:dyDescent="0.25">
      <c r="A18" s="1" t="s">
        <v>109</v>
      </c>
      <c r="B18" s="1">
        <v>5.7</v>
      </c>
      <c r="C18" s="1">
        <v>2</v>
      </c>
      <c r="D18" s="1">
        <v>90</v>
      </c>
      <c r="E18" s="1">
        <v>0.08</v>
      </c>
      <c r="F18" s="1">
        <v>0</v>
      </c>
      <c r="G18" s="1">
        <v>0.3</v>
      </c>
      <c r="H18" s="1">
        <v>0</v>
      </c>
      <c r="I18" s="1">
        <v>2</v>
      </c>
      <c r="J18" s="1">
        <v>0.5</v>
      </c>
      <c r="K18" s="1">
        <v>1.5</v>
      </c>
      <c r="L18" s="1">
        <v>0.5</v>
      </c>
      <c r="M18" s="1">
        <v>0.5</v>
      </c>
      <c r="N18" s="1">
        <v>1</v>
      </c>
      <c r="O18" s="1">
        <v>0.24</v>
      </c>
      <c r="P18" s="1">
        <v>0.24</v>
      </c>
      <c r="Q18" s="1">
        <v>0</v>
      </c>
      <c r="R18" s="1">
        <v>0</v>
      </c>
      <c r="S18" s="1">
        <v>0</v>
      </c>
      <c r="T18" s="1">
        <v>0</v>
      </c>
      <c r="U18" s="1">
        <v>15.5</v>
      </c>
      <c r="V18" s="1">
        <v>12.5</v>
      </c>
      <c r="W18" s="1">
        <v>81</v>
      </c>
      <c r="X18" s="1">
        <v>0</v>
      </c>
      <c r="Y18" s="1">
        <v>0</v>
      </c>
      <c r="AA18" s="1">
        <v>0</v>
      </c>
      <c r="AB18" s="1">
        <v>0</v>
      </c>
      <c r="AC18" s="1">
        <v>0.5</v>
      </c>
      <c r="AD18" s="1">
        <v>0</v>
      </c>
      <c r="AE18" s="1">
        <v>0.06</v>
      </c>
      <c r="AF18" s="1">
        <v>0</v>
      </c>
      <c r="AG18" s="1">
        <v>0</v>
      </c>
      <c r="AH18" s="1">
        <v>0</v>
      </c>
      <c r="AI18" s="1">
        <v>0</v>
      </c>
      <c r="AJ18" s="1">
        <v>1</v>
      </c>
      <c r="AK18" s="1">
        <v>17.5</v>
      </c>
      <c r="AL18" s="1">
        <v>9.0500000000000007</v>
      </c>
      <c r="AM18" s="1">
        <v>18.399999999999999</v>
      </c>
      <c r="AN18" s="1">
        <v>1.6</v>
      </c>
      <c r="AO18" s="1">
        <v>6.6</v>
      </c>
      <c r="AP18" s="1">
        <v>13.5</v>
      </c>
      <c r="AQ18" s="1">
        <v>25.5</v>
      </c>
      <c r="AR18" s="1">
        <v>0.5</v>
      </c>
      <c r="AS18" s="1">
        <v>6.5</v>
      </c>
      <c r="AT18" s="1">
        <v>0</v>
      </c>
      <c r="AU18" s="1">
        <v>2</v>
      </c>
      <c r="AV18" s="1">
        <v>1.5</v>
      </c>
      <c r="AW18" s="1">
        <v>75</v>
      </c>
      <c r="AX18" s="1">
        <v>7</v>
      </c>
      <c r="AY18" s="1">
        <v>1</v>
      </c>
      <c r="AZ18" s="1">
        <v>0</v>
      </c>
      <c r="BA18" s="1">
        <v>0.5</v>
      </c>
      <c r="BB18" s="1">
        <v>1.5</v>
      </c>
      <c r="BC18" s="1">
        <v>4</v>
      </c>
      <c r="BD18" s="1">
        <v>2</v>
      </c>
      <c r="BE18" s="1">
        <v>2</v>
      </c>
      <c r="BF18" s="1">
        <v>0.5</v>
      </c>
      <c r="BG18" s="1">
        <v>1</v>
      </c>
      <c r="BH18" s="1">
        <v>0</v>
      </c>
      <c r="BI18" s="1">
        <v>0.37</v>
      </c>
      <c r="BJ18" s="1">
        <v>93.5</v>
      </c>
      <c r="BK18" s="1">
        <v>89.5</v>
      </c>
      <c r="BL18" s="1">
        <v>96</v>
      </c>
      <c r="BM18" s="1">
        <v>46.5</v>
      </c>
      <c r="BN18" s="1">
        <v>43</v>
      </c>
      <c r="BO18" s="1">
        <v>92</v>
      </c>
      <c r="BP18" s="1">
        <v>15.5</v>
      </c>
      <c r="BQ18" s="1">
        <v>12.5</v>
      </c>
      <c r="BR18" s="1">
        <v>81</v>
      </c>
      <c r="BS18" s="1">
        <v>0.5</v>
      </c>
      <c r="BT18" s="1">
        <v>0</v>
      </c>
      <c r="BU18" s="1">
        <v>2</v>
      </c>
      <c r="BV18" s="1">
        <v>0</v>
      </c>
      <c r="BW18" s="1">
        <v>0</v>
      </c>
      <c r="BX18" s="1">
        <v>0</v>
      </c>
      <c r="BY18" s="1">
        <v>102.5</v>
      </c>
      <c r="BZ18" s="1">
        <v>2</v>
      </c>
      <c r="CA18" s="1">
        <v>12.5</v>
      </c>
      <c r="CB18" s="1">
        <v>1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f t="shared" si="0"/>
        <v>4.9070107200000006</v>
      </c>
      <c r="CL18" s="1">
        <v>6</v>
      </c>
    </row>
    <row r="19" spans="1:90" x14ac:dyDescent="0.25">
      <c r="A19" s="1" t="s">
        <v>114</v>
      </c>
      <c r="B19" s="1">
        <v>4.5</v>
      </c>
      <c r="C19" s="1">
        <v>2</v>
      </c>
      <c r="D19" s="1">
        <v>90</v>
      </c>
      <c r="E19" s="1">
        <v>0.17</v>
      </c>
      <c r="F19" s="1">
        <v>0</v>
      </c>
      <c r="G19" s="1">
        <v>0.1</v>
      </c>
      <c r="H19" s="1">
        <v>0</v>
      </c>
      <c r="I19" s="1">
        <v>0.5</v>
      </c>
      <c r="J19" s="1">
        <v>0.5</v>
      </c>
      <c r="K19" s="1">
        <v>0.5</v>
      </c>
      <c r="L19" s="1">
        <v>0</v>
      </c>
      <c r="M19" s="1">
        <v>0</v>
      </c>
      <c r="N19" s="1">
        <v>0.5</v>
      </c>
      <c r="O19" s="1">
        <v>0.1</v>
      </c>
      <c r="P19" s="1">
        <v>0.1</v>
      </c>
      <c r="Q19" s="1">
        <v>0</v>
      </c>
      <c r="R19" s="1">
        <v>0</v>
      </c>
      <c r="S19" s="1">
        <v>0</v>
      </c>
      <c r="T19" s="1">
        <v>0</v>
      </c>
      <c r="U19" s="1">
        <v>1.5</v>
      </c>
      <c r="V19" s="1">
        <v>1</v>
      </c>
      <c r="W19" s="1">
        <v>67</v>
      </c>
      <c r="X19" s="1">
        <v>0</v>
      </c>
      <c r="Y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0.04</v>
      </c>
      <c r="AF19" s="1">
        <v>0</v>
      </c>
      <c r="AG19" s="1">
        <v>0</v>
      </c>
      <c r="AH19" s="1">
        <v>0</v>
      </c>
      <c r="AI19" s="1">
        <v>0</v>
      </c>
      <c r="AJ19" s="1">
        <v>0.5</v>
      </c>
      <c r="AK19" s="1">
        <v>17.5</v>
      </c>
      <c r="AL19" s="1">
        <v>0.25</v>
      </c>
      <c r="AM19" s="1">
        <v>24.4</v>
      </c>
      <c r="AN19" s="1">
        <v>0.7</v>
      </c>
      <c r="AO19" s="1">
        <v>3.1</v>
      </c>
      <c r="AP19" s="1">
        <v>13.5</v>
      </c>
      <c r="AQ19" s="1">
        <v>19.5</v>
      </c>
      <c r="AR19" s="1">
        <v>0</v>
      </c>
      <c r="AS19" s="1">
        <v>4</v>
      </c>
      <c r="AT19" s="1">
        <v>0.5</v>
      </c>
      <c r="AU19" s="1">
        <v>1</v>
      </c>
      <c r="AV19" s="1">
        <v>0.5</v>
      </c>
      <c r="AW19" s="1">
        <v>50</v>
      </c>
      <c r="AX19" s="1">
        <v>4.5</v>
      </c>
      <c r="AY19" s="1">
        <v>4.5</v>
      </c>
      <c r="AZ19" s="1">
        <v>1.5</v>
      </c>
      <c r="BA19" s="1">
        <v>2</v>
      </c>
      <c r="BB19" s="1">
        <v>8</v>
      </c>
      <c r="BC19" s="1">
        <v>18</v>
      </c>
      <c r="BD19" s="1">
        <v>11.5</v>
      </c>
      <c r="BE19" s="1">
        <v>6</v>
      </c>
      <c r="BF19" s="1">
        <v>2.5</v>
      </c>
      <c r="BG19" s="1">
        <v>2</v>
      </c>
      <c r="BH19" s="1">
        <v>2.5</v>
      </c>
      <c r="BI19" s="1">
        <v>2.04</v>
      </c>
      <c r="BJ19" s="1">
        <v>32.5</v>
      </c>
      <c r="BK19" s="1">
        <v>28.5</v>
      </c>
      <c r="BL19" s="1">
        <v>88</v>
      </c>
      <c r="BM19" s="1">
        <v>7.5</v>
      </c>
      <c r="BN19" s="1">
        <v>6</v>
      </c>
      <c r="BO19" s="1">
        <v>80</v>
      </c>
      <c r="BP19" s="1">
        <v>1.5</v>
      </c>
      <c r="BQ19" s="1">
        <v>1</v>
      </c>
      <c r="BR19" s="1">
        <v>67</v>
      </c>
      <c r="BS19" s="1">
        <v>0</v>
      </c>
      <c r="BT19" s="1">
        <v>0</v>
      </c>
      <c r="BU19" s="1">
        <v>2</v>
      </c>
      <c r="BV19" s="1">
        <v>0</v>
      </c>
      <c r="BW19" s="1">
        <v>0</v>
      </c>
      <c r="BX19" s="1">
        <v>0</v>
      </c>
      <c r="BY19" s="1">
        <v>50.5</v>
      </c>
      <c r="BZ19" s="1">
        <v>1</v>
      </c>
      <c r="CA19" s="1">
        <v>1.5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f t="shared" si="0"/>
        <v>3.5396407700000005</v>
      </c>
      <c r="CL19" s="1">
        <v>6</v>
      </c>
    </row>
    <row r="20" spans="1:90" x14ac:dyDescent="0.25">
      <c r="A20" s="1" t="s">
        <v>118</v>
      </c>
      <c r="B20" s="1">
        <v>6.2</v>
      </c>
      <c r="C20" s="1">
        <v>2</v>
      </c>
      <c r="D20" s="1">
        <v>90</v>
      </c>
      <c r="E20" s="1">
        <v>0.24</v>
      </c>
      <c r="F20" s="1">
        <v>0.25</v>
      </c>
      <c r="G20" s="1">
        <v>0.8</v>
      </c>
      <c r="H20" s="1">
        <v>1</v>
      </c>
      <c r="I20" s="1">
        <v>2</v>
      </c>
      <c r="J20" s="1">
        <v>0.5</v>
      </c>
      <c r="K20" s="1">
        <v>0.5</v>
      </c>
      <c r="L20" s="1">
        <v>1.5</v>
      </c>
      <c r="M20" s="1">
        <v>0.5</v>
      </c>
      <c r="N20" s="1">
        <v>0</v>
      </c>
      <c r="O20" s="1">
        <v>0.22</v>
      </c>
      <c r="P20" s="1">
        <v>0.22</v>
      </c>
      <c r="Q20" s="1">
        <v>0</v>
      </c>
      <c r="R20" s="1">
        <v>0</v>
      </c>
      <c r="S20" s="1">
        <v>0</v>
      </c>
      <c r="T20" s="1">
        <v>0</v>
      </c>
      <c r="U20" s="1">
        <v>19.5</v>
      </c>
      <c r="V20" s="1">
        <v>17.5</v>
      </c>
      <c r="W20" s="1">
        <v>90</v>
      </c>
      <c r="X20" s="1">
        <v>4</v>
      </c>
      <c r="Y20" s="1">
        <v>2</v>
      </c>
      <c r="Z20" s="1">
        <v>50</v>
      </c>
      <c r="AA20" s="1">
        <v>0.5</v>
      </c>
      <c r="AB20" s="1">
        <v>2</v>
      </c>
      <c r="AC20" s="1">
        <v>4.5</v>
      </c>
      <c r="AD20" s="1">
        <v>1</v>
      </c>
      <c r="AE20" s="1">
        <v>0.54</v>
      </c>
      <c r="AF20" s="1">
        <v>0.5</v>
      </c>
      <c r="AG20" s="1">
        <v>0</v>
      </c>
      <c r="AH20" s="1">
        <v>0.5</v>
      </c>
      <c r="AI20" s="1">
        <v>0</v>
      </c>
      <c r="AJ20" s="1">
        <v>0</v>
      </c>
      <c r="AK20" s="1">
        <v>8.5</v>
      </c>
      <c r="AL20" s="1">
        <v>58.75</v>
      </c>
      <c r="AM20" s="1">
        <v>23.2</v>
      </c>
      <c r="AN20" s="1">
        <v>3</v>
      </c>
      <c r="AO20" s="1">
        <v>5.5</v>
      </c>
      <c r="AP20" s="1">
        <v>15.5</v>
      </c>
      <c r="AQ20" s="1">
        <v>20</v>
      </c>
      <c r="AR20" s="1">
        <v>1.5</v>
      </c>
      <c r="AS20" s="1">
        <v>4</v>
      </c>
      <c r="AT20" s="1">
        <v>1.5</v>
      </c>
      <c r="AU20" s="1">
        <v>1.5</v>
      </c>
      <c r="AV20" s="1">
        <v>1</v>
      </c>
      <c r="AW20" s="1">
        <v>67</v>
      </c>
      <c r="AX20" s="1">
        <v>3</v>
      </c>
      <c r="AY20" s="1">
        <v>0.5</v>
      </c>
      <c r="AZ20" s="1">
        <v>0</v>
      </c>
      <c r="BA20" s="1">
        <v>0</v>
      </c>
      <c r="BB20" s="1">
        <v>0.5</v>
      </c>
      <c r="BC20" s="1">
        <v>8.5</v>
      </c>
      <c r="BD20" s="1">
        <v>5</v>
      </c>
      <c r="BE20" s="1">
        <v>4</v>
      </c>
      <c r="BF20" s="1">
        <v>1</v>
      </c>
      <c r="BG20" s="1">
        <v>0</v>
      </c>
      <c r="BH20" s="1">
        <v>1.5</v>
      </c>
      <c r="BI20" s="1">
        <v>1.36</v>
      </c>
      <c r="BJ20" s="1">
        <v>44.5</v>
      </c>
      <c r="BK20" s="1">
        <v>39.5</v>
      </c>
      <c r="BL20" s="1">
        <v>89</v>
      </c>
      <c r="BM20" s="1">
        <v>36.5</v>
      </c>
      <c r="BN20" s="1">
        <v>31</v>
      </c>
      <c r="BO20" s="1">
        <v>85</v>
      </c>
      <c r="BP20" s="1">
        <v>19.5</v>
      </c>
      <c r="BQ20" s="1">
        <v>17.5</v>
      </c>
      <c r="BR20" s="1">
        <v>90</v>
      </c>
      <c r="BS20" s="1">
        <v>0</v>
      </c>
      <c r="BT20" s="1">
        <v>0</v>
      </c>
      <c r="BU20" s="1">
        <v>2</v>
      </c>
      <c r="BV20" s="1">
        <v>0</v>
      </c>
      <c r="BW20" s="1">
        <v>0</v>
      </c>
      <c r="BX20" s="1">
        <v>3</v>
      </c>
      <c r="BY20" s="1">
        <v>76.5</v>
      </c>
      <c r="BZ20" s="1">
        <v>1.5</v>
      </c>
      <c r="CA20" s="1">
        <v>3.5</v>
      </c>
      <c r="CB20" s="1">
        <v>7</v>
      </c>
      <c r="CC20" s="1">
        <v>0.5</v>
      </c>
      <c r="CD20" s="1">
        <v>0</v>
      </c>
      <c r="CE20" s="1">
        <v>0.5</v>
      </c>
      <c r="CF20" s="1">
        <v>1</v>
      </c>
      <c r="CG20" s="1">
        <v>1</v>
      </c>
      <c r="CH20" s="1">
        <v>0</v>
      </c>
      <c r="CI20" s="1">
        <v>0</v>
      </c>
      <c r="CJ20" s="1">
        <v>0</v>
      </c>
      <c r="CK20" s="1">
        <f t="shared" si="0"/>
        <v>2.6112685600000001</v>
      </c>
      <c r="CL20" s="1">
        <v>6</v>
      </c>
    </row>
    <row r="21" spans="1:90" x14ac:dyDescent="0.25">
      <c r="A21" s="1" t="s">
        <v>150</v>
      </c>
      <c r="B21" s="1">
        <v>5.7</v>
      </c>
      <c r="C21" s="1">
        <v>2</v>
      </c>
      <c r="D21" s="1">
        <v>76.5</v>
      </c>
      <c r="E21" s="1">
        <v>0.01</v>
      </c>
      <c r="F21" s="1">
        <v>0</v>
      </c>
      <c r="G21" s="1">
        <v>0</v>
      </c>
      <c r="H21" s="1">
        <v>0</v>
      </c>
      <c r="I21" s="1">
        <v>0.5</v>
      </c>
      <c r="J21" s="1">
        <v>0</v>
      </c>
      <c r="K21" s="1">
        <v>0.5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14</v>
      </c>
      <c r="V21" s="1">
        <v>10.5</v>
      </c>
      <c r="W21" s="1">
        <v>75</v>
      </c>
      <c r="X21" s="1">
        <v>1.5</v>
      </c>
      <c r="Y21" s="1">
        <v>0</v>
      </c>
      <c r="Z21" s="1">
        <v>0</v>
      </c>
      <c r="AA21" s="1">
        <v>0</v>
      </c>
      <c r="AB21" s="1">
        <v>0</v>
      </c>
      <c r="AC21" s="1">
        <v>0.5</v>
      </c>
      <c r="AD21" s="1">
        <v>0</v>
      </c>
      <c r="AE21" s="1">
        <v>0.02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3</v>
      </c>
      <c r="AL21" s="1">
        <v>8.5</v>
      </c>
      <c r="AM21" s="1">
        <v>13.5</v>
      </c>
      <c r="AN21" s="1">
        <v>0.1</v>
      </c>
      <c r="AO21" s="1">
        <v>3</v>
      </c>
      <c r="AP21" s="1">
        <v>12.5</v>
      </c>
      <c r="AQ21" s="1">
        <v>12.5</v>
      </c>
      <c r="AR21" s="1">
        <v>0</v>
      </c>
      <c r="AS21" s="1">
        <v>2</v>
      </c>
      <c r="AT21" s="1">
        <v>1</v>
      </c>
      <c r="AU21" s="1">
        <v>1</v>
      </c>
      <c r="AV21" s="1">
        <v>1</v>
      </c>
      <c r="AW21" s="1">
        <v>100</v>
      </c>
      <c r="AX21" s="1">
        <v>4</v>
      </c>
      <c r="AY21" s="1">
        <v>1</v>
      </c>
      <c r="AZ21" s="1">
        <v>1</v>
      </c>
      <c r="BA21" s="1">
        <v>0.5</v>
      </c>
      <c r="BB21" s="1">
        <v>2.5</v>
      </c>
      <c r="BC21" s="1">
        <v>8.5</v>
      </c>
      <c r="BD21" s="1">
        <v>5</v>
      </c>
      <c r="BE21" s="1">
        <v>4</v>
      </c>
      <c r="BF21" s="1">
        <v>1</v>
      </c>
      <c r="BG21" s="1">
        <v>0</v>
      </c>
      <c r="BH21" s="1">
        <v>1.5</v>
      </c>
      <c r="BI21" s="1">
        <v>1.36</v>
      </c>
      <c r="BJ21" s="1">
        <v>67.5</v>
      </c>
      <c r="BK21" s="1">
        <v>57</v>
      </c>
      <c r="BL21" s="1">
        <v>84</v>
      </c>
      <c r="BM21" s="1">
        <v>38</v>
      </c>
      <c r="BN21" s="1">
        <v>30.5</v>
      </c>
      <c r="BO21" s="1">
        <v>80</v>
      </c>
      <c r="BP21" s="1">
        <v>14</v>
      </c>
      <c r="BQ21" s="1">
        <v>10.5</v>
      </c>
      <c r="BR21" s="1">
        <v>75</v>
      </c>
      <c r="BS21" s="1">
        <v>0</v>
      </c>
      <c r="BT21" s="1">
        <v>0</v>
      </c>
      <c r="BU21" s="1">
        <v>2</v>
      </c>
      <c r="BV21" s="1">
        <v>0</v>
      </c>
      <c r="BW21" s="1">
        <v>2</v>
      </c>
      <c r="BX21" s="1">
        <v>0</v>
      </c>
      <c r="BY21" s="1">
        <v>79</v>
      </c>
      <c r="BZ21" s="1">
        <v>1</v>
      </c>
      <c r="CA21" s="1">
        <v>6.5</v>
      </c>
      <c r="CB21" s="1">
        <v>2.5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f t="shared" si="0"/>
        <v>4.0822988100000002</v>
      </c>
      <c r="CL21" s="1">
        <v>6</v>
      </c>
    </row>
    <row r="22" spans="1:90" x14ac:dyDescent="0.25">
      <c r="A22" s="1" t="s">
        <v>89</v>
      </c>
      <c r="B22" s="1">
        <v>6.2</v>
      </c>
      <c r="C22" s="1">
        <v>2</v>
      </c>
      <c r="D22" s="1">
        <v>90</v>
      </c>
      <c r="E22" s="1">
        <v>0.09</v>
      </c>
      <c r="F22" s="1">
        <v>0.5</v>
      </c>
      <c r="G22" s="1">
        <v>0.3</v>
      </c>
      <c r="H22" s="1">
        <v>2</v>
      </c>
      <c r="I22" s="1">
        <v>1.5</v>
      </c>
      <c r="J22" s="1">
        <v>0.5</v>
      </c>
      <c r="K22" s="1">
        <v>1</v>
      </c>
      <c r="L22" s="1">
        <v>0.5</v>
      </c>
      <c r="M22" s="1">
        <v>0.5</v>
      </c>
      <c r="N22" s="1">
        <v>1</v>
      </c>
      <c r="O22" s="1">
        <v>0.24</v>
      </c>
      <c r="P22" s="1">
        <v>0.24</v>
      </c>
      <c r="Q22" s="1">
        <v>0</v>
      </c>
      <c r="R22" s="1">
        <v>0</v>
      </c>
      <c r="S22" s="1">
        <v>0</v>
      </c>
      <c r="T22" s="1">
        <v>0</v>
      </c>
      <c r="U22" s="1">
        <v>19</v>
      </c>
      <c r="V22" s="1">
        <v>14</v>
      </c>
      <c r="W22" s="1">
        <v>74</v>
      </c>
      <c r="X22" s="1">
        <v>0.5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0.04</v>
      </c>
      <c r="AF22" s="1">
        <v>1</v>
      </c>
      <c r="AG22" s="1">
        <v>0</v>
      </c>
      <c r="AH22" s="1">
        <v>0</v>
      </c>
      <c r="AI22" s="1">
        <v>0</v>
      </c>
      <c r="AJ22" s="1">
        <v>0</v>
      </c>
      <c r="AK22" s="1">
        <v>19</v>
      </c>
      <c r="AL22" s="1">
        <v>4.5999999999999996</v>
      </c>
      <c r="AM22" s="1">
        <v>9.4</v>
      </c>
      <c r="AN22" s="1">
        <v>1.6</v>
      </c>
      <c r="AO22" s="1">
        <v>4.5</v>
      </c>
      <c r="AP22" s="1">
        <v>9.5</v>
      </c>
      <c r="AQ22" s="1">
        <v>18.5</v>
      </c>
      <c r="AR22" s="1">
        <v>1</v>
      </c>
      <c r="AS22" s="1">
        <v>5.5</v>
      </c>
      <c r="AT22" s="1">
        <v>1.5</v>
      </c>
      <c r="AU22" s="1">
        <v>0.5</v>
      </c>
      <c r="AV22" s="1">
        <v>0.5</v>
      </c>
      <c r="AW22" s="1">
        <v>100</v>
      </c>
      <c r="AX22" s="1">
        <v>4.5</v>
      </c>
      <c r="AY22" s="1">
        <v>0.5</v>
      </c>
      <c r="AZ22" s="1">
        <v>0</v>
      </c>
      <c r="BA22" s="1">
        <v>1</v>
      </c>
      <c r="BB22" s="1">
        <v>1.5</v>
      </c>
      <c r="BC22" s="1">
        <v>8.5</v>
      </c>
      <c r="BD22" s="1">
        <v>5</v>
      </c>
      <c r="BE22" s="1">
        <v>4</v>
      </c>
      <c r="BF22" s="1">
        <v>1</v>
      </c>
      <c r="BG22" s="1">
        <v>0</v>
      </c>
      <c r="BH22" s="1">
        <v>1.5</v>
      </c>
      <c r="BI22" s="1">
        <v>1.36</v>
      </c>
      <c r="BJ22" s="1">
        <v>77</v>
      </c>
      <c r="BK22" s="1">
        <v>68.5</v>
      </c>
      <c r="BL22" s="1">
        <v>89</v>
      </c>
      <c r="BM22" s="1">
        <v>46</v>
      </c>
      <c r="BN22" s="1">
        <v>39</v>
      </c>
      <c r="BO22" s="1">
        <v>85</v>
      </c>
      <c r="BP22" s="1">
        <v>19</v>
      </c>
      <c r="BQ22" s="1">
        <v>14</v>
      </c>
      <c r="BR22" s="1">
        <v>74</v>
      </c>
      <c r="BS22" s="1">
        <v>0</v>
      </c>
      <c r="BT22" s="1">
        <v>0</v>
      </c>
      <c r="BU22" s="1">
        <v>2</v>
      </c>
      <c r="BV22" s="1">
        <v>0</v>
      </c>
      <c r="BW22" s="1">
        <v>0</v>
      </c>
      <c r="BX22" s="1">
        <v>0</v>
      </c>
      <c r="BY22" s="1">
        <v>85</v>
      </c>
      <c r="BZ22" s="1">
        <v>2.5</v>
      </c>
      <c r="CA22" s="1">
        <v>10.5</v>
      </c>
      <c r="CB22" s="1">
        <v>1.5</v>
      </c>
      <c r="CC22" s="1">
        <v>1</v>
      </c>
      <c r="CD22" s="1">
        <v>1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f t="shared" si="0"/>
        <v>3.8285575300000008</v>
      </c>
      <c r="CL22" s="1">
        <v>5</v>
      </c>
    </row>
    <row r="23" spans="1:90" x14ac:dyDescent="0.25">
      <c r="A23" s="1" t="s">
        <v>62</v>
      </c>
      <c r="B23" s="1">
        <v>4.5</v>
      </c>
      <c r="C23" s="1">
        <v>2</v>
      </c>
      <c r="D23" s="1">
        <v>90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5.5</v>
      </c>
      <c r="V23" s="1">
        <v>3.5</v>
      </c>
      <c r="W23" s="1">
        <v>64</v>
      </c>
      <c r="X23" s="1">
        <v>0</v>
      </c>
      <c r="Y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1</v>
      </c>
      <c r="AK23" s="1">
        <v>0</v>
      </c>
      <c r="AL23" s="1">
        <v>0.9</v>
      </c>
      <c r="AM23" s="1">
        <v>17.600000000000001</v>
      </c>
      <c r="AN23" s="1">
        <v>0</v>
      </c>
      <c r="AO23" s="1">
        <v>4.5</v>
      </c>
      <c r="AP23" s="1">
        <v>16.5</v>
      </c>
      <c r="AQ23" s="1">
        <v>28.5</v>
      </c>
      <c r="AR23" s="1">
        <v>0</v>
      </c>
      <c r="AS23" s="1">
        <v>6</v>
      </c>
      <c r="AT23" s="1">
        <v>0</v>
      </c>
      <c r="AU23" s="1">
        <v>2</v>
      </c>
      <c r="AV23" s="1">
        <v>2</v>
      </c>
      <c r="AW23" s="1">
        <v>100</v>
      </c>
      <c r="AX23" s="1">
        <v>8</v>
      </c>
      <c r="AY23" s="1">
        <v>3</v>
      </c>
      <c r="AZ23" s="1">
        <v>0.5</v>
      </c>
      <c r="BA23" s="1">
        <v>1</v>
      </c>
      <c r="BB23" s="1">
        <v>4.5</v>
      </c>
      <c r="BC23" s="1">
        <v>9</v>
      </c>
      <c r="BD23" s="1">
        <v>3</v>
      </c>
      <c r="BE23" s="1">
        <v>3.5</v>
      </c>
      <c r="BF23" s="1">
        <v>1</v>
      </c>
      <c r="BG23" s="1">
        <v>0.5</v>
      </c>
      <c r="BH23" s="1">
        <v>0</v>
      </c>
      <c r="BI23" s="1">
        <v>0.57999999999999996</v>
      </c>
      <c r="BJ23" s="1">
        <v>56</v>
      </c>
      <c r="BK23" s="1">
        <v>47.5</v>
      </c>
      <c r="BL23" s="1">
        <v>85</v>
      </c>
      <c r="BM23" s="1">
        <v>10.5</v>
      </c>
      <c r="BN23" s="1">
        <v>6</v>
      </c>
      <c r="BO23" s="1">
        <v>57</v>
      </c>
      <c r="BP23" s="1">
        <v>5.5</v>
      </c>
      <c r="BQ23" s="1">
        <v>3.5</v>
      </c>
      <c r="BR23" s="1">
        <v>64</v>
      </c>
      <c r="BS23" s="1">
        <v>0</v>
      </c>
      <c r="BT23" s="1">
        <v>0</v>
      </c>
      <c r="BU23" s="1">
        <v>2</v>
      </c>
      <c r="BV23" s="1">
        <v>0</v>
      </c>
      <c r="BW23" s="1">
        <v>0</v>
      </c>
      <c r="BX23" s="1">
        <v>0</v>
      </c>
      <c r="BY23" s="1">
        <v>65.5</v>
      </c>
      <c r="BZ23" s="1">
        <v>0</v>
      </c>
      <c r="CA23" s="1">
        <v>5.5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f t="shared" si="0"/>
        <v>4.0351717000000002</v>
      </c>
      <c r="CL23" s="1">
        <v>2</v>
      </c>
    </row>
    <row r="24" spans="1:90" x14ac:dyDescent="0.25">
      <c r="A24" s="1" t="s">
        <v>72</v>
      </c>
      <c r="B24" s="1">
        <v>5.0999999999999996</v>
      </c>
      <c r="C24" s="1">
        <v>2</v>
      </c>
      <c r="D24" s="1">
        <v>90</v>
      </c>
      <c r="E24" s="1">
        <v>0.05</v>
      </c>
      <c r="F24" s="1">
        <v>0.2</v>
      </c>
      <c r="G24" s="1">
        <v>0.1</v>
      </c>
      <c r="H24" s="1">
        <v>1</v>
      </c>
      <c r="I24" s="1">
        <v>0.5</v>
      </c>
      <c r="J24" s="1">
        <v>0.5</v>
      </c>
      <c r="K24" s="1">
        <v>0</v>
      </c>
      <c r="L24" s="1">
        <v>0.5</v>
      </c>
      <c r="M24" s="1">
        <v>0</v>
      </c>
      <c r="N24" s="1">
        <v>0</v>
      </c>
      <c r="O24" s="1">
        <v>0.08</v>
      </c>
      <c r="P24" s="1">
        <v>0.08</v>
      </c>
      <c r="Q24" s="1">
        <v>0</v>
      </c>
      <c r="R24" s="1">
        <v>0</v>
      </c>
      <c r="S24" s="1">
        <v>0</v>
      </c>
      <c r="T24" s="1">
        <v>0</v>
      </c>
      <c r="U24" s="1">
        <v>16.5</v>
      </c>
      <c r="V24" s="1">
        <v>15</v>
      </c>
      <c r="W24" s="1">
        <v>91</v>
      </c>
      <c r="X24" s="1">
        <v>2.5</v>
      </c>
      <c r="Y24" s="1">
        <v>0</v>
      </c>
      <c r="Z24" s="1">
        <v>0</v>
      </c>
      <c r="AA24" s="1">
        <v>0</v>
      </c>
      <c r="AB24" s="1">
        <v>0</v>
      </c>
      <c r="AC24" s="1">
        <v>0.5</v>
      </c>
      <c r="AD24" s="1">
        <v>0</v>
      </c>
      <c r="AE24" s="1">
        <v>0.04</v>
      </c>
      <c r="AF24" s="1">
        <v>0.5</v>
      </c>
      <c r="AG24" s="1">
        <v>0</v>
      </c>
      <c r="AH24" s="1">
        <v>0</v>
      </c>
      <c r="AI24" s="1">
        <v>0</v>
      </c>
      <c r="AJ24" s="1">
        <v>1</v>
      </c>
      <c r="AK24" s="1">
        <v>8.5</v>
      </c>
      <c r="AL24" s="1">
        <v>9.35</v>
      </c>
      <c r="AM24" s="1">
        <v>19.5</v>
      </c>
      <c r="AN24" s="1">
        <v>0.6</v>
      </c>
      <c r="AO24" s="1">
        <v>5.0999999999999996</v>
      </c>
      <c r="AP24" s="1">
        <v>14.5</v>
      </c>
      <c r="AQ24" s="1">
        <v>31</v>
      </c>
      <c r="AR24" s="1">
        <v>2</v>
      </c>
      <c r="AS24" s="1">
        <v>9.5</v>
      </c>
      <c r="AT24" s="1">
        <v>0</v>
      </c>
      <c r="AU24" s="1">
        <v>1</v>
      </c>
      <c r="AV24" s="1">
        <v>1</v>
      </c>
      <c r="AW24" s="1">
        <v>100</v>
      </c>
      <c r="AX24" s="1">
        <v>3</v>
      </c>
      <c r="AY24" s="1">
        <v>2</v>
      </c>
      <c r="AZ24" s="1">
        <v>0</v>
      </c>
      <c r="BA24" s="1">
        <v>1</v>
      </c>
      <c r="BB24" s="1">
        <v>3</v>
      </c>
      <c r="BC24" s="1">
        <v>9</v>
      </c>
      <c r="BD24" s="1">
        <v>3</v>
      </c>
      <c r="BE24" s="1">
        <v>3.5</v>
      </c>
      <c r="BF24" s="1">
        <v>1</v>
      </c>
      <c r="BG24" s="1">
        <v>0.5</v>
      </c>
      <c r="BH24" s="1">
        <v>0</v>
      </c>
      <c r="BI24" s="1">
        <v>0.57999999999999996</v>
      </c>
      <c r="BJ24" s="1">
        <v>37.5</v>
      </c>
      <c r="BK24" s="1">
        <v>32</v>
      </c>
      <c r="BL24" s="1">
        <v>85</v>
      </c>
      <c r="BM24" s="1">
        <v>27.5</v>
      </c>
      <c r="BN24" s="1">
        <v>22.5</v>
      </c>
      <c r="BO24" s="1">
        <v>82</v>
      </c>
      <c r="BP24" s="1">
        <v>16.5</v>
      </c>
      <c r="BQ24" s="1">
        <v>15</v>
      </c>
      <c r="BR24" s="1">
        <v>91</v>
      </c>
      <c r="BS24" s="1">
        <v>0</v>
      </c>
      <c r="BT24" s="1">
        <v>0</v>
      </c>
      <c r="BU24" s="1">
        <v>2</v>
      </c>
      <c r="BV24" s="1">
        <v>0</v>
      </c>
      <c r="BW24" s="1">
        <v>0</v>
      </c>
      <c r="BX24" s="1">
        <v>0.5</v>
      </c>
      <c r="BY24" s="1">
        <v>59</v>
      </c>
      <c r="BZ24" s="1">
        <v>2.5</v>
      </c>
      <c r="CA24" s="1">
        <v>5.5</v>
      </c>
      <c r="CB24" s="1">
        <v>2.5</v>
      </c>
      <c r="CC24" s="1">
        <v>0.5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f t="shared" si="0"/>
        <v>3.7917635300000003</v>
      </c>
      <c r="CL24" s="1">
        <v>2</v>
      </c>
    </row>
    <row r="25" spans="1:90" x14ac:dyDescent="0.25">
      <c r="A25" s="1" t="s">
        <v>101</v>
      </c>
      <c r="B25" s="1">
        <v>4.9000000000000004</v>
      </c>
      <c r="C25" s="1">
        <v>2</v>
      </c>
      <c r="D25" s="1">
        <v>90</v>
      </c>
      <c r="E25" s="1">
        <v>0.09</v>
      </c>
      <c r="F25" s="1">
        <v>0</v>
      </c>
      <c r="G25" s="1">
        <v>0.3</v>
      </c>
      <c r="H25" s="1">
        <v>0</v>
      </c>
      <c r="I25" s="1">
        <v>1.5</v>
      </c>
      <c r="J25" s="1">
        <v>1</v>
      </c>
      <c r="K25" s="1">
        <v>1.5</v>
      </c>
      <c r="L25" s="1">
        <v>0</v>
      </c>
      <c r="M25" s="1">
        <v>0</v>
      </c>
      <c r="N25" s="1">
        <v>1.5</v>
      </c>
      <c r="O25" s="1">
        <v>0.18</v>
      </c>
      <c r="P25" s="1">
        <v>0.18</v>
      </c>
      <c r="Q25" s="1">
        <v>0</v>
      </c>
      <c r="R25" s="1">
        <v>0</v>
      </c>
      <c r="S25" s="1">
        <v>0</v>
      </c>
      <c r="T25" s="1">
        <v>0</v>
      </c>
      <c r="U25" s="1">
        <v>14.5</v>
      </c>
      <c r="V25" s="1">
        <v>12.5</v>
      </c>
      <c r="W25" s="1">
        <v>86</v>
      </c>
      <c r="X25" s="1">
        <v>0</v>
      </c>
      <c r="Y25" s="1">
        <v>0</v>
      </c>
      <c r="AA25" s="1">
        <v>0</v>
      </c>
      <c r="AB25" s="1">
        <v>0</v>
      </c>
      <c r="AC25" s="1">
        <v>1</v>
      </c>
      <c r="AD25" s="1">
        <v>0</v>
      </c>
      <c r="AE25" s="1">
        <v>0.08</v>
      </c>
      <c r="AF25" s="1">
        <v>0</v>
      </c>
      <c r="AG25" s="1">
        <v>0</v>
      </c>
      <c r="AH25" s="1">
        <v>0</v>
      </c>
      <c r="AI25" s="1">
        <v>0</v>
      </c>
      <c r="AJ25" s="1">
        <v>0.5</v>
      </c>
      <c r="AK25" s="1">
        <v>23</v>
      </c>
      <c r="AL25" s="1">
        <v>13.25</v>
      </c>
      <c r="AM25" s="1">
        <v>19.7</v>
      </c>
      <c r="AN25" s="1">
        <v>1.3</v>
      </c>
      <c r="AO25" s="1">
        <v>6.7</v>
      </c>
      <c r="AP25" s="1">
        <v>18</v>
      </c>
      <c r="AQ25" s="1">
        <v>24</v>
      </c>
      <c r="AR25" s="1">
        <v>0.5</v>
      </c>
      <c r="AS25" s="1">
        <v>4.5</v>
      </c>
      <c r="AT25" s="1">
        <v>0.5</v>
      </c>
      <c r="AU25" s="1">
        <v>2.5</v>
      </c>
      <c r="AV25" s="1">
        <v>1.5</v>
      </c>
      <c r="AW25" s="1">
        <v>60</v>
      </c>
      <c r="AX25" s="1">
        <v>7</v>
      </c>
      <c r="AY25" s="1">
        <v>2</v>
      </c>
      <c r="AZ25" s="1">
        <v>0</v>
      </c>
      <c r="BA25" s="1">
        <v>1.5</v>
      </c>
      <c r="BB25" s="1">
        <v>3.5</v>
      </c>
      <c r="BC25" s="1">
        <v>4.5</v>
      </c>
      <c r="BD25" s="1">
        <v>0.5</v>
      </c>
      <c r="BE25" s="1">
        <v>1.5</v>
      </c>
      <c r="BF25" s="1">
        <v>0</v>
      </c>
      <c r="BG25" s="1">
        <v>0</v>
      </c>
      <c r="BH25" s="1">
        <v>0</v>
      </c>
      <c r="BI25" s="1">
        <v>0.28000000000000003</v>
      </c>
      <c r="BJ25" s="1">
        <v>73</v>
      </c>
      <c r="BK25" s="1">
        <v>67.5</v>
      </c>
      <c r="BL25" s="1">
        <v>92</v>
      </c>
      <c r="BM25" s="1">
        <v>35</v>
      </c>
      <c r="BN25" s="1">
        <v>31</v>
      </c>
      <c r="BO25" s="1">
        <v>89</v>
      </c>
      <c r="BP25" s="1">
        <v>14.5</v>
      </c>
      <c r="BQ25" s="1">
        <v>12.5</v>
      </c>
      <c r="BR25" s="1">
        <v>86</v>
      </c>
      <c r="BS25" s="1">
        <v>0</v>
      </c>
      <c r="BT25" s="1">
        <v>0</v>
      </c>
      <c r="BU25" s="1">
        <v>2</v>
      </c>
      <c r="BV25" s="1">
        <v>0</v>
      </c>
      <c r="BW25" s="1">
        <v>0</v>
      </c>
      <c r="BX25" s="1">
        <v>0</v>
      </c>
      <c r="BY25" s="1">
        <v>85</v>
      </c>
      <c r="BZ25" s="1">
        <v>3.5</v>
      </c>
      <c r="CA25" s="1">
        <v>9.5</v>
      </c>
      <c r="CB25" s="1">
        <v>1.5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f t="shared" si="0"/>
        <v>4.6374519700000008</v>
      </c>
      <c r="CL25" s="1">
        <v>2</v>
      </c>
    </row>
    <row r="26" spans="1:90" x14ac:dyDescent="0.25">
      <c r="A26" s="1" t="s">
        <v>178</v>
      </c>
      <c r="B26" s="1">
        <v>5.3</v>
      </c>
      <c r="C26" s="1">
        <v>2</v>
      </c>
      <c r="D26" s="1">
        <v>80</v>
      </c>
      <c r="E26" s="1">
        <v>0.13</v>
      </c>
      <c r="F26" s="1">
        <v>0.2</v>
      </c>
      <c r="G26" s="1">
        <v>0.3</v>
      </c>
      <c r="H26" s="1">
        <v>1</v>
      </c>
      <c r="I26" s="1">
        <v>1.5</v>
      </c>
      <c r="J26" s="1">
        <v>0.5</v>
      </c>
      <c r="K26" s="1">
        <v>1.5</v>
      </c>
      <c r="L26" s="1">
        <v>0</v>
      </c>
      <c r="M26" s="1">
        <v>0.5</v>
      </c>
      <c r="N26" s="1">
        <v>0.5</v>
      </c>
      <c r="O26" s="1">
        <v>0.25</v>
      </c>
      <c r="P26" s="1">
        <v>0.25</v>
      </c>
      <c r="Q26" s="1">
        <v>0.5</v>
      </c>
      <c r="R26" s="1">
        <v>0.5</v>
      </c>
      <c r="S26" s="1">
        <v>0</v>
      </c>
      <c r="T26" s="1">
        <v>0.5</v>
      </c>
      <c r="U26" s="1">
        <v>4</v>
      </c>
      <c r="V26" s="1">
        <v>2.5</v>
      </c>
      <c r="W26" s="1">
        <v>63</v>
      </c>
      <c r="X26" s="1">
        <v>0</v>
      </c>
      <c r="Y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0.04</v>
      </c>
      <c r="AF26" s="1">
        <v>0</v>
      </c>
      <c r="AG26" s="1">
        <v>0</v>
      </c>
      <c r="AH26" s="1">
        <v>0.5</v>
      </c>
      <c r="AI26" s="1">
        <v>0</v>
      </c>
      <c r="AJ26" s="1">
        <v>1</v>
      </c>
      <c r="AK26" s="1">
        <v>20.5</v>
      </c>
      <c r="AL26" s="1">
        <v>0.8</v>
      </c>
      <c r="AM26" s="1">
        <v>26</v>
      </c>
      <c r="AN26" s="1">
        <v>1.6</v>
      </c>
      <c r="AO26" s="1">
        <v>5.6</v>
      </c>
      <c r="AP26" s="1">
        <v>10</v>
      </c>
      <c r="AQ26" s="1">
        <v>28</v>
      </c>
      <c r="AR26" s="1">
        <v>0</v>
      </c>
      <c r="AS26" s="1">
        <v>8.5</v>
      </c>
      <c r="AT26" s="1">
        <v>0</v>
      </c>
      <c r="AU26" s="1">
        <v>0</v>
      </c>
      <c r="AV26" s="1">
        <v>0</v>
      </c>
      <c r="AX26" s="1">
        <v>4</v>
      </c>
      <c r="AY26" s="1">
        <v>4.5</v>
      </c>
      <c r="AZ26" s="1">
        <v>0.5</v>
      </c>
      <c r="BA26" s="1">
        <v>1</v>
      </c>
      <c r="BB26" s="1">
        <v>6</v>
      </c>
      <c r="BC26" s="1">
        <v>9</v>
      </c>
      <c r="BD26" s="1">
        <v>3</v>
      </c>
      <c r="BE26" s="1">
        <v>3.5</v>
      </c>
      <c r="BF26" s="1">
        <v>1</v>
      </c>
      <c r="BG26" s="1">
        <v>0.5</v>
      </c>
      <c r="BH26" s="1">
        <v>0</v>
      </c>
      <c r="BI26" s="1">
        <v>0.57999999999999996</v>
      </c>
      <c r="BJ26" s="1">
        <v>45.5</v>
      </c>
      <c r="BK26" s="1">
        <v>39.5</v>
      </c>
      <c r="BL26" s="1">
        <v>87</v>
      </c>
      <c r="BM26" s="1">
        <v>13.5</v>
      </c>
      <c r="BN26" s="1">
        <v>10</v>
      </c>
      <c r="BO26" s="1">
        <v>74</v>
      </c>
      <c r="BP26" s="1">
        <v>4</v>
      </c>
      <c r="BQ26" s="1">
        <v>2.5</v>
      </c>
      <c r="BR26" s="1">
        <v>63</v>
      </c>
      <c r="BS26" s="1">
        <v>0</v>
      </c>
      <c r="BT26" s="1">
        <v>0</v>
      </c>
      <c r="BU26" s="1">
        <v>2</v>
      </c>
      <c r="BV26" s="1">
        <v>0</v>
      </c>
      <c r="BW26" s="1">
        <v>1</v>
      </c>
      <c r="BX26" s="1">
        <v>0.5</v>
      </c>
      <c r="BY26" s="1">
        <v>55</v>
      </c>
      <c r="BZ26" s="1">
        <v>1.5</v>
      </c>
      <c r="CA26" s="1">
        <v>3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f t="shared" si="0"/>
        <v>3.6065768299999998</v>
      </c>
      <c r="CL26" s="1">
        <v>2</v>
      </c>
    </row>
    <row r="27" spans="1:90" x14ac:dyDescent="0.25">
      <c r="A27" s="1" t="s">
        <v>91</v>
      </c>
      <c r="B27" s="1">
        <v>4.9000000000000004</v>
      </c>
      <c r="C27" s="1">
        <v>2</v>
      </c>
      <c r="D27" s="1">
        <v>40</v>
      </c>
      <c r="E27" s="1">
        <v>0.22</v>
      </c>
      <c r="F27" s="1">
        <v>0</v>
      </c>
      <c r="G27" s="1">
        <v>0.1</v>
      </c>
      <c r="H27" s="1">
        <v>0</v>
      </c>
      <c r="I27" s="1">
        <v>0.5</v>
      </c>
      <c r="J27" s="1">
        <v>0.5</v>
      </c>
      <c r="K27" s="1">
        <v>0.5</v>
      </c>
      <c r="L27" s="1">
        <v>0</v>
      </c>
      <c r="M27" s="1">
        <v>0</v>
      </c>
      <c r="N27" s="1">
        <v>0.5</v>
      </c>
      <c r="O27" s="1">
        <v>0.1</v>
      </c>
      <c r="P27" s="1">
        <v>0.1</v>
      </c>
      <c r="Q27" s="1">
        <v>0</v>
      </c>
      <c r="R27" s="1">
        <v>0</v>
      </c>
      <c r="S27" s="1">
        <v>0</v>
      </c>
      <c r="T27" s="1">
        <v>0</v>
      </c>
      <c r="U27" s="1">
        <v>5</v>
      </c>
      <c r="V27" s="1">
        <v>3.5</v>
      </c>
      <c r="W27" s="1">
        <v>70</v>
      </c>
      <c r="X27" s="1">
        <v>1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0.04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16.5</v>
      </c>
      <c r="AL27" s="1">
        <v>0.95</v>
      </c>
      <c r="AM27" s="1">
        <v>6.4</v>
      </c>
      <c r="AN27" s="1">
        <v>0.7</v>
      </c>
      <c r="AO27" s="1">
        <v>1.7</v>
      </c>
      <c r="AP27" s="1">
        <v>6</v>
      </c>
      <c r="AQ27" s="1">
        <v>6</v>
      </c>
      <c r="AR27" s="1">
        <v>0</v>
      </c>
      <c r="AS27" s="1">
        <v>1</v>
      </c>
      <c r="AT27" s="1">
        <v>2</v>
      </c>
      <c r="AU27" s="1">
        <v>0</v>
      </c>
      <c r="AV27" s="1">
        <v>0</v>
      </c>
      <c r="AX27" s="1">
        <v>3</v>
      </c>
      <c r="AY27" s="1">
        <v>0</v>
      </c>
      <c r="AZ27" s="1">
        <v>0.5</v>
      </c>
      <c r="BA27" s="1">
        <v>1</v>
      </c>
      <c r="BB27" s="1">
        <v>1.5</v>
      </c>
      <c r="BC27" s="1">
        <v>15.5</v>
      </c>
      <c r="BD27" s="1">
        <v>10.5</v>
      </c>
      <c r="BE27" s="1">
        <v>6.5</v>
      </c>
      <c r="BF27" s="1">
        <v>1</v>
      </c>
      <c r="BG27" s="1">
        <v>2.5</v>
      </c>
      <c r="BH27" s="1">
        <v>4</v>
      </c>
      <c r="BI27" s="1">
        <v>2.58</v>
      </c>
      <c r="BJ27" s="1">
        <v>17.5</v>
      </c>
      <c r="BK27" s="1">
        <v>14.5</v>
      </c>
      <c r="BL27" s="1">
        <v>83</v>
      </c>
      <c r="BM27" s="1">
        <v>12</v>
      </c>
      <c r="BN27" s="1">
        <v>8.5</v>
      </c>
      <c r="BO27" s="1">
        <v>71</v>
      </c>
      <c r="BP27" s="1">
        <v>5</v>
      </c>
      <c r="BQ27" s="1">
        <v>3.5</v>
      </c>
      <c r="BR27" s="1">
        <v>70</v>
      </c>
      <c r="BS27" s="1">
        <v>0</v>
      </c>
      <c r="BT27" s="1">
        <v>0</v>
      </c>
      <c r="BU27" s="1">
        <v>0</v>
      </c>
      <c r="BV27" s="1">
        <v>2</v>
      </c>
      <c r="BW27" s="1">
        <v>0</v>
      </c>
      <c r="BX27" s="1">
        <v>0</v>
      </c>
      <c r="BY27" s="1">
        <v>24</v>
      </c>
      <c r="BZ27" s="1">
        <v>0.5</v>
      </c>
      <c r="CA27" s="1">
        <v>4.5</v>
      </c>
      <c r="CB27" s="1">
        <v>1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f t="shared" si="0"/>
        <v>3.140821320000001</v>
      </c>
      <c r="CL27" s="1">
        <v>0</v>
      </c>
    </row>
    <row r="28" spans="1:90" x14ac:dyDescent="0.25">
      <c r="A28" s="1" t="s">
        <v>108</v>
      </c>
      <c r="B28" s="1">
        <v>4.4000000000000004</v>
      </c>
      <c r="C28" s="1">
        <v>2</v>
      </c>
      <c r="D28" s="1">
        <v>90</v>
      </c>
      <c r="E28" s="1">
        <v>0.02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3</v>
      </c>
      <c r="V28" s="1">
        <v>1.5</v>
      </c>
      <c r="W28" s="1">
        <v>50</v>
      </c>
      <c r="X28" s="1">
        <v>0</v>
      </c>
      <c r="Y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3</v>
      </c>
      <c r="AL28" s="1">
        <v>0.3</v>
      </c>
      <c r="AM28" s="1">
        <v>16.2</v>
      </c>
      <c r="AN28" s="1">
        <v>0.1</v>
      </c>
      <c r="AO28" s="1">
        <v>1.6</v>
      </c>
      <c r="AP28" s="1">
        <v>11</v>
      </c>
      <c r="AQ28" s="1">
        <v>11</v>
      </c>
      <c r="AR28" s="1">
        <v>0</v>
      </c>
      <c r="AS28" s="1">
        <v>0.5</v>
      </c>
      <c r="AT28" s="1">
        <v>3.5</v>
      </c>
      <c r="AU28" s="1">
        <v>0.5</v>
      </c>
      <c r="AV28" s="1">
        <v>0.5</v>
      </c>
      <c r="AW28" s="1">
        <v>100</v>
      </c>
      <c r="AX28" s="1">
        <v>6</v>
      </c>
      <c r="AY28" s="1">
        <v>3.5</v>
      </c>
      <c r="AZ28" s="1">
        <v>1.5</v>
      </c>
      <c r="BA28" s="1">
        <v>1.5</v>
      </c>
      <c r="BB28" s="1">
        <v>6.5</v>
      </c>
      <c r="BC28" s="1">
        <v>15.5</v>
      </c>
      <c r="BD28" s="1">
        <v>10.5</v>
      </c>
      <c r="BE28" s="1">
        <v>6.5</v>
      </c>
      <c r="BF28" s="1">
        <v>1</v>
      </c>
      <c r="BG28" s="1">
        <v>2.5</v>
      </c>
      <c r="BH28" s="1">
        <v>4</v>
      </c>
      <c r="BI28" s="1">
        <v>2.58</v>
      </c>
      <c r="BJ28" s="1">
        <v>31.5</v>
      </c>
      <c r="BK28" s="1">
        <v>25.5</v>
      </c>
      <c r="BL28" s="1">
        <v>81</v>
      </c>
      <c r="BM28" s="1">
        <v>8</v>
      </c>
      <c r="BN28" s="1">
        <v>5.5</v>
      </c>
      <c r="BO28" s="1">
        <v>69</v>
      </c>
      <c r="BP28" s="1">
        <v>3</v>
      </c>
      <c r="BQ28" s="1">
        <v>1.5</v>
      </c>
      <c r="BR28" s="1">
        <v>50</v>
      </c>
      <c r="BS28" s="1">
        <v>0</v>
      </c>
      <c r="BT28" s="1">
        <v>0</v>
      </c>
      <c r="BU28" s="1">
        <v>2</v>
      </c>
      <c r="BV28" s="1">
        <v>0</v>
      </c>
      <c r="BW28" s="1">
        <v>0</v>
      </c>
      <c r="BX28" s="1">
        <v>0</v>
      </c>
      <c r="BY28" s="1">
        <v>42</v>
      </c>
      <c r="BZ28" s="1">
        <v>1.5</v>
      </c>
      <c r="CA28" s="1">
        <v>1.5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f t="shared" si="0"/>
        <v>3.0091815200000007</v>
      </c>
      <c r="CL28" s="1">
        <v>0</v>
      </c>
    </row>
    <row r="29" spans="1:90" x14ac:dyDescent="0.25">
      <c r="A29" s="1" t="s">
        <v>151</v>
      </c>
      <c r="B29" s="1">
        <v>4.3</v>
      </c>
      <c r="C29" s="1">
        <v>2</v>
      </c>
      <c r="D29" s="1">
        <v>90</v>
      </c>
      <c r="E29" s="1">
        <v>0.01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4</v>
      </c>
      <c r="V29" s="1">
        <v>1.5</v>
      </c>
      <c r="W29" s="1">
        <v>38</v>
      </c>
      <c r="X29" s="1">
        <v>0</v>
      </c>
      <c r="Y29" s="1">
        <v>0</v>
      </c>
      <c r="AA29" s="1">
        <v>0</v>
      </c>
      <c r="AB29" s="1">
        <v>0</v>
      </c>
      <c r="AC29" s="1">
        <v>0.5</v>
      </c>
      <c r="AD29" s="1">
        <v>0</v>
      </c>
      <c r="AE29" s="1">
        <v>0.02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5.45</v>
      </c>
      <c r="AM29" s="1">
        <v>25.9</v>
      </c>
      <c r="AN29" s="1">
        <v>0.1</v>
      </c>
      <c r="AO29" s="1">
        <v>1.2</v>
      </c>
      <c r="AP29" s="1">
        <v>16</v>
      </c>
      <c r="AQ29" s="1">
        <v>16</v>
      </c>
      <c r="AR29" s="1">
        <v>0</v>
      </c>
      <c r="AS29" s="1">
        <v>0</v>
      </c>
      <c r="AT29" s="1">
        <v>5</v>
      </c>
      <c r="AU29" s="1">
        <v>1.5</v>
      </c>
      <c r="AV29" s="1">
        <v>1</v>
      </c>
      <c r="AW29" s="1">
        <v>67</v>
      </c>
      <c r="AX29" s="1">
        <v>6.5</v>
      </c>
      <c r="AY29" s="1">
        <v>2</v>
      </c>
      <c r="AZ29" s="1">
        <v>2.5</v>
      </c>
      <c r="BA29" s="1">
        <v>1</v>
      </c>
      <c r="BB29" s="1">
        <v>5.5</v>
      </c>
      <c r="BC29" s="1">
        <v>23.5</v>
      </c>
      <c r="BD29" s="1">
        <v>13.5</v>
      </c>
      <c r="BE29" s="1">
        <v>10.5</v>
      </c>
      <c r="BF29" s="1">
        <v>2</v>
      </c>
      <c r="BG29" s="1">
        <v>3</v>
      </c>
      <c r="BH29" s="1">
        <v>4</v>
      </c>
      <c r="BI29" s="1">
        <v>3.36</v>
      </c>
      <c r="BJ29" s="1">
        <v>48</v>
      </c>
      <c r="BK29" s="1">
        <v>38.5</v>
      </c>
      <c r="BL29" s="1">
        <v>80</v>
      </c>
      <c r="BM29" s="1">
        <v>11</v>
      </c>
      <c r="BN29" s="1">
        <v>7</v>
      </c>
      <c r="BO29" s="1">
        <v>64</v>
      </c>
      <c r="BP29" s="1">
        <v>4</v>
      </c>
      <c r="BQ29" s="1">
        <v>1.5</v>
      </c>
      <c r="BR29" s="1">
        <v>38</v>
      </c>
      <c r="BS29" s="1">
        <v>0</v>
      </c>
      <c r="BT29" s="1">
        <v>0</v>
      </c>
      <c r="BU29" s="1">
        <v>2</v>
      </c>
      <c r="BV29" s="1">
        <v>0</v>
      </c>
      <c r="BW29" s="1">
        <v>0</v>
      </c>
      <c r="BX29" s="1">
        <v>0.5</v>
      </c>
      <c r="BY29" s="1">
        <v>59</v>
      </c>
      <c r="BZ29" s="1">
        <v>0</v>
      </c>
      <c r="CA29" s="1">
        <v>2.5</v>
      </c>
      <c r="CB29" s="1">
        <v>0.5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f t="shared" si="0"/>
        <v>3.34309061</v>
      </c>
      <c r="CL29" s="1">
        <v>0</v>
      </c>
    </row>
  </sheetData>
  <sortState xmlns:xlrd2="http://schemas.microsoft.com/office/spreadsheetml/2017/richdata2" ref="A2:CL29">
    <sortCondition ref="C6:C29"/>
  </sortState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E65AA-1826-48DC-B0DE-E9BDBCD228BE}">
  <dimension ref="A1:CL43"/>
  <sheetViews>
    <sheetView zoomScale="80" zoomScaleNormal="80" workbookViewId="0">
      <pane xSplit="1" ySplit="1" topLeftCell="BT2" activePane="bottomRight" state="frozen"/>
      <selection pane="topRight" activeCell="B1" sqref="B1"/>
      <selection pane="bottomLeft" activeCell="A2" sqref="A2"/>
      <selection pane="bottomRight" activeCell="CK1" activeCellId="1" sqref="A1:B1048576 CK1:CL1048576"/>
    </sheetView>
  </sheetViews>
  <sheetFormatPr defaultRowHeight="15.75" x14ac:dyDescent="0.25"/>
  <cols>
    <col min="1" max="89" width="9.140625" style="1"/>
    <col min="90" max="90" width="12" style="1" bestFit="1" customWidth="1"/>
    <col min="91" max="16384" width="9.140625" style="1"/>
  </cols>
  <sheetData>
    <row r="1" spans="1:9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10</v>
      </c>
      <c r="S1" s="1" t="s">
        <v>11</v>
      </c>
      <c r="T1" s="1" t="s">
        <v>13</v>
      </c>
      <c r="U1" s="1" t="s">
        <v>17</v>
      </c>
      <c r="V1" s="1" t="s">
        <v>18</v>
      </c>
      <c r="W1" s="1" t="s">
        <v>19</v>
      </c>
      <c r="X1" s="1" t="s">
        <v>17</v>
      </c>
      <c r="Y1" s="1" t="s">
        <v>18</v>
      </c>
      <c r="Z1" s="1" t="s">
        <v>19</v>
      </c>
      <c r="AA1" s="1" t="s">
        <v>20</v>
      </c>
      <c r="AB1" s="1" t="s">
        <v>21</v>
      </c>
      <c r="AC1" s="1" t="s">
        <v>22</v>
      </c>
      <c r="AD1" s="1" t="s">
        <v>23</v>
      </c>
      <c r="AE1" s="1" t="s">
        <v>24</v>
      </c>
      <c r="AF1" s="1" t="s">
        <v>25</v>
      </c>
      <c r="AG1" s="1" t="s">
        <v>26</v>
      </c>
      <c r="AH1" s="1" t="s">
        <v>27</v>
      </c>
      <c r="AI1" s="1" t="s">
        <v>28</v>
      </c>
      <c r="AJ1" s="1" t="s">
        <v>29</v>
      </c>
      <c r="AK1" s="1" t="s">
        <v>30</v>
      </c>
      <c r="AL1" s="1" t="s">
        <v>31</v>
      </c>
      <c r="AM1" s="1" t="s">
        <v>32</v>
      </c>
      <c r="AN1" s="1" t="s">
        <v>33</v>
      </c>
      <c r="AO1" s="1" t="s">
        <v>34</v>
      </c>
      <c r="AP1" s="1" t="s">
        <v>35</v>
      </c>
      <c r="AQ1" s="1" t="s">
        <v>36</v>
      </c>
      <c r="AR1" s="1" t="s">
        <v>37</v>
      </c>
      <c r="AS1" s="1" t="s">
        <v>38</v>
      </c>
      <c r="AT1" s="1" t="s">
        <v>39</v>
      </c>
      <c r="AU1" s="1" t="s">
        <v>17</v>
      </c>
      <c r="AV1" s="1" t="s">
        <v>40</v>
      </c>
      <c r="AW1" s="1" t="s">
        <v>19</v>
      </c>
      <c r="AX1" s="1" t="s">
        <v>41</v>
      </c>
      <c r="AY1" s="1" t="s">
        <v>42</v>
      </c>
      <c r="AZ1" s="1" t="s">
        <v>43</v>
      </c>
      <c r="BA1" s="1" t="s">
        <v>44</v>
      </c>
      <c r="BB1" s="1" t="s">
        <v>45</v>
      </c>
      <c r="BC1" s="1" t="s">
        <v>8</v>
      </c>
      <c r="BD1" s="1" t="s">
        <v>10</v>
      </c>
      <c r="BE1" s="1" t="s">
        <v>9</v>
      </c>
      <c r="BF1" s="1" t="s">
        <v>46</v>
      </c>
      <c r="BG1" s="1" t="s">
        <v>13</v>
      </c>
      <c r="BH1" s="1" t="s">
        <v>12</v>
      </c>
      <c r="BI1" s="1" t="s">
        <v>47</v>
      </c>
      <c r="BJ1" s="1" t="s">
        <v>17</v>
      </c>
      <c r="BK1" s="1" t="s">
        <v>48</v>
      </c>
      <c r="BL1" s="1" t="s">
        <v>19</v>
      </c>
      <c r="BM1" s="1" t="s">
        <v>17</v>
      </c>
      <c r="BN1" s="1" t="s">
        <v>49</v>
      </c>
      <c r="BO1" s="1" t="s">
        <v>19</v>
      </c>
      <c r="BP1" s="1" t="s">
        <v>17</v>
      </c>
      <c r="BQ1" s="1" t="s">
        <v>18</v>
      </c>
      <c r="BR1" s="1" t="s">
        <v>19</v>
      </c>
      <c r="BS1" s="1" t="s">
        <v>17</v>
      </c>
      <c r="BT1" s="1" t="s">
        <v>49</v>
      </c>
      <c r="BU1" s="1" t="s">
        <v>50</v>
      </c>
      <c r="BV1" s="1" t="s">
        <v>51</v>
      </c>
      <c r="BW1" s="1" t="s">
        <v>52</v>
      </c>
      <c r="BX1" s="1" t="s">
        <v>53</v>
      </c>
      <c r="BY1" s="1" t="s">
        <v>54</v>
      </c>
      <c r="BZ1" s="1" t="s">
        <v>55</v>
      </c>
      <c r="CA1" s="1" t="s">
        <v>56</v>
      </c>
      <c r="CB1" s="1" t="s">
        <v>55</v>
      </c>
      <c r="CC1" s="1" t="s">
        <v>56</v>
      </c>
      <c r="CD1" s="1" t="s">
        <v>55</v>
      </c>
      <c r="CE1" s="1" t="s">
        <v>57</v>
      </c>
      <c r="CF1" s="1" t="s">
        <v>49</v>
      </c>
      <c r="CG1" s="1" t="s">
        <v>17</v>
      </c>
      <c r="CH1" s="1" t="s">
        <v>58</v>
      </c>
      <c r="CI1" s="1" t="s">
        <v>17</v>
      </c>
      <c r="CJ1" s="1" t="s">
        <v>58</v>
      </c>
      <c r="CK1" s="1" t="s">
        <v>209</v>
      </c>
      <c r="CL1" s="1" t="s">
        <v>208</v>
      </c>
    </row>
    <row r="2" spans="1:90" x14ac:dyDescent="0.25">
      <c r="A2" s="1" t="s">
        <v>180</v>
      </c>
      <c r="B2" s="1">
        <v>5</v>
      </c>
      <c r="C2" s="1">
        <v>1</v>
      </c>
      <c r="D2" s="1">
        <v>90</v>
      </c>
      <c r="E2" s="1">
        <v>0.03</v>
      </c>
      <c r="F2" s="1">
        <v>0</v>
      </c>
      <c r="G2" s="1">
        <v>0.1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6</v>
      </c>
      <c r="V2" s="1">
        <v>4</v>
      </c>
      <c r="W2" s="1">
        <v>67</v>
      </c>
      <c r="X2" s="1">
        <v>4</v>
      </c>
      <c r="Y2" s="1">
        <v>1</v>
      </c>
      <c r="Z2" s="1">
        <v>25</v>
      </c>
      <c r="AA2" s="1">
        <v>0</v>
      </c>
      <c r="AB2" s="1">
        <v>0</v>
      </c>
      <c r="AC2" s="1">
        <v>2</v>
      </c>
      <c r="AD2" s="1">
        <v>0</v>
      </c>
      <c r="AE2" s="1">
        <v>7.0000000000000007E-2</v>
      </c>
      <c r="AF2" s="1">
        <v>0</v>
      </c>
      <c r="AG2" s="1">
        <v>0</v>
      </c>
      <c r="AH2" s="1">
        <v>1</v>
      </c>
      <c r="AI2" s="1">
        <v>0</v>
      </c>
      <c r="AJ2" s="1">
        <v>0</v>
      </c>
      <c r="AK2" s="1">
        <v>2</v>
      </c>
      <c r="AL2" s="1">
        <v>25.8</v>
      </c>
      <c r="AM2" s="1">
        <v>16.2</v>
      </c>
      <c r="AN2" s="1">
        <v>0.2</v>
      </c>
      <c r="AO2" s="1">
        <v>1.7</v>
      </c>
      <c r="AP2" s="1">
        <v>12</v>
      </c>
      <c r="AQ2" s="1">
        <v>12</v>
      </c>
      <c r="AR2" s="1">
        <v>0</v>
      </c>
      <c r="AS2" s="1">
        <v>0</v>
      </c>
      <c r="AT2" s="1">
        <v>2</v>
      </c>
      <c r="AU2" s="1">
        <v>4</v>
      </c>
      <c r="AV2" s="1">
        <v>4</v>
      </c>
      <c r="AW2" s="1">
        <v>100</v>
      </c>
      <c r="AX2" s="1">
        <v>9</v>
      </c>
      <c r="AY2" s="1">
        <v>2</v>
      </c>
      <c r="AZ2" s="1">
        <v>0</v>
      </c>
      <c r="BA2" s="1">
        <v>0</v>
      </c>
      <c r="BB2" s="1">
        <v>2</v>
      </c>
      <c r="BC2" s="1">
        <v>18</v>
      </c>
      <c r="BD2" s="1">
        <v>11</v>
      </c>
      <c r="BE2" s="1">
        <v>6</v>
      </c>
      <c r="BF2" s="1">
        <v>4</v>
      </c>
      <c r="BG2" s="1">
        <v>7</v>
      </c>
      <c r="BH2" s="1">
        <v>1</v>
      </c>
      <c r="BI2" s="1">
        <v>1.52</v>
      </c>
      <c r="BJ2" s="1">
        <v>33</v>
      </c>
      <c r="BK2" s="1">
        <v>21</v>
      </c>
      <c r="BL2" s="1">
        <v>64</v>
      </c>
      <c r="BM2" s="1">
        <v>18</v>
      </c>
      <c r="BN2" s="1">
        <v>10</v>
      </c>
      <c r="BO2" s="1">
        <v>56</v>
      </c>
      <c r="BP2" s="1">
        <v>6</v>
      </c>
      <c r="BQ2" s="1">
        <v>4</v>
      </c>
      <c r="BR2" s="1">
        <v>67</v>
      </c>
      <c r="BS2" s="1">
        <v>0</v>
      </c>
      <c r="BT2" s="1">
        <v>0</v>
      </c>
      <c r="BU2" s="1">
        <v>1</v>
      </c>
      <c r="BV2" s="1">
        <v>0</v>
      </c>
      <c r="BW2" s="1">
        <v>0</v>
      </c>
      <c r="BX2" s="1">
        <v>0</v>
      </c>
      <c r="BY2" s="1">
        <v>64</v>
      </c>
      <c r="BZ2" s="1">
        <v>1</v>
      </c>
      <c r="CA2" s="1">
        <v>1</v>
      </c>
      <c r="CB2" s="1">
        <v>4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f>4.183594+(-0.009034*D2)+(-1.802019*E2)+(1.02112*F2)+(1.762121*G2)+(-3.031996*J2)+(-6.456009*M2)+(24.043236*O2)+(-1.033312*T2)+(0.066494*AA2)+(-0.22258*AB2)+(-0.191123*AC2)+(-1.297444*AI2)+(-0.050047*AK2)+(-0.042478*AM2)+(0.045861*AQ2)+(-0.114879*AS2)+(-0.11276*AT2)+(0.156991*AU2)+(-0.222984*AV2)+(0.03936*AY2)+(0.032499*BE2)+(0.1917*BF2)+(-0.123623*BG2)+(0.065461*BH2)+(0.015142*BK2)+(-0.018628*BL2)+(-0.023796*BN2)+(0.006707*BR2)+(0.619998*BS2)+(0.019132*BY2)+(0.096691*BZ2)+(-0.020132*CA2)+(0.100053*CB2)+(-1.303454*CD2)+(-0.545811*CF2)+(-1.093949*CG2)+(4.460507*CH2)+(7.9751*CJ2)</f>
        <v>3.6620739300000009</v>
      </c>
      <c r="CL2" s="1">
        <v>11</v>
      </c>
    </row>
    <row r="3" spans="1:90" x14ac:dyDescent="0.25">
      <c r="A3" s="1" t="s">
        <v>182</v>
      </c>
      <c r="B3" s="1">
        <v>5.0999999999999996</v>
      </c>
      <c r="C3" s="1">
        <v>1</v>
      </c>
      <c r="D3" s="1">
        <v>90</v>
      </c>
      <c r="E3" s="1">
        <v>0.03</v>
      </c>
      <c r="F3" s="1">
        <v>0</v>
      </c>
      <c r="G3" s="1">
        <v>0</v>
      </c>
      <c r="H3" s="1">
        <v>0</v>
      </c>
      <c r="I3" s="1">
        <v>1</v>
      </c>
      <c r="J3" s="1">
        <v>0</v>
      </c>
      <c r="K3" s="1">
        <v>0</v>
      </c>
      <c r="L3" s="1">
        <v>1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29</v>
      </c>
      <c r="V3" s="1">
        <v>26</v>
      </c>
      <c r="W3" s="1">
        <v>90</v>
      </c>
      <c r="X3" s="1">
        <v>1</v>
      </c>
      <c r="Y3" s="1">
        <v>0</v>
      </c>
      <c r="Z3" s="1">
        <v>0</v>
      </c>
      <c r="AA3" s="1">
        <v>0</v>
      </c>
      <c r="AB3" s="1">
        <v>0</v>
      </c>
      <c r="AC3" s="1">
        <v>1</v>
      </c>
      <c r="AD3" s="1">
        <v>0</v>
      </c>
      <c r="AE3" s="1">
        <v>0.03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10</v>
      </c>
      <c r="AL3" s="1">
        <v>16.2</v>
      </c>
      <c r="AM3" s="1">
        <v>11.6</v>
      </c>
      <c r="AN3" s="1">
        <v>0.1</v>
      </c>
      <c r="AO3" s="1">
        <v>2.8</v>
      </c>
      <c r="AP3" s="1">
        <v>13</v>
      </c>
      <c r="AQ3" s="1">
        <v>13</v>
      </c>
      <c r="AR3" s="1">
        <v>0</v>
      </c>
      <c r="AS3" s="1">
        <v>2</v>
      </c>
      <c r="AT3" s="1">
        <v>1</v>
      </c>
      <c r="AU3" s="1">
        <v>1</v>
      </c>
      <c r="AV3" s="1">
        <v>0</v>
      </c>
      <c r="AW3" s="1">
        <v>0</v>
      </c>
      <c r="AX3" s="1">
        <v>7</v>
      </c>
      <c r="AY3" s="1">
        <v>1</v>
      </c>
      <c r="AZ3" s="1">
        <v>0</v>
      </c>
      <c r="BA3" s="1">
        <v>1</v>
      </c>
      <c r="BB3" s="1">
        <v>2</v>
      </c>
      <c r="BC3" s="1">
        <v>8</v>
      </c>
      <c r="BD3" s="1">
        <v>5</v>
      </c>
      <c r="BE3" s="1">
        <v>5</v>
      </c>
      <c r="BF3" s="1">
        <v>0</v>
      </c>
      <c r="BG3" s="1">
        <v>0</v>
      </c>
      <c r="BH3" s="1">
        <v>2</v>
      </c>
      <c r="BI3" s="1">
        <v>1.4</v>
      </c>
      <c r="BJ3" s="1">
        <v>61</v>
      </c>
      <c r="BK3" s="1">
        <v>53</v>
      </c>
      <c r="BL3" s="1">
        <v>87</v>
      </c>
      <c r="BM3" s="1">
        <v>41</v>
      </c>
      <c r="BN3" s="1">
        <v>34</v>
      </c>
      <c r="BO3" s="1">
        <v>83</v>
      </c>
      <c r="BP3" s="1">
        <v>29</v>
      </c>
      <c r="BQ3" s="1">
        <v>26</v>
      </c>
      <c r="BR3" s="1">
        <v>90</v>
      </c>
      <c r="BS3" s="1">
        <v>0</v>
      </c>
      <c r="BT3" s="1">
        <v>0</v>
      </c>
      <c r="BU3" s="1">
        <v>1</v>
      </c>
      <c r="BV3" s="1">
        <v>0</v>
      </c>
      <c r="BW3" s="1">
        <v>0</v>
      </c>
      <c r="BX3" s="1">
        <v>1</v>
      </c>
      <c r="BY3" s="1">
        <v>82</v>
      </c>
      <c r="BZ3" s="1">
        <v>1</v>
      </c>
      <c r="CA3" s="1">
        <v>11</v>
      </c>
      <c r="CB3" s="1">
        <v>2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f t="shared" ref="CK3:CK43" si="0">4.183594+(-0.009034*D3)+(-1.802019*E3)+(1.02112*F3)+(1.762121*G3)+(-3.031996*J3)+(-6.456009*M3)+(24.043236*O3)+(-1.033312*T3)+(0.066494*AA3)+(-0.22258*AB3)+(-0.191123*AC3)+(-1.297444*AI3)+(-0.050047*AK3)+(-0.042478*AM3)+(0.045861*AQ3)+(-0.114879*AS3)+(-0.11276*AT3)+(0.156991*AU3)+(-0.222984*AV3)+(0.03936*AY3)+(0.032499*BE3)+(0.1917*BF3)+(-0.123623*BG3)+(0.065461*BH3)+(0.015142*BK3)+(-0.018628*BL3)+(-0.023796*BN3)+(0.006707*BR3)+(0.619998*BS3)+(0.019132*BY3)+(0.096691*BZ3)+(-0.020132*CA3)+(0.100053*CB3)+(-1.303454*CD3)+(-0.545811*CF3)+(-1.093949*CG3)+(4.460507*CH3)+(7.9751*CJ3)</f>
        <v>3.4962036299999992</v>
      </c>
      <c r="CL3" s="1">
        <v>9</v>
      </c>
    </row>
    <row r="4" spans="1:90" x14ac:dyDescent="0.25">
      <c r="A4" s="1" t="s">
        <v>92</v>
      </c>
      <c r="B4" s="1">
        <v>5.4</v>
      </c>
      <c r="C4" s="1">
        <v>1</v>
      </c>
      <c r="D4" s="1">
        <v>4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2</v>
      </c>
      <c r="V4" s="1">
        <v>0</v>
      </c>
      <c r="W4" s="1">
        <v>0</v>
      </c>
      <c r="X4" s="1">
        <v>0</v>
      </c>
      <c r="Y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0.1</v>
      </c>
      <c r="AM4" s="1">
        <v>0</v>
      </c>
      <c r="AN4" s="1">
        <v>0</v>
      </c>
      <c r="AO4" s="1">
        <v>1.4</v>
      </c>
      <c r="AP4" s="1">
        <v>2</v>
      </c>
      <c r="AQ4" s="1">
        <v>2</v>
      </c>
      <c r="AR4" s="1">
        <v>0</v>
      </c>
      <c r="AS4" s="1">
        <v>1</v>
      </c>
      <c r="AT4" s="1">
        <v>0</v>
      </c>
      <c r="AU4" s="1">
        <v>0</v>
      </c>
      <c r="AV4" s="1">
        <v>0</v>
      </c>
      <c r="AX4" s="1">
        <v>2</v>
      </c>
      <c r="AY4" s="1">
        <v>0</v>
      </c>
      <c r="AZ4" s="1">
        <v>0</v>
      </c>
      <c r="BA4" s="1">
        <v>0</v>
      </c>
      <c r="BB4" s="1">
        <v>0</v>
      </c>
      <c r="BC4" s="1">
        <v>18</v>
      </c>
      <c r="BD4" s="1">
        <v>11</v>
      </c>
      <c r="BE4" s="1">
        <v>6</v>
      </c>
      <c r="BF4" s="1">
        <v>4</v>
      </c>
      <c r="BG4" s="1">
        <v>7</v>
      </c>
      <c r="BH4" s="1">
        <v>1</v>
      </c>
      <c r="BI4" s="1">
        <v>1.52</v>
      </c>
      <c r="BJ4" s="1">
        <v>4</v>
      </c>
      <c r="BK4" s="1">
        <v>2</v>
      </c>
      <c r="BL4" s="1">
        <v>50</v>
      </c>
      <c r="BM4" s="1">
        <v>3</v>
      </c>
      <c r="BN4" s="1">
        <v>1</v>
      </c>
      <c r="BO4" s="1">
        <v>33</v>
      </c>
      <c r="BP4" s="1">
        <v>2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1</v>
      </c>
      <c r="BW4" s="1">
        <v>0</v>
      </c>
      <c r="BX4" s="1">
        <v>0</v>
      </c>
      <c r="BY4" s="1">
        <v>7</v>
      </c>
      <c r="BZ4" s="1">
        <v>0</v>
      </c>
      <c r="CA4" s="1">
        <v>1</v>
      </c>
      <c r="CB4" s="1">
        <v>2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f t="shared" si="0"/>
        <v>3.6751810000000003</v>
      </c>
      <c r="CL4" s="1">
        <v>7</v>
      </c>
    </row>
    <row r="5" spans="1:90" x14ac:dyDescent="0.25">
      <c r="A5" s="1" t="s">
        <v>189</v>
      </c>
      <c r="B5" s="1">
        <v>4.4000000000000004</v>
      </c>
      <c r="C5" s="1">
        <v>1</v>
      </c>
      <c r="D5" s="1">
        <v>90</v>
      </c>
      <c r="E5" s="1">
        <v>0.45</v>
      </c>
      <c r="F5" s="1">
        <v>0</v>
      </c>
      <c r="G5" s="1">
        <v>0.4</v>
      </c>
      <c r="H5" s="1">
        <v>0</v>
      </c>
      <c r="I5" s="1">
        <v>1</v>
      </c>
      <c r="J5" s="1">
        <v>0</v>
      </c>
      <c r="K5" s="1">
        <v>1</v>
      </c>
      <c r="L5" s="1">
        <v>0</v>
      </c>
      <c r="M5" s="1">
        <v>0</v>
      </c>
      <c r="N5" s="1">
        <v>0</v>
      </c>
      <c r="O5" s="1">
        <v>0.01</v>
      </c>
      <c r="P5" s="1">
        <v>0.01</v>
      </c>
      <c r="Q5" s="1">
        <v>0</v>
      </c>
      <c r="R5" s="1">
        <v>0</v>
      </c>
      <c r="S5" s="1">
        <v>0</v>
      </c>
      <c r="T5" s="1">
        <v>0</v>
      </c>
      <c r="U5" s="1">
        <v>7</v>
      </c>
      <c r="V5" s="1">
        <v>4</v>
      </c>
      <c r="W5" s="1">
        <v>57</v>
      </c>
      <c r="X5" s="1">
        <v>0</v>
      </c>
      <c r="Y5" s="1">
        <v>0</v>
      </c>
      <c r="AA5" s="1">
        <v>0</v>
      </c>
      <c r="AB5" s="1">
        <v>0</v>
      </c>
      <c r="AC5" s="1">
        <v>1</v>
      </c>
      <c r="AD5" s="1">
        <v>1</v>
      </c>
      <c r="AE5" s="1">
        <v>0.42</v>
      </c>
      <c r="AF5" s="1">
        <v>0</v>
      </c>
      <c r="AG5" s="1">
        <v>0</v>
      </c>
      <c r="AH5" s="1">
        <v>1</v>
      </c>
      <c r="AI5" s="1">
        <v>0</v>
      </c>
      <c r="AJ5" s="1">
        <v>0</v>
      </c>
      <c r="AK5" s="1">
        <v>7</v>
      </c>
      <c r="AL5" s="1">
        <v>10.4</v>
      </c>
      <c r="AM5" s="1">
        <v>20.2</v>
      </c>
      <c r="AN5" s="1">
        <v>1.4</v>
      </c>
      <c r="AO5" s="1">
        <v>3</v>
      </c>
      <c r="AP5" s="1">
        <v>12</v>
      </c>
      <c r="AQ5" s="1">
        <v>12</v>
      </c>
      <c r="AR5" s="1">
        <v>0</v>
      </c>
      <c r="AS5" s="1">
        <v>1</v>
      </c>
      <c r="AT5" s="1">
        <v>1</v>
      </c>
      <c r="AU5" s="1">
        <v>2</v>
      </c>
      <c r="AV5" s="1">
        <v>1</v>
      </c>
      <c r="AW5" s="1">
        <v>50</v>
      </c>
      <c r="AX5" s="1">
        <v>5</v>
      </c>
      <c r="AY5" s="1">
        <v>4</v>
      </c>
      <c r="AZ5" s="1">
        <v>1</v>
      </c>
      <c r="BA5" s="1">
        <v>0</v>
      </c>
      <c r="BB5" s="1">
        <v>5</v>
      </c>
      <c r="BC5" s="1">
        <v>8</v>
      </c>
      <c r="BD5" s="1">
        <v>5</v>
      </c>
      <c r="BE5" s="1">
        <v>5</v>
      </c>
      <c r="BF5" s="1">
        <v>0</v>
      </c>
      <c r="BG5" s="1">
        <v>0</v>
      </c>
      <c r="BH5" s="1">
        <v>2</v>
      </c>
      <c r="BI5" s="1">
        <v>1.4</v>
      </c>
      <c r="BJ5" s="1">
        <v>59</v>
      </c>
      <c r="BK5" s="1">
        <v>49</v>
      </c>
      <c r="BL5" s="1">
        <v>83</v>
      </c>
      <c r="BM5" s="1">
        <v>18</v>
      </c>
      <c r="BN5" s="1">
        <v>12</v>
      </c>
      <c r="BO5" s="1">
        <v>67</v>
      </c>
      <c r="BP5" s="1">
        <v>7</v>
      </c>
      <c r="BQ5" s="1">
        <v>4</v>
      </c>
      <c r="BR5" s="1">
        <v>57</v>
      </c>
      <c r="BS5" s="1">
        <v>0</v>
      </c>
      <c r="BT5" s="1">
        <v>0</v>
      </c>
      <c r="BU5" s="1">
        <v>1</v>
      </c>
      <c r="BV5" s="1">
        <v>0</v>
      </c>
      <c r="BW5" s="1">
        <v>0</v>
      </c>
      <c r="BX5" s="1">
        <v>0</v>
      </c>
      <c r="BY5" s="1">
        <v>72</v>
      </c>
      <c r="BZ5" s="1">
        <v>1</v>
      </c>
      <c r="CA5" s="1">
        <v>7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f t="shared" si="0"/>
        <v>3.5957986099999992</v>
      </c>
      <c r="CL5" s="1">
        <v>7</v>
      </c>
    </row>
    <row r="6" spans="1:90" x14ac:dyDescent="0.25">
      <c r="A6" s="1" t="s">
        <v>195</v>
      </c>
      <c r="B6" s="1">
        <v>4.5</v>
      </c>
      <c r="C6" s="1">
        <v>1</v>
      </c>
      <c r="D6" s="1">
        <v>90</v>
      </c>
      <c r="E6" s="1">
        <v>0.02</v>
      </c>
      <c r="F6" s="1">
        <v>0</v>
      </c>
      <c r="G6" s="1">
        <v>0</v>
      </c>
      <c r="H6" s="1">
        <v>0</v>
      </c>
      <c r="I6" s="1">
        <v>1</v>
      </c>
      <c r="J6" s="1">
        <v>0</v>
      </c>
      <c r="K6" s="1">
        <v>1</v>
      </c>
      <c r="L6" s="1">
        <v>0</v>
      </c>
      <c r="M6" s="1">
        <v>0</v>
      </c>
      <c r="N6" s="1">
        <v>0</v>
      </c>
      <c r="O6" s="1">
        <v>0.01</v>
      </c>
      <c r="P6" s="1">
        <v>0.01</v>
      </c>
      <c r="Q6" s="1">
        <v>0</v>
      </c>
      <c r="R6" s="1">
        <v>0</v>
      </c>
      <c r="S6" s="1">
        <v>0</v>
      </c>
      <c r="T6" s="1">
        <v>0</v>
      </c>
      <c r="U6" s="1">
        <v>21</v>
      </c>
      <c r="V6" s="1">
        <v>17</v>
      </c>
      <c r="W6" s="1">
        <v>81</v>
      </c>
      <c r="X6" s="1">
        <v>5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0.01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4</v>
      </c>
      <c r="AL6" s="1">
        <v>5.3</v>
      </c>
      <c r="AM6" s="1">
        <v>11.4</v>
      </c>
      <c r="AN6" s="1">
        <v>0.1</v>
      </c>
      <c r="AO6" s="1">
        <v>2.7</v>
      </c>
      <c r="AP6" s="1">
        <v>6</v>
      </c>
      <c r="AQ6" s="1">
        <v>6</v>
      </c>
      <c r="AR6" s="1">
        <v>0</v>
      </c>
      <c r="AS6" s="1">
        <v>2</v>
      </c>
      <c r="AT6" s="1">
        <v>1</v>
      </c>
      <c r="AU6" s="1">
        <v>5</v>
      </c>
      <c r="AV6" s="1">
        <v>2</v>
      </c>
      <c r="AW6" s="1">
        <v>40</v>
      </c>
      <c r="AX6" s="1">
        <v>6</v>
      </c>
      <c r="AY6" s="1">
        <v>0</v>
      </c>
      <c r="AZ6" s="1">
        <v>0</v>
      </c>
      <c r="BA6" s="1">
        <v>1</v>
      </c>
      <c r="BB6" s="1">
        <v>1</v>
      </c>
      <c r="BC6" s="1">
        <v>8</v>
      </c>
      <c r="BD6" s="1">
        <v>5</v>
      </c>
      <c r="BE6" s="1">
        <v>5</v>
      </c>
      <c r="BF6" s="1">
        <v>0</v>
      </c>
      <c r="BG6" s="1">
        <v>0</v>
      </c>
      <c r="BH6" s="1">
        <v>2</v>
      </c>
      <c r="BI6" s="1">
        <v>1.4</v>
      </c>
      <c r="BJ6" s="1">
        <v>52</v>
      </c>
      <c r="BK6" s="1">
        <v>45</v>
      </c>
      <c r="BL6" s="1">
        <v>87</v>
      </c>
      <c r="BM6" s="1">
        <v>35</v>
      </c>
      <c r="BN6" s="1">
        <v>25</v>
      </c>
      <c r="BO6" s="1">
        <v>71</v>
      </c>
      <c r="BP6" s="1">
        <v>21</v>
      </c>
      <c r="BQ6" s="1">
        <v>17</v>
      </c>
      <c r="BR6" s="1">
        <v>81</v>
      </c>
      <c r="BS6" s="1">
        <v>0</v>
      </c>
      <c r="BT6" s="1">
        <v>0</v>
      </c>
      <c r="BU6" s="1">
        <v>1</v>
      </c>
      <c r="BV6" s="1">
        <v>0</v>
      </c>
      <c r="BW6" s="1">
        <v>0</v>
      </c>
      <c r="BX6" s="1">
        <v>1</v>
      </c>
      <c r="BY6" s="1">
        <v>89</v>
      </c>
      <c r="BZ6" s="1">
        <v>1</v>
      </c>
      <c r="CA6" s="1">
        <v>8</v>
      </c>
      <c r="CB6" s="1">
        <v>4</v>
      </c>
      <c r="CC6" s="1">
        <v>3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f t="shared" si="0"/>
        <v>4.5032567799999992</v>
      </c>
      <c r="CL6" s="1">
        <v>6</v>
      </c>
    </row>
    <row r="7" spans="1:90" x14ac:dyDescent="0.25">
      <c r="A7" s="1" t="s">
        <v>133</v>
      </c>
      <c r="B7" s="1">
        <v>4.5999999999999996</v>
      </c>
      <c r="C7" s="1">
        <v>1</v>
      </c>
      <c r="D7" s="1">
        <v>90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8</v>
      </c>
      <c r="V7" s="1">
        <v>8</v>
      </c>
      <c r="W7" s="1">
        <v>100</v>
      </c>
      <c r="X7" s="1">
        <v>0</v>
      </c>
      <c r="Y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3.6</v>
      </c>
      <c r="AM7" s="1">
        <v>25.4</v>
      </c>
      <c r="AN7" s="1">
        <v>0</v>
      </c>
      <c r="AO7" s="1">
        <v>2.6</v>
      </c>
      <c r="AP7" s="1">
        <v>16</v>
      </c>
      <c r="AQ7" s="1">
        <v>16</v>
      </c>
      <c r="AR7" s="1">
        <v>0</v>
      </c>
      <c r="AS7" s="1">
        <v>1</v>
      </c>
      <c r="AT7" s="1">
        <v>2</v>
      </c>
      <c r="AU7" s="1">
        <v>0</v>
      </c>
      <c r="AV7" s="1">
        <v>0</v>
      </c>
      <c r="AX7" s="1">
        <v>3</v>
      </c>
      <c r="AY7" s="1">
        <v>4</v>
      </c>
      <c r="AZ7" s="1">
        <v>2</v>
      </c>
      <c r="BA7" s="1">
        <v>1</v>
      </c>
      <c r="BB7" s="1">
        <v>7</v>
      </c>
      <c r="BC7" s="1">
        <v>18</v>
      </c>
      <c r="BD7" s="1">
        <v>11</v>
      </c>
      <c r="BE7" s="1">
        <v>6</v>
      </c>
      <c r="BF7" s="1">
        <v>4</v>
      </c>
      <c r="BG7" s="1">
        <v>7</v>
      </c>
      <c r="BH7" s="1">
        <v>1</v>
      </c>
      <c r="BI7" s="1">
        <v>1.52</v>
      </c>
      <c r="BJ7" s="1">
        <v>58</v>
      </c>
      <c r="BK7" s="1">
        <v>51</v>
      </c>
      <c r="BL7" s="1">
        <v>88</v>
      </c>
      <c r="BM7" s="1">
        <v>16</v>
      </c>
      <c r="BN7" s="1">
        <v>15</v>
      </c>
      <c r="BO7" s="1">
        <v>94</v>
      </c>
      <c r="BP7" s="1">
        <v>8</v>
      </c>
      <c r="BQ7" s="1">
        <v>8</v>
      </c>
      <c r="BR7" s="1">
        <v>100</v>
      </c>
      <c r="BS7" s="1">
        <v>1</v>
      </c>
      <c r="BT7" s="1">
        <v>1</v>
      </c>
      <c r="BU7" s="1">
        <v>1</v>
      </c>
      <c r="BV7" s="1">
        <v>0</v>
      </c>
      <c r="BW7" s="1">
        <v>0</v>
      </c>
      <c r="BX7" s="1">
        <v>0</v>
      </c>
      <c r="BY7" s="1">
        <v>65</v>
      </c>
      <c r="BZ7" s="1">
        <v>0</v>
      </c>
      <c r="CA7" s="1">
        <v>8</v>
      </c>
      <c r="CB7" s="1">
        <v>2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f t="shared" si="0"/>
        <v>4.3536697999999987</v>
      </c>
      <c r="CL7" s="1">
        <v>6</v>
      </c>
    </row>
    <row r="8" spans="1:90" x14ac:dyDescent="0.25">
      <c r="A8" s="1" t="s">
        <v>81</v>
      </c>
      <c r="B8" s="1">
        <v>4.5999999999999996</v>
      </c>
      <c r="C8" s="1">
        <v>1</v>
      </c>
      <c r="D8" s="1">
        <v>90</v>
      </c>
      <c r="E8" s="1">
        <v>0.1</v>
      </c>
      <c r="F8" s="1">
        <v>0</v>
      </c>
      <c r="G8" s="1">
        <v>0.3</v>
      </c>
      <c r="H8" s="1">
        <v>0</v>
      </c>
      <c r="I8" s="1">
        <v>1</v>
      </c>
      <c r="J8" s="1">
        <v>1</v>
      </c>
      <c r="K8" s="1">
        <v>1</v>
      </c>
      <c r="L8" s="1">
        <v>0</v>
      </c>
      <c r="M8" s="1">
        <v>0</v>
      </c>
      <c r="N8" s="1">
        <v>1</v>
      </c>
      <c r="O8" s="1">
        <v>0.2</v>
      </c>
      <c r="P8" s="1">
        <v>0.2</v>
      </c>
      <c r="Q8" s="1">
        <v>0</v>
      </c>
      <c r="R8" s="1">
        <v>0</v>
      </c>
      <c r="S8" s="1">
        <v>0</v>
      </c>
      <c r="T8" s="1">
        <v>0</v>
      </c>
      <c r="U8" s="1">
        <v>5</v>
      </c>
      <c r="V8" s="1">
        <v>4</v>
      </c>
      <c r="W8" s="1">
        <v>80</v>
      </c>
      <c r="X8" s="1">
        <v>0</v>
      </c>
      <c r="Y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0.08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35</v>
      </c>
      <c r="AL8" s="1">
        <v>1.3</v>
      </c>
      <c r="AM8" s="1">
        <v>21</v>
      </c>
      <c r="AN8" s="1">
        <v>1.4</v>
      </c>
      <c r="AO8" s="1">
        <v>4</v>
      </c>
      <c r="AP8" s="1">
        <v>14</v>
      </c>
      <c r="AQ8" s="1">
        <v>14</v>
      </c>
      <c r="AR8" s="1">
        <v>0</v>
      </c>
      <c r="AS8" s="1">
        <v>1</v>
      </c>
      <c r="AT8" s="1">
        <v>2</v>
      </c>
      <c r="AU8" s="1">
        <v>4</v>
      </c>
      <c r="AV8" s="1">
        <v>1</v>
      </c>
      <c r="AW8" s="1">
        <v>25</v>
      </c>
      <c r="AX8" s="1">
        <v>6</v>
      </c>
      <c r="AY8" s="1">
        <v>5</v>
      </c>
      <c r="AZ8" s="1">
        <v>0</v>
      </c>
      <c r="BA8" s="1">
        <v>1</v>
      </c>
      <c r="BB8" s="1">
        <v>6</v>
      </c>
      <c r="BC8" s="1">
        <v>18</v>
      </c>
      <c r="BD8" s="1">
        <v>11</v>
      </c>
      <c r="BE8" s="1">
        <v>6</v>
      </c>
      <c r="BF8" s="1">
        <v>4</v>
      </c>
      <c r="BG8" s="1">
        <v>7</v>
      </c>
      <c r="BH8" s="1">
        <v>1</v>
      </c>
      <c r="BI8" s="1">
        <v>1.52</v>
      </c>
      <c r="BJ8" s="1">
        <v>57</v>
      </c>
      <c r="BK8" s="1">
        <v>47</v>
      </c>
      <c r="BL8" s="1">
        <v>82</v>
      </c>
      <c r="BM8" s="1">
        <v>15</v>
      </c>
      <c r="BN8" s="1">
        <v>13</v>
      </c>
      <c r="BO8" s="1">
        <v>87</v>
      </c>
      <c r="BP8" s="1">
        <v>5</v>
      </c>
      <c r="BQ8" s="1">
        <v>4</v>
      </c>
      <c r="BR8" s="1">
        <v>80</v>
      </c>
      <c r="BS8" s="1">
        <v>1</v>
      </c>
      <c r="BT8" s="1">
        <v>1</v>
      </c>
      <c r="BU8" s="1">
        <v>1</v>
      </c>
      <c r="BV8" s="1">
        <v>0</v>
      </c>
      <c r="BW8" s="1">
        <v>0</v>
      </c>
      <c r="BX8" s="1">
        <v>0</v>
      </c>
      <c r="BY8" s="1">
        <v>71</v>
      </c>
      <c r="BZ8" s="1">
        <v>2</v>
      </c>
      <c r="CA8" s="1">
        <v>4</v>
      </c>
      <c r="CB8" s="1">
        <v>1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f t="shared" si="0"/>
        <v>5.5199326000000006</v>
      </c>
      <c r="CL8" s="1">
        <v>5</v>
      </c>
    </row>
    <row r="9" spans="1:90" x14ac:dyDescent="0.25">
      <c r="A9" s="1" t="s">
        <v>77</v>
      </c>
      <c r="B9" s="1">
        <v>4.7</v>
      </c>
      <c r="C9" s="1">
        <v>1</v>
      </c>
      <c r="D9" s="1">
        <v>90</v>
      </c>
      <c r="E9" s="1">
        <v>0.03</v>
      </c>
      <c r="F9" s="1">
        <v>0</v>
      </c>
      <c r="G9" s="1">
        <v>0.1</v>
      </c>
      <c r="H9" s="1">
        <v>0</v>
      </c>
      <c r="I9" s="1">
        <v>2</v>
      </c>
      <c r="J9" s="1">
        <v>0</v>
      </c>
      <c r="K9" s="1">
        <v>0</v>
      </c>
      <c r="L9" s="1">
        <v>2</v>
      </c>
      <c r="M9" s="1">
        <v>0</v>
      </c>
      <c r="N9" s="1">
        <v>0</v>
      </c>
      <c r="O9" s="1">
        <v>0.01</v>
      </c>
      <c r="P9" s="1">
        <v>0.01</v>
      </c>
      <c r="Q9" s="1">
        <v>0</v>
      </c>
      <c r="R9" s="1">
        <v>0</v>
      </c>
      <c r="S9" s="1">
        <v>0</v>
      </c>
      <c r="T9" s="1">
        <v>0</v>
      </c>
      <c r="U9" s="1">
        <v>15</v>
      </c>
      <c r="V9" s="1">
        <v>10</v>
      </c>
      <c r="W9" s="1">
        <v>67</v>
      </c>
      <c r="X9" s="1">
        <v>1</v>
      </c>
      <c r="Y9" s="1">
        <v>0</v>
      </c>
      <c r="Z9" s="1">
        <v>0</v>
      </c>
      <c r="AA9" s="1">
        <v>0</v>
      </c>
      <c r="AB9" s="1">
        <v>0</v>
      </c>
      <c r="AC9" s="1">
        <v>1</v>
      </c>
      <c r="AD9" s="1">
        <v>0</v>
      </c>
      <c r="AE9" s="1">
        <v>0.04</v>
      </c>
      <c r="AF9" s="1">
        <v>0</v>
      </c>
      <c r="AG9" s="1">
        <v>0</v>
      </c>
      <c r="AH9" s="1">
        <v>0</v>
      </c>
      <c r="AI9" s="1">
        <v>0</v>
      </c>
      <c r="AJ9" s="1">
        <v>1</v>
      </c>
      <c r="AK9" s="1">
        <v>4</v>
      </c>
      <c r="AL9" s="1">
        <v>13.2</v>
      </c>
      <c r="AM9" s="1">
        <v>12.6</v>
      </c>
      <c r="AN9" s="1">
        <v>0.2</v>
      </c>
      <c r="AO9" s="1">
        <v>3.6</v>
      </c>
      <c r="AP9" s="1">
        <v>9</v>
      </c>
      <c r="AQ9" s="1">
        <v>21</v>
      </c>
      <c r="AR9" s="1">
        <v>0</v>
      </c>
      <c r="AS9" s="1">
        <v>6</v>
      </c>
      <c r="AT9" s="1">
        <v>0</v>
      </c>
      <c r="AU9" s="1">
        <v>5</v>
      </c>
      <c r="AV9" s="1">
        <v>3</v>
      </c>
      <c r="AW9" s="1">
        <v>60</v>
      </c>
      <c r="AX9" s="1">
        <v>5</v>
      </c>
      <c r="AY9" s="1">
        <v>0</v>
      </c>
      <c r="AZ9" s="1">
        <v>0</v>
      </c>
      <c r="BA9" s="1">
        <v>1</v>
      </c>
      <c r="BB9" s="1">
        <v>1</v>
      </c>
      <c r="BC9" s="1">
        <v>7</v>
      </c>
      <c r="BD9" s="1">
        <v>6</v>
      </c>
      <c r="BE9" s="1">
        <v>3</v>
      </c>
      <c r="BF9" s="1">
        <v>3</v>
      </c>
      <c r="BG9" s="1">
        <v>4</v>
      </c>
      <c r="BH9" s="1">
        <v>1</v>
      </c>
      <c r="BI9" s="1">
        <v>0.92</v>
      </c>
      <c r="BJ9" s="1">
        <v>38</v>
      </c>
      <c r="BK9" s="1">
        <v>30</v>
      </c>
      <c r="BL9" s="1">
        <v>79</v>
      </c>
      <c r="BM9" s="1">
        <v>24</v>
      </c>
      <c r="BN9" s="1">
        <v>18</v>
      </c>
      <c r="BO9" s="1">
        <v>75</v>
      </c>
      <c r="BP9" s="1">
        <v>15</v>
      </c>
      <c r="BQ9" s="1">
        <v>10</v>
      </c>
      <c r="BR9" s="1">
        <v>67</v>
      </c>
      <c r="BS9" s="1">
        <v>0</v>
      </c>
      <c r="BT9" s="1">
        <v>0</v>
      </c>
      <c r="BU9" s="1">
        <v>1</v>
      </c>
      <c r="BV9" s="1">
        <v>0</v>
      </c>
      <c r="BW9" s="1">
        <v>0</v>
      </c>
      <c r="BX9" s="1">
        <v>0</v>
      </c>
      <c r="BY9" s="1">
        <v>59</v>
      </c>
      <c r="BZ9" s="1">
        <v>1</v>
      </c>
      <c r="CA9" s="1">
        <v>5</v>
      </c>
      <c r="CB9" s="1">
        <v>1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f t="shared" si="0"/>
        <v>3.66852109</v>
      </c>
      <c r="CL9" s="1">
        <v>4</v>
      </c>
    </row>
    <row r="10" spans="1:90" x14ac:dyDescent="0.25">
      <c r="A10" s="1" t="s">
        <v>135</v>
      </c>
      <c r="B10" s="1">
        <v>4.9000000000000004</v>
      </c>
      <c r="C10" s="1">
        <v>1</v>
      </c>
      <c r="D10" s="1">
        <v>90</v>
      </c>
      <c r="E10" s="1">
        <v>0</v>
      </c>
      <c r="F10" s="1">
        <v>0</v>
      </c>
      <c r="G10" s="1">
        <v>0</v>
      </c>
      <c r="H10" s="1">
        <v>0</v>
      </c>
      <c r="I10" s="1">
        <v>1</v>
      </c>
      <c r="J10" s="1">
        <v>0</v>
      </c>
      <c r="K10" s="1">
        <v>0</v>
      </c>
      <c r="L10" s="1">
        <v>1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8</v>
      </c>
      <c r="V10" s="1">
        <v>5</v>
      </c>
      <c r="W10" s="1">
        <v>63</v>
      </c>
      <c r="X10" s="1">
        <v>0</v>
      </c>
      <c r="Y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1</v>
      </c>
      <c r="AL10" s="1">
        <v>1.7</v>
      </c>
      <c r="AM10" s="1">
        <v>30</v>
      </c>
      <c r="AN10" s="1">
        <v>0</v>
      </c>
      <c r="AO10" s="1">
        <v>1.4</v>
      </c>
      <c r="AP10" s="1">
        <v>10</v>
      </c>
      <c r="AQ10" s="1">
        <v>10</v>
      </c>
      <c r="AR10" s="1">
        <v>0</v>
      </c>
      <c r="AS10" s="1">
        <v>1</v>
      </c>
      <c r="AT10" s="1">
        <v>2</v>
      </c>
      <c r="AU10" s="1">
        <v>2</v>
      </c>
      <c r="AV10" s="1">
        <v>1</v>
      </c>
      <c r="AW10" s="1">
        <v>50</v>
      </c>
      <c r="AX10" s="1">
        <v>2</v>
      </c>
      <c r="AY10" s="1">
        <v>3</v>
      </c>
      <c r="AZ10" s="1">
        <v>4</v>
      </c>
      <c r="BA10" s="1">
        <v>0</v>
      </c>
      <c r="BB10" s="1">
        <v>7</v>
      </c>
      <c r="BC10" s="1">
        <v>21</v>
      </c>
      <c r="BD10" s="1">
        <v>11</v>
      </c>
      <c r="BE10" s="1">
        <v>8</v>
      </c>
      <c r="BF10" s="1">
        <v>0</v>
      </c>
      <c r="BG10" s="1">
        <v>0</v>
      </c>
      <c r="BH10" s="1">
        <v>3</v>
      </c>
      <c r="BI10" s="1">
        <v>2.72</v>
      </c>
      <c r="BJ10" s="1">
        <v>42</v>
      </c>
      <c r="BK10" s="1">
        <v>36</v>
      </c>
      <c r="BL10" s="1">
        <v>86</v>
      </c>
      <c r="BM10" s="1">
        <v>21</v>
      </c>
      <c r="BN10" s="1">
        <v>16</v>
      </c>
      <c r="BO10" s="1">
        <v>76</v>
      </c>
      <c r="BP10" s="1">
        <v>8</v>
      </c>
      <c r="BQ10" s="1">
        <v>5</v>
      </c>
      <c r="BR10" s="1">
        <v>63</v>
      </c>
      <c r="BS10" s="1">
        <v>0</v>
      </c>
      <c r="BT10" s="1">
        <v>0</v>
      </c>
      <c r="BU10" s="1">
        <v>1</v>
      </c>
      <c r="BV10" s="1">
        <v>0</v>
      </c>
      <c r="BW10" s="1">
        <v>0</v>
      </c>
      <c r="BX10" s="1">
        <v>0</v>
      </c>
      <c r="BY10" s="1">
        <v>58</v>
      </c>
      <c r="BZ10" s="1">
        <v>0</v>
      </c>
      <c r="CA10" s="1">
        <v>8</v>
      </c>
      <c r="CB10" s="1">
        <v>1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f t="shared" si="0"/>
        <v>2.8633729999999997</v>
      </c>
      <c r="CL10" s="1">
        <v>4</v>
      </c>
    </row>
    <row r="11" spans="1:90" x14ac:dyDescent="0.25">
      <c r="A11" s="1" t="s">
        <v>148</v>
      </c>
      <c r="B11" s="1">
        <v>7.1</v>
      </c>
      <c r="C11" s="1">
        <v>1</v>
      </c>
      <c r="D11" s="1">
        <v>90</v>
      </c>
      <c r="E11" s="1">
        <v>0.28000000000000003</v>
      </c>
      <c r="F11" s="1">
        <v>0.5</v>
      </c>
      <c r="G11" s="1">
        <v>0.8</v>
      </c>
      <c r="H11" s="1">
        <v>2</v>
      </c>
      <c r="I11" s="1">
        <v>3</v>
      </c>
      <c r="J11" s="1">
        <v>2</v>
      </c>
      <c r="K11" s="1">
        <v>2</v>
      </c>
      <c r="L11" s="1">
        <v>1</v>
      </c>
      <c r="M11" s="1">
        <v>0</v>
      </c>
      <c r="N11" s="1">
        <v>0</v>
      </c>
      <c r="O11" s="1">
        <v>0.32</v>
      </c>
      <c r="P11" s="1">
        <v>0.32</v>
      </c>
      <c r="Q11" s="1">
        <v>1</v>
      </c>
      <c r="R11" s="1">
        <v>0</v>
      </c>
      <c r="S11" s="1">
        <v>1</v>
      </c>
      <c r="T11" s="1">
        <v>0</v>
      </c>
      <c r="U11" s="1">
        <v>18</v>
      </c>
      <c r="V11" s="1">
        <v>15</v>
      </c>
      <c r="W11" s="1">
        <v>83</v>
      </c>
      <c r="X11" s="1">
        <v>3</v>
      </c>
      <c r="Y11" s="1">
        <v>1</v>
      </c>
      <c r="Z11" s="1">
        <v>33</v>
      </c>
      <c r="AA11" s="1">
        <v>0</v>
      </c>
      <c r="AB11" s="1">
        <v>0</v>
      </c>
      <c r="AC11" s="1">
        <v>1</v>
      </c>
      <c r="AD11" s="1">
        <v>1</v>
      </c>
      <c r="AE11" s="1">
        <v>0.48</v>
      </c>
      <c r="AF11" s="1">
        <v>1</v>
      </c>
      <c r="AG11" s="1">
        <v>0</v>
      </c>
      <c r="AH11" s="1">
        <v>0</v>
      </c>
      <c r="AI11" s="1">
        <v>0</v>
      </c>
      <c r="AJ11" s="1">
        <v>1</v>
      </c>
      <c r="AK11" s="1">
        <v>34</v>
      </c>
      <c r="AL11" s="1">
        <v>21.1</v>
      </c>
      <c r="AM11" s="1">
        <v>62.6</v>
      </c>
      <c r="AN11" s="1">
        <v>3.4</v>
      </c>
      <c r="AO11" s="1">
        <v>9</v>
      </c>
      <c r="AP11" s="1">
        <v>22</v>
      </c>
      <c r="AQ11" s="1">
        <v>55</v>
      </c>
      <c r="AR11" s="1">
        <v>3</v>
      </c>
      <c r="AS11" s="1">
        <v>18</v>
      </c>
      <c r="AT11" s="1">
        <v>0</v>
      </c>
      <c r="AU11" s="1">
        <v>2</v>
      </c>
      <c r="AV11" s="1">
        <v>2</v>
      </c>
      <c r="AW11" s="1">
        <v>100</v>
      </c>
      <c r="AX11" s="1">
        <v>5</v>
      </c>
      <c r="AY11" s="1">
        <v>1</v>
      </c>
      <c r="AZ11" s="1">
        <v>0</v>
      </c>
      <c r="BA11" s="1">
        <v>0</v>
      </c>
      <c r="BB11" s="1">
        <v>1</v>
      </c>
      <c r="BC11" s="1">
        <v>5</v>
      </c>
      <c r="BD11" s="1">
        <v>2</v>
      </c>
      <c r="BE11" s="1">
        <v>1</v>
      </c>
      <c r="BF11" s="1">
        <v>1</v>
      </c>
      <c r="BG11" s="1">
        <v>2</v>
      </c>
      <c r="BH11" s="1">
        <v>0</v>
      </c>
      <c r="BI11" s="1">
        <v>0.22</v>
      </c>
      <c r="BJ11" s="1">
        <v>70</v>
      </c>
      <c r="BK11" s="1">
        <v>63</v>
      </c>
      <c r="BL11" s="1">
        <v>90</v>
      </c>
      <c r="BM11" s="1">
        <v>40</v>
      </c>
      <c r="BN11" s="1">
        <v>32</v>
      </c>
      <c r="BO11" s="1">
        <v>80</v>
      </c>
      <c r="BP11" s="1">
        <v>18</v>
      </c>
      <c r="BQ11" s="1">
        <v>15</v>
      </c>
      <c r="BR11" s="1">
        <v>83</v>
      </c>
      <c r="BS11" s="1">
        <v>1</v>
      </c>
      <c r="BT11" s="1">
        <v>0</v>
      </c>
      <c r="BU11" s="1">
        <v>1</v>
      </c>
      <c r="BV11" s="1">
        <v>0</v>
      </c>
      <c r="BW11" s="1">
        <v>0</v>
      </c>
      <c r="BX11" s="1">
        <v>1</v>
      </c>
      <c r="BY11" s="1">
        <v>87</v>
      </c>
      <c r="BZ11" s="1">
        <v>5</v>
      </c>
      <c r="CA11" s="1">
        <v>8</v>
      </c>
      <c r="CB11" s="1">
        <v>3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f t="shared" si="0"/>
        <v>4.1827602000000015</v>
      </c>
      <c r="CL11" s="1">
        <v>4</v>
      </c>
    </row>
    <row r="12" spans="1:90" x14ac:dyDescent="0.25">
      <c r="A12" s="1" t="s">
        <v>66</v>
      </c>
      <c r="B12" s="1">
        <v>4.8</v>
      </c>
      <c r="C12" s="1">
        <v>1</v>
      </c>
      <c r="D12" s="1">
        <v>90</v>
      </c>
      <c r="E12" s="1">
        <v>0.13</v>
      </c>
      <c r="F12" s="1">
        <v>0.5</v>
      </c>
      <c r="G12" s="1">
        <v>0.1</v>
      </c>
      <c r="H12" s="1">
        <v>1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0.01</v>
      </c>
      <c r="P12" s="1">
        <v>0.01</v>
      </c>
      <c r="Q12" s="1">
        <v>0</v>
      </c>
      <c r="R12" s="1">
        <v>0</v>
      </c>
      <c r="S12" s="1">
        <v>0</v>
      </c>
      <c r="T12" s="1">
        <v>0</v>
      </c>
      <c r="U12" s="1">
        <v>7</v>
      </c>
      <c r="V12" s="1">
        <v>6</v>
      </c>
      <c r="W12" s="1">
        <v>86</v>
      </c>
      <c r="X12" s="1">
        <v>0</v>
      </c>
      <c r="Y12" s="1">
        <v>0</v>
      </c>
      <c r="AA12" s="1">
        <v>0</v>
      </c>
      <c r="AB12" s="1">
        <v>0</v>
      </c>
      <c r="AC12" s="1">
        <v>2</v>
      </c>
      <c r="AD12" s="1">
        <v>0</v>
      </c>
      <c r="AE12" s="1">
        <v>0.08</v>
      </c>
      <c r="AF12" s="1">
        <v>1</v>
      </c>
      <c r="AG12" s="1">
        <v>0</v>
      </c>
      <c r="AH12" s="1">
        <v>0</v>
      </c>
      <c r="AI12" s="1">
        <v>0</v>
      </c>
      <c r="AJ12" s="1">
        <v>0</v>
      </c>
      <c r="AK12" s="1">
        <v>4</v>
      </c>
      <c r="AL12" s="1">
        <v>21.5</v>
      </c>
      <c r="AM12" s="1">
        <v>41.8</v>
      </c>
      <c r="AN12" s="1">
        <v>0.3</v>
      </c>
      <c r="AO12" s="1">
        <v>2.2000000000000002</v>
      </c>
      <c r="AP12" s="1">
        <v>19</v>
      </c>
      <c r="AQ12" s="1">
        <v>28</v>
      </c>
      <c r="AR12" s="1">
        <v>0</v>
      </c>
      <c r="AS12" s="1">
        <v>4</v>
      </c>
      <c r="AT12" s="1">
        <v>2</v>
      </c>
      <c r="AU12" s="1">
        <v>8</v>
      </c>
      <c r="AV12" s="1">
        <v>7</v>
      </c>
      <c r="AW12" s="1">
        <v>88</v>
      </c>
      <c r="AX12" s="1">
        <v>8</v>
      </c>
      <c r="AY12" s="1">
        <v>2</v>
      </c>
      <c r="AZ12" s="1">
        <v>0</v>
      </c>
      <c r="BA12" s="1">
        <v>2</v>
      </c>
      <c r="BB12" s="1">
        <v>4</v>
      </c>
      <c r="BC12" s="1">
        <v>9</v>
      </c>
      <c r="BD12" s="1">
        <v>9</v>
      </c>
      <c r="BE12" s="1">
        <v>6</v>
      </c>
      <c r="BF12" s="1">
        <v>1</v>
      </c>
      <c r="BG12" s="1">
        <v>0</v>
      </c>
      <c r="BH12" s="1">
        <v>4</v>
      </c>
      <c r="BI12" s="1">
        <v>2.1800000000000002</v>
      </c>
      <c r="BJ12" s="1">
        <v>19</v>
      </c>
      <c r="BK12" s="1">
        <v>14</v>
      </c>
      <c r="BL12" s="1">
        <v>74</v>
      </c>
      <c r="BM12" s="1">
        <v>11</v>
      </c>
      <c r="BN12" s="1">
        <v>8</v>
      </c>
      <c r="BO12" s="1">
        <v>73</v>
      </c>
      <c r="BP12" s="1">
        <v>7</v>
      </c>
      <c r="BQ12" s="1">
        <v>6</v>
      </c>
      <c r="BR12" s="1">
        <v>86</v>
      </c>
      <c r="BS12" s="1">
        <v>0</v>
      </c>
      <c r="BT12" s="1">
        <v>0</v>
      </c>
      <c r="BU12" s="1">
        <v>1</v>
      </c>
      <c r="BV12" s="1">
        <v>0</v>
      </c>
      <c r="BW12" s="1">
        <v>0</v>
      </c>
      <c r="BX12" s="1">
        <v>0</v>
      </c>
      <c r="BY12" s="1">
        <v>51</v>
      </c>
      <c r="BZ12" s="1">
        <v>2</v>
      </c>
      <c r="CA12" s="1">
        <v>2</v>
      </c>
      <c r="CB12" s="1">
        <v>2</v>
      </c>
      <c r="CC12" s="1">
        <v>1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f t="shared" si="0"/>
        <v>3.2757375900000003</v>
      </c>
      <c r="CL12" s="1">
        <v>3</v>
      </c>
    </row>
    <row r="13" spans="1:90" x14ac:dyDescent="0.25">
      <c r="A13" s="1" t="s">
        <v>86</v>
      </c>
      <c r="B13" s="1">
        <v>4.3</v>
      </c>
      <c r="C13" s="1">
        <v>1</v>
      </c>
      <c r="D13" s="1">
        <v>90</v>
      </c>
      <c r="E13" s="1">
        <v>0.3</v>
      </c>
      <c r="F13" s="1">
        <v>0</v>
      </c>
      <c r="G13" s="1">
        <v>0.1</v>
      </c>
      <c r="H13" s="1">
        <v>0</v>
      </c>
      <c r="I13" s="1">
        <v>1</v>
      </c>
      <c r="J13" s="1">
        <v>1</v>
      </c>
      <c r="K13" s="1">
        <v>0</v>
      </c>
      <c r="L13" s="1">
        <v>1</v>
      </c>
      <c r="M13" s="1">
        <v>0</v>
      </c>
      <c r="N13" s="1">
        <v>0</v>
      </c>
      <c r="O13" s="1">
        <v>0.13</v>
      </c>
      <c r="P13" s="1">
        <v>0.13</v>
      </c>
      <c r="Q13" s="1">
        <v>0</v>
      </c>
      <c r="R13" s="1">
        <v>0</v>
      </c>
      <c r="S13" s="1">
        <v>0</v>
      </c>
      <c r="T13" s="1">
        <v>0</v>
      </c>
      <c r="U13" s="1">
        <v>7</v>
      </c>
      <c r="V13" s="1">
        <v>3</v>
      </c>
      <c r="W13" s="1">
        <v>43</v>
      </c>
      <c r="X13" s="1">
        <v>1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14.6</v>
      </c>
      <c r="AN13" s="1">
        <v>0.8</v>
      </c>
      <c r="AO13" s="1">
        <v>2</v>
      </c>
      <c r="AP13" s="1">
        <v>11</v>
      </c>
      <c r="AQ13" s="1">
        <v>11</v>
      </c>
      <c r="AR13" s="1">
        <v>0</v>
      </c>
      <c r="AS13" s="1">
        <v>1</v>
      </c>
      <c r="AT13" s="1">
        <v>3</v>
      </c>
      <c r="AU13" s="1">
        <v>0</v>
      </c>
      <c r="AV13" s="1">
        <v>0</v>
      </c>
      <c r="AX13" s="1">
        <v>3</v>
      </c>
      <c r="AY13" s="1">
        <v>7</v>
      </c>
      <c r="AZ13" s="1">
        <v>0</v>
      </c>
      <c r="BA13" s="1">
        <v>3</v>
      </c>
      <c r="BB13" s="1">
        <v>10</v>
      </c>
      <c r="BC13" s="1">
        <v>23</v>
      </c>
      <c r="BD13" s="1">
        <v>16</v>
      </c>
      <c r="BE13" s="1">
        <v>8</v>
      </c>
      <c r="BF13" s="1">
        <v>1</v>
      </c>
      <c r="BG13" s="1">
        <v>4</v>
      </c>
      <c r="BH13" s="1">
        <v>5</v>
      </c>
      <c r="BI13" s="1">
        <v>3.12</v>
      </c>
      <c r="BJ13" s="1">
        <v>22</v>
      </c>
      <c r="BK13" s="1">
        <v>13</v>
      </c>
      <c r="BL13" s="1">
        <v>59</v>
      </c>
      <c r="BM13" s="1">
        <v>12</v>
      </c>
      <c r="BN13" s="1">
        <v>5</v>
      </c>
      <c r="BO13" s="1">
        <v>42</v>
      </c>
      <c r="BP13" s="1">
        <v>7</v>
      </c>
      <c r="BQ13" s="1">
        <v>3</v>
      </c>
      <c r="BR13" s="1">
        <v>43</v>
      </c>
      <c r="BS13" s="1">
        <v>0</v>
      </c>
      <c r="BT13" s="1">
        <v>0</v>
      </c>
      <c r="BU13" s="1">
        <v>1</v>
      </c>
      <c r="BV13" s="1">
        <v>0</v>
      </c>
      <c r="BW13" s="1">
        <v>0</v>
      </c>
      <c r="BX13" s="1">
        <v>0</v>
      </c>
      <c r="BY13" s="1">
        <v>38</v>
      </c>
      <c r="BZ13" s="1">
        <v>0</v>
      </c>
      <c r="CA13" s="1">
        <v>7</v>
      </c>
      <c r="CB13" s="1">
        <v>3</v>
      </c>
      <c r="CC13" s="1">
        <v>0</v>
      </c>
      <c r="CD13" s="1">
        <v>0</v>
      </c>
      <c r="CE13" s="1">
        <v>0</v>
      </c>
      <c r="CF13" s="1">
        <v>0</v>
      </c>
      <c r="CG13" s="1">
        <v>1</v>
      </c>
      <c r="CH13" s="1">
        <v>0</v>
      </c>
      <c r="CI13" s="1">
        <v>0</v>
      </c>
      <c r="CJ13" s="1">
        <v>0</v>
      </c>
      <c r="CK13" s="1">
        <f t="shared" si="0"/>
        <v>2.1504402799999989</v>
      </c>
      <c r="CL13" s="1">
        <v>2</v>
      </c>
    </row>
    <row r="14" spans="1:90" x14ac:dyDescent="0.25">
      <c r="A14" s="1" t="s">
        <v>64</v>
      </c>
      <c r="B14" s="1">
        <v>4.5</v>
      </c>
      <c r="C14" s="1">
        <v>1</v>
      </c>
      <c r="D14" s="1">
        <v>90</v>
      </c>
      <c r="E14" s="1">
        <v>0</v>
      </c>
      <c r="F14" s="1">
        <v>0</v>
      </c>
      <c r="G14" s="1">
        <v>0</v>
      </c>
      <c r="H14" s="1">
        <v>0</v>
      </c>
      <c r="I14" s="1">
        <v>1</v>
      </c>
      <c r="J14" s="1">
        <v>0</v>
      </c>
      <c r="K14" s="1">
        <v>1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8</v>
      </c>
      <c r="V14" s="1">
        <v>3</v>
      </c>
      <c r="W14" s="1">
        <v>38</v>
      </c>
      <c r="X14" s="1">
        <v>2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4</v>
      </c>
      <c r="AL14" s="1">
        <v>0.8</v>
      </c>
      <c r="AM14" s="1">
        <v>16.8</v>
      </c>
      <c r="AN14" s="1">
        <v>0</v>
      </c>
      <c r="AO14" s="1">
        <v>3.9</v>
      </c>
      <c r="AP14" s="1">
        <v>9</v>
      </c>
      <c r="AQ14" s="1">
        <v>9</v>
      </c>
      <c r="AR14" s="1">
        <v>0</v>
      </c>
      <c r="AS14" s="1">
        <v>1</v>
      </c>
      <c r="AT14" s="1">
        <v>2</v>
      </c>
      <c r="AU14" s="1">
        <v>2</v>
      </c>
      <c r="AV14" s="1">
        <v>1</v>
      </c>
      <c r="AW14" s="1">
        <v>50</v>
      </c>
      <c r="AX14" s="1">
        <v>7</v>
      </c>
      <c r="AY14" s="1">
        <v>6</v>
      </c>
      <c r="AZ14" s="1">
        <v>0</v>
      </c>
      <c r="BA14" s="1">
        <v>1</v>
      </c>
      <c r="BB14" s="1">
        <v>7</v>
      </c>
      <c r="BC14" s="1">
        <v>15</v>
      </c>
      <c r="BD14" s="1">
        <v>6</v>
      </c>
      <c r="BE14" s="1">
        <v>4</v>
      </c>
      <c r="BF14" s="1">
        <v>4</v>
      </c>
      <c r="BG14" s="1">
        <v>4</v>
      </c>
      <c r="BH14" s="1">
        <v>0</v>
      </c>
      <c r="BI14" s="1">
        <v>0.71</v>
      </c>
      <c r="BJ14" s="1">
        <v>50</v>
      </c>
      <c r="BK14" s="1">
        <v>32</v>
      </c>
      <c r="BL14" s="1">
        <v>64</v>
      </c>
      <c r="BM14" s="1">
        <v>20</v>
      </c>
      <c r="BN14" s="1">
        <v>10</v>
      </c>
      <c r="BO14" s="1">
        <v>50</v>
      </c>
      <c r="BP14" s="1">
        <v>8</v>
      </c>
      <c r="BQ14" s="1">
        <v>3</v>
      </c>
      <c r="BR14" s="1">
        <v>38</v>
      </c>
      <c r="BS14" s="1">
        <v>0</v>
      </c>
      <c r="BT14" s="1">
        <v>0</v>
      </c>
      <c r="BU14" s="1">
        <v>1</v>
      </c>
      <c r="BV14" s="1">
        <v>0</v>
      </c>
      <c r="BW14" s="1">
        <v>0</v>
      </c>
      <c r="BX14" s="1">
        <v>0</v>
      </c>
      <c r="BY14" s="1">
        <v>84</v>
      </c>
      <c r="BZ14" s="1">
        <v>1</v>
      </c>
      <c r="CA14" s="1">
        <v>9</v>
      </c>
      <c r="CB14" s="1">
        <v>2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f t="shared" si="0"/>
        <v>4.2904825999999998</v>
      </c>
      <c r="CL14" s="1">
        <v>1</v>
      </c>
    </row>
    <row r="15" spans="1:90" x14ac:dyDescent="0.25">
      <c r="A15" s="1" t="s">
        <v>88</v>
      </c>
      <c r="B15" s="1">
        <v>4.5</v>
      </c>
      <c r="C15" s="1">
        <v>1</v>
      </c>
      <c r="D15" s="1">
        <v>90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6</v>
      </c>
      <c r="V15" s="1">
        <v>3</v>
      </c>
      <c r="W15" s="1">
        <v>50</v>
      </c>
      <c r="X15" s="1">
        <v>0</v>
      </c>
      <c r="Y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1</v>
      </c>
      <c r="AI15" s="1">
        <v>0</v>
      </c>
      <c r="AJ15" s="1">
        <v>0</v>
      </c>
      <c r="AK15" s="1">
        <v>2</v>
      </c>
      <c r="AL15" s="1">
        <v>0.4</v>
      </c>
      <c r="AM15" s="1">
        <v>19.600000000000001</v>
      </c>
      <c r="AN15" s="1">
        <v>0</v>
      </c>
      <c r="AO15" s="1">
        <v>0.8</v>
      </c>
      <c r="AP15" s="1">
        <v>11</v>
      </c>
      <c r="AQ15" s="1">
        <v>11</v>
      </c>
      <c r="AR15" s="1">
        <v>0</v>
      </c>
      <c r="AS15" s="1">
        <v>0</v>
      </c>
      <c r="AT15" s="1">
        <v>2</v>
      </c>
      <c r="AU15" s="1">
        <v>3</v>
      </c>
      <c r="AV15" s="1">
        <v>2</v>
      </c>
      <c r="AW15" s="1">
        <v>67</v>
      </c>
      <c r="AX15" s="1">
        <v>7</v>
      </c>
      <c r="AY15" s="1">
        <v>8</v>
      </c>
      <c r="AZ15" s="1">
        <v>0</v>
      </c>
      <c r="BA15" s="1">
        <v>0</v>
      </c>
      <c r="BB15" s="1">
        <v>8</v>
      </c>
      <c r="BC15" s="1">
        <v>9</v>
      </c>
      <c r="BD15" s="1">
        <v>9</v>
      </c>
      <c r="BE15" s="1">
        <v>6</v>
      </c>
      <c r="BF15" s="1">
        <v>1</v>
      </c>
      <c r="BG15" s="1">
        <v>0</v>
      </c>
      <c r="BH15" s="1">
        <v>4</v>
      </c>
      <c r="BI15" s="1">
        <v>2.1800000000000002</v>
      </c>
      <c r="BJ15" s="1">
        <v>39</v>
      </c>
      <c r="BK15" s="1">
        <v>30</v>
      </c>
      <c r="BL15" s="1">
        <v>77</v>
      </c>
      <c r="BM15" s="1">
        <v>19</v>
      </c>
      <c r="BN15" s="1">
        <v>12</v>
      </c>
      <c r="BO15" s="1">
        <v>63</v>
      </c>
      <c r="BP15" s="1">
        <v>6</v>
      </c>
      <c r="BQ15" s="1">
        <v>3</v>
      </c>
      <c r="BR15" s="1">
        <v>50</v>
      </c>
      <c r="BS15" s="1">
        <v>0</v>
      </c>
      <c r="BT15" s="1">
        <v>0</v>
      </c>
      <c r="BU15" s="1">
        <v>1</v>
      </c>
      <c r="BV15" s="1">
        <v>0</v>
      </c>
      <c r="BW15" s="1">
        <v>0</v>
      </c>
      <c r="BX15" s="1">
        <v>0</v>
      </c>
      <c r="BY15" s="1">
        <v>60</v>
      </c>
      <c r="BZ15" s="1">
        <v>1</v>
      </c>
      <c r="CA15" s="1">
        <v>6</v>
      </c>
      <c r="CB15" s="1">
        <v>3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f t="shared" si="0"/>
        <v>4.1989251999999997</v>
      </c>
      <c r="CL15" s="1">
        <v>1</v>
      </c>
    </row>
    <row r="16" spans="1:90" x14ac:dyDescent="0.25">
      <c r="A16" s="1" t="s">
        <v>97</v>
      </c>
      <c r="B16" s="1">
        <v>4.5</v>
      </c>
      <c r="C16" s="1">
        <v>1</v>
      </c>
      <c r="D16" s="1">
        <v>90</v>
      </c>
      <c r="E16" s="1">
        <v>0.01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0.01</v>
      </c>
      <c r="P16" s="1">
        <v>0.01</v>
      </c>
      <c r="Q16" s="1">
        <v>0</v>
      </c>
      <c r="R16" s="1">
        <v>0</v>
      </c>
      <c r="S16" s="1">
        <v>0</v>
      </c>
      <c r="T16" s="1">
        <v>0</v>
      </c>
      <c r="U16" s="1">
        <v>16</v>
      </c>
      <c r="V16" s="1">
        <v>8</v>
      </c>
      <c r="W16" s="1">
        <v>50</v>
      </c>
      <c r="X16" s="1">
        <v>2</v>
      </c>
      <c r="Y16" s="1">
        <v>1</v>
      </c>
      <c r="Z16" s="1">
        <v>50</v>
      </c>
      <c r="AA16" s="1">
        <v>0</v>
      </c>
      <c r="AB16" s="1">
        <v>0</v>
      </c>
      <c r="AC16" s="1">
        <v>0</v>
      </c>
      <c r="AD16" s="1">
        <v>0</v>
      </c>
      <c r="AE16" s="1">
        <v>0.01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4</v>
      </c>
      <c r="AL16" s="1">
        <v>8.6</v>
      </c>
      <c r="AM16" s="1">
        <v>9.6</v>
      </c>
      <c r="AN16" s="1">
        <v>0.1</v>
      </c>
      <c r="AO16" s="1">
        <v>4</v>
      </c>
      <c r="AP16" s="1">
        <v>11</v>
      </c>
      <c r="AQ16" s="1">
        <v>11</v>
      </c>
      <c r="AR16" s="1">
        <v>0</v>
      </c>
      <c r="AS16" s="1">
        <v>1</v>
      </c>
      <c r="AT16" s="1">
        <v>2</v>
      </c>
      <c r="AU16" s="1">
        <v>1</v>
      </c>
      <c r="AV16" s="1">
        <v>1</v>
      </c>
      <c r="AW16" s="1">
        <v>100</v>
      </c>
      <c r="AX16" s="1">
        <v>6</v>
      </c>
      <c r="AY16" s="1">
        <v>1</v>
      </c>
      <c r="AZ16" s="1">
        <v>0</v>
      </c>
      <c r="BA16" s="1">
        <v>1</v>
      </c>
      <c r="BB16" s="1">
        <v>2</v>
      </c>
      <c r="BC16" s="1">
        <v>15</v>
      </c>
      <c r="BD16" s="1">
        <v>6</v>
      </c>
      <c r="BE16" s="1">
        <v>4</v>
      </c>
      <c r="BF16" s="1">
        <v>4</v>
      </c>
      <c r="BG16" s="1">
        <v>4</v>
      </c>
      <c r="BH16" s="1">
        <v>0</v>
      </c>
      <c r="BI16" s="1">
        <v>0.71</v>
      </c>
      <c r="BJ16" s="1">
        <v>45</v>
      </c>
      <c r="BK16" s="1">
        <v>25</v>
      </c>
      <c r="BL16" s="1">
        <v>56</v>
      </c>
      <c r="BM16" s="1">
        <v>29</v>
      </c>
      <c r="BN16" s="1">
        <v>14</v>
      </c>
      <c r="BO16" s="1">
        <v>48</v>
      </c>
      <c r="BP16" s="1">
        <v>16</v>
      </c>
      <c r="BQ16" s="1">
        <v>8</v>
      </c>
      <c r="BR16" s="1">
        <v>50</v>
      </c>
      <c r="BS16" s="1">
        <v>1</v>
      </c>
      <c r="BT16" s="1">
        <v>0</v>
      </c>
      <c r="BU16" s="1">
        <v>1</v>
      </c>
      <c r="BV16" s="1">
        <v>0</v>
      </c>
      <c r="BW16" s="1">
        <v>0</v>
      </c>
      <c r="BX16" s="1">
        <v>0</v>
      </c>
      <c r="BY16" s="1">
        <v>73</v>
      </c>
      <c r="BZ16" s="1">
        <v>2</v>
      </c>
      <c r="CA16" s="1">
        <v>9</v>
      </c>
      <c r="CB16" s="1">
        <v>4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f t="shared" si="0"/>
        <v>5.2913403700000003</v>
      </c>
      <c r="CL16" s="1">
        <v>1</v>
      </c>
    </row>
    <row r="17" spans="1:90" x14ac:dyDescent="0.25">
      <c r="A17" s="1" t="s">
        <v>200</v>
      </c>
      <c r="B17" s="1">
        <v>4.4000000000000004</v>
      </c>
      <c r="C17" s="1">
        <v>1</v>
      </c>
      <c r="D17" s="1">
        <v>90</v>
      </c>
      <c r="E17" s="1">
        <v>0.19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8</v>
      </c>
      <c r="V17" s="1">
        <v>7</v>
      </c>
      <c r="W17" s="1">
        <v>88</v>
      </c>
      <c r="X17" s="1">
        <v>2</v>
      </c>
      <c r="Y17" s="1">
        <v>0</v>
      </c>
      <c r="Z17" s="1">
        <v>0</v>
      </c>
      <c r="AA17" s="1">
        <v>0</v>
      </c>
      <c r="AB17" s="1">
        <v>0</v>
      </c>
      <c r="AC17" s="1">
        <v>1</v>
      </c>
      <c r="AD17" s="1">
        <v>0</v>
      </c>
      <c r="AE17" s="1">
        <v>0.03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2</v>
      </c>
      <c r="AL17" s="1">
        <v>13.8</v>
      </c>
      <c r="AM17" s="1">
        <v>25.4</v>
      </c>
      <c r="AN17" s="1">
        <v>0.1</v>
      </c>
      <c r="AO17" s="1">
        <v>1.7</v>
      </c>
      <c r="AP17" s="1">
        <v>20</v>
      </c>
      <c r="AQ17" s="1">
        <v>20</v>
      </c>
      <c r="AR17" s="1">
        <v>0</v>
      </c>
      <c r="AS17" s="1">
        <v>1</v>
      </c>
      <c r="AT17" s="1">
        <v>2</v>
      </c>
      <c r="AU17" s="1">
        <v>6</v>
      </c>
      <c r="AV17" s="1">
        <v>4</v>
      </c>
      <c r="AW17" s="1">
        <v>67</v>
      </c>
      <c r="AX17" s="1">
        <v>6</v>
      </c>
      <c r="AY17" s="1">
        <v>2</v>
      </c>
      <c r="AZ17" s="1">
        <v>0</v>
      </c>
      <c r="BA17" s="1">
        <v>4</v>
      </c>
      <c r="BB17" s="1">
        <v>6</v>
      </c>
      <c r="BC17" s="1">
        <v>21</v>
      </c>
      <c r="BD17" s="1">
        <v>11</v>
      </c>
      <c r="BE17" s="1">
        <v>8</v>
      </c>
      <c r="BF17" s="1">
        <v>0</v>
      </c>
      <c r="BG17" s="1">
        <v>0</v>
      </c>
      <c r="BH17" s="1">
        <v>3</v>
      </c>
      <c r="BI17" s="1">
        <v>2.72</v>
      </c>
      <c r="BJ17" s="1">
        <v>42</v>
      </c>
      <c r="BK17" s="1">
        <v>31</v>
      </c>
      <c r="BL17" s="1">
        <v>74</v>
      </c>
      <c r="BM17" s="1">
        <v>20</v>
      </c>
      <c r="BN17" s="1">
        <v>14</v>
      </c>
      <c r="BO17" s="1">
        <v>70</v>
      </c>
      <c r="BP17" s="1">
        <v>8</v>
      </c>
      <c r="BQ17" s="1">
        <v>7</v>
      </c>
      <c r="BR17" s="1">
        <v>88</v>
      </c>
      <c r="BS17" s="1">
        <v>0</v>
      </c>
      <c r="BT17" s="1">
        <v>0</v>
      </c>
      <c r="BU17" s="1">
        <v>1</v>
      </c>
      <c r="BV17" s="1">
        <v>0</v>
      </c>
      <c r="BW17" s="1">
        <v>0</v>
      </c>
      <c r="BX17" s="1">
        <v>2</v>
      </c>
      <c r="BY17" s="1">
        <v>76</v>
      </c>
      <c r="BZ17" s="1">
        <v>1</v>
      </c>
      <c r="CA17" s="1">
        <v>1</v>
      </c>
      <c r="CB17" s="1">
        <v>2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f t="shared" si="0"/>
        <v>3.89861719</v>
      </c>
      <c r="CL17" s="1">
        <v>1</v>
      </c>
    </row>
    <row r="18" spans="1:90" x14ac:dyDescent="0.25">
      <c r="A18" s="1" t="s">
        <v>175</v>
      </c>
      <c r="B18" s="1">
        <v>3.9</v>
      </c>
      <c r="C18" s="1">
        <v>1</v>
      </c>
      <c r="D18" s="1">
        <v>90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100</v>
      </c>
      <c r="X18" s="1">
        <v>0</v>
      </c>
      <c r="Y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0.4</v>
      </c>
      <c r="AM18" s="1">
        <v>16</v>
      </c>
      <c r="AN18" s="1">
        <v>0</v>
      </c>
      <c r="AO18" s="1">
        <v>1.3</v>
      </c>
      <c r="AP18" s="1">
        <v>18</v>
      </c>
      <c r="AQ18" s="1">
        <v>18</v>
      </c>
      <c r="AR18" s="1">
        <v>0</v>
      </c>
      <c r="AS18" s="1">
        <v>1</v>
      </c>
      <c r="AT18" s="1">
        <v>3</v>
      </c>
      <c r="AU18" s="1">
        <v>4</v>
      </c>
      <c r="AV18" s="1">
        <v>4</v>
      </c>
      <c r="AW18" s="1">
        <v>100</v>
      </c>
      <c r="AX18" s="1">
        <v>5</v>
      </c>
      <c r="AY18" s="1">
        <v>4</v>
      </c>
      <c r="AZ18" s="1">
        <v>0</v>
      </c>
      <c r="BA18" s="1">
        <v>2</v>
      </c>
      <c r="BB18" s="1">
        <v>6</v>
      </c>
      <c r="BC18" s="1">
        <v>23</v>
      </c>
      <c r="BD18" s="1">
        <v>16</v>
      </c>
      <c r="BE18" s="1">
        <v>8</v>
      </c>
      <c r="BF18" s="1">
        <v>1</v>
      </c>
      <c r="BG18" s="1">
        <v>4</v>
      </c>
      <c r="BH18" s="1">
        <v>5</v>
      </c>
      <c r="BI18" s="1">
        <v>3.12</v>
      </c>
      <c r="BJ18" s="1">
        <v>15</v>
      </c>
      <c r="BK18" s="1">
        <v>10</v>
      </c>
      <c r="BL18" s="1">
        <v>67</v>
      </c>
      <c r="BM18" s="1">
        <v>3</v>
      </c>
      <c r="BN18" s="1">
        <v>3</v>
      </c>
      <c r="BO18" s="1">
        <v>100</v>
      </c>
      <c r="BP18" s="1">
        <v>1</v>
      </c>
      <c r="BQ18" s="1">
        <v>1</v>
      </c>
      <c r="BR18" s="1">
        <v>100</v>
      </c>
      <c r="BS18" s="1">
        <v>0</v>
      </c>
      <c r="BT18" s="1">
        <v>0</v>
      </c>
      <c r="BU18" s="1">
        <v>1</v>
      </c>
      <c r="BV18" s="1">
        <v>0</v>
      </c>
      <c r="BW18" s="1">
        <v>0</v>
      </c>
      <c r="BX18" s="1">
        <v>0</v>
      </c>
      <c r="BY18" s="1">
        <v>31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f t="shared" si="0"/>
        <v>3.3369459999999997</v>
      </c>
      <c r="CL18" s="1">
        <v>1</v>
      </c>
    </row>
    <row r="19" spans="1:90" x14ac:dyDescent="0.25">
      <c r="A19" s="1" t="s">
        <v>106</v>
      </c>
      <c r="B19" s="1">
        <v>4.3</v>
      </c>
      <c r="C19" s="1">
        <v>1</v>
      </c>
      <c r="D19" s="1">
        <v>90</v>
      </c>
      <c r="E19" s="1">
        <v>0.03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0.01</v>
      </c>
      <c r="P19" s="1">
        <v>0.01</v>
      </c>
      <c r="Q19" s="1">
        <v>0</v>
      </c>
      <c r="R19" s="1">
        <v>0</v>
      </c>
      <c r="S19" s="1">
        <v>0</v>
      </c>
      <c r="T19" s="1">
        <v>0</v>
      </c>
      <c r="U19" s="1">
        <v>7</v>
      </c>
      <c r="V19" s="1">
        <v>2</v>
      </c>
      <c r="W19" s="1">
        <v>29</v>
      </c>
      <c r="X19" s="1">
        <v>3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0.01</v>
      </c>
      <c r="AF19" s="1">
        <v>0</v>
      </c>
      <c r="AG19" s="1">
        <v>0</v>
      </c>
      <c r="AH19" s="1">
        <v>1</v>
      </c>
      <c r="AI19" s="1">
        <v>0</v>
      </c>
      <c r="AJ19" s="1">
        <v>0</v>
      </c>
      <c r="AK19" s="1">
        <v>6</v>
      </c>
      <c r="AL19" s="1">
        <v>0.9</v>
      </c>
      <c r="AM19" s="1">
        <v>15.2</v>
      </c>
      <c r="AN19" s="1">
        <v>0.1</v>
      </c>
      <c r="AO19" s="1">
        <v>0.8</v>
      </c>
      <c r="AP19" s="1">
        <v>7</v>
      </c>
      <c r="AQ19" s="1">
        <v>7</v>
      </c>
      <c r="AR19" s="1">
        <v>0</v>
      </c>
      <c r="AS19" s="1">
        <v>0</v>
      </c>
      <c r="AT19" s="1">
        <v>2</v>
      </c>
      <c r="AU19" s="1">
        <v>3</v>
      </c>
      <c r="AV19" s="1">
        <v>2</v>
      </c>
      <c r="AW19" s="1">
        <v>67</v>
      </c>
      <c r="AX19" s="1">
        <v>5</v>
      </c>
      <c r="AY19" s="1">
        <v>5</v>
      </c>
      <c r="AZ19" s="1">
        <v>0</v>
      </c>
      <c r="BA19" s="1">
        <v>4</v>
      </c>
      <c r="BB19" s="1">
        <v>9</v>
      </c>
      <c r="BC19" s="1">
        <v>9</v>
      </c>
      <c r="BD19" s="1">
        <v>9</v>
      </c>
      <c r="BE19" s="1">
        <v>6</v>
      </c>
      <c r="BF19" s="1">
        <v>1</v>
      </c>
      <c r="BG19" s="1">
        <v>0</v>
      </c>
      <c r="BH19" s="1">
        <v>4</v>
      </c>
      <c r="BI19" s="1">
        <v>2.1800000000000002</v>
      </c>
      <c r="BJ19" s="1">
        <v>28</v>
      </c>
      <c r="BK19" s="1">
        <v>15</v>
      </c>
      <c r="BL19" s="1">
        <v>54</v>
      </c>
      <c r="BM19" s="1">
        <v>20</v>
      </c>
      <c r="BN19" s="1">
        <v>7</v>
      </c>
      <c r="BO19" s="1">
        <v>35</v>
      </c>
      <c r="BP19" s="1">
        <v>7</v>
      </c>
      <c r="BQ19" s="1">
        <v>2</v>
      </c>
      <c r="BR19" s="1">
        <v>29</v>
      </c>
      <c r="BS19" s="1">
        <v>0</v>
      </c>
      <c r="BT19" s="1">
        <v>0</v>
      </c>
      <c r="BU19" s="1">
        <v>1</v>
      </c>
      <c r="BV19" s="1">
        <v>0</v>
      </c>
      <c r="BW19" s="1">
        <v>0</v>
      </c>
      <c r="BX19" s="1">
        <v>0</v>
      </c>
      <c r="BY19" s="1">
        <v>61</v>
      </c>
      <c r="BZ19" s="1">
        <v>3</v>
      </c>
      <c r="CA19" s="1">
        <v>5</v>
      </c>
      <c r="CB19" s="1">
        <v>1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f t="shared" si="0"/>
        <v>4.2824751899999995</v>
      </c>
      <c r="CL19" s="1">
        <v>1</v>
      </c>
    </row>
    <row r="20" spans="1:90" x14ac:dyDescent="0.25">
      <c r="A20" s="1" t="s">
        <v>111</v>
      </c>
      <c r="B20" s="1">
        <v>4.5</v>
      </c>
      <c r="C20" s="1">
        <v>1</v>
      </c>
      <c r="D20" s="1">
        <v>64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9</v>
      </c>
      <c r="V20" s="1">
        <v>6</v>
      </c>
      <c r="W20" s="1">
        <v>67</v>
      </c>
      <c r="X20" s="1">
        <v>0</v>
      </c>
      <c r="Y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1.1000000000000001</v>
      </c>
      <c r="AM20" s="1">
        <v>16.600000000000001</v>
      </c>
      <c r="AN20" s="1">
        <v>0</v>
      </c>
      <c r="AO20" s="1">
        <v>3.9</v>
      </c>
      <c r="AP20" s="1">
        <v>10</v>
      </c>
      <c r="AQ20" s="1">
        <v>10</v>
      </c>
      <c r="AR20" s="1">
        <v>0</v>
      </c>
      <c r="AS20" s="1">
        <v>1</v>
      </c>
      <c r="AT20" s="1">
        <v>2</v>
      </c>
      <c r="AU20" s="1">
        <v>1</v>
      </c>
      <c r="AV20" s="1">
        <v>0</v>
      </c>
      <c r="AW20" s="1">
        <v>0</v>
      </c>
      <c r="AX20" s="1">
        <v>3</v>
      </c>
      <c r="AY20" s="1">
        <v>3</v>
      </c>
      <c r="AZ20" s="1">
        <v>1</v>
      </c>
      <c r="BA20" s="1">
        <v>2</v>
      </c>
      <c r="BB20" s="1">
        <v>6</v>
      </c>
      <c r="BC20" s="1">
        <v>15</v>
      </c>
      <c r="BD20" s="1">
        <v>6</v>
      </c>
      <c r="BE20" s="1">
        <v>4</v>
      </c>
      <c r="BF20" s="1">
        <v>4</v>
      </c>
      <c r="BG20" s="1">
        <v>4</v>
      </c>
      <c r="BH20" s="1">
        <v>0</v>
      </c>
      <c r="BI20" s="1">
        <v>0.71</v>
      </c>
      <c r="BJ20" s="1">
        <v>23</v>
      </c>
      <c r="BK20" s="1">
        <v>16</v>
      </c>
      <c r="BL20" s="1">
        <v>70</v>
      </c>
      <c r="BM20" s="1">
        <v>12</v>
      </c>
      <c r="BN20" s="1">
        <v>8</v>
      </c>
      <c r="BO20" s="1">
        <v>67</v>
      </c>
      <c r="BP20" s="1">
        <v>9</v>
      </c>
      <c r="BQ20" s="1">
        <v>6</v>
      </c>
      <c r="BR20" s="1">
        <v>67</v>
      </c>
      <c r="BS20" s="1">
        <v>0</v>
      </c>
      <c r="BT20" s="1">
        <v>0</v>
      </c>
      <c r="BU20" s="1">
        <v>1</v>
      </c>
      <c r="BV20" s="1">
        <v>0</v>
      </c>
      <c r="BW20" s="1">
        <v>1</v>
      </c>
      <c r="BX20" s="1">
        <v>0</v>
      </c>
      <c r="BY20" s="1">
        <v>36</v>
      </c>
      <c r="BZ20" s="1">
        <v>0</v>
      </c>
      <c r="CA20" s="1">
        <v>4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f t="shared" si="0"/>
        <v>3.5014061999999995</v>
      </c>
      <c r="CL20" s="1">
        <v>1</v>
      </c>
    </row>
    <row r="21" spans="1:90" x14ac:dyDescent="0.25">
      <c r="A21" s="1" t="s">
        <v>204</v>
      </c>
      <c r="B21" s="1">
        <v>4.3</v>
      </c>
      <c r="C21" s="1">
        <v>1</v>
      </c>
      <c r="D21" s="1">
        <v>90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4</v>
      </c>
      <c r="V21" s="1">
        <v>2</v>
      </c>
      <c r="W21" s="1">
        <v>50</v>
      </c>
      <c r="X21" s="1">
        <v>0</v>
      </c>
      <c r="Y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0.6</v>
      </c>
      <c r="AM21" s="1">
        <v>23.8</v>
      </c>
      <c r="AN21" s="1">
        <v>0</v>
      </c>
      <c r="AO21" s="1">
        <v>1.5</v>
      </c>
      <c r="AP21" s="1">
        <v>16</v>
      </c>
      <c r="AQ21" s="1">
        <v>16</v>
      </c>
      <c r="AR21" s="1">
        <v>0</v>
      </c>
      <c r="AS21" s="1">
        <v>1</v>
      </c>
      <c r="AT21" s="1">
        <v>2</v>
      </c>
      <c r="AU21" s="1">
        <v>2</v>
      </c>
      <c r="AV21" s="1">
        <v>2</v>
      </c>
      <c r="AW21" s="1">
        <v>100</v>
      </c>
      <c r="AX21" s="1">
        <v>2</v>
      </c>
      <c r="AY21" s="1">
        <v>3</v>
      </c>
      <c r="AZ21" s="1">
        <v>2</v>
      </c>
      <c r="BA21" s="1">
        <v>0</v>
      </c>
      <c r="BB21" s="1">
        <v>5</v>
      </c>
      <c r="BC21" s="1">
        <v>21</v>
      </c>
      <c r="BD21" s="1">
        <v>11</v>
      </c>
      <c r="BE21" s="1">
        <v>8</v>
      </c>
      <c r="BF21" s="1">
        <v>0</v>
      </c>
      <c r="BG21" s="1">
        <v>0</v>
      </c>
      <c r="BH21" s="1">
        <v>3</v>
      </c>
      <c r="BI21" s="1">
        <v>2.72</v>
      </c>
      <c r="BJ21" s="1">
        <v>46</v>
      </c>
      <c r="BK21" s="1">
        <v>37</v>
      </c>
      <c r="BL21" s="1">
        <v>80</v>
      </c>
      <c r="BM21" s="1">
        <v>13</v>
      </c>
      <c r="BN21" s="1">
        <v>8</v>
      </c>
      <c r="BO21" s="1">
        <v>62</v>
      </c>
      <c r="BP21" s="1">
        <v>4</v>
      </c>
      <c r="BQ21" s="1">
        <v>2</v>
      </c>
      <c r="BR21" s="1">
        <v>50</v>
      </c>
      <c r="BS21" s="1">
        <v>0</v>
      </c>
      <c r="BT21" s="1">
        <v>0</v>
      </c>
      <c r="BU21" s="1">
        <v>1</v>
      </c>
      <c r="BV21" s="1">
        <v>0</v>
      </c>
      <c r="BW21" s="1">
        <v>0</v>
      </c>
      <c r="BX21" s="1">
        <v>0</v>
      </c>
      <c r="BY21" s="1">
        <v>54</v>
      </c>
      <c r="BZ21" s="1">
        <v>0</v>
      </c>
      <c r="CA21" s="1">
        <v>4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f t="shared" si="0"/>
        <v>3.3629995999999998</v>
      </c>
      <c r="CL21" s="1">
        <v>1</v>
      </c>
    </row>
    <row r="22" spans="1:90" x14ac:dyDescent="0.25">
      <c r="A22" s="1" t="s">
        <v>138</v>
      </c>
      <c r="B22" s="1">
        <v>4.7</v>
      </c>
      <c r="C22" s="1">
        <v>1</v>
      </c>
      <c r="D22" s="1">
        <v>67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12</v>
      </c>
      <c r="V22" s="1">
        <v>9</v>
      </c>
      <c r="W22" s="1">
        <v>75</v>
      </c>
      <c r="X22" s="1">
        <v>2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1</v>
      </c>
      <c r="AJ22" s="1">
        <v>0</v>
      </c>
      <c r="AK22" s="1">
        <v>0</v>
      </c>
      <c r="AL22" s="1">
        <v>3</v>
      </c>
      <c r="AM22" s="1">
        <v>0</v>
      </c>
      <c r="AN22" s="1">
        <v>0</v>
      </c>
      <c r="AO22" s="1">
        <v>1.3</v>
      </c>
      <c r="AP22" s="1">
        <v>2</v>
      </c>
      <c r="AQ22" s="1">
        <v>-7</v>
      </c>
      <c r="AR22" s="1">
        <v>0</v>
      </c>
      <c r="AS22" s="1">
        <v>-2</v>
      </c>
      <c r="AT22" s="1">
        <v>2</v>
      </c>
      <c r="AU22" s="1">
        <v>0</v>
      </c>
      <c r="AV22" s="1">
        <v>0</v>
      </c>
      <c r="AX22" s="1">
        <v>3</v>
      </c>
      <c r="AY22" s="1">
        <v>2</v>
      </c>
      <c r="AZ22" s="1">
        <v>0</v>
      </c>
      <c r="BA22" s="1">
        <v>0</v>
      </c>
      <c r="BB22" s="1">
        <v>2</v>
      </c>
      <c r="BC22" s="1">
        <v>21</v>
      </c>
      <c r="BD22" s="1">
        <v>11</v>
      </c>
      <c r="BE22" s="1">
        <v>8</v>
      </c>
      <c r="BF22" s="1">
        <v>0</v>
      </c>
      <c r="BG22" s="1">
        <v>0</v>
      </c>
      <c r="BH22" s="1">
        <v>3</v>
      </c>
      <c r="BI22" s="1">
        <v>2.72</v>
      </c>
      <c r="BJ22" s="1">
        <v>29</v>
      </c>
      <c r="BK22" s="1">
        <v>23</v>
      </c>
      <c r="BL22" s="1">
        <v>79</v>
      </c>
      <c r="BM22" s="1">
        <v>23</v>
      </c>
      <c r="BN22" s="1">
        <v>16</v>
      </c>
      <c r="BO22" s="1">
        <v>70</v>
      </c>
      <c r="BP22" s="1">
        <v>12</v>
      </c>
      <c r="BQ22" s="1">
        <v>9</v>
      </c>
      <c r="BR22" s="1">
        <v>75</v>
      </c>
      <c r="BS22" s="1">
        <v>0</v>
      </c>
      <c r="BT22" s="1">
        <v>0</v>
      </c>
      <c r="BU22" s="1">
        <v>1</v>
      </c>
      <c r="BV22" s="1">
        <v>0</v>
      </c>
      <c r="BW22" s="1">
        <v>0</v>
      </c>
      <c r="BX22" s="1">
        <v>0</v>
      </c>
      <c r="BY22" s="1">
        <v>46</v>
      </c>
      <c r="BZ22" s="1">
        <v>0</v>
      </c>
      <c r="CA22" s="1">
        <v>3</v>
      </c>
      <c r="CB22" s="1">
        <v>4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f t="shared" si="0"/>
        <v>2.7180090000000003</v>
      </c>
      <c r="CL22" s="1">
        <v>1</v>
      </c>
    </row>
    <row r="23" spans="1:90" x14ac:dyDescent="0.25">
      <c r="A23" s="1" t="s">
        <v>147</v>
      </c>
      <c r="B23" s="1">
        <v>5.0999999999999996</v>
      </c>
      <c r="C23" s="1">
        <v>1</v>
      </c>
      <c r="D23" s="1">
        <v>90</v>
      </c>
      <c r="E23" s="1">
        <v>0.11</v>
      </c>
      <c r="F23" s="1">
        <v>0</v>
      </c>
      <c r="G23" s="1">
        <v>0.2</v>
      </c>
      <c r="H23" s="1">
        <v>0</v>
      </c>
      <c r="I23" s="1">
        <v>1</v>
      </c>
      <c r="J23" s="1">
        <v>0</v>
      </c>
      <c r="K23" s="1">
        <v>1</v>
      </c>
      <c r="L23" s="1">
        <v>0</v>
      </c>
      <c r="M23" s="1">
        <v>0</v>
      </c>
      <c r="N23" s="1">
        <v>0</v>
      </c>
      <c r="O23" s="1">
        <v>0.06</v>
      </c>
      <c r="P23" s="1">
        <v>0.06</v>
      </c>
      <c r="Q23" s="1">
        <v>0</v>
      </c>
      <c r="R23" s="1">
        <v>0</v>
      </c>
      <c r="S23" s="1">
        <v>0</v>
      </c>
      <c r="T23" s="1">
        <v>0</v>
      </c>
      <c r="U23" s="1">
        <v>17</v>
      </c>
      <c r="V23" s="1">
        <v>13</v>
      </c>
      <c r="W23" s="1">
        <v>76</v>
      </c>
      <c r="X23" s="1">
        <v>4</v>
      </c>
      <c r="Y23" s="1">
        <v>1</v>
      </c>
      <c r="Z23" s="1">
        <v>25</v>
      </c>
      <c r="AA23" s="1">
        <v>0</v>
      </c>
      <c r="AB23" s="1">
        <v>0</v>
      </c>
      <c r="AC23" s="1">
        <v>2</v>
      </c>
      <c r="AD23" s="1">
        <v>0</v>
      </c>
      <c r="AE23" s="1">
        <v>0.13</v>
      </c>
      <c r="AF23" s="1">
        <v>0</v>
      </c>
      <c r="AG23" s="1">
        <v>0</v>
      </c>
      <c r="AH23" s="1">
        <v>0</v>
      </c>
      <c r="AI23" s="1">
        <v>0</v>
      </c>
      <c r="AJ23" s="1">
        <v>1</v>
      </c>
      <c r="AK23" s="1">
        <v>28</v>
      </c>
      <c r="AL23" s="1">
        <v>27.7</v>
      </c>
      <c r="AM23" s="1">
        <v>19.2</v>
      </c>
      <c r="AN23" s="1">
        <v>0.7</v>
      </c>
      <c r="AO23" s="1">
        <v>4.2</v>
      </c>
      <c r="AP23" s="1">
        <v>10</v>
      </c>
      <c r="AQ23" s="1">
        <v>22</v>
      </c>
      <c r="AR23" s="1">
        <v>0</v>
      </c>
      <c r="AS23" s="1">
        <v>6</v>
      </c>
      <c r="AT23" s="1">
        <v>0</v>
      </c>
      <c r="AU23" s="1">
        <v>3</v>
      </c>
      <c r="AV23" s="1">
        <v>0</v>
      </c>
      <c r="AW23" s="1">
        <v>0</v>
      </c>
      <c r="AX23" s="1">
        <v>5</v>
      </c>
      <c r="AY23" s="1">
        <v>0</v>
      </c>
      <c r="AZ23" s="1">
        <v>1</v>
      </c>
      <c r="BA23" s="1">
        <v>1</v>
      </c>
      <c r="BB23" s="1">
        <v>2</v>
      </c>
      <c r="BC23" s="1">
        <v>7</v>
      </c>
      <c r="BD23" s="1">
        <v>6</v>
      </c>
      <c r="BE23" s="1">
        <v>3</v>
      </c>
      <c r="BF23" s="1">
        <v>3</v>
      </c>
      <c r="BG23" s="1">
        <v>4</v>
      </c>
      <c r="BH23" s="1">
        <v>1</v>
      </c>
      <c r="BI23" s="1">
        <v>0.92</v>
      </c>
      <c r="BJ23" s="1">
        <v>36</v>
      </c>
      <c r="BK23" s="1">
        <v>29</v>
      </c>
      <c r="BL23" s="1">
        <v>81</v>
      </c>
      <c r="BM23" s="1">
        <v>33</v>
      </c>
      <c r="BN23" s="1">
        <v>25</v>
      </c>
      <c r="BO23" s="1">
        <v>76</v>
      </c>
      <c r="BP23" s="1">
        <v>17</v>
      </c>
      <c r="BQ23" s="1">
        <v>13</v>
      </c>
      <c r="BR23" s="1">
        <v>76</v>
      </c>
      <c r="BS23" s="1">
        <v>0</v>
      </c>
      <c r="BT23" s="1">
        <v>0</v>
      </c>
      <c r="BU23" s="1">
        <v>1</v>
      </c>
      <c r="BV23" s="1">
        <v>0</v>
      </c>
      <c r="BW23" s="1">
        <v>0</v>
      </c>
      <c r="BX23" s="1">
        <v>1</v>
      </c>
      <c r="BY23" s="1">
        <v>71</v>
      </c>
      <c r="BZ23" s="1">
        <v>6</v>
      </c>
      <c r="CA23" s="1">
        <v>12</v>
      </c>
      <c r="CB23" s="1">
        <v>4</v>
      </c>
      <c r="CC23" s="1">
        <v>2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f t="shared" si="0"/>
        <v>4.3446256700000001</v>
      </c>
      <c r="CL23" s="1">
        <v>1</v>
      </c>
    </row>
    <row r="24" spans="1:90" x14ac:dyDescent="0.25">
      <c r="A24" s="1" t="s">
        <v>152</v>
      </c>
      <c r="B24" s="1">
        <v>4.5</v>
      </c>
      <c r="C24" s="1">
        <v>1</v>
      </c>
      <c r="D24" s="1">
        <v>9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1</v>
      </c>
      <c r="V24" s="1">
        <v>1</v>
      </c>
      <c r="W24" s="1">
        <v>100</v>
      </c>
      <c r="X24" s="1">
        <v>0</v>
      </c>
      <c r="Y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0.2</v>
      </c>
      <c r="AM24" s="1">
        <v>0.6</v>
      </c>
      <c r="AN24" s="1">
        <v>0</v>
      </c>
      <c r="AO24" s="1">
        <v>2.8</v>
      </c>
      <c r="AP24" s="1">
        <v>3</v>
      </c>
      <c r="AQ24" s="1">
        <v>3</v>
      </c>
      <c r="AR24" s="1">
        <v>0</v>
      </c>
      <c r="AS24" s="1">
        <v>1</v>
      </c>
      <c r="AT24" s="1">
        <v>0</v>
      </c>
      <c r="AU24" s="1">
        <v>0</v>
      </c>
      <c r="AV24" s="1">
        <v>0</v>
      </c>
      <c r="AX24" s="1">
        <v>1</v>
      </c>
      <c r="AY24" s="1">
        <v>0</v>
      </c>
      <c r="AZ24" s="1">
        <v>0</v>
      </c>
      <c r="BA24" s="1">
        <v>0</v>
      </c>
      <c r="BB24" s="1">
        <v>0</v>
      </c>
      <c r="BC24" s="1">
        <v>15</v>
      </c>
      <c r="BD24" s="1">
        <v>6</v>
      </c>
      <c r="BE24" s="1">
        <v>4</v>
      </c>
      <c r="BF24" s="1">
        <v>4</v>
      </c>
      <c r="BG24" s="1">
        <v>4</v>
      </c>
      <c r="BH24" s="1">
        <v>0</v>
      </c>
      <c r="BI24" s="1">
        <v>0.71</v>
      </c>
      <c r="BJ24" s="1">
        <v>9</v>
      </c>
      <c r="BK24" s="1">
        <v>9</v>
      </c>
      <c r="BL24" s="1">
        <v>100</v>
      </c>
      <c r="BM24" s="1">
        <v>1</v>
      </c>
      <c r="BN24" s="1">
        <v>1</v>
      </c>
      <c r="BO24" s="1">
        <v>100</v>
      </c>
      <c r="BP24" s="1">
        <v>1</v>
      </c>
      <c r="BQ24" s="1">
        <v>1</v>
      </c>
      <c r="BR24" s="1">
        <v>100</v>
      </c>
      <c r="BS24" s="1">
        <v>0</v>
      </c>
      <c r="BT24" s="1">
        <v>0</v>
      </c>
      <c r="BU24" s="1">
        <v>0</v>
      </c>
      <c r="BV24" s="1">
        <v>1</v>
      </c>
      <c r="BW24" s="1">
        <v>0</v>
      </c>
      <c r="BX24" s="1">
        <v>0</v>
      </c>
      <c r="BY24" s="1">
        <v>11</v>
      </c>
      <c r="BZ24" s="1">
        <v>0</v>
      </c>
      <c r="CA24" s="1">
        <v>1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f t="shared" si="0"/>
        <v>3.6125112000000006</v>
      </c>
      <c r="CL24" s="1">
        <v>1</v>
      </c>
    </row>
    <row r="25" spans="1:90" x14ac:dyDescent="0.25">
      <c r="A25" s="1" t="s">
        <v>160</v>
      </c>
      <c r="B25" s="1">
        <v>3.9</v>
      </c>
      <c r="C25" s="1">
        <v>1</v>
      </c>
      <c r="D25" s="1">
        <v>90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16</v>
      </c>
      <c r="V25" s="1">
        <v>10</v>
      </c>
      <c r="W25" s="1">
        <v>63</v>
      </c>
      <c r="X25" s="1">
        <v>0</v>
      </c>
      <c r="Y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1</v>
      </c>
      <c r="AI25" s="1">
        <v>0</v>
      </c>
      <c r="AJ25" s="1">
        <v>0</v>
      </c>
      <c r="AK25" s="1">
        <v>2</v>
      </c>
      <c r="AL25" s="1">
        <v>1.8</v>
      </c>
      <c r="AM25" s="1">
        <v>18.399999999999999</v>
      </c>
      <c r="AN25" s="1">
        <v>0</v>
      </c>
      <c r="AO25" s="1">
        <v>1.3</v>
      </c>
      <c r="AP25" s="1">
        <v>11</v>
      </c>
      <c r="AQ25" s="1">
        <v>11</v>
      </c>
      <c r="AR25" s="1">
        <v>0</v>
      </c>
      <c r="AS25" s="1">
        <v>0</v>
      </c>
      <c r="AT25" s="1">
        <v>2</v>
      </c>
      <c r="AU25" s="1">
        <v>4</v>
      </c>
      <c r="AV25" s="1">
        <v>3</v>
      </c>
      <c r="AW25" s="1">
        <v>75</v>
      </c>
      <c r="AX25" s="1">
        <v>3</v>
      </c>
      <c r="AY25" s="1">
        <v>2</v>
      </c>
      <c r="AZ25" s="1">
        <v>1</v>
      </c>
      <c r="BA25" s="1">
        <v>0</v>
      </c>
      <c r="BB25" s="1">
        <v>3</v>
      </c>
      <c r="BC25" s="1">
        <v>17</v>
      </c>
      <c r="BD25" s="1">
        <v>12</v>
      </c>
      <c r="BE25" s="1">
        <v>6</v>
      </c>
      <c r="BF25" s="1">
        <v>0</v>
      </c>
      <c r="BG25" s="1">
        <v>2</v>
      </c>
      <c r="BH25" s="1">
        <v>1</v>
      </c>
      <c r="BI25" s="1">
        <v>1.73</v>
      </c>
      <c r="BJ25" s="1">
        <v>54</v>
      </c>
      <c r="BK25" s="1">
        <v>45</v>
      </c>
      <c r="BL25" s="1">
        <v>83</v>
      </c>
      <c r="BM25" s="1">
        <v>23</v>
      </c>
      <c r="BN25" s="1">
        <v>15</v>
      </c>
      <c r="BO25" s="1">
        <v>65</v>
      </c>
      <c r="BP25" s="1">
        <v>16</v>
      </c>
      <c r="BQ25" s="1">
        <v>10</v>
      </c>
      <c r="BR25" s="1">
        <v>63</v>
      </c>
      <c r="BS25" s="1">
        <v>0</v>
      </c>
      <c r="BT25" s="1">
        <v>0</v>
      </c>
      <c r="BU25" s="1">
        <v>1</v>
      </c>
      <c r="BV25" s="1">
        <v>0</v>
      </c>
      <c r="BW25" s="1">
        <v>0</v>
      </c>
      <c r="BX25" s="1">
        <v>2</v>
      </c>
      <c r="BY25" s="1">
        <v>77</v>
      </c>
      <c r="BZ25" s="1">
        <v>1</v>
      </c>
      <c r="CA25" s="1">
        <v>11</v>
      </c>
      <c r="CB25" s="1">
        <v>1</v>
      </c>
      <c r="CC25" s="1">
        <v>1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f t="shared" si="0"/>
        <v>3.4680597999999998</v>
      </c>
      <c r="CL25" s="1">
        <v>0</v>
      </c>
    </row>
    <row r="26" spans="1:90" x14ac:dyDescent="0.25">
      <c r="A26" s="1" t="s">
        <v>193</v>
      </c>
      <c r="B26" s="1">
        <v>4.3</v>
      </c>
      <c r="C26" s="1">
        <v>1</v>
      </c>
      <c r="D26" s="1">
        <v>81</v>
      </c>
      <c r="E26" s="1">
        <v>0.06</v>
      </c>
      <c r="F26" s="1">
        <v>0</v>
      </c>
      <c r="G26" s="1">
        <v>0.1</v>
      </c>
      <c r="H26" s="1">
        <v>0</v>
      </c>
      <c r="I26" s="1">
        <v>1</v>
      </c>
      <c r="J26" s="1">
        <v>1</v>
      </c>
      <c r="K26" s="1">
        <v>1</v>
      </c>
      <c r="L26" s="1">
        <v>0</v>
      </c>
      <c r="M26" s="1">
        <v>0</v>
      </c>
      <c r="N26" s="1">
        <v>0</v>
      </c>
      <c r="O26" s="1">
        <v>0.13</v>
      </c>
      <c r="P26" s="1">
        <v>0.13</v>
      </c>
      <c r="Q26" s="1">
        <v>0</v>
      </c>
      <c r="R26" s="1">
        <v>0</v>
      </c>
      <c r="S26" s="1">
        <v>0</v>
      </c>
      <c r="T26" s="1">
        <v>0</v>
      </c>
      <c r="U26" s="1">
        <v>1</v>
      </c>
      <c r="V26" s="1">
        <v>1</v>
      </c>
      <c r="W26" s="1">
        <v>100</v>
      </c>
      <c r="X26" s="1">
        <v>0</v>
      </c>
      <c r="Y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1</v>
      </c>
      <c r="AI26" s="1">
        <v>0</v>
      </c>
      <c r="AJ26" s="1">
        <v>0</v>
      </c>
      <c r="AK26" s="1">
        <v>33</v>
      </c>
      <c r="AL26" s="1">
        <v>0.2</v>
      </c>
      <c r="AM26" s="1">
        <v>29.6</v>
      </c>
      <c r="AN26" s="1">
        <v>0.8</v>
      </c>
      <c r="AO26" s="1">
        <v>3.7</v>
      </c>
      <c r="AP26" s="1">
        <v>11</v>
      </c>
      <c r="AQ26" s="1">
        <v>11</v>
      </c>
      <c r="AR26" s="1">
        <v>0</v>
      </c>
      <c r="AS26" s="1">
        <v>0</v>
      </c>
      <c r="AT26" s="1">
        <v>2</v>
      </c>
      <c r="AU26" s="1">
        <v>2</v>
      </c>
      <c r="AV26" s="1">
        <v>1</v>
      </c>
      <c r="AW26" s="1">
        <v>50</v>
      </c>
      <c r="AX26" s="1">
        <v>6</v>
      </c>
      <c r="AY26" s="1">
        <v>8</v>
      </c>
      <c r="AZ26" s="1">
        <v>3</v>
      </c>
      <c r="BA26" s="1">
        <v>1</v>
      </c>
      <c r="BB26" s="1">
        <v>12</v>
      </c>
      <c r="BC26" s="1">
        <v>15</v>
      </c>
      <c r="BD26" s="1">
        <v>6</v>
      </c>
      <c r="BE26" s="1">
        <v>4</v>
      </c>
      <c r="BF26" s="1">
        <v>4</v>
      </c>
      <c r="BG26" s="1">
        <v>4</v>
      </c>
      <c r="BH26" s="1">
        <v>0</v>
      </c>
      <c r="BI26" s="1">
        <v>0.71</v>
      </c>
      <c r="BJ26" s="1">
        <v>52</v>
      </c>
      <c r="BK26" s="1">
        <v>40</v>
      </c>
      <c r="BL26" s="1">
        <v>77</v>
      </c>
      <c r="BM26" s="1">
        <v>10</v>
      </c>
      <c r="BN26" s="1">
        <v>6</v>
      </c>
      <c r="BO26" s="1">
        <v>60</v>
      </c>
      <c r="BP26" s="1">
        <v>1</v>
      </c>
      <c r="BQ26" s="1">
        <v>1</v>
      </c>
      <c r="BR26" s="1">
        <v>100</v>
      </c>
      <c r="BS26" s="1">
        <v>0</v>
      </c>
      <c r="BT26" s="1">
        <v>0</v>
      </c>
      <c r="BU26" s="1">
        <v>1</v>
      </c>
      <c r="BV26" s="1">
        <v>0</v>
      </c>
      <c r="BW26" s="1">
        <v>1</v>
      </c>
      <c r="BX26" s="1">
        <v>1</v>
      </c>
      <c r="BY26" s="1">
        <v>70</v>
      </c>
      <c r="BZ26" s="1">
        <v>1</v>
      </c>
      <c r="CA26" s="1">
        <v>1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f t="shared" si="0"/>
        <v>2.9068358400000003</v>
      </c>
      <c r="CL26" s="1">
        <v>0</v>
      </c>
    </row>
    <row r="27" spans="1:90" x14ac:dyDescent="0.25">
      <c r="A27" s="1" t="s">
        <v>98</v>
      </c>
      <c r="B27" s="1">
        <v>5</v>
      </c>
      <c r="C27" s="1">
        <v>1</v>
      </c>
      <c r="D27" s="1">
        <v>90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8</v>
      </c>
      <c r="V27" s="1">
        <v>5</v>
      </c>
      <c r="W27" s="1">
        <v>63</v>
      </c>
      <c r="X27" s="1">
        <v>0</v>
      </c>
      <c r="Y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1</v>
      </c>
      <c r="AK27" s="1">
        <v>0</v>
      </c>
      <c r="AL27" s="1">
        <v>0.8</v>
      </c>
      <c r="AM27" s="1">
        <v>20</v>
      </c>
      <c r="AN27" s="1">
        <v>0</v>
      </c>
      <c r="AO27" s="1">
        <v>3.6</v>
      </c>
      <c r="AP27" s="1">
        <v>16</v>
      </c>
      <c r="AQ27" s="1">
        <v>28</v>
      </c>
      <c r="AR27" s="1">
        <v>1</v>
      </c>
      <c r="AS27" s="1">
        <v>7</v>
      </c>
      <c r="AT27" s="1">
        <v>0</v>
      </c>
      <c r="AU27" s="1">
        <v>0</v>
      </c>
      <c r="AV27" s="1">
        <v>0</v>
      </c>
      <c r="AX27" s="1">
        <v>7</v>
      </c>
      <c r="AY27" s="1">
        <v>8</v>
      </c>
      <c r="AZ27" s="1">
        <v>0</v>
      </c>
      <c r="BA27" s="1">
        <v>2</v>
      </c>
      <c r="BB27" s="1">
        <v>10</v>
      </c>
      <c r="BC27" s="1">
        <v>7</v>
      </c>
      <c r="BD27" s="1">
        <v>6</v>
      </c>
      <c r="BE27" s="1">
        <v>3</v>
      </c>
      <c r="BF27" s="1">
        <v>3</v>
      </c>
      <c r="BG27" s="1">
        <v>4</v>
      </c>
      <c r="BH27" s="1">
        <v>1</v>
      </c>
      <c r="BI27" s="1">
        <v>0.92</v>
      </c>
      <c r="BJ27" s="1">
        <v>39</v>
      </c>
      <c r="BK27" s="1">
        <v>28</v>
      </c>
      <c r="BL27" s="1">
        <v>72</v>
      </c>
      <c r="BM27" s="1">
        <v>15</v>
      </c>
      <c r="BN27" s="1">
        <v>10</v>
      </c>
      <c r="BO27" s="1">
        <v>67</v>
      </c>
      <c r="BP27" s="1">
        <v>8</v>
      </c>
      <c r="BQ27" s="1">
        <v>5</v>
      </c>
      <c r="BR27" s="1">
        <v>63</v>
      </c>
      <c r="BS27" s="1">
        <v>0</v>
      </c>
      <c r="BT27" s="1">
        <v>0</v>
      </c>
      <c r="BU27" s="1">
        <v>1</v>
      </c>
      <c r="BV27" s="1">
        <v>0</v>
      </c>
      <c r="BW27" s="1">
        <v>0</v>
      </c>
      <c r="BX27" s="1">
        <v>2</v>
      </c>
      <c r="BY27" s="1">
        <v>57</v>
      </c>
      <c r="BZ27" s="1">
        <v>0</v>
      </c>
      <c r="CA27" s="1">
        <v>6</v>
      </c>
      <c r="CB27" s="1">
        <v>1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f t="shared" si="0"/>
        <v>3.8965009999999998</v>
      </c>
      <c r="CL27" s="1">
        <v>0</v>
      </c>
    </row>
    <row r="28" spans="1:90" x14ac:dyDescent="0.25">
      <c r="A28" s="1" t="s">
        <v>112</v>
      </c>
      <c r="B28" s="1">
        <v>4.9000000000000004</v>
      </c>
      <c r="C28" s="1">
        <v>1</v>
      </c>
      <c r="D28" s="1">
        <v>90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4</v>
      </c>
      <c r="V28" s="1">
        <v>2</v>
      </c>
      <c r="W28" s="1">
        <v>50</v>
      </c>
      <c r="X28" s="1">
        <v>0</v>
      </c>
      <c r="Y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1</v>
      </c>
      <c r="AI28" s="1">
        <v>0</v>
      </c>
      <c r="AJ28" s="1">
        <v>1</v>
      </c>
      <c r="AK28" s="1">
        <v>0</v>
      </c>
      <c r="AL28" s="1">
        <v>0.4</v>
      </c>
      <c r="AM28" s="1">
        <v>4</v>
      </c>
      <c r="AN28" s="1">
        <v>0</v>
      </c>
      <c r="AO28" s="1">
        <v>2.4</v>
      </c>
      <c r="AP28" s="1">
        <v>5</v>
      </c>
      <c r="AQ28" s="1">
        <v>17</v>
      </c>
      <c r="AR28" s="1">
        <v>0</v>
      </c>
      <c r="AS28" s="1">
        <v>5</v>
      </c>
      <c r="AT28" s="1">
        <v>0</v>
      </c>
      <c r="AU28" s="1">
        <v>0</v>
      </c>
      <c r="AV28" s="1">
        <v>0</v>
      </c>
      <c r="AX28" s="1">
        <v>5</v>
      </c>
      <c r="AY28" s="1">
        <v>1</v>
      </c>
      <c r="AZ28" s="1">
        <v>0</v>
      </c>
      <c r="BA28" s="1">
        <v>0</v>
      </c>
      <c r="BB28" s="1">
        <v>1</v>
      </c>
      <c r="BC28" s="1">
        <v>7</v>
      </c>
      <c r="BD28" s="1">
        <v>6</v>
      </c>
      <c r="BE28" s="1">
        <v>3</v>
      </c>
      <c r="BF28" s="1">
        <v>3</v>
      </c>
      <c r="BG28" s="1">
        <v>4</v>
      </c>
      <c r="BH28" s="1">
        <v>1</v>
      </c>
      <c r="BI28" s="1">
        <v>0.92</v>
      </c>
      <c r="BJ28" s="1">
        <v>26</v>
      </c>
      <c r="BK28" s="1">
        <v>21</v>
      </c>
      <c r="BL28" s="1">
        <v>81</v>
      </c>
      <c r="BM28" s="1">
        <v>7</v>
      </c>
      <c r="BN28" s="1">
        <v>3</v>
      </c>
      <c r="BO28" s="1">
        <v>43</v>
      </c>
      <c r="BP28" s="1">
        <v>4</v>
      </c>
      <c r="BQ28" s="1">
        <v>2</v>
      </c>
      <c r="BR28" s="1">
        <v>50</v>
      </c>
      <c r="BS28" s="1">
        <v>0</v>
      </c>
      <c r="BT28" s="1">
        <v>0</v>
      </c>
      <c r="BU28" s="1">
        <v>1</v>
      </c>
      <c r="BV28" s="1">
        <v>0</v>
      </c>
      <c r="BW28" s="1">
        <v>0</v>
      </c>
      <c r="BX28" s="1">
        <v>1</v>
      </c>
      <c r="BY28" s="1">
        <v>29</v>
      </c>
      <c r="BZ28" s="1">
        <v>0</v>
      </c>
      <c r="CA28" s="1">
        <v>3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f t="shared" si="0"/>
        <v>3.2562980000000006</v>
      </c>
      <c r="CL28" s="1">
        <v>0</v>
      </c>
    </row>
    <row r="29" spans="1:90" x14ac:dyDescent="0.25">
      <c r="A29" s="1" t="s">
        <v>187</v>
      </c>
      <c r="B29" s="1">
        <v>4.4000000000000004</v>
      </c>
      <c r="C29" s="1">
        <v>1</v>
      </c>
      <c r="D29" s="1">
        <v>45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2</v>
      </c>
      <c r="V29" s="1">
        <v>0</v>
      </c>
      <c r="W29" s="1">
        <v>0</v>
      </c>
      <c r="X29" s="1">
        <v>0</v>
      </c>
      <c r="Y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0.2</v>
      </c>
      <c r="AM29" s="1">
        <v>17.399999999999999</v>
      </c>
      <c r="AN29" s="1">
        <v>0</v>
      </c>
      <c r="AO29" s="1">
        <v>1.2</v>
      </c>
      <c r="AP29" s="1">
        <v>9</v>
      </c>
      <c r="AQ29" s="1">
        <v>9</v>
      </c>
      <c r="AR29" s="1">
        <v>0</v>
      </c>
      <c r="AS29" s="1">
        <v>1</v>
      </c>
      <c r="AT29" s="1">
        <v>1</v>
      </c>
      <c r="AU29" s="1">
        <v>0</v>
      </c>
      <c r="AV29" s="1">
        <v>0</v>
      </c>
      <c r="AX29" s="1">
        <v>2</v>
      </c>
      <c r="AY29" s="1">
        <v>2</v>
      </c>
      <c r="AZ29" s="1">
        <v>2</v>
      </c>
      <c r="BA29" s="1">
        <v>1</v>
      </c>
      <c r="BB29" s="1">
        <v>5</v>
      </c>
      <c r="BC29" s="1">
        <v>17</v>
      </c>
      <c r="BD29" s="1">
        <v>12</v>
      </c>
      <c r="BE29" s="1">
        <v>6</v>
      </c>
      <c r="BF29" s="1">
        <v>0</v>
      </c>
      <c r="BG29" s="1">
        <v>2</v>
      </c>
      <c r="BH29" s="1">
        <v>1</v>
      </c>
      <c r="BI29" s="1">
        <v>1.73</v>
      </c>
      <c r="BJ29" s="1">
        <v>34</v>
      </c>
      <c r="BK29" s="1">
        <v>30</v>
      </c>
      <c r="BL29" s="1">
        <v>88</v>
      </c>
      <c r="BM29" s="1">
        <v>6</v>
      </c>
      <c r="BN29" s="1">
        <v>4</v>
      </c>
      <c r="BO29" s="1">
        <v>67</v>
      </c>
      <c r="BP29" s="1">
        <v>2</v>
      </c>
      <c r="BQ29" s="1">
        <v>0</v>
      </c>
      <c r="BR29" s="1">
        <v>0</v>
      </c>
      <c r="BS29" s="1">
        <v>0</v>
      </c>
      <c r="BT29" s="1">
        <v>0</v>
      </c>
      <c r="BU29" s="1">
        <v>1</v>
      </c>
      <c r="BV29" s="1">
        <v>0</v>
      </c>
      <c r="BW29" s="1">
        <v>1</v>
      </c>
      <c r="BX29" s="1">
        <v>0</v>
      </c>
      <c r="BY29" s="1">
        <v>41</v>
      </c>
      <c r="BZ29" s="1">
        <v>0</v>
      </c>
      <c r="CA29" s="1">
        <v>2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f t="shared" si="0"/>
        <v>2.7789457999999998</v>
      </c>
      <c r="CL29" s="1">
        <v>0</v>
      </c>
    </row>
    <row r="30" spans="1:90" x14ac:dyDescent="0.25">
      <c r="A30" s="1" t="s">
        <v>125</v>
      </c>
      <c r="B30" s="1">
        <v>4.4000000000000004</v>
      </c>
      <c r="C30" s="1">
        <v>1</v>
      </c>
      <c r="D30" s="1">
        <v>90</v>
      </c>
      <c r="E30" s="1">
        <v>0.22</v>
      </c>
      <c r="F30" s="1">
        <v>0</v>
      </c>
      <c r="G30" s="1">
        <v>0.2</v>
      </c>
      <c r="H30" s="1">
        <v>0</v>
      </c>
      <c r="I30" s="1">
        <v>1</v>
      </c>
      <c r="J30" s="1">
        <v>1</v>
      </c>
      <c r="K30" s="1">
        <v>1</v>
      </c>
      <c r="L30" s="1">
        <v>0</v>
      </c>
      <c r="M30" s="1">
        <v>0</v>
      </c>
      <c r="N30" s="1">
        <v>1</v>
      </c>
      <c r="O30" s="1">
        <v>0.16</v>
      </c>
      <c r="P30" s="1">
        <v>0.16</v>
      </c>
      <c r="Q30" s="1">
        <v>0</v>
      </c>
      <c r="R30" s="1">
        <v>0</v>
      </c>
      <c r="S30" s="1">
        <v>0</v>
      </c>
      <c r="T30" s="1">
        <v>0</v>
      </c>
      <c r="U30" s="1">
        <v>5</v>
      </c>
      <c r="V30" s="1">
        <v>3</v>
      </c>
      <c r="W30" s="1">
        <v>60</v>
      </c>
      <c r="X30" s="1">
        <v>0</v>
      </c>
      <c r="Y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0.04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17</v>
      </c>
      <c r="AL30" s="1">
        <v>0.7</v>
      </c>
      <c r="AM30" s="1">
        <v>31.8</v>
      </c>
      <c r="AN30" s="1">
        <v>1.1000000000000001</v>
      </c>
      <c r="AO30" s="1">
        <v>3.5</v>
      </c>
      <c r="AP30" s="1">
        <v>19</v>
      </c>
      <c r="AQ30" s="1">
        <v>19</v>
      </c>
      <c r="AR30" s="1">
        <v>0</v>
      </c>
      <c r="AS30" s="1">
        <v>1</v>
      </c>
      <c r="AT30" s="1">
        <v>2</v>
      </c>
      <c r="AU30" s="1">
        <v>2</v>
      </c>
      <c r="AV30" s="1">
        <v>2</v>
      </c>
      <c r="AW30" s="1">
        <v>100</v>
      </c>
      <c r="AX30" s="1">
        <v>2</v>
      </c>
      <c r="AY30" s="1">
        <v>4</v>
      </c>
      <c r="AZ30" s="1">
        <v>1</v>
      </c>
      <c r="BA30" s="1">
        <v>2</v>
      </c>
      <c r="BB30" s="1">
        <v>7</v>
      </c>
      <c r="BC30" s="1">
        <v>17</v>
      </c>
      <c r="BD30" s="1">
        <v>12</v>
      </c>
      <c r="BE30" s="1">
        <v>6</v>
      </c>
      <c r="BF30" s="1">
        <v>0</v>
      </c>
      <c r="BG30" s="1">
        <v>2</v>
      </c>
      <c r="BH30" s="1">
        <v>1</v>
      </c>
      <c r="BI30" s="1">
        <v>1.73</v>
      </c>
      <c r="BJ30" s="1">
        <v>71</v>
      </c>
      <c r="BK30" s="1">
        <v>66</v>
      </c>
      <c r="BL30" s="1">
        <v>93</v>
      </c>
      <c r="BM30" s="1">
        <v>24</v>
      </c>
      <c r="BN30" s="1">
        <v>19</v>
      </c>
      <c r="BO30" s="1">
        <v>79</v>
      </c>
      <c r="BP30" s="1">
        <v>5</v>
      </c>
      <c r="BQ30" s="1">
        <v>3</v>
      </c>
      <c r="BR30" s="1">
        <v>60</v>
      </c>
      <c r="BS30" s="1">
        <v>0</v>
      </c>
      <c r="BT30" s="1">
        <v>0</v>
      </c>
      <c r="BU30" s="1">
        <v>1</v>
      </c>
      <c r="BV30" s="1">
        <v>0</v>
      </c>
      <c r="BW30" s="1">
        <v>0</v>
      </c>
      <c r="BX30" s="1">
        <v>1</v>
      </c>
      <c r="BY30" s="1">
        <v>82</v>
      </c>
      <c r="BZ30" s="1">
        <v>1</v>
      </c>
      <c r="CA30" s="1">
        <v>4</v>
      </c>
      <c r="CB30" s="1">
        <v>1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f t="shared" si="0"/>
        <v>3.4117633799999991</v>
      </c>
      <c r="CL30" s="1">
        <v>0</v>
      </c>
    </row>
    <row r="31" spans="1:90" x14ac:dyDescent="0.25">
      <c r="A31" s="1" t="s">
        <v>159</v>
      </c>
      <c r="B31" s="1">
        <v>4.3</v>
      </c>
      <c r="C31" s="1">
        <v>1</v>
      </c>
      <c r="D31" s="1">
        <v>90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16</v>
      </c>
      <c r="V31" s="1">
        <v>13</v>
      </c>
      <c r="W31" s="1">
        <v>81</v>
      </c>
      <c r="X31" s="1">
        <v>0</v>
      </c>
      <c r="Y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1</v>
      </c>
      <c r="AI31" s="1">
        <v>0</v>
      </c>
      <c r="AJ31" s="1">
        <v>0</v>
      </c>
      <c r="AK31" s="1">
        <v>0</v>
      </c>
      <c r="AL31" s="1">
        <v>4.3</v>
      </c>
      <c r="AM31" s="1">
        <v>29.2</v>
      </c>
      <c r="AN31" s="1">
        <v>0</v>
      </c>
      <c r="AO31" s="1">
        <v>1.2</v>
      </c>
      <c r="AP31" s="1">
        <v>8</v>
      </c>
      <c r="AQ31" s="1">
        <v>8</v>
      </c>
      <c r="AR31" s="1">
        <v>0</v>
      </c>
      <c r="AS31" s="1">
        <v>0</v>
      </c>
      <c r="AT31" s="1">
        <v>2</v>
      </c>
      <c r="AU31" s="1">
        <v>3</v>
      </c>
      <c r="AV31" s="1">
        <v>2</v>
      </c>
      <c r="AW31" s="1">
        <v>67</v>
      </c>
      <c r="AX31" s="1">
        <v>9</v>
      </c>
      <c r="AY31" s="1">
        <v>2</v>
      </c>
      <c r="AZ31" s="1">
        <v>3</v>
      </c>
      <c r="BA31" s="1">
        <v>2</v>
      </c>
      <c r="BB31" s="1">
        <v>7</v>
      </c>
      <c r="BC31" s="1">
        <v>17</v>
      </c>
      <c r="BD31" s="1">
        <v>12</v>
      </c>
      <c r="BE31" s="1">
        <v>6</v>
      </c>
      <c r="BF31" s="1">
        <v>0</v>
      </c>
      <c r="BG31" s="1">
        <v>2</v>
      </c>
      <c r="BH31" s="1">
        <v>1</v>
      </c>
      <c r="BI31" s="1">
        <v>1.73</v>
      </c>
      <c r="BJ31" s="1">
        <v>57</v>
      </c>
      <c r="BK31" s="1">
        <v>46</v>
      </c>
      <c r="BL31" s="1">
        <v>81</v>
      </c>
      <c r="BM31" s="1">
        <v>32</v>
      </c>
      <c r="BN31" s="1">
        <v>25</v>
      </c>
      <c r="BO31" s="1">
        <v>78</v>
      </c>
      <c r="BP31" s="1">
        <v>16</v>
      </c>
      <c r="BQ31" s="1">
        <v>13</v>
      </c>
      <c r="BR31" s="1">
        <v>81</v>
      </c>
      <c r="BS31" s="1">
        <v>0</v>
      </c>
      <c r="BT31" s="1">
        <v>0</v>
      </c>
      <c r="BU31" s="1">
        <v>1</v>
      </c>
      <c r="BV31" s="1">
        <v>0</v>
      </c>
      <c r="BW31" s="1">
        <v>0</v>
      </c>
      <c r="BX31" s="1">
        <v>0</v>
      </c>
      <c r="BY31" s="1">
        <v>88</v>
      </c>
      <c r="BZ31" s="1">
        <v>0</v>
      </c>
      <c r="CA31" s="1">
        <v>5</v>
      </c>
      <c r="CB31" s="1">
        <v>4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  <c r="CJ31" s="1">
        <v>0</v>
      </c>
      <c r="CK31" s="1">
        <f t="shared" si="0"/>
        <v>3.5076773999999995</v>
      </c>
      <c r="CL31" s="1">
        <v>0</v>
      </c>
    </row>
    <row r="32" spans="1:90" x14ac:dyDescent="0.25">
      <c r="A32" s="1" t="s">
        <v>72</v>
      </c>
      <c r="B32" s="1">
        <v>5.0999999999999996</v>
      </c>
      <c r="C32" s="1">
        <v>2</v>
      </c>
      <c r="D32" s="1">
        <v>90</v>
      </c>
      <c r="E32" s="1">
        <v>0.08</v>
      </c>
      <c r="F32" s="1">
        <v>0</v>
      </c>
      <c r="G32" s="1">
        <v>0.3</v>
      </c>
      <c r="H32" s="1">
        <v>0</v>
      </c>
      <c r="I32" s="1">
        <v>1.5</v>
      </c>
      <c r="J32" s="1">
        <v>1.5</v>
      </c>
      <c r="K32" s="1">
        <v>0.5</v>
      </c>
      <c r="L32" s="1">
        <v>1</v>
      </c>
      <c r="M32" s="1">
        <v>0</v>
      </c>
      <c r="N32" s="1">
        <v>0</v>
      </c>
      <c r="O32" s="1">
        <v>0.22</v>
      </c>
      <c r="P32" s="1">
        <v>0.22</v>
      </c>
      <c r="Q32" s="1">
        <v>0</v>
      </c>
      <c r="R32" s="1">
        <v>0</v>
      </c>
      <c r="S32" s="1">
        <v>0</v>
      </c>
      <c r="T32" s="1">
        <v>0</v>
      </c>
      <c r="U32" s="1">
        <v>13</v>
      </c>
      <c r="V32" s="1">
        <v>9.5</v>
      </c>
      <c r="W32" s="1">
        <v>73</v>
      </c>
      <c r="X32" s="1">
        <v>1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0.04</v>
      </c>
      <c r="AF32" s="1">
        <v>0</v>
      </c>
      <c r="AG32" s="1">
        <v>0</v>
      </c>
      <c r="AH32" s="1">
        <v>0</v>
      </c>
      <c r="AI32" s="1">
        <v>0</v>
      </c>
      <c r="AJ32" s="1">
        <v>0.5</v>
      </c>
      <c r="AK32" s="1">
        <v>17.5</v>
      </c>
      <c r="AL32" s="1">
        <v>3.2</v>
      </c>
      <c r="AM32" s="1">
        <v>14.8</v>
      </c>
      <c r="AN32" s="1">
        <v>1.5</v>
      </c>
      <c r="AO32" s="1">
        <v>5.8</v>
      </c>
      <c r="AP32" s="1">
        <v>14</v>
      </c>
      <c r="AQ32" s="1">
        <v>20</v>
      </c>
      <c r="AR32" s="1">
        <v>0.5</v>
      </c>
      <c r="AS32" s="1">
        <v>4.5</v>
      </c>
      <c r="AT32" s="1">
        <v>0.5</v>
      </c>
      <c r="AU32" s="1">
        <v>1</v>
      </c>
      <c r="AV32" s="1">
        <v>1</v>
      </c>
      <c r="AW32" s="1">
        <v>100</v>
      </c>
      <c r="AX32" s="1">
        <v>3.5</v>
      </c>
      <c r="AY32" s="1">
        <v>2.5</v>
      </c>
      <c r="AZ32" s="1">
        <v>0</v>
      </c>
      <c r="BA32" s="1">
        <v>1</v>
      </c>
      <c r="BB32" s="1">
        <v>3.5</v>
      </c>
      <c r="BC32" s="1">
        <v>8</v>
      </c>
      <c r="BD32" s="1">
        <v>3</v>
      </c>
      <c r="BE32" s="1">
        <v>1.5</v>
      </c>
      <c r="BF32" s="1">
        <v>1</v>
      </c>
      <c r="BG32" s="1">
        <v>0.5</v>
      </c>
      <c r="BH32" s="1">
        <v>1</v>
      </c>
      <c r="BI32" s="1">
        <v>0.72</v>
      </c>
      <c r="BJ32" s="1">
        <v>32</v>
      </c>
      <c r="BK32" s="1">
        <v>26.5</v>
      </c>
      <c r="BL32" s="1">
        <v>83</v>
      </c>
      <c r="BM32" s="1">
        <v>22.5</v>
      </c>
      <c r="BN32" s="1">
        <v>16.5</v>
      </c>
      <c r="BO32" s="1">
        <v>73</v>
      </c>
      <c r="BP32" s="1">
        <v>13</v>
      </c>
      <c r="BQ32" s="1">
        <v>9.5</v>
      </c>
      <c r="BR32" s="1">
        <v>73</v>
      </c>
      <c r="BS32" s="1">
        <v>0</v>
      </c>
      <c r="BT32" s="1">
        <v>0</v>
      </c>
      <c r="BU32" s="1">
        <v>2</v>
      </c>
      <c r="BV32" s="1">
        <v>0</v>
      </c>
      <c r="BW32" s="1">
        <v>0</v>
      </c>
      <c r="BX32" s="1">
        <v>0.5</v>
      </c>
      <c r="BY32" s="1">
        <v>53.5</v>
      </c>
      <c r="BZ32" s="1">
        <v>1.5</v>
      </c>
      <c r="CA32" s="1">
        <v>5.5</v>
      </c>
      <c r="CB32" s="1">
        <v>1.5</v>
      </c>
      <c r="CC32" s="1">
        <v>1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0</v>
      </c>
      <c r="CK32" s="1">
        <f t="shared" si="0"/>
        <v>3.7724872999999999</v>
      </c>
      <c r="CL32" s="1">
        <v>13</v>
      </c>
    </row>
    <row r="33" spans="1:90" x14ac:dyDescent="0.25">
      <c r="A33" s="1" t="s">
        <v>109</v>
      </c>
      <c r="B33" s="1">
        <v>5.7</v>
      </c>
      <c r="C33" s="1">
        <v>2</v>
      </c>
      <c r="D33" s="1">
        <v>90</v>
      </c>
      <c r="E33" s="1">
        <v>0.08</v>
      </c>
      <c r="F33" s="1">
        <v>0</v>
      </c>
      <c r="G33" s="1">
        <v>0.3</v>
      </c>
      <c r="H33" s="1">
        <v>0</v>
      </c>
      <c r="I33" s="1">
        <v>1.5</v>
      </c>
      <c r="J33" s="1">
        <v>0.5</v>
      </c>
      <c r="K33" s="1">
        <v>1.5</v>
      </c>
      <c r="L33" s="1">
        <v>0</v>
      </c>
      <c r="M33" s="1">
        <v>0.5</v>
      </c>
      <c r="N33" s="1">
        <v>0.5</v>
      </c>
      <c r="O33" s="1">
        <v>0.23</v>
      </c>
      <c r="P33" s="1">
        <v>0.23</v>
      </c>
      <c r="Q33" s="1">
        <v>0</v>
      </c>
      <c r="R33" s="1">
        <v>0</v>
      </c>
      <c r="S33" s="1">
        <v>0</v>
      </c>
      <c r="T33" s="1">
        <v>0</v>
      </c>
      <c r="U33" s="1">
        <v>8</v>
      </c>
      <c r="V33" s="1">
        <v>5</v>
      </c>
      <c r="W33" s="1">
        <v>63</v>
      </c>
      <c r="X33" s="1">
        <v>0</v>
      </c>
      <c r="Y33" s="1">
        <v>0</v>
      </c>
      <c r="AA33" s="1">
        <v>0</v>
      </c>
      <c r="AB33" s="1">
        <v>0</v>
      </c>
      <c r="AC33" s="1">
        <v>0.5</v>
      </c>
      <c r="AD33" s="1">
        <v>0</v>
      </c>
      <c r="AE33" s="1">
        <v>0.05</v>
      </c>
      <c r="AF33" s="1">
        <v>0</v>
      </c>
      <c r="AG33" s="1">
        <v>0</v>
      </c>
      <c r="AH33" s="1">
        <v>0</v>
      </c>
      <c r="AI33" s="1">
        <v>0</v>
      </c>
      <c r="AJ33" s="1">
        <v>1</v>
      </c>
      <c r="AK33" s="1">
        <v>14</v>
      </c>
      <c r="AL33" s="1">
        <v>7.95</v>
      </c>
      <c r="AM33" s="1">
        <v>17.8</v>
      </c>
      <c r="AN33" s="1">
        <v>1.5</v>
      </c>
      <c r="AO33" s="1">
        <v>6.5</v>
      </c>
      <c r="AP33" s="1">
        <v>10.5</v>
      </c>
      <c r="AQ33" s="1">
        <v>22.5</v>
      </c>
      <c r="AR33" s="1">
        <v>0</v>
      </c>
      <c r="AS33" s="1">
        <v>6</v>
      </c>
      <c r="AT33" s="1">
        <v>0</v>
      </c>
      <c r="AU33" s="1">
        <v>3</v>
      </c>
      <c r="AV33" s="1">
        <v>0.5</v>
      </c>
      <c r="AW33" s="1">
        <v>17</v>
      </c>
      <c r="AX33" s="1">
        <v>4.5</v>
      </c>
      <c r="AY33" s="1">
        <v>1</v>
      </c>
      <c r="AZ33" s="1">
        <v>0</v>
      </c>
      <c r="BA33" s="1">
        <v>0</v>
      </c>
      <c r="BB33" s="1">
        <v>1</v>
      </c>
      <c r="BC33" s="1">
        <v>5.5</v>
      </c>
      <c r="BD33" s="1">
        <v>2</v>
      </c>
      <c r="BE33" s="1">
        <v>2</v>
      </c>
      <c r="BF33" s="1">
        <v>0.5</v>
      </c>
      <c r="BG33" s="1">
        <v>1</v>
      </c>
      <c r="BH33" s="1">
        <v>0</v>
      </c>
      <c r="BI33" s="1">
        <v>0.38</v>
      </c>
      <c r="BJ33" s="1">
        <v>94</v>
      </c>
      <c r="BK33" s="1">
        <v>88.5</v>
      </c>
      <c r="BL33" s="1">
        <v>94</v>
      </c>
      <c r="BM33" s="1">
        <v>32.5</v>
      </c>
      <c r="BN33" s="1">
        <v>29</v>
      </c>
      <c r="BO33" s="1">
        <v>89</v>
      </c>
      <c r="BP33" s="1">
        <v>8</v>
      </c>
      <c r="BQ33" s="1">
        <v>5</v>
      </c>
      <c r="BR33" s="1">
        <v>63</v>
      </c>
      <c r="BS33" s="1">
        <v>0.5</v>
      </c>
      <c r="BT33" s="1">
        <v>0</v>
      </c>
      <c r="BU33" s="1">
        <v>2</v>
      </c>
      <c r="BV33" s="1">
        <v>0</v>
      </c>
      <c r="BW33" s="1">
        <v>0</v>
      </c>
      <c r="BX33" s="1">
        <v>0</v>
      </c>
      <c r="BY33" s="1">
        <v>102.5</v>
      </c>
      <c r="BZ33" s="1">
        <v>1.5</v>
      </c>
      <c r="CA33" s="1">
        <v>6.5</v>
      </c>
      <c r="CB33" s="1">
        <v>1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f t="shared" si="0"/>
        <v>5.4740396599999999</v>
      </c>
      <c r="CL33" s="1">
        <v>10</v>
      </c>
    </row>
    <row r="34" spans="1:90" x14ac:dyDescent="0.25">
      <c r="A34" s="1" t="s">
        <v>62</v>
      </c>
      <c r="B34" s="1">
        <v>4.5</v>
      </c>
      <c r="C34" s="1">
        <v>2</v>
      </c>
      <c r="D34" s="1">
        <v>90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5.5</v>
      </c>
      <c r="V34" s="1">
        <v>4</v>
      </c>
      <c r="W34" s="1">
        <v>73</v>
      </c>
      <c r="X34" s="1">
        <v>0</v>
      </c>
      <c r="Y34" s="1">
        <v>0</v>
      </c>
      <c r="AA34" s="1">
        <v>0</v>
      </c>
      <c r="AB34" s="1">
        <v>0</v>
      </c>
      <c r="AC34" s="1">
        <v>0.5</v>
      </c>
      <c r="AD34" s="1">
        <v>0</v>
      </c>
      <c r="AE34" s="1">
        <v>0.02</v>
      </c>
      <c r="AF34" s="1">
        <v>0</v>
      </c>
      <c r="AG34" s="1">
        <v>0</v>
      </c>
      <c r="AH34" s="1">
        <v>0</v>
      </c>
      <c r="AI34" s="1">
        <v>0</v>
      </c>
      <c r="AJ34" s="1">
        <v>0.5</v>
      </c>
      <c r="AK34" s="1">
        <v>0</v>
      </c>
      <c r="AL34" s="1">
        <v>5.45</v>
      </c>
      <c r="AM34" s="1">
        <v>8.9</v>
      </c>
      <c r="AN34" s="1">
        <v>0.1</v>
      </c>
      <c r="AO34" s="1">
        <v>4.3</v>
      </c>
      <c r="AP34" s="1">
        <v>10.5</v>
      </c>
      <c r="AQ34" s="1">
        <v>16.5</v>
      </c>
      <c r="AR34" s="1">
        <v>0</v>
      </c>
      <c r="AS34" s="1">
        <v>4</v>
      </c>
      <c r="AT34" s="1">
        <v>0.5</v>
      </c>
      <c r="AU34" s="1">
        <v>1</v>
      </c>
      <c r="AV34" s="1">
        <v>1</v>
      </c>
      <c r="AW34" s="1">
        <v>100</v>
      </c>
      <c r="AX34" s="1">
        <v>5.5</v>
      </c>
      <c r="AY34" s="1">
        <v>3</v>
      </c>
      <c r="AZ34" s="1">
        <v>0</v>
      </c>
      <c r="BA34" s="1">
        <v>0.5</v>
      </c>
      <c r="BB34" s="1">
        <v>3.5</v>
      </c>
      <c r="BC34" s="1">
        <v>8</v>
      </c>
      <c r="BD34" s="1">
        <v>3</v>
      </c>
      <c r="BE34" s="1">
        <v>1.5</v>
      </c>
      <c r="BF34" s="1">
        <v>1</v>
      </c>
      <c r="BG34" s="1">
        <v>0.5</v>
      </c>
      <c r="BH34" s="1">
        <v>1</v>
      </c>
      <c r="BI34" s="1">
        <v>0.72</v>
      </c>
      <c r="BJ34" s="1">
        <v>50.5</v>
      </c>
      <c r="BK34" s="1">
        <v>43.5</v>
      </c>
      <c r="BL34" s="1">
        <v>86</v>
      </c>
      <c r="BM34" s="1">
        <v>13.5</v>
      </c>
      <c r="BN34" s="1">
        <v>9.5</v>
      </c>
      <c r="BO34" s="1">
        <v>70</v>
      </c>
      <c r="BP34" s="1">
        <v>5.5</v>
      </c>
      <c r="BQ34" s="1">
        <v>4</v>
      </c>
      <c r="BR34" s="1">
        <v>73</v>
      </c>
      <c r="BS34" s="1">
        <v>0</v>
      </c>
      <c r="BT34" s="1">
        <v>0</v>
      </c>
      <c r="BU34" s="1">
        <v>2</v>
      </c>
      <c r="BV34" s="1">
        <v>0</v>
      </c>
      <c r="BW34" s="1">
        <v>0</v>
      </c>
      <c r="BX34" s="1">
        <v>0</v>
      </c>
      <c r="BY34" s="1">
        <v>57.5</v>
      </c>
      <c r="BZ34" s="1">
        <v>0</v>
      </c>
      <c r="CA34" s="1">
        <v>5.5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f t="shared" si="0"/>
        <v>3.7434958000000003</v>
      </c>
      <c r="CL34" s="1">
        <v>6</v>
      </c>
    </row>
    <row r="35" spans="1:90" x14ac:dyDescent="0.25">
      <c r="A35" s="1" t="s">
        <v>178</v>
      </c>
      <c r="B35" s="1">
        <v>5.3</v>
      </c>
      <c r="C35" s="1">
        <v>2</v>
      </c>
      <c r="D35" s="1">
        <v>90</v>
      </c>
      <c r="E35" s="1">
        <v>0.02</v>
      </c>
      <c r="F35" s="1">
        <v>0</v>
      </c>
      <c r="G35" s="1">
        <v>0.1</v>
      </c>
      <c r="H35" s="1">
        <v>0</v>
      </c>
      <c r="I35" s="1">
        <v>1.5</v>
      </c>
      <c r="J35" s="1">
        <v>0</v>
      </c>
      <c r="K35" s="1">
        <v>1</v>
      </c>
      <c r="L35" s="1">
        <v>0.5</v>
      </c>
      <c r="M35" s="1">
        <v>0</v>
      </c>
      <c r="N35" s="1">
        <v>0.5</v>
      </c>
      <c r="O35" s="1">
        <v>0.02</v>
      </c>
      <c r="P35" s="1">
        <v>0.02</v>
      </c>
      <c r="Q35" s="1">
        <v>0</v>
      </c>
      <c r="R35" s="1">
        <v>0</v>
      </c>
      <c r="S35" s="1">
        <v>0</v>
      </c>
      <c r="T35" s="1">
        <v>0</v>
      </c>
      <c r="U35" s="1">
        <v>4.5</v>
      </c>
      <c r="V35" s="1">
        <v>1.5</v>
      </c>
      <c r="W35" s="1">
        <v>33</v>
      </c>
      <c r="X35" s="1">
        <v>0</v>
      </c>
      <c r="Y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0.03</v>
      </c>
      <c r="AF35" s="1">
        <v>0</v>
      </c>
      <c r="AG35" s="1">
        <v>0</v>
      </c>
      <c r="AH35" s="1">
        <v>0</v>
      </c>
      <c r="AI35" s="1">
        <v>0</v>
      </c>
      <c r="AJ35" s="1">
        <v>0.5</v>
      </c>
      <c r="AK35" s="1">
        <v>12.5</v>
      </c>
      <c r="AL35" s="1">
        <v>0.65</v>
      </c>
      <c r="AM35" s="1">
        <v>6.9</v>
      </c>
      <c r="AN35" s="1">
        <v>0.2</v>
      </c>
      <c r="AO35" s="1">
        <v>4.5</v>
      </c>
      <c r="AP35" s="1">
        <v>11.5</v>
      </c>
      <c r="AQ35" s="1">
        <v>17.5</v>
      </c>
      <c r="AR35" s="1">
        <v>0</v>
      </c>
      <c r="AS35" s="1">
        <v>4</v>
      </c>
      <c r="AT35" s="1">
        <v>0.5</v>
      </c>
      <c r="AU35" s="1">
        <v>0</v>
      </c>
      <c r="AV35" s="1">
        <v>0</v>
      </c>
      <c r="AX35" s="1">
        <v>4.5</v>
      </c>
      <c r="AY35" s="1">
        <v>3.5</v>
      </c>
      <c r="AZ35" s="1">
        <v>0</v>
      </c>
      <c r="BA35" s="1">
        <v>1</v>
      </c>
      <c r="BB35" s="1">
        <v>4.5</v>
      </c>
      <c r="BC35" s="1">
        <v>8</v>
      </c>
      <c r="BD35" s="1">
        <v>3</v>
      </c>
      <c r="BE35" s="1">
        <v>1.5</v>
      </c>
      <c r="BF35" s="1">
        <v>1</v>
      </c>
      <c r="BG35" s="1">
        <v>0.5</v>
      </c>
      <c r="BH35" s="1">
        <v>1</v>
      </c>
      <c r="BI35" s="1">
        <v>0.72</v>
      </c>
      <c r="BJ35" s="1">
        <v>48</v>
      </c>
      <c r="BK35" s="1">
        <v>40</v>
      </c>
      <c r="BL35" s="1">
        <v>83</v>
      </c>
      <c r="BM35" s="1">
        <v>13.5</v>
      </c>
      <c r="BN35" s="1">
        <v>8</v>
      </c>
      <c r="BO35" s="1">
        <v>59</v>
      </c>
      <c r="BP35" s="1">
        <v>4.5</v>
      </c>
      <c r="BQ35" s="1">
        <v>1.5</v>
      </c>
      <c r="BR35" s="1">
        <v>33</v>
      </c>
      <c r="BS35" s="1">
        <v>0</v>
      </c>
      <c r="BT35" s="1">
        <v>0</v>
      </c>
      <c r="BU35" s="1">
        <v>2</v>
      </c>
      <c r="BV35" s="1">
        <v>0</v>
      </c>
      <c r="BW35" s="1">
        <v>0</v>
      </c>
      <c r="BX35" s="1">
        <v>0.5</v>
      </c>
      <c r="BY35" s="1">
        <v>56.5</v>
      </c>
      <c r="BZ35" s="1">
        <v>1.5</v>
      </c>
      <c r="CA35" s="1">
        <v>3.5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>
        <v>0</v>
      </c>
      <c r="CJ35" s="1">
        <v>0</v>
      </c>
      <c r="CK35" s="1">
        <f t="shared" si="0"/>
        <v>3.9874657400000002</v>
      </c>
      <c r="CL35" s="1">
        <v>6</v>
      </c>
    </row>
    <row r="36" spans="1:90" x14ac:dyDescent="0.25">
      <c r="A36" s="1" t="s">
        <v>134</v>
      </c>
      <c r="B36" s="1">
        <v>6.3</v>
      </c>
      <c r="C36" s="1">
        <v>2</v>
      </c>
      <c r="D36" s="1">
        <v>67.5</v>
      </c>
      <c r="E36" s="1">
        <v>0.13</v>
      </c>
      <c r="F36" s="1">
        <v>0.09</v>
      </c>
      <c r="G36" s="1">
        <v>0.4</v>
      </c>
      <c r="H36" s="1">
        <v>1</v>
      </c>
      <c r="I36" s="1">
        <v>1</v>
      </c>
      <c r="J36" s="1">
        <v>0.5</v>
      </c>
      <c r="K36" s="1">
        <v>1</v>
      </c>
      <c r="L36" s="1">
        <v>0</v>
      </c>
      <c r="M36" s="1">
        <v>1</v>
      </c>
      <c r="N36" s="1">
        <v>1</v>
      </c>
      <c r="O36" s="1">
        <v>0.38</v>
      </c>
      <c r="P36" s="1">
        <v>0.38</v>
      </c>
      <c r="Q36" s="1">
        <v>0.5</v>
      </c>
      <c r="R36" s="1">
        <v>0.5</v>
      </c>
      <c r="S36" s="1">
        <v>0</v>
      </c>
      <c r="T36" s="1">
        <v>0.5</v>
      </c>
      <c r="U36" s="1">
        <v>9</v>
      </c>
      <c r="V36" s="1">
        <v>8.5</v>
      </c>
      <c r="W36" s="1">
        <v>94</v>
      </c>
      <c r="X36" s="1">
        <v>0</v>
      </c>
      <c r="Y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0.04</v>
      </c>
      <c r="AF36" s="1">
        <v>0</v>
      </c>
      <c r="AG36" s="1">
        <v>0</v>
      </c>
      <c r="AH36" s="1">
        <v>0.5</v>
      </c>
      <c r="AI36" s="1">
        <v>0</v>
      </c>
      <c r="AJ36" s="1">
        <v>1</v>
      </c>
      <c r="AK36" s="1">
        <v>18.5</v>
      </c>
      <c r="AL36" s="1">
        <v>1.55</v>
      </c>
      <c r="AM36" s="1">
        <v>24.8</v>
      </c>
      <c r="AN36" s="1">
        <v>2.4</v>
      </c>
      <c r="AO36" s="1">
        <v>6.9</v>
      </c>
      <c r="AP36" s="1">
        <v>9.5</v>
      </c>
      <c r="AQ36" s="1">
        <v>27.5</v>
      </c>
      <c r="AR36" s="1">
        <v>0</v>
      </c>
      <c r="AS36" s="1">
        <v>8.5</v>
      </c>
      <c r="AT36" s="1">
        <v>0</v>
      </c>
      <c r="AU36" s="1">
        <v>0</v>
      </c>
      <c r="AV36" s="1">
        <v>0</v>
      </c>
      <c r="AX36" s="1">
        <v>1.5</v>
      </c>
      <c r="AY36" s="1">
        <v>1.5</v>
      </c>
      <c r="AZ36" s="1">
        <v>0.5</v>
      </c>
      <c r="BA36" s="1">
        <v>0</v>
      </c>
      <c r="BB36" s="1">
        <v>2</v>
      </c>
      <c r="BC36" s="1">
        <v>5.5</v>
      </c>
      <c r="BD36" s="1">
        <v>2</v>
      </c>
      <c r="BE36" s="1">
        <v>2</v>
      </c>
      <c r="BF36" s="1">
        <v>0.5</v>
      </c>
      <c r="BG36" s="1">
        <v>1</v>
      </c>
      <c r="BH36" s="1">
        <v>0</v>
      </c>
      <c r="BI36" s="1">
        <v>0.38</v>
      </c>
      <c r="BJ36" s="1">
        <v>64.5</v>
      </c>
      <c r="BK36" s="1">
        <v>60</v>
      </c>
      <c r="BL36" s="1">
        <v>93</v>
      </c>
      <c r="BM36" s="1">
        <v>25</v>
      </c>
      <c r="BN36" s="1">
        <v>22.5</v>
      </c>
      <c r="BO36" s="1">
        <v>90</v>
      </c>
      <c r="BP36" s="1">
        <v>9</v>
      </c>
      <c r="BQ36" s="1">
        <v>8.5</v>
      </c>
      <c r="BR36" s="1">
        <v>94</v>
      </c>
      <c r="BS36" s="1">
        <v>0</v>
      </c>
      <c r="BT36" s="1">
        <v>0</v>
      </c>
      <c r="BU36" s="1">
        <v>2</v>
      </c>
      <c r="BV36" s="1">
        <v>0</v>
      </c>
      <c r="BW36" s="1">
        <v>2</v>
      </c>
      <c r="BX36" s="1">
        <v>0</v>
      </c>
      <c r="BY36" s="1">
        <v>70.5</v>
      </c>
      <c r="BZ36" s="1">
        <v>1</v>
      </c>
      <c r="CA36" s="1">
        <v>7.5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>
        <v>0</v>
      </c>
      <c r="CJ36" s="1">
        <v>0</v>
      </c>
      <c r="CK36" s="1">
        <f t="shared" si="0"/>
        <v>3.751370510000001</v>
      </c>
      <c r="CL36" s="1">
        <v>4</v>
      </c>
    </row>
    <row r="37" spans="1:90" x14ac:dyDescent="0.25">
      <c r="A37" s="1" t="s">
        <v>89</v>
      </c>
      <c r="B37" s="1">
        <v>6.2</v>
      </c>
      <c r="C37" s="1">
        <v>2</v>
      </c>
      <c r="D37" s="1">
        <v>90</v>
      </c>
      <c r="E37" s="1">
        <v>0.14000000000000001</v>
      </c>
      <c r="F37" s="1">
        <v>0</v>
      </c>
      <c r="G37" s="1">
        <v>0.3</v>
      </c>
      <c r="H37" s="1">
        <v>0</v>
      </c>
      <c r="I37" s="1">
        <v>2</v>
      </c>
      <c r="J37" s="1">
        <v>0.5</v>
      </c>
      <c r="K37" s="1">
        <v>1.5</v>
      </c>
      <c r="L37" s="1">
        <v>0.5</v>
      </c>
      <c r="M37" s="1">
        <v>0.5</v>
      </c>
      <c r="N37" s="1">
        <v>1.5</v>
      </c>
      <c r="O37" s="1">
        <v>0.24</v>
      </c>
      <c r="P37" s="1">
        <v>0.24</v>
      </c>
      <c r="Q37" s="1">
        <v>0</v>
      </c>
      <c r="R37" s="1">
        <v>0</v>
      </c>
      <c r="S37" s="1">
        <v>0</v>
      </c>
      <c r="T37" s="1">
        <v>0</v>
      </c>
      <c r="U37" s="1">
        <v>19</v>
      </c>
      <c r="V37" s="1">
        <v>14</v>
      </c>
      <c r="W37" s="1">
        <v>74</v>
      </c>
      <c r="X37" s="1">
        <v>0.5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0.04</v>
      </c>
      <c r="AF37" s="1">
        <v>0</v>
      </c>
      <c r="AG37" s="1">
        <v>0</v>
      </c>
      <c r="AH37" s="1">
        <v>0.5</v>
      </c>
      <c r="AI37" s="1">
        <v>0</v>
      </c>
      <c r="AJ37" s="1">
        <v>0.5</v>
      </c>
      <c r="AK37" s="1">
        <v>19</v>
      </c>
      <c r="AL37" s="1">
        <v>5.05</v>
      </c>
      <c r="AM37" s="1">
        <v>12.1</v>
      </c>
      <c r="AN37" s="1">
        <v>1.6</v>
      </c>
      <c r="AO37" s="1">
        <v>5.3</v>
      </c>
      <c r="AP37" s="1">
        <v>11</v>
      </c>
      <c r="AQ37" s="1">
        <v>17</v>
      </c>
      <c r="AR37" s="1">
        <v>0</v>
      </c>
      <c r="AS37" s="1">
        <v>3.5</v>
      </c>
      <c r="AT37" s="1">
        <v>0.5</v>
      </c>
      <c r="AU37" s="1">
        <v>1</v>
      </c>
      <c r="AV37" s="1">
        <v>1</v>
      </c>
      <c r="AW37" s="1">
        <v>100</v>
      </c>
      <c r="AX37" s="1">
        <v>4</v>
      </c>
      <c r="AY37" s="1">
        <v>2</v>
      </c>
      <c r="AZ37" s="1">
        <v>0</v>
      </c>
      <c r="BA37" s="1">
        <v>0.5</v>
      </c>
      <c r="BB37" s="1">
        <v>2.5</v>
      </c>
      <c r="BC37" s="1">
        <v>4.5</v>
      </c>
      <c r="BD37" s="1">
        <v>1.5</v>
      </c>
      <c r="BE37" s="1">
        <v>2</v>
      </c>
      <c r="BF37" s="1">
        <v>0.5</v>
      </c>
      <c r="BG37" s="1">
        <v>0.5</v>
      </c>
      <c r="BH37" s="1">
        <v>1</v>
      </c>
      <c r="BI37" s="1">
        <v>0.66</v>
      </c>
      <c r="BJ37" s="1">
        <v>104.5</v>
      </c>
      <c r="BK37" s="1">
        <v>95.5</v>
      </c>
      <c r="BL37" s="1">
        <v>91</v>
      </c>
      <c r="BM37" s="1">
        <v>57.5</v>
      </c>
      <c r="BN37" s="1">
        <v>50.5</v>
      </c>
      <c r="BO37" s="1">
        <v>88</v>
      </c>
      <c r="BP37" s="1">
        <v>19</v>
      </c>
      <c r="BQ37" s="1">
        <v>14</v>
      </c>
      <c r="BR37" s="1">
        <v>74</v>
      </c>
      <c r="BS37" s="1">
        <v>0</v>
      </c>
      <c r="BT37" s="1">
        <v>0</v>
      </c>
      <c r="BU37" s="1">
        <v>2</v>
      </c>
      <c r="BV37" s="1">
        <v>0</v>
      </c>
      <c r="BW37" s="1">
        <v>0</v>
      </c>
      <c r="BX37" s="1">
        <v>0</v>
      </c>
      <c r="BY37" s="1">
        <v>113.5</v>
      </c>
      <c r="BZ37" s="1">
        <v>2</v>
      </c>
      <c r="CA37" s="1">
        <v>11</v>
      </c>
      <c r="CB37" s="1">
        <v>2.5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>
        <v>0</v>
      </c>
      <c r="CJ37" s="1">
        <v>0</v>
      </c>
      <c r="CK37" s="1">
        <f t="shared" si="0"/>
        <v>5.1458674800000015</v>
      </c>
      <c r="CL37" s="1">
        <v>2</v>
      </c>
    </row>
    <row r="38" spans="1:90" x14ac:dyDescent="0.25">
      <c r="A38" s="1" t="s">
        <v>108</v>
      </c>
      <c r="B38" s="1">
        <v>4.4000000000000004</v>
      </c>
      <c r="C38" s="1">
        <v>2</v>
      </c>
      <c r="D38" s="1">
        <v>90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3.5</v>
      </c>
      <c r="V38" s="1">
        <v>2</v>
      </c>
      <c r="W38" s="1">
        <v>57</v>
      </c>
      <c r="X38" s="1">
        <v>0</v>
      </c>
      <c r="Y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0.35</v>
      </c>
      <c r="AM38" s="1">
        <v>16.7</v>
      </c>
      <c r="AN38" s="1">
        <v>0</v>
      </c>
      <c r="AO38" s="1">
        <v>1.3</v>
      </c>
      <c r="AP38" s="1">
        <v>14</v>
      </c>
      <c r="AQ38" s="1">
        <v>14</v>
      </c>
      <c r="AR38" s="1">
        <v>0</v>
      </c>
      <c r="AS38" s="1">
        <v>0.5</v>
      </c>
      <c r="AT38" s="1">
        <v>3.5</v>
      </c>
      <c r="AU38" s="1">
        <v>0.5</v>
      </c>
      <c r="AV38" s="1">
        <v>0.5</v>
      </c>
      <c r="AW38" s="1">
        <v>100</v>
      </c>
      <c r="AX38" s="1">
        <v>4</v>
      </c>
      <c r="AY38" s="1">
        <v>4.5</v>
      </c>
      <c r="AZ38" s="1">
        <v>1</v>
      </c>
      <c r="BA38" s="1">
        <v>1.5</v>
      </c>
      <c r="BB38" s="1">
        <v>7</v>
      </c>
      <c r="BC38" s="1">
        <v>20.5</v>
      </c>
      <c r="BD38" s="1">
        <v>16</v>
      </c>
      <c r="BE38" s="1">
        <v>7.5</v>
      </c>
      <c r="BF38" s="1">
        <v>1</v>
      </c>
      <c r="BG38" s="1">
        <v>5</v>
      </c>
      <c r="BH38" s="1">
        <v>5</v>
      </c>
      <c r="BI38" s="1">
        <v>3</v>
      </c>
      <c r="BJ38" s="1">
        <v>29.5</v>
      </c>
      <c r="BK38" s="1">
        <v>25</v>
      </c>
      <c r="BL38" s="1">
        <v>85</v>
      </c>
      <c r="BM38" s="1">
        <v>6.5</v>
      </c>
      <c r="BN38" s="1">
        <v>4.5</v>
      </c>
      <c r="BO38" s="1">
        <v>69</v>
      </c>
      <c r="BP38" s="1">
        <v>3.5</v>
      </c>
      <c r="BQ38" s="1">
        <v>2</v>
      </c>
      <c r="BR38" s="1">
        <v>57</v>
      </c>
      <c r="BS38" s="1">
        <v>0</v>
      </c>
      <c r="BT38" s="1">
        <v>0</v>
      </c>
      <c r="BU38" s="1">
        <v>2</v>
      </c>
      <c r="BV38" s="1">
        <v>0</v>
      </c>
      <c r="BW38" s="1">
        <v>0</v>
      </c>
      <c r="BX38" s="1">
        <v>0</v>
      </c>
      <c r="BY38" s="1">
        <v>38</v>
      </c>
      <c r="BZ38" s="1">
        <v>0</v>
      </c>
      <c r="CA38" s="1">
        <v>3</v>
      </c>
      <c r="CB38" s="1">
        <v>0.5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f t="shared" si="0"/>
        <v>2.9268954000000003</v>
      </c>
      <c r="CL38" s="1">
        <v>2</v>
      </c>
    </row>
    <row r="39" spans="1:90" x14ac:dyDescent="0.25">
      <c r="A39" s="1" t="s">
        <v>60</v>
      </c>
      <c r="B39" s="1">
        <v>5.3</v>
      </c>
      <c r="C39" s="1">
        <v>2</v>
      </c>
      <c r="D39" s="1">
        <v>90</v>
      </c>
      <c r="E39" s="1">
        <v>0.06</v>
      </c>
      <c r="F39" s="1">
        <v>0.09</v>
      </c>
      <c r="G39" s="1">
        <v>0.2</v>
      </c>
      <c r="H39" s="1">
        <v>1</v>
      </c>
      <c r="I39" s="1">
        <v>0.5</v>
      </c>
      <c r="J39" s="1">
        <v>0</v>
      </c>
      <c r="K39" s="1">
        <v>0.5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17.5</v>
      </c>
      <c r="V39" s="1">
        <v>14</v>
      </c>
      <c r="W39" s="1">
        <v>80</v>
      </c>
      <c r="X39" s="1">
        <v>0.5</v>
      </c>
      <c r="Y39" s="1">
        <v>0.5</v>
      </c>
      <c r="Z39" s="1">
        <v>100</v>
      </c>
      <c r="AA39" s="1">
        <v>0</v>
      </c>
      <c r="AB39" s="1">
        <v>0</v>
      </c>
      <c r="AC39" s="1">
        <v>0.5</v>
      </c>
      <c r="AD39" s="1">
        <v>0.5</v>
      </c>
      <c r="AE39" s="1">
        <v>0.2</v>
      </c>
      <c r="AF39" s="1">
        <v>0.5</v>
      </c>
      <c r="AG39" s="1">
        <v>0</v>
      </c>
      <c r="AH39" s="1">
        <v>0</v>
      </c>
      <c r="AI39" s="1">
        <v>0</v>
      </c>
      <c r="AJ39" s="1">
        <v>1</v>
      </c>
      <c r="AK39" s="1">
        <v>3</v>
      </c>
      <c r="AL39" s="1">
        <v>13</v>
      </c>
      <c r="AM39" s="1">
        <v>24.1</v>
      </c>
      <c r="AN39" s="1">
        <v>0.7</v>
      </c>
      <c r="AO39" s="1">
        <v>5.6</v>
      </c>
      <c r="AP39" s="1">
        <v>15.5</v>
      </c>
      <c r="AQ39" s="1">
        <v>32</v>
      </c>
      <c r="AR39" s="1">
        <v>1</v>
      </c>
      <c r="AS39" s="1">
        <v>8.5</v>
      </c>
      <c r="AT39" s="1">
        <v>0</v>
      </c>
      <c r="AU39" s="1">
        <v>3.5</v>
      </c>
      <c r="AV39" s="1">
        <v>2.5</v>
      </c>
      <c r="AW39" s="1">
        <v>71</v>
      </c>
      <c r="AX39" s="1">
        <v>5.5</v>
      </c>
      <c r="AY39" s="1">
        <v>2</v>
      </c>
      <c r="AZ39" s="1">
        <v>0</v>
      </c>
      <c r="BA39" s="1">
        <v>2</v>
      </c>
      <c r="BB39" s="1">
        <v>4</v>
      </c>
      <c r="BC39" s="1">
        <v>5.5</v>
      </c>
      <c r="BD39" s="1">
        <v>2</v>
      </c>
      <c r="BE39" s="1">
        <v>2</v>
      </c>
      <c r="BF39" s="1">
        <v>0.5</v>
      </c>
      <c r="BG39" s="1">
        <v>1</v>
      </c>
      <c r="BH39" s="1">
        <v>0</v>
      </c>
      <c r="BI39" s="1">
        <v>0.38</v>
      </c>
      <c r="BJ39" s="1">
        <v>57</v>
      </c>
      <c r="BK39" s="1">
        <v>48</v>
      </c>
      <c r="BL39" s="1">
        <v>84</v>
      </c>
      <c r="BM39" s="1">
        <v>35</v>
      </c>
      <c r="BN39" s="1">
        <v>29.5</v>
      </c>
      <c r="BO39" s="1">
        <v>84</v>
      </c>
      <c r="BP39" s="1">
        <v>17.5</v>
      </c>
      <c r="BQ39" s="1">
        <v>14</v>
      </c>
      <c r="BR39" s="1">
        <v>80</v>
      </c>
      <c r="BS39" s="1">
        <v>0.5</v>
      </c>
      <c r="BT39" s="1">
        <v>0</v>
      </c>
      <c r="BU39" s="1">
        <v>2</v>
      </c>
      <c r="BV39" s="1">
        <v>0</v>
      </c>
      <c r="BW39" s="1">
        <v>0</v>
      </c>
      <c r="BX39" s="1">
        <v>1</v>
      </c>
      <c r="BY39" s="1">
        <v>80.5</v>
      </c>
      <c r="BZ39" s="1">
        <v>1</v>
      </c>
      <c r="CA39" s="1">
        <v>5.5</v>
      </c>
      <c r="CB39" s="1">
        <v>1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K39" s="1">
        <f t="shared" si="0"/>
        <v>3.9691345599999996</v>
      </c>
      <c r="CL39" s="1">
        <v>1</v>
      </c>
    </row>
    <row r="40" spans="1:90" x14ac:dyDescent="0.25">
      <c r="A40" s="1" t="s">
        <v>163</v>
      </c>
      <c r="B40" s="1">
        <v>5.6</v>
      </c>
      <c r="C40" s="1">
        <v>2</v>
      </c>
      <c r="D40" s="1">
        <v>90</v>
      </c>
      <c r="E40" s="1">
        <v>0.05</v>
      </c>
      <c r="F40" s="1">
        <v>0</v>
      </c>
      <c r="G40" s="1">
        <v>0.1</v>
      </c>
      <c r="H40" s="1">
        <v>0</v>
      </c>
      <c r="I40" s="1">
        <v>0.5</v>
      </c>
      <c r="J40" s="1">
        <v>0.5</v>
      </c>
      <c r="K40" s="1">
        <v>0.5</v>
      </c>
      <c r="L40" s="1">
        <v>0</v>
      </c>
      <c r="M40" s="1">
        <v>0</v>
      </c>
      <c r="N40" s="1">
        <v>0.5</v>
      </c>
      <c r="O40" s="1">
        <v>0.08</v>
      </c>
      <c r="P40" s="1">
        <v>0.08</v>
      </c>
      <c r="Q40" s="1">
        <v>0</v>
      </c>
      <c r="R40" s="1">
        <v>0</v>
      </c>
      <c r="S40" s="1">
        <v>0</v>
      </c>
      <c r="T40" s="1">
        <v>0</v>
      </c>
      <c r="U40" s="1">
        <v>19.5</v>
      </c>
      <c r="V40" s="1">
        <v>17.5</v>
      </c>
      <c r="W40" s="1">
        <v>90</v>
      </c>
      <c r="X40" s="1">
        <v>0</v>
      </c>
      <c r="Y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0.02</v>
      </c>
      <c r="AF40" s="1">
        <v>0</v>
      </c>
      <c r="AG40" s="1">
        <v>0</v>
      </c>
      <c r="AH40" s="1">
        <v>0</v>
      </c>
      <c r="AI40" s="1">
        <v>0</v>
      </c>
      <c r="AJ40" s="1">
        <v>0.5</v>
      </c>
      <c r="AK40" s="1">
        <v>9.5</v>
      </c>
      <c r="AL40" s="1">
        <v>4.45</v>
      </c>
      <c r="AM40" s="1">
        <v>36</v>
      </c>
      <c r="AN40" s="1">
        <v>0.6</v>
      </c>
      <c r="AO40" s="1">
        <v>4.8</v>
      </c>
      <c r="AP40" s="1">
        <v>21</v>
      </c>
      <c r="AQ40" s="1">
        <v>27</v>
      </c>
      <c r="AR40" s="1">
        <v>1</v>
      </c>
      <c r="AS40" s="1">
        <v>5</v>
      </c>
      <c r="AT40" s="1">
        <v>0.5</v>
      </c>
      <c r="AU40" s="1">
        <v>1.5</v>
      </c>
      <c r="AV40" s="1">
        <v>1.5</v>
      </c>
      <c r="AW40" s="1">
        <v>100</v>
      </c>
      <c r="AX40" s="1">
        <v>9</v>
      </c>
      <c r="AY40" s="1">
        <v>4</v>
      </c>
      <c r="AZ40" s="1">
        <v>1.5</v>
      </c>
      <c r="BA40" s="1">
        <v>1</v>
      </c>
      <c r="BB40" s="1">
        <v>6.5</v>
      </c>
      <c r="BC40" s="1">
        <v>4.5</v>
      </c>
      <c r="BD40" s="1">
        <v>1.5</v>
      </c>
      <c r="BE40" s="1">
        <v>2</v>
      </c>
      <c r="BF40" s="1">
        <v>0.5</v>
      </c>
      <c r="BG40" s="1">
        <v>0.5</v>
      </c>
      <c r="BH40" s="1">
        <v>1</v>
      </c>
      <c r="BI40" s="1">
        <v>0.66</v>
      </c>
      <c r="BJ40" s="1">
        <v>135.5</v>
      </c>
      <c r="BK40" s="1">
        <v>130</v>
      </c>
      <c r="BL40" s="1">
        <v>96</v>
      </c>
      <c r="BM40" s="1">
        <v>62</v>
      </c>
      <c r="BN40" s="1">
        <v>59.5</v>
      </c>
      <c r="BO40" s="1">
        <v>96</v>
      </c>
      <c r="BP40" s="1">
        <v>19.5</v>
      </c>
      <c r="BQ40" s="1">
        <v>17.5</v>
      </c>
      <c r="BR40" s="1">
        <v>90</v>
      </c>
      <c r="BS40" s="1">
        <v>0</v>
      </c>
      <c r="BT40" s="1">
        <v>0</v>
      </c>
      <c r="BU40" s="1">
        <v>2</v>
      </c>
      <c r="BV40" s="1">
        <v>0</v>
      </c>
      <c r="BW40" s="1">
        <v>0</v>
      </c>
      <c r="BX40" s="1">
        <v>0.5</v>
      </c>
      <c r="BY40" s="1">
        <v>147</v>
      </c>
      <c r="BZ40" s="1">
        <v>1</v>
      </c>
      <c r="CA40" s="1">
        <v>15</v>
      </c>
      <c r="CB40" s="1">
        <v>2.5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f t="shared" si="0"/>
        <v>4.9150590299999992</v>
      </c>
      <c r="CL40" s="1">
        <v>1</v>
      </c>
    </row>
    <row r="41" spans="1:90" x14ac:dyDescent="0.25">
      <c r="A41" s="1" t="s">
        <v>145</v>
      </c>
      <c r="B41" s="1">
        <v>4.7</v>
      </c>
      <c r="C41" s="1">
        <v>2</v>
      </c>
      <c r="D41" s="1">
        <v>28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10.5</v>
      </c>
      <c r="V41" s="1">
        <v>9.5</v>
      </c>
      <c r="W41" s="1">
        <v>90</v>
      </c>
      <c r="X41" s="1">
        <v>0</v>
      </c>
      <c r="Y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0.5</v>
      </c>
      <c r="AI41" s="1">
        <v>0</v>
      </c>
      <c r="AJ41" s="1">
        <v>0</v>
      </c>
      <c r="AK41" s="1">
        <v>1</v>
      </c>
      <c r="AL41" s="1">
        <v>2.5</v>
      </c>
      <c r="AM41" s="1">
        <v>3.8</v>
      </c>
      <c r="AN41" s="1">
        <v>0</v>
      </c>
      <c r="AO41" s="1">
        <v>2.5</v>
      </c>
      <c r="AP41" s="1">
        <v>0</v>
      </c>
      <c r="AQ41" s="1">
        <v>0</v>
      </c>
      <c r="AR41" s="1">
        <v>0</v>
      </c>
      <c r="AS41" s="1">
        <v>0.5</v>
      </c>
      <c r="AT41" s="1">
        <v>0</v>
      </c>
      <c r="AU41" s="1">
        <v>0.5</v>
      </c>
      <c r="AV41" s="1">
        <v>0</v>
      </c>
      <c r="AW41" s="1">
        <v>0</v>
      </c>
      <c r="AX41" s="1">
        <v>3</v>
      </c>
      <c r="AY41" s="1">
        <v>1</v>
      </c>
      <c r="AZ41" s="1">
        <v>0</v>
      </c>
      <c r="BA41" s="1">
        <v>1</v>
      </c>
      <c r="BB41" s="1">
        <v>2</v>
      </c>
      <c r="BC41" s="1">
        <v>4.5</v>
      </c>
      <c r="BD41" s="1">
        <v>1.5</v>
      </c>
      <c r="BE41" s="1">
        <v>2</v>
      </c>
      <c r="BF41" s="1">
        <v>0.5</v>
      </c>
      <c r="BG41" s="1">
        <v>0.5</v>
      </c>
      <c r="BH41" s="1">
        <v>1</v>
      </c>
      <c r="BI41" s="1">
        <v>0.66</v>
      </c>
      <c r="BJ41" s="1">
        <v>26</v>
      </c>
      <c r="BK41" s="1">
        <v>24</v>
      </c>
      <c r="BL41" s="1">
        <v>92</v>
      </c>
      <c r="BM41" s="1">
        <v>15.5</v>
      </c>
      <c r="BN41" s="1">
        <v>13.5</v>
      </c>
      <c r="BO41" s="1">
        <v>87</v>
      </c>
      <c r="BP41" s="1">
        <v>10.5</v>
      </c>
      <c r="BQ41" s="1">
        <v>9.5</v>
      </c>
      <c r="BR41" s="1">
        <v>90</v>
      </c>
      <c r="BS41" s="1">
        <v>0</v>
      </c>
      <c r="BT41" s="1">
        <v>0</v>
      </c>
      <c r="BU41" s="1">
        <v>1</v>
      </c>
      <c r="BV41" s="1">
        <v>1</v>
      </c>
      <c r="BW41" s="1">
        <v>1</v>
      </c>
      <c r="BX41" s="1">
        <v>0</v>
      </c>
      <c r="BY41" s="1">
        <v>33.5</v>
      </c>
      <c r="BZ41" s="1">
        <v>0.5</v>
      </c>
      <c r="CA41" s="1">
        <v>3</v>
      </c>
      <c r="CB41" s="1">
        <v>0.5</v>
      </c>
      <c r="CC41" s="1">
        <v>0.5</v>
      </c>
      <c r="CD41" s="1">
        <v>0</v>
      </c>
      <c r="CE41" s="1">
        <v>0</v>
      </c>
      <c r="CF41" s="1">
        <v>0</v>
      </c>
      <c r="CG41" s="1">
        <v>0</v>
      </c>
      <c r="CH41" s="1">
        <v>0</v>
      </c>
      <c r="CI41" s="1">
        <v>0</v>
      </c>
      <c r="CJ41" s="1">
        <v>0</v>
      </c>
      <c r="CK41" s="1">
        <f t="shared" si="0"/>
        <v>3.5550060999999995</v>
      </c>
      <c r="CL41" s="1">
        <v>1</v>
      </c>
    </row>
    <row r="42" spans="1:90" x14ac:dyDescent="0.25">
      <c r="A42" s="1" t="s">
        <v>154</v>
      </c>
      <c r="B42" s="1">
        <v>5.7</v>
      </c>
      <c r="C42" s="1">
        <v>2</v>
      </c>
      <c r="D42" s="1">
        <v>77.5</v>
      </c>
      <c r="E42" s="1">
        <v>0.22</v>
      </c>
      <c r="F42" s="1">
        <v>0</v>
      </c>
      <c r="G42" s="1">
        <v>0.5</v>
      </c>
      <c r="H42" s="1">
        <v>0</v>
      </c>
      <c r="I42" s="1">
        <v>0.5</v>
      </c>
      <c r="J42" s="1">
        <v>0</v>
      </c>
      <c r="K42" s="1">
        <v>0</v>
      </c>
      <c r="L42" s="1">
        <v>0.5</v>
      </c>
      <c r="M42" s="1">
        <v>0</v>
      </c>
      <c r="N42" s="1">
        <v>0</v>
      </c>
      <c r="O42" s="1">
        <v>0.02</v>
      </c>
      <c r="P42" s="1">
        <v>0.02</v>
      </c>
      <c r="Q42" s="1">
        <v>0</v>
      </c>
      <c r="R42" s="1">
        <v>0</v>
      </c>
      <c r="S42" s="1">
        <v>0</v>
      </c>
      <c r="T42" s="1">
        <v>0</v>
      </c>
      <c r="U42" s="1">
        <v>13</v>
      </c>
      <c r="V42" s="1">
        <v>11.5</v>
      </c>
      <c r="W42" s="1">
        <v>88</v>
      </c>
      <c r="X42" s="1">
        <v>4</v>
      </c>
      <c r="Y42" s="1">
        <v>0.5</v>
      </c>
      <c r="Z42" s="1">
        <v>13</v>
      </c>
      <c r="AA42" s="1">
        <v>1.5</v>
      </c>
      <c r="AB42" s="1">
        <v>0</v>
      </c>
      <c r="AC42" s="1">
        <v>1.5</v>
      </c>
      <c r="AD42" s="1">
        <v>1</v>
      </c>
      <c r="AE42" s="1">
        <v>0.44</v>
      </c>
      <c r="AF42" s="1">
        <v>0</v>
      </c>
      <c r="AG42" s="1">
        <v>0</v>
      </c>
      <c r="AH42" s="1">
        <v>0</v>
      </c>
      <c r="AI42" s="1">
        <v>0</v>
      </c>
      <c r="AJ42" s="1">
        <v>1</v>
      </c>
      <c r="AK42" s="1">
        <v>8</v>
      </c>
      <c r="AL42" s="1">
        <v>25.75</v>
      </c>
      <c r="AM42" s="1">
        <v>12.2</v>
      </c>
      <c r="AN42" s="1">
        <v>1.4</v>
      </c>
      <c r="AO42" s="1">
        <v>5.6</v>
      </c>
      <c r="AP42" s="1">
        <v>17</v>
      </c>
      <c r="AQ42" s="1">
        <v>29</v>
      </c>
      <c r="AR42" s="1">
        <v>1.5</v>
      </c>
      <c r="AS42" s="1">
        <v>7.5</v>
      </c>
      <c r="AT42" s="1">
        <v>0</v>
      </c>
      <c r="AU42" s="1">
        <v>1.5</v>
      </c>
      <c r="AV42" s="1">
        <v>1.5</v>
      </c>
      <c r="AW42" s="1">
        <v>100</v>
      </c>
      <c r="AX42" s="1">
        <v>4</v>
      </c>
      <c r="AY42" s="1">
        <v>2.5</v>
      </c>
      <c r="AZ42" s="1">
        <v>0</v>
      </c>
      <c r="BA42" s="1">
        <v>2</v>
      </c>
      <c r="BB42" s="1">
        <v>4.5</v>
      </c>
      <c r="BC42" s="1">
        <v>4.5</v>
      </c>
      <c r="BD42" s="1">
        <v>1.5</v>
      </c>
      <c r="BE42" s="1">
        <v>2</v>
      </c>
      <c r="BF42" s="1">
        <v>0.5</v>
      </c>
      <c r="BG42" s="1">
        <v>0.5</v>
      </c>
      <c r="BH42" s="1">
        <v>1</v>
      </c>
      <c r="BI42" s="1">
        <v>0.66</v>
      </c>
      <c r="BJ42" s="1">
        <v>34</v>
      </c>
      <c r="BK42" s="1">
        <v>30</v>
      </c>
      <c r="BL42" s="1">
        <v>88</v>
      </c>
      <c r="BM42" s="1">
        <v>24</v>
      </c>
      <c r="BN42" s="1">
        <v>17</v>
      </c>
      <c r="BO42" s="1">
        <v>71</v>
      </c>
      <c r="BP42" s="1">
        <v>13</v>
      </c>
      <c r="BQ42" s="1">
        <v>11.5</v>
      </c>
      <c r="BR42" s="1">
        <v>88</v>
      </c>
      <c r="BS42" s="1">
        <v>0</v>
      </c>
      <c r="BT42" s="1">
        <v>0</v>
      </c>
      <c r="BU42" s="1">
        <v>2</v>
      </c>
      <c r="BV42" s="1">
        <v>0</v>
      </c>
      <c r="BW42" s="1">
        <v>1</v>
      </c>
      <c r="BX42" s="1">
        <v>0.5</v>
      </c>
      <c r="BY42" s="1">
        <v>58</v>
      </c>
      <c r="BZ42" s="1">
        <v>1.5</v>
      </c>
      <c r="CA42" s="1">
        <v>2.5</v>
      </c>
      <c r="CB42" s="1">
        <v>3</v>
      </c>
      <c r="CC42" s="1">
        <v>0</v>
      </c>
      <c r="CD42" s="1">
        <v>0</v>
      </c>
      <c r="CE42" s="1">
        <v>1.5</v>
      </c>
      <c r="CF42" s="1">
        <v>0</v>
      </c>
      <c r="CG42" s="1">
        <v>0.5</v>
      </c>
      <c r="CH42" s="1">
        <v>0</v>
      </c>
      <c r="CI42" s="1">
        <v>0</v>
      </c>
      <c r="CJ42" s="1">
        <v>0</v>
      </c>
      <c r="CK42" s="1">
        <f t="shared" si="0"/>
        <v>3.9339004399999995</v>
      </c>
      <c r="CL42" s="1">
        <v>1</v>
      </c>
    </row>
    <row r="43" spans="1:90" x14ac:dyDescent="0.25">
      <c r="A43" s="1" t="s">
        <v>118</v>
      </c>
      <c r="B43" s="1">
        <v>6.2</v>
      </c>
      <c r="C43" s="1">
        <v>2</v>
      </c>
      <c r="D43" s="1">
        <v>90</v>
      </c>
      <c r="E43" s="1">
        <v>0.35</v>
      </c>
      <c r="F43" s="1">
        <v>1</v>
      </c>
      <c r="G43" s="1">
        <v>0.7</v>
      </c>
      <c r="H43" s="1">
        <v>1</v>
      </c>
      <c r="I43" s="1">
        <v>1.5</v>
      </c>
      <c r="J43" s="1">
        <v>0.5</v>
      </c>
      <c r="K43" s="1">
        <v>0.5</v>
      </c>
      <c r="L43" s="1">
        <v>1</v>
      </c>
      <c r="M43" s="1">
        <v>0.5</v>
      </c>
      <c r="N43" s="1">
        <v>0</v>
      </c>
      <c r="O43" s="1">
        <v>0.22</v>
      </c>
      <c r="P43" s="1">
        <v>0.22</v>
      </c>
      <c r="Q43" s="1">
        <v>0</v>
      </c>
      <c r="R43" s="1">
        <v>0</v>
      </c>
      <c r="S43" s="1">
        <v>0</v>
      </c>
      <c r="T43" s="1">
        <v>0</v>
      </c>
      <c r="U43" s="1">
        <v>31</v>
      </c>
      <c r="V43" s="1">
        <v>28</v>
      </c>
      <c r="W43" s="1">
        <v>90</v>
      </c>
      <c r="X43" s="1">
        <v>5.5</v>
      </c>
      <c r="Y43" s="1">
        <v>1.5</v>
      </c>
      <c r="Z43" s="1">
        <v>27</v>
      </c>
      <c r="AA43" s="1">
        <v>0</v>
      </c>
      <c r="AB43" s="1">
        <v>1.5</v>
      </c>
      <c r="AC43" s="1">
        <v>3.5</v>
      </c>
      <c r="AD43" s="1">
        <v>1</v>
      </c>
      <c r="AE43" s="1">
        <v>0.51</v>
      </c>
      <c r="AF43" s="1">
        <v>0.5</v>
      </c>
      <c r="AG43" s="1">
        <v>0</v>
      </c>
      <c r="AH43" s="1">
        <v>0</v>
      </c>
      <c r="AI43" s="1">
        <v>0</v>
      </c>
      <c r="AJ43" s="1">
        <v>0.5</v>
      </c>
      <c r="AK43" s="1">
        <v>8</v>
      </c>
      <c r="AL43" s="1">
        <v>49.65</v>
      </c>
      <c r="AM43" s="1">
        <v>20.6</v>
      </c>
      <c r="AN43" s="1">
        <v>2.9</v>
      </c>
      <c r="AO43" s="1">
        <v>7.1</v>
      </c>
      <c r="AP43" s="1">
        <v>15</v>
      </c>
      <c r="AQ43" s="1">
        <v>25.5</v>
      </c>
      <c r="AR43" s="1">
        <v>1.5</v>
      </c>
      <c r="AS43" s="1">
        <v>7</v>
      </c>
      <c r="AT43" s="1">
        <v>0.5</v>
      </c>
      <c r="AU43" s="1">
        <v>0</v>
      </c>
      <c r="AV43" s="1">
        <v>0</v>
      </c>
      <c r="AX43" s="1">
        <v>5</v>
      </c>
      <c r="AY43" s="1">
        <v>0</v>
      </c>
      <c r="AZ43" s="1">
        <v>0</v>
      </c>
      <c r="BA43" s="1">
        <v>1.5</v>
      </c>
      <c r="BB43" s="1">
        <v>1.5</v>
      </c>
      <c r="BC43" s="1">
        <v>4.5</v>
      </c>
      <c r="BD43" s="1">
        <v>1.5</v>
      </c>
      <c r="BE43" s="1">
        <v>2</v>
      </c>
      <c r="BF43" s="1">
        <v>0.5</v>
      </c>
      <c r="BG43" s="1">
        <v>0.5</v>
      </c>
      <c r="BH43" s="1">
        <v>1</v>
      </c>
      <c r="BI43" s="1">
        <v>0.66</v>
      </c>
      <c r="BJ43" s="1">
        <v>70</v>
      </c>
      <c r="BK43" s="1">
        <v>62.5</v>
      </c>
      <c r="BL43" s="1">
        <v>89</v>
      </c>
      <c r="BM43" s="1">
        <v>57</v>
      </c>
      <c r="BN43" s="1">
        <v>48</v>
      </c>
      <c r="BO43" s="1">
        <v>84</v>
      </c>
      <c r="BP43" s="1">
        <v>31</v>
      </c>
      <c r="BQ43" s="1">
        <v>28</v>
      </c>
      <c r="BR43" s="1">
        <v>90</v>
      </c>
      <c r="BS43" s="1">
        <v>0</v>
      </c>
      <c r="BT43" s="1">
        <v>0</v>
      </c>
      <c r="BU43" s="1">
        <v>2</v>
      </c>
      <c r="BV43" s="1">
        <v>0</v>
      </c>
      <c r="BW43" s="1">
        <v>0</v>
      </c>
      <c r="BX43" s="1">
        <v>2.5</v>
      </c>
      <c r="BY43" s="1">
        <v>98.5</v>
      </c>
      <c r="BZ43" s="1">
        <v>1.5</v>
      </c>
      <c r="CA43" s="1">
        <v>6.5</v>
      </c>
      <c r="CB43" s="1">
        <v>11</v>
      </c>
      <c r="CC43" s="1">
        <v>1</v>
      </c>
      <c r="CD43" s="1">
        <v>0</v>
      </c>
      <c r="CE43" s="1">
        <v>0</v>
      </c>
      <c r="CF43" s="1">
        <v>1</v>
      </c>
      <c r="CG43" s="1">
        <v>0.5</v>
      </c>
      <c r="CH43" s="1">
        <v>0</v>
      </c>
      <c r="CI43" s="1">
        <v>0</v>
      </c>
      <c r="CJ43" s="1">
        <v>0</v>
      </c>
      <c r="CK43" s="1">
        <f t="shared" si="0"/>
        <v>4.3915211699999999</v>
      </c>
      <c r="CL43" s="1">
        <v>0</v>
      </c>
    </row>
  </sheetData>
  <sortState xmlns:xlrd2="http://schemas.microsoft.com/office/spreadsheetml/2017/richdata2" ref="A2:CL43">
    <sortCondition ref="C5:C43"/>
  </sortState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38906-5D52-4063-A4C2-4E8DA8C727D7}">
  <dimension ref="A1:CL45"/>
  <sheetViews>
    <sheetView zoomScale="80" zoomScaleNormal="80" workbookViewId="0">
      <pane xSplit="1" ySplit="1" topLeftCell="BT2" activePane="bottomRight" state="frozen"/>
      <selection pane="topRight" activeCell="B1" sqref="B1"/>
      <selection pane="bottomLeft" activeCell="A2" sqref="A2"/>
      <selection pane="bottomRight" activeCell="CK1" activeCellId="1" sqref="A1:B1048576 CK1:CL1048576"/>
    </sheetView>
  </sheetViews>
  <sheetFormatPr defaultRowHeight="15.75" x14ac:dyDescent="0.25"/>
  <cols>
    <col min="1" max="89" width="9.140625" style="1"/>
    <col min="90" max="90" width="12" style="1" bestFit="1" customWidth="1"/>
    <col min="91" max="16384" width="9.140625" style="1"/>
  </cols>
  <sheetData>
    <row r="1" spans="1:9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10</v>
      </c>
      <c r="S1" s="1" t="s">
        <v>11</v>
      </c>
      <c r="T1" s="1" t="s">
        <v>13</v>
      </c>
      <c r="U1" s="1" t="s">
        <v>17</v>
      </c>
      <c r="V1" s="1" t="s">
        <v>18</v>
      </c>
      <c r="W1" s="1" t="s">
        <v>19</v>
      </c>
      <c r="X1" s="1" t="s">
        <v>17</v>
      </c>
      <c r="Y1" s="1" t="s">
        <v>18</v>
      </c>
      <c r="Z1" s="1" t="s">
        <v>19</v>
      </c>
      <c r="AA1" s="1" t="s">
        <v>20</v>
      </c>
      <c r="AB1" s="1" t="s">
        <v>21</v>
      </c>
      <c r="AC1" s="1" t="s">
        <v>22</v>
      </c>
      <c r="AD1" s="1" t="s">
        <v>23</v>
      </c>
      <c r="AE1" s="1" t="s">
        <v>24</v>
      </c>
      <c r="AF1" s="1" t="s">
        <v>25</v>
      </c>
      <c r="AG1" s="1" t="s">
        <v>26</v>
      </c>
      <c r="AH1" s="1" t="s">
        <v>27</v>
      </c>
      <c r="AI1" s="1" t="s">
        <v>28</v>
      </c>
      <c r="AJ1" s="1" t="s">
        <v>29</v>
      </c>
      <c r="AK1" s="1" t="s">
        <v>30</v>
      </c>
      <c r="AL1" s="1" t="s">
        <v>31</v>
      </c>
      <c r="AM1" s="1" t="s">
        <v>32</v>
      </c>
      <c r="AN1" s="1" t="s">
        <v>33</v>
      </c>
      <c r="AO1" s="1" t="s">
        <v>34</v>
      </c>
      <c r="AP1" s="1" t="s">
        <v>35</v>
      </c>
      <c r="AQ1" s="1" t="s">
        <v>36</v>
      </c>
      <c r="AR1" s="1" t="s">
        <v>37</v>
      </c>
      <c r="AS1" s="1" t="s">
        <v>38</v>
      </c>
      <c r="AT1" s="1" t="s">
        <v>39</v>
      </c>
      <c r="AU1" s="1" t="s">
        <v>17</v>
      </c>
      <c r="AV1" s="1" t="s">
        <v>40</v>
      </c>
      <c r="AW1" s="1" t="s">
        <v>19</v>
      </c>
      <c r="AX1" s="1" t="s">
        <v>41</v>
      </c>
      <c r="AY1" s="1" t="s">
        <v>42</v>
      </c>
      <c r="AZ1" s="1" t="s">
        <v>43</v>
      </c>
      <c r="BA1" s="1" t="s">
        <v>44</v>
      </c>
      <c r="BB1" s="1" t="s">
        <v>45</v>
      </c>
      <c r="BC1" s="1" t="s">
        <v>8</v>
      </c>
      <c r="BD1" s="1" t="s">
        <v>10</v>
      </c>
      <c r="BE1" s="1" t="s">
        <v>9</v>
      </c>
      <c r="BF1" s="1" t="s">
        <v>46</v>
      </c>
      <c r="BG1" s="1" t="s">
        <v>13</v>
      </c>
      <c r="BH1" s="1" t="s">
        <v>12</v>
      </c>
      <c r="BI1" s="1" t="s">
        <v>47</v>
      </c>
      <c r="BJ1" s="1" t="s">
        <v>17</v>
      </c>
      <c r="BK1" s="1" t="s">
        <v>48</v>
      </c>
      <c r="BL1" s="1" t="s">
        <v>19</v>
      </c>
      <c r="BM1" s="1" t="s">
        <v>17</v>
      </c>
      <c r="BN1" s="1" t="s">
        <v>49</v>
      </c>
      <c r="BO1" s="1" t="s">
        <v>19</v>
      </c>
      <c r="BP1" s="1" t="s">
        <v>17</v>
      </c>
      <c r="BQ1" s="1" t="s">
        <v>18</v>
      </c>
      <c r="BR1" s="1" t="s">
        <v>19</v>
      </c>
      <c r="BS1" s="1" t="s">
        <v>17</v>
      </c>
      <c r="BT1" s="1" t="s">
        <v>49</v>
      </c>
      <c r="BU1" s="1" t="s">
        <v>50</v>
      </c>
      <c r="BV1" s="1" t="s">
        <v>51</v>
      </c>
      <c r="BW1" s="1" t="s">
        <v>52</v>
      </c>
      <c r="BX1" s="1" t="s">
        <v>53</v>
      </c>
      <c r="BY1" s="1" t="s">
        <v>54</v>
      </c>
      <c r="BZ1" s="1" t="s">
        <v>55</v>
      </c>
      <c r="CA1" s="1" t="s">
        <v>56</v>
      </c>
      <c r="CB1" s="1" t="s">
        <v>55</v>
      </c>
      <c r="CC1" s="1" t="s">
        <v>56</v>
      </c>
      <c r="CD1" s="1" t="s">
        <v>55</v>
      </c>
      <c r="CE1" s="1" t="s">
        <v>57</v>
      </c>
      <c r="CF1" s="1" t="s">
        <v>49</v>
      </c>
      <c r="CG1" s="1" t="s">
        <v>17</v>
      </c>
      <c r="CH1" s="1" t="s">
        <v>58</v>
      </c>
      <c r="CI1" s="1" t="s">
        <v>17</v>
      </c>
      <c r="CJ1" s="1" t="s">
        <v>58</v>
      </c>
      <c r="CK1" s="1" t="s">
        <v>209</v>
      </c>
      <c r="CL1" s="1" t="s">
        <v>208</v>
      </c>
    </row>
    <row r="2" spans="1:90" x14ac:dyDescent="0.25">
      <c r="A2" s="1" t="s">
        <v>97</v>
      </c>
      <c r="B2" s="1">
        <v>4.5</v>
      </c>
      <c r="C2" s="1">
        <v>1</v>
      </c>
      <c r="D2" s="1">
        <v>82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8</v>
      </c>
      <c r="V2" s="1">
        <v>7</v>
      </c>
      <c r="W2" s="1">
        <v>88</v>
      </c>
      <c r="X2" s="1">
        <v>1</v>
      </c>
      <c r="Y2" s="1">
        <v>1</v>
      </c>
      <c r="Z2" s="1">
        <v>100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5.9</v>
      </c>
      <c r="AM2" s="1">
        <v>16.399999999999999</v>
      </c>
      <c r="AN2" s="1">
        <v>0</v>
      </c>
      <c r="AO2" s="1">
        <v>1.9</v>
      </c>
      <c r="AP2" s="1">
        <v>16</v>
      </c>
      <c r="AQ2" s="1">
        <v>16</v>
      </c>
      <c r="AR2" s="1">
        <v>0</v>
      </c>
      <c r="AS2" s="1">
        <v>1</v>
      </c>
      <c r="AT2" s="1">
        <v>3</v>
      </c>
      <c r="AU2" s="1">
        <v>3</v>
      </c>
      <c r="AV2" s="1">
        <v>2</v>
      </c>
      <c r="AW2" s="1">
        <v>67</v>
      </c>
      <c r="AX2" s="1">
        <v>10</v>
      </c>
      <c r="AY2" s="1">
        <v>1</v>
      </c>
      <c r="AZ2" s="1">
        <v>0</v>
      </c>
      <c r="BA2" s="1">
        <v>2</v>
      </c>
      <c r="BB2" s="1">
        <v>3</v>
      </c>
      <c r="BC2" s="1">
        <v>17</v>
      </c>
      <c r="BD2" s="1">
        <v>11</v>
      </c>
      <c r="BE2" s="1">
        <v>6</v>
      </c>
      <c r="BF2" s="1">
        <v>0</v>
      </c>
      <c r="BG2" s="1">
        <v>4</v>
      </c>
      <c r="BH2" s="1">
        <v>4</v>
      </c>
      <c r="BI2" s="1">
        <v>2.12</v>
      </c>
      <c r="BJ2" s="1">
        <v>53</v>
      </c>
      <c r="BK2" s="1">
        <v>44</v>
      </c>
      <c r="BL2" s="1">
        <v>83</v>
      </c>
      <c r="BM2" s="1">
        <v>26</v>
      </c>
      <c r="BN2" s="1">
        <v>21</v>
      </c>
      <c r="BO2" s="1">
        <v>81</v>
      </c>
      <c r="BP2" s="1">
        <v>8</v>
      </c>
      <c r="BQ2" s="1">
        <v>7</v>
      </c>
      <c r="BR2" s="1">
        <v>88</v>
      </c>
      <c r="BS2" s="1">
        <v>0</v>
      </c>
      <c r="BT2" s="1">
        <v>0</v>
      </c>
      <c r="BU2" s="1">
        <v>1</v>
      </c>
      <c r="BV2" s="1">
        <v>0</v>
      </c>
      <c r="BW2" s="1">
        <v>1</v>
      </c>
      <c r="BX2" s="1">
        <v>1</v>
      </c>
      <c r="BY2" s="1">
        <v>72</v>
      </c>
      <c r="BZ2" s="1">
        <v>0</v>
      </c>
      <c r="CA2" s="1">
        <v>4</v>
      </c>
      <c r="CB2" s="1">
        <v>1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f>4.183594+(-0.009034*D2)+(-1.802019*E2)+(1.02112*F2)+(1.762121*G2)+(-3.031996*J2)+(-6.456009*M2)+(24.043236*O2)+(-1.033312*T2)+(0.066494*AA2)+(-0.22258*AB2)+(-0.191123*AC2)+(-1.297444*AI2)+(-0.050047*AK2)+(-0.042478*AM2)+(0.045861*AQ2)+(-0.114879*AS2)+(-0.11276*AT2)+(0.156991*AU2)+(-0.222984*AV2)+(0.03936*AY2)+(0.032499*BE2)+(0.1917*BF2)+(-0.123623*BG2)+(0.065461*BH2)+(0.015142*BK2)+(-0.018628*BL2)+(-0.023796*BN2)+(0.006707*BR2)+(0.619998*BS2)+(0.019132*BY2)+(0.096691*BZ2)+(-0.020132*CA2)+(0.100053*CB2)+(-1.303454*CD2)+(-0.545811*CF2)+(-1.093949*CG2)+(4.460507*CH2)+(7.9751*CJ2)</f>
        <v>3.6611477999999988</v>
      </c>
      <c r="CL2" s="1">
        <v>8</v>
      </c>
    </row>
    <row r="3" spans="1:90" x14ac:dyDescent="0.25">
      <c r="A3" s="1" t="s">
        <v>182</v>
      </c>
      <c r="B3" s="1">
        <v>5.0999999999999996</v>
      </c>
      <c r="C3" s="1">
        <v>1</v>
      </c>
      <c r="D3" s="1">
        <v>90</v>
      </c>
      <c r="E3" s="1">
        <v>0.03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30</v>
      </c>
      <c r="V3" s="1">
        <v>23</v>
      </c>
      <c r="W3" s="1">
        <v>77</v>
      </c>
      <c r="X3" s="1">
        <v>4</v>
      </c>
      <c r="Y3" s="1">
        <v>1</v>
      </c>
      <c r="Z3" s="1">
        <v>25</v>
      </c>
      <c r="AA3" s="1">
        <v>0</v>
      </c>
      <c r="AB3" s="1">
        <v>0</v>
      </c>
      <c r="AC3" s="1">
        <v>1</v>
      </c>
      <c r="AD3" s="1">
        <v>0</v>
      </c>
      <c r="AE3" s="1">
        <v>0.03</v>
      </c>
      <c r="AF3" s="1">
        <v>0</v>
      </c>
      <c r="AG3" s="1">
        <v>0</v>
      </c>
      <c r="AH3" s="1">
        <v>0</v>
      </c>
      <c r="AI3" s="1">
        <v>0</v>
      </c>
      <c r="AJ3" s="1">
        <v>1</v>
      </c>
      <c r="AK3" s="1">
        <v>2</v>
      </c>
      <c r="AL3" s="1">
        <v>18.8</v>
      </c>
      <c r="AM3" s="1">
        <v>26.2</v>
      </c>
      <c r="AN3" s="1">
        <v>0.1</v>
      </c>
      <c r="AO3" s="1">
        <v>3.4</v>
      </c>
      <c r="AP3" s="1">
        <v>20</v>
      </c>
      <c r="AQ3" s="1">
        <v>32</v>
      </c>
      <c r="AR3" s="1">
        <v>3</v>
      </c>
      <c r="AS3" s="1">
        <v>9</v>
      </c>
      <c r="AT3" s="1">
        <v>0</v>
      </c>
      <c r="AU3" s="1">
        <v>2</v>
      </c>
      <c r="AV3" s="1">
        <v>2</v>
      </c>
      <c r="AW3" s="1">
        <v>100</v>
      </c>
      <c r="AX3" s="1">
        <v>8</v>
      </c>
      <c r="AY3" s="1">
        <v>4</v>
      </c>
      <c r="AZ3" s="1">
        <v>1</v>
      </c>
      <c r="BA3" s="1">
        <v>1</v>
      </c>
      <c r="BB3" s="1">
        <v>6</v>
      </c>
      <c r="BC3" s="1">
        <v>16</v>
      </c>
      <c r="BD3" s="1">
        <v>12</v>
      </c>
      <c r="BE3" s="1">
        <v>6</v>
      </c>
      <c r="BF3" s="1">
        <v>1</v>
      </c>
      <c r="BG3" s="1">
        <v>4</v>
      </c>
      <c r="BH3" s="1">
        <v>1</v>
      </c>
      <c r="BI3" s="1">
        <v>1.04</v>
      </c>
      <c r="BJ3" s="1">
        <v>72</v>
      </c>
      <c r="BK3" s="1">
        <v>58</v>
      </c>
      <c r="BL3" s="1">
        <v>81</v>
      </c>
      <c r="BM3" s="1">
        <v>48</v>
      </c>
      <c r="BN3" s="1">
        <v>35</v>
      </c>
      <c r="BO3" s="1">
        <v>73</v>
      </c>
      <c r="BP3" s="1">
        <v>30</v>
      </c>
      <c r="BQ3" s="1">
        <v>23</v>
      </c>
      <c r="BR3" s="1">
        <v>77</v>
      </c>
      <c r="BS3" s="1">
        <v>0</v>
      </c>
      <c r="BT3" s="1">
        <v>0</v>
      </c>
      <c r="BU3" s="1">
        <v>1</v>
      </c>
      <c r="BV3" s="1">
        <v>0</v>
      </c>
      <c r="BW3" s="1">
        <v>0</v>
      </c>
      <c r="BX3" s="1">
        <v>1</v>
      </c>
      <c r="BY3" s="1">
        <v>102</v>
      </c>
      <c r="BZ3" s="1">
        <v>1</v>
      </c>
      <c r="CA3" s="1">
        <v>16</v>
      </c>
      <c r="CB3" s="1">
        <v>5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f t="shared" ref="CK3:CK45" si="0">4.183594+(-0.009034*D3)+(-1.802019*E3)+(1.02112*F3)+(1.762121*G3)+(-3.031996*J3)+(-6.456009*M3)+(24.043236*O3)+(-1.033312*T3)+(0.066494*AA3)+(-0.22258*AB3)+(-0.191123*AC3)+(-1.297444*AI3)+(-0.050047*AK3)+(-0.042478*AM3)+(0.045861*AQ3)+(-0.114879*AS3)+(-0.11276*AT3)+(0.156991*AU3)+(-0.222984*AV3)+(0.03936*AY3)+(0.032499*BE3)+(0.1917*BF3)+(-0.123623*BG3)+(0.065461*BH3)+(0.015142*BK3)+(-0.018628*BL3)+(-0.023796*BN3)+(0.006707*BR3)+(0.619998*BS3)+(0.019132*BY3)+(0.096691*BZ3)+(-0.020132*CA3)+(0.100053*CB3)+(-1.303454*CD3)+(-0.545811*CF3)+(-1.093949*CG3)+(4.460507*CH3)+(7.9751*CJ3)</f>
        <v>3.6083458299999993</v>
      </c>
      <c r="CL3" s="1">
        <v>8</v>
      </c>
    </row>
    <row r="4" spans="1:90" x14ac:dyDescent="0.25">
      <c r="A4" s="1" t="s">
        <v>153</v>
      </c>
      <c r="B4" s="1">
        <v>3.8</v>
      </c>
      <c r="C4" s="1">
        <v>1</v>
      </c>
      <c r="D4" s="1">
        <v>90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2</v>
      </c>
      <c r="V4" s="1">
        <v>0</v>
      </c>
      <c r="W4" s="1">
        <v>0</v>
      </c>
      <c r="X4" s="1">
        <v>0</v>
      </c>
      <c r="Y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0.1</v>
      </c>
      <c r="AM4" s="1">
        <v>23.8</v>
      </c>
      <c r="AN4" s="1">
        <v>0</v>
      </c>
      <c r="AO4" s="1">
        <v>0.9</v>
      </c>
      <c r="AP4" s="1">
        <v>16</v>
      </c>
      <c r="AQ4" s="1">
        <v>16</v>
      </c>
      <c r="AR4" s="1">
        <v>0</v>
      </c>
      <c r="AS4" s="1">
        <v>-1</v>
      </c>
      <c r="AT4" s="1">
        <v>6</v>
      </c>
      <c r="AU4" s="1">
        <v>0</v>
      </c>
      <c r="AV4" s="1">
        <v>0</v>
      </c>
      <c r="AX4" s="1">
        <v>4</v>
      </c>
      <c r="AY4" s="1">
        <v>6</v>
      </c>
      <c r="AZ4" s="1">
        <v>2</v>
      </c>
      <c r="BA4" s="1">
        <v>1</v>
      </c>
      <c r="BB4" s="1">
        <v>9</v>
      </c>
      <c r="BC4" s="1">
        <v>17</v>
      </c>
      <c r="BD4" s="1">
        <v>12</v>
      </c>
      <c r="BE4" s="1">
        <v>9</v>
      </c>
      <c r="BF4" s="1">
        <v>2</v>
      </c>
      <c r="BG4" s="1">
        <v>2</v>
      </c>
      <c r="BH4" s="1">
        <v>5</v>
      </c>
      <c r="BI4" s="1">
        <v>3.73</v>
      </c>
      <c r="BJ4" s="1">
        <v>41</v>
      </c>
      <c r="BK4" s="1">
        <v>39</v>
      </c>
      <c r="BL4" s="1">
        <v>95</v>
      </c>
      <c r="BM4" s="1">
        <v>5</v>
      </c>
      <c r="BN4" s="1">
        <v>3</v>
      </c>
      <c r="BO4" s="1">
        <v>60</v>
      </c>
      <c r="BP4" s="1">
        <v>2</v>
      </c>
      <c r="BQ4" s="1">
        <v>0</v>
      </c>
      <c r="BR4" s="1">
        <v>0</v>
      </c>
      <c r="BS4" s="1">
        <v>0</v>
      </c>
      <c r="BT4" s="1">
        <v>0</v>
      </c>
      <c r="BU4" s="1">
        <v>1</v>
      </c>
      <c r="BV4" s="1">
        <v>0</v>
      </c>
      <c r="BW4" s="1">
        <v>0</v>
      </c>
      <c r="BX4" s="1">
        <v>0</v>
      </c>
      <c r="BY4" s="1">
        <v>52</v>
      </c>
      <c r="BZ4" s="1">
        <v>0</v>
      </c>
      <c r="CA4" s="1">
        <v>2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f t="shared" si="0"/>
        <v>3.2278525999999998</v>
      </c>
      <c r="CL4" s="1">
        <v>8</v>
      </c>
    </row>
    <row r="5" spans="1:90" x14ac:dyDescent="0.25">
      <c r="A5" s="1" t="s">
        <v>111</v>
      </c>
      <c r="B5" s="1">
        <v>4.5</v>
      </c>
      <c r="C5" s="1">
        <v>1</v>
      </c>
      <c r="D5" s="1">
        <v>90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10</v>
      </c>
      <c r="V5" s="1">
        <v>10</v>
      </c>
      <c r="W5" s="1">
        <v>100</v>
      </c>
      <c r="X5" s="1">
        <v>1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2.8</v>
      </c>
      <c r="AM5" s="1">
        <v>8.1999999999999993</v>
      </c>
      <c r="AN5" s="1">
        <v>0</v>
      </c>
      <c r="AO5" s="1">
        <v>1.9</v>
      </c>
      <c r="AP5" s="1">
        <v>13</v>
      </c>
      <c r="AQ5" s="1">
        <v>13</v>
      </c>
      <c r="AR5" s="1">
        <v>0</v>
      </c>
      <c r="AS5" s="1">
        <v>1</v>
      </c>
      <c r="AT5" s="1">
        <v>3</v>
      </c>
      <c r="AU5" s="1">
        <v>1</v>
      </c>
      <c r="AV5" s="1">
        <v>1</v>
      </c>
      <c r="AW5" s="1">
        <v>100</v>
      </c>
      <c r="AX5" s="1">
        <v>3</v>
      </c>
      <c r="AY5" s="1">
        <v>1</v>
      </c>
      <c r="AZ5" s="1">
        <v>0</v>
      </c>
      <c r="BA5" s="1">
        <v>2</v>
      </c>
      <c r="BB5" s="1">
        <v>3</v>
      </c>
      <c r="BC5" s="1">
        <v>17</v>
      </c>
      <c r="BD5" s="1">
        <v>11</v>
      </c>
      <c r="BE5" s="1">
        <v>6</v>
      </c>
      <c r="BF5" s="1">
        <v>0</v>
      </c>
      <c r="BG5" s="1">
        <v>4</v>
      </c>
      <c r="BH5" s="1">
        <v>4</v>
      </c>
      <c r="BI5" s="1">
        <v>2.12</v>
      </c>
      <c r="BJ5" s="1">
        <v>35</v>
      </c>
      <c r="BK5" s="1">
        <v>31</v>
      </c>
      <c r="BL5" s="1">
        <v>89</v>
      </c>
      <c r="BM5" s="1">
        <v>18</v>
      </c>
      <c r="BN5" s="1">
        <v>16</v>
      </c>
      <c r="BO5" s="1">
        <v>89</v>
      </c>
      <c r="BP5" s="1">
        <v>10</v>
      </c>
      <c r="BQ5" s="1">
        <v>10</v>
      </c>
      <c r="BR5" s="1">
        <v>100</v>
      </c>
      <c r="BS5" s="1">
        <v>0</v>
      </c>
      <c r="BT5" s="1">
        <v>0</v>
      </c>
      <c r="BU5" s="1">
        <v>1</v>
      </c>
      <c r="BV5" s="1">
        <v>0</v>
      </c>
      <c r="BW5" s="1">
        <v>0</v>
      </c>
      <c r="BX5" s="1">
        <v>1</v>
      </c>
      <c r="BY5" s="1">
        <v>47</v>
      </c>
      <c r="BZ5" s="1">
        <v>0</v>
      </c>
      <c r="CA5" s="1">
        <v>2</v>
      </c>
      <c r="CB5" s="1">
        <v>2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f t="shared" si="0"/>
        <v>3.2614813999999996</v>
      </c>
      <c r="CL5" s="1">
        <v>7</v>
      </c>
    </row>
    <row r="6" spans="1:90" x14ac:dyDescent="0.25">
      <c r="A6" s="1" t="s">
        <v>170</v>
      </c>
      <c r="B6" s="1">
        <v>5.3</v>
      </c>
      <c r="C6" s="1">
        <v>1</v>
      </c>
      <c r="D6" s="1">
        <v>45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1</v>
      </c>
      <c r="V6" s="1">
        <v>0</v>
      </c>
      <c r="W6" s="1">
        <v>0</v>
      </c>
      <c r="X6" s="1">
        <v>0</v>
      </c>
      <c r="Y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10.6</v>
      </c>
      <c r="AN6" s="1">
        <v>0</v>
      </c>
      <c r="AO6" s="1">
        <v>-0.2</v>
      </c>
      <c r="AP6" s="1">
        <v>5</v>
      </c>
      <c r="AQ6" s="1">
        <v>5</v>
      </c>
      <c r="AR6" s="1">
        <v>0</v>
      </c>
      <c r="AS6" s="1">
        <v>0</v>
      </c>
      <c r="AT6" s="1">
        <v>2</v>
      </c>
      <c r="AU6" s="1">
        <v>0</v>
      </c>
      <c r="AV6" s="1">
        <v>0</v>
      </c>
      <c r="AX6" s="1">
        <v>0</v>
      </c>
      <c r="AY6" s="1">
        <v>2</v>
      </c>
      <c r="AZ6" s="1">
        <v>1</v>
      </c>
      <c r="BA6" s="1">
        <v>1</v>
      </c>
      <c r="BB6" s="1">
        <v>4</v>
      </c>
      <c r="BC6" s="1">
        <v>17</v>
      </c>
      <c r="BD6" s="1">
        <v>12</v>
      </c>
      <c r="BE6" s="1">
        <v>9</v>
      </c>
      <c r="BF6" s="1">
        <v>2</v>
      </c>
      <c r="BG6" s="1">
        <v>2</v>
      </c>
      <c r="BH6" s="1">
        <v>5</v>
      </c>
      <c r="BI6" s="1">
        <v>3.73</v>
      </c>
      <c r="BJ6" s="1">
        <v>20</v>
      </c>
      <c r="BK6" s="1">
        <v>18</v>
      </c>
      <c r="BL6" s="1">
        <v>90</v>
      </c>
      <c r="BM6" s="1">
        <v>2</v>
      </c>
      <c r="BN6" s="1">
        <v>1</v>
      </c>
      <c r="BO6" s="1">
        <v>50</v>
      </c>
      <c r="BP6" s="1">
        <v>1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1</v>
      </c>
      <c r="BW6" s="1">
        <v>0</v>
      </c>
      <c r="BX6" s="1">
        <v>0</v>
      </c>
      <c r="BY6" s="1">
        <v>24</v>
      </c>
      <c r="BZ6" s="1">
        <v>0</v>
      </c>
      <c r="CA6" s="1">
        <v>1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f t="shared" si="0"/>
        <v>3.1765282000000012</v>
      </c>
      <c r="CL6" s="1">
        <v>7</v>
      </c>
    </row>
    <row r="7" spans="1:90" x14ac:dyDescent="0.25">
      <c r="A7" s="1" t="s">
        <v>64</v>
      </c>
      <c r="B7" s="1">
        <v>4.5</v>
      </c>
      <c r="C7" s="1">
        <v>1</v>
      </c>
      <c r="D7" s="1">
        <v>90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11</v>
      </c>
      <c r="V7" s="1">
        <v>9</v>
      </c>
      <c r="W7" s="1">
        <v>82</v>
      </c>
      <c r="X7" s="1">
        <v>2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2.4</v>
      </c>
      <c r="AM7" s="1">
        <v>20.2</v>
      </c>
      <c r="AN7" s="1">
        <v>0</v>
      </c>
      <c r="AO7" s="1">
        <v>2</v>
      </c>
      <c r="AP7" s="1">
        <v>18</v>
      </c>
      <c r="AQ7" s="1">
        <v>18</v>
      </c>
      <c r="AR7" s="1">
        <v>0</v>
      </c>
      <c r="AS7" s="1">
        <v>1</v>
      </c>
      <c r="AT7" s="1">
        <v>3</v>
      </c>
      <c r="AU7" s="1">
        <v>1</v>
      </c>
      <c r="AV7" s="1">
        <v>1</v>
      </c>
      <c r="AW7" s="1">
        <v>100</v>
      </c>
      <c r="AX7" s="1">
        <v>6</v>
      </c>
      <c r="AY7" s="1">
        <v>3</v>
      </c>
      <c r="AZ7" s="1">
        <v>1</v>
      </c>
      <c r="BA7" s="1">
        <v>2</v>
      </c>
      <c r="BB7" s="1">
        <v>6</v>
      </c>
      <c r="BC7" s="1">
        <v>17</v>
      </c>
      <c r="BD7" s="1">
        <v>11</v>
      </c>
      <c r="BE7" s="1">
        <v>6</v>
      </c>
      <c r="BF7" s="1">
        <v>0</v>
      </c>
      <c r="BG7" s="1">
        <v>4</v>
      </c>
      <c r="BH7" s="1">
        <v>4</v>
      </c>
      <c r="BI7" s="1">
        <v>2.12</v>
      </c>
      <c r="BJ7" s="1">
        <v>51</v>
      </c>
      <c r="BK7" s="1">
        <v>44</v>
      </c>
      <c r="BL7" s="1">
        <v>86</v>
      </c>
      <c r="BM7" s="1">
        <v>25</v>
      </c>
      <c r="BN7" s="1">
        <v>18</v>
      </c>
      <c r="BO7" s="1">
        <v>72</v>
      </c>
      <c r="BP7" s="1">
        <v>11</v>
      </c>
      <c r="BQ7" s="1">
        <v>9</v>
      </c>
      <c r="BR7" s="1">
        <v>82</v>
      </c>
      <c r="BS7" s="1">
        <v>0</v>
      </c>
      <c r="BT7" s="1">
        <v>0</v>
      </c>
      <c r="BU7" s="1">
        <v>1</v>
      </c>
      <c r="BV7" s="1">
        <v>0</v>
      </c>
      <c r="BW7" s="1">
        <v>0</v>
      </c>
      <c r="BX7" s="1">
        <v>2</v>
      </c>
      <c r="BY7" s="1">
        <v>76</v>
      </c>
      <c r="BZ7" s="1">
        <v>0</v>
      </c>
      <c r="CA7" s="1">
        <v>4</v>
      </c>
      <c r="CB7" s="1">
        <v>3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f t="shared" si="0"/>
        <v>3.7587993999999991</v>
      </c>
      <c r="CL7" s="1">
        <v>6</v>
      </c>
    </row>
    <row r="8" spans="1:90" x14ac:dyDescent="0.25">
      <c r="A8" s="1" t="s">
        <v>73</v>
      </c>
      <c r="B8" s="1">
        <v>4.3</v>
      </c>
      <c r="C8" s="1">
        <v>1</v>
      </c>
      <c r="D8" s="1">
        <v>90</v>
      </c>
      <c r="E8" s="1">
        <v>0.15</v>
      </c>
      <c r="F8" s="1">
        <v>0</v>
      </c>
      <c r="G8" s="1">
        <v>0.4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6</v>
      </c>
      <c r="V8" s="1">
        <v>4</v>
      </c>
      <c r="W8" s="1">
        <v>67</v>
      </c>
      <c r="X8" s="1">
        <v>1</v>
      </c>
      <c r="Y8" s="1">
        <v>0</v>
      </c>
      <c r="Z8" s="1">
        <v>0</v>
      </c>
      <c r="AA8" s="1">
        <v>0</v>
      </c>
      <c r="AB8" s="1">
        <v>0</v>
      </c>
      <c r="AC8" s="1">
        <v>1</v>
      </c>
      <c r="AD8" s="1">
        <v>1</v>
      </c>
      <c r="AE8" s="1">
        <v>0.41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2</v>
      </c>
      <c r="AL8" s="1">
        <v>10.7</v>
      </c>
      <c r="AM8" s="1">
        <v>15.8</v>
      </c>
      <c r="AN8" s="1">
        <v>1.2</v>
      </c>
      <c r="AO8" s="1">
        <v>2.1</v>
      </c>
      <c r="AP8" s="1">
        <v>10</v>
      </c>
      <c r="AQ8" s="1">
        <v>10</v>
      </c>
      <c r="AR8" s="1">
        <v>0</v>
      </c>
      <c r="AS8" s="1">
        <v>-1</v>
      </c>
      <c r="AT8" s="1">
        <v>6</v>
      </c>
      <c r="AU8" s="1">
        <v>4</v>
      </c>
      <c r="AV8" s="1">
        <v>2</v>
      </c>
      <c r="AW8" s="1">
        <v>50</v>
      </c>
      <c r="AX8" s="1">
        <v>1</v>
      </c>
      <c r="AY8" s="1">
        <v>2</v>
      </c>
      <c r="AZ8" s="1">
        <v>0</v>
      </c>
      <c r="BA8" s="1">
        <v>1</v>
      </c>
      <c r="BB8" s="1">
        <v>3</v>
      </c>
      <c r="BC8" s="1">
        <v>17</v>
      </c>
      <c r="BD8" s="1">
        <v>12</v>
      </c>
      <c r="BE8" s="1">
        <v>9</v>
      </c>
      <c r="BF8" s="1">
        <v>2</v>
      </c>
      <c r="BG8" s="1">
        <v>2</v>
      </c>
      <c r="BH8" s="1">
        <v>5</v>
      </c>
      <c r="BI8" s="1">
        <v>3.73</v>
      </c>
      <c r="BJ8" s="1">
        <v>28</v>
      </c>
      <c r="BK8" s="1">
        <v>21</v>
      </c>
      <c r="BL8" s="1">
        <v>75</v>
      </c>
      <c r="BM8" s="1">
        <v>13</v>
      </c>
      <c r="BN8" s="1">
        <v>7</v>
      </c>
      <c r="BO8" s="1">
        <v>54</v>
      </c>
      <c r="BP8" s="1">
        <v>6</v>
      </c>
      <c r="BQ8" s="1">
        <v>4</v>
      </c>
      <c r="BR8" s="1">
        <v>67</v>
      </c>
      <c r="BS8" s="1">
        <v>0</v>
      </c>
      <c r="BT8" s="1">
        <v>0</v>
      </c>
      <c r="BU8" s="1">
        <v>1</v>
      </c>
      <c r="BV8" s="1">
        <v>0</v>
      </c>
      <c r="BW8" s="1">
        <v>0</v>
      </c>
      <c r="BX8" s="1">
        <v>0</v>
      </c>
      <c r="BY8" s="1">
        <v>44</v>
      </c>
      <c r="BZ8" s="1">
        <v>1</v>
      </c>
      <c r="CA8" s="1">
        <v>3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f t="shared" si="0"/>
        <v>3.8380871499999989</v>
      </c>
      <c r="CL8" s="1">
        <v>6</v>
      </c>
    </row>
    <row r="9" spans="1:90" x14ac:dyDescent="0.25">
      <c r="A9" s="1" t="s">
        <v>152</v>
      </c>
      <c r="B9" s="1">
        <v>4.5</v>
      </c>
      <c r="C9" s="1">
        <v>1</v>
      </c>
      <c r="D9" s="1">
        <v>90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4</v>
      </c>
      <c r="V9" s="1">
        <v>2</v>
      </c>
      <c r="W9" s="1">
        <v>50</v>
      </c>
      <c r="X9" s="1">
        <v>0</v>
      </c>
      <c r="Y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0.6</v>
      </c>
      <c r="AM9" s="1">
        <v>23.6</v>
      </c>
      <c r="AN9" s="1">
        <v>0</v>
      </c>
      <c r="AO9" s="1">
        <v>1.9</v>
      </c>
      <c r="AP9" s="1">
        <v>13</v>
      </c>
      <c r="AQ9" s="1">
        <v>13</v>
      </c>
      <c r="AR9" s="1">
        <v>0</v>
      </c>
      <c r="AS9" s="1">
        <v>1</v>
      </c>
      <c r="AT9" s="1">
        <v>3</v>
      </c>
      <c r="AU9" s="1">
        <v>1</v>
      </c>
      <c r="AV9" s="1">
        <v>0</v>
      </c>
      <c r="AW9" s="1">
        <v>0</v>
      </c>
      <c r="AX9" s="1">
        <v>0</v>
      </c>
      <c r="AY9" s="1">
        <v>0</v>
      </c>
      <c r="AZ9" s="1">
        <v>3</v>
      </c>
      <c r="BA9" s="1">
        <v>3</v>
      </c>
      <c r="BB9" s="1">
        <v>6</v>
      </c>
      <c r="BC9" s="1">
        <v>17</v>
      </c>
      <c r="BD9" s="1">
        <v>11</v>
      </c>
      <c r="BE9" s="1">
        <v>6</v>
      </c>
      <c r="BF9" s="1">
        <v>0</v>
      </c>
      <c r="BG9" s="1">
        <v>4</v>
      </c>
      <c r="BH9" s="1">
        <v>4</v>
      </c>
      <c r="BI9" s="1">
        <v>2.12</v>
      </c>
      <c r="BJ9" s="1">
        <v>54</v>
      </c>
      <c r="BK9" s="1">
        <v>46</v>
      </c>
      <c r="BL9" s="1">
        <v>85</v>
      </c>
      <c r="BM9" s="1">
        <v>16</v>
      </c>
      <c r="BN9" s="1">
        <v>9</v>
      </c>
      <c r="BO9" s="1">
        <v>56</v>
      </c>
      <c r="BP9" s="1">
        <v>4</v>
      </c>
      <c r="BQ9" s="1">
        <v>2</v>
      </c>
      <c r="BR9" s="1">
        <v>50</v>
      </c>
      <c r="BS9" s="1">
        <v>0</v>
      </c>
      <c r="BT9" s="1">
        <v>0</v>
      </c>
      <c r="BU9" s="1">
        <v>1</v>
      </c>
      <c r="BV9" s="1">
        <v>0</v>
      </c>
      <c r="BW9" s="1">
        <v>0</v>
      </c>
      <c r="BX9" s="1">
        <v>0</v>
      </c>
      <c r="BY9" s="1">
        <v>65</v>
      </c>
      <c r="BZ9" s="1">
        <v>0</v>
      </c>
      <c r="CA9" s="1">
        <v>3</v>
      </c>
      <c r="CB9" s="1">
        <v>1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f t="shared" si="0"/>
        <v>3.1479992000000001</v>
      </c>
      <c r="CL9" s="1">
        <v>6</v>
      </c>
    </row>
    <row r="10" spans="1:90" x14ac:dyDescent="0.25">
      <c r="A10" s="1" t="s">
        <v>70</v>
      </c>
      <c r="B10" s="1">
        <v>3.7</v>
      </c>
      <c r="C10" s="1">
        <v>1</v>
      </c>
      <c r="D10" s="1">
        <v>8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2</v>
      </c>
      <c r="V10" s="1">
        <v>1</v>
      </c>
      <c r="W10" s="1">
        <v>50</v>
      </c>
      <c r="X10" s="1">
        <v>1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1</v>
      </c>
      <c r="AI10" s="1">
        <v>0</v>
      </c>
      <c r="AJ10" s="1">
        <v>0</v>
      </c>
      <c r="AK10" s="1">
        <v>2</v>
      </c>
      <c r="AL10" s="1">
        <v>0.6</v>
      </c>
      <c r="AM10" s="1">
        <v>0.2</v>
      </c>
      <c r="AN10" s="1">
        <v>0</v>
      </c>
      <c r="AO10" s="1">
        <v>-0.8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X10" s="1">
        <v>0</v>
      </c>
      <c r="AY10" s="1">
        <v>0</v>
      </c>
      <c r="AZ10" s="1">
        <v>0</v>
      </c>
      <c r="BA10" s="1">
        <v>1</v>
      </c>
      <c r="BB10" s="1">
        <v>1</v>
      </c>
      <c r="BC10" s="1">
        <v>10</v>
      </c>
      <c r="BD10" s="1">
        <v>10</v>
      </c>
      <c r="BE10" s="1">
        <v>5</v>
      </c>
      <c r="BF10" s="1">
        <v>0</v>
      </c>
      <c r="BG10" s="1">
        <v>2</v>
      </c>
      <c r="BH10" s="1">
        <v>6</v>
      </c>
      <c r="BI10" s="1">
        <v>2.74</v>
      </c>
      <c r="BJ10" s="1">
        <v>8</v>
      </c>
      <c r="BK10" s="1">
        <v>7</v>
      </c>
      <c r="BL10" s="1">
        <v>88</v>
      </c>
      <c r="BM10" s="1">
        <v>5</v>
      </c>
      <c r="BN10" s="1">
        <v>3</v>
      </c>
      <c r="BO10" s="1">
        <v>60</v>
      </c>
      <c r="BP10" s="1">
        <v>2</v>
      </c>
      <c r="BQ10" s="1">
        <v>1</v>
      </c>
      <c r="BR10" s="1">
        <v>50</v>
      </c>
      <c r="BS10" s="1">
        <v>0</v>
      </c>
      <c r="BT10" s="1">
        <v>0</v>
      </c>
      <c r="BU10" s="1">
        <v>0</v>
      </c>
      <c r="BV10" s="1">
        <v>1</v>
      </c>
      <c r="BW10" s="1">
        <v>0</v>
      </c>
      <c r="BX10" s="1">
        <v>0</v>
      </c>
      <c r="BY10" s="1">
        <v>14</v>
      </c>
      <c r="BZ10" s="1">
        <v>1</v>
      </c>
      <c r="CA10" s="1">
        <v>3</v>
      </c>
      <c r="CB10" s="1">
        <v>1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f t="shared" si="0"/>
        <v>3.4456354000000005</v>
      </c>
      <c r="CL10" s="1">
        <v>2</v>
      </c>
    </row>
    <row r="11" spans="1:90" x14ac:dyDescent="0.25">
      <c r="A11" s="1" t="s">
        <v>207</v>
      </c>
      <c r="B11" s="1">
        <v>4.4000000000000004</v>
      </c>
      <c r="C11" s="1">
        <v>1</v>
      </c>
      <c r="D11" s="1">
        <v>66</v>
      </c>
      <c r="E11" s="1">
        <v>0</v>
      </c>
      <c r="F11" s="1">
        <v>0</v>
      </c>
      <c r="G11" s="1">
        <v>0</v>
      </c>
      <c r="H11" s="1">
        <v>0</v>
      </c>
      <c r="I11" s="1">
        <v>1</v>
      </c>
      <c r="J11" s="1">
        <v>0</v>
      </c>
      <c r="K11" s="1">
        <v>1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5</v>
      </c>
      <c r="V11" s="1">
        <v>3</v>
      </c>
      <c r="W11" s="1">
        <v>60</v>
      </c>
      <c r="X11" s="1">
        <v>2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6</v>
      </c>
      <c r="AL11" s="1">
        <v>0.9</v>
      </c>
      <c r="AM11" s="1">
        <v>0.2</v>
      </c>
      <c r="AN11" s="1">
        <v>0</v>
      </c>
      <c r="AO11" s="1">
        <v>3.3</v>
      </c>
      <c r="AP11" s="1">
        <v>4</v>
      </c>
      <c r="AQ11" s="1">
        <v>4</v>
      </c>
      <c r="AR11" s="1">
        <v>0</v>
      </c>
      <c r="AS11" s="1">
        <v>1</v>
      </c>
      <c r="AT11" s="1">
        <v>2</v>
      </c>
      <c r="AU11" s="1">
        <v>0</v>
      </c>
      <c r="AV11" s="1">
        <v>0</v>
      </c>
      <c r="AX11" s="1">
        <v>1</v>
      </c>
      <c r="AY11" s="1">
        <v>1</v>
      </c>
      <c r="AZ11" s="1">
        <v>0</v>
      </c>
      <c r="BA11" s="1">
        <v>0</v>
      </c>
      <c r="BB11" s="1">
        <v>1</v>
      </c>
      <c r="BC11" s="1">
        <v>15</v>
      </c>
      <c r="BD11" s="1">
        <v>4</v>
      </c>
      <c r="BE11" s="1">
        <v>5</v>
      </c>
      <c r="BF11" s="1">
        <v>0</v>
      </c>
      <c r="BG11" s="1">
        <v>1</v>
      </c>
      <c r="BH11" s="1">
        <v>1</v>
      </c>
      <c r="BI11" s="1">
        <v>0.96</v>
      </c>
      <c r="BJ11" s="1">
        <v>21</v>
      </c>
      <c r="BK11" s="1">
        <v>14</v>
      </c>
      <c r="BL11" s="1">
        <v>67</v>
      </c>
      <c r="BM11" s="1">
        <v>12</v>
      </c>
      <c r="BN11" s="1">
        <v>6</v>
      </c>
      <c r="BO11" s="1">
        <v>50</v>
      </c>
      <c r="BP11" s="1">
        <v>5</v>
      </c>
      <c r="BQ11" s="1">
        <v>3</v>
      </c>
      <c r="BR11" s="1">
        <v>60</v>
      </c>
      <c r="BS11" s="1">
        <v>0</v>
      </c>
      <c r="BT11" s="1">
        <v>0</v>
      </c>
      <c r="BU11" s="1">
        <v>1</v>
      </c>
      <c r="BV11" s="1">
        <v>0</v>
      </c>
      <c r="BW11" s="1">
        <v>1</v>
      </c>
      <c r="BX11" s="1">
        <v>0</v>
      </c>
      <c r="BY11" s="1">
        <v>32</v>
      </c>
      <c r="BZ11" s="1">
        <v>2</v>
      </c>
      <c r="CA11" s="1">
        <v>1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f t="shared" si="0"/>
        <v>3.2743404000000003</v>
      </c>
      <c r="CL11" s="1">
        <v>2</v>
      </c>
    </row>
    <row r="12" spans="1:90" x14ac:dyDescent="0.25">
      <c r="A12" s="1" t="s">
        <v>79</v>
      </c>
      <c r="B12" s="1">
        <v>4.3</v>
      </c>
      <c r="C12" s="1">
        <v>1</v>
      </c>
      <c r="D12" s="1">
        <v>90</v>
      </c>
      <c r="E12" s="1">
        <v>0.03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11</v>
      </c>
      <c r="V12" s="1">
        <v>6</v>
      </c>
      <c r="W12" s="1">
        <v>55</v>
      </c>
      <c r="X12" s="1">
        <v>2</v>
      </c>
      <c r="Y12" s="1">
        <v>1</v>
      </c>
      <c r="Z12" s="1">
        <v>50</v>
      </c>
      <c r="AA12" s="1">
        <v>0</v>
      </c>
      <c r="AB12" s="1">
        <v>0</v>
      </c>
      <c r="AC12" s="1">
        <v>1</v>
      </c>
      <c r="AD12" s="1">
        <v>0</v>
      </c>
      <c r="AE12" s="1">
        <v>0.03</v>
      </c>
      <c r="AF12" s="1">
        <v>0</v>
      </c>
      <c r="AG12" s="1">
        <v>0</v>
      </c>
      <c r="AH12" s="1">
        <v>1</v>
      </c>
      <c r="AI12" s="1">
        <v>0</v>
      </c>
      <c r="AJ12" s="1">
        <v>0</v>
      </c>
      <c r="AK12" s="1">
        <v>2</v>
      </c>
      <c r="AL12" s="1">
        <v>16.100000000000001</v>
      </c>
      <c r="AM12" s="1">
        <v>12</v>
      </c>
      <c r="AN12" s="1">
        <v>0.1</v>
      </c>
      <c r="AO12" s="1">
        <v>2.5</v>
      </c>
      <c r="AP12" s="1">
        <v>11</v>
      </c>
      <c r="AQ12" s="1">
        <v>11</v>
      </c>
      <c r="AR12" s="1">
        <v>0</v>
      </c>
      <c r="AS12" s="1">
        <v>0</v>
      </c>
      <c r="AT12" s="1">
        <v>2</v>
      </c>
      <c r="AU12" s="1">
        <v>0</v>
      </c>
      <c r="AV12" s="1">
        <v>0</v>
      </c>
      <c r="AX12" s="1">
        <v>4</v>
      </c>
      <c r="AY12" s="1">
        <v>4</v>
      </c>
      <c r="AZ12" s="1">
        <v>0</v>
      </c>
      <c r="BA12" s="1">
        <v>0</v>
      </c>
      <c r="BB12" s="1">
        <v>4</v>
      </c>
      <c r="BC12" s="1">
        <v>15</v>
      </c>
      <c r="BD12" s="1">
        <v>4</v>
      </c>
      <c r="BE12" s="1">
        <v>5</v>
      </c>
      <c r="BF12" s="1">
        <v>0</v>
      </c>
      <c r="BG12" s="1">
        <v>1</v>
      </c>
      <c r="BH12" s="1">
        <v>1</v>
      </c>
      <c r="BI12" s="1">
        <v>0.96</v>
      </c>
      <c r="BJ12" s="1">
        <v>61</v>
      </c>
      <c r="BK12" s="1">
        <v>52</v>
      </c>
      <c r="BL12" s="1">
        <v>85</v>
      </c>
      <c r="BM12" s="1">
        <v>30</v>
      </c>
      <c r="BN12" s="1">
        <v>24</v>
      </c>
      <c r="BO12" s="1">
        <v>80</v>
      </c>
      <c r="BP12" s="1">
        <v>11</v>
      </c>
      <c r="BQ12" s="1">
        <v>6</v>
      </c>
      <c r="BR12" s="1">
        <v>55</v>
      </c>
      <c r="BS12" s="1">
        <v>0</v>
      </c>
      <c r="BT12" s="1">
        <v>0</v>
      </c>
      <c r="BU12" s="1">
        <v>1</v>
      </c>
      <c r="BV12" s="1">
        <v>0</v>
      </c>
      <c r="BW12" s="1">
        <v>0</v>
      </c>
      <c r="BX12" s="1">
        <v>0</v>
      </c>
      <c r="BY12" s="1">
        <v>80</v>
      </c>
      <c r="BZ12" s="1">
        <v>1</v>
      </c>
      <c r="CA12" s="1">
        <v>9</v>
      </c>
      <c r="CB12" s="1">
        <v>4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f t="shared" si="0"/>
        <v>3.9043044300000007</v>
      </c>
      <c r="CL12" s="1">
        <v>2</v>
      </c>
    </row>
    <row r="13" spans="1:90" x14ac:dyDescent="0.25">
      <c r="A13" s="1" t="s">
        <v>93</v>
      </c>
      <c r="B13" s="1">
        <v>4.5</v>
      </c>
      <c r="C13" s="1">
        <v>1</v>
      </c>
      <c r="D13" s="1">
        <v>90</v>
      </c>
      <c r="E13" s="1">
        <v>0.51</v>
      </c>
      <c r="F13" s="1">
        <v>0</v>
      </c>
      <c r="G13" s="1">
        <v>0.5</v>
      </c>
      <c r="H13" s="1">
        <v>0</v>
      </c>
      <c r="I13" s="1">
        <v>2</v>
      </c>
      <c r="J13" s="1">
        <v>2</v>
      </c>
      <c r="K13" s="1">
        <v>2</v>
      </c>
      <c r="L13" s="1">
        <v>0</v>
      </c>
      <c r="M13" s="1">
        <v>1</v>
      </c>
      <c r="N13" s="1">
        <v>2</v>
      </c>
      <c r="O13" s="1">
        <v>0.53</v>
      </c>
      <c r="P13" s="1">
        <v>0.53</v>
      </c>
      <c r="Q13" s="1">
        <v>0</v>
      </c>
      <c r="R13" s="1">
        <v>0</v>
      </c>
      <c r="S13" s="1">
        <v>0</v>
      </c>
      <c r="T13" s="1">
        <v>0</v>
      </c>
      <c r="U13" s="1">
        <v>13</v>
      </c>
      <c r="V13" s="1">
        <v>9</v>
      </c>
      <c r="W13" s="1">
        <v>69</v>
      </c>
      <c r="X13" s="1">
        <v>0</v>
      </c>
      <c r="Y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37</v>
      </c>
      <c r="AL13" s="1">
        <v>1.5</v>
      </c>
      <c r="AM13" s="1">
        <v>29.4</v>
      </c>
      <c r="AN13" s="1">
        <v>3.2</v>
      </c>
      <c r="AO13" s="1">
        <v>6.7</v>
      </c>
      <c r="AP13" s="1">
        <v>12</v>
      </c>
      <c r="AQ13" s="1">
        <v>12</v>
      </c>
      <c r="AR13" s="1">
        <v>0</v>
      </c>
      <c r="AS13" s="1">
        <v>1</v>
      </c>
      <c r="AT13" s="1">
        <v>2</v>
      </c>
      <c r="AU13" s="1">
        <v>5</v>
      </c>
      <c r="AV13" s="1">
        <v>4</v>
      </c>
      <c r="AW13" s="1">
        <v>80</v>
      </c>
      <c r="AX13" s="1">
        <v>7</v>
      </c>
      <c r="AY13" s="1">
        <v>5</v>
      </c>
      <c r="AZ13" s="1">
        <v>0</v>
      </c>
      <c r="BA13" s="1">
        <v>2</v>
      </c>
      <c r="BB13" s="1">
        <v>7</v>
      </c>
      <c r="BC13" s="1">
        <v>15</v>
      </c>
      <c r="BD13" s="1">
        <v>4</v>
      </c>
      <c r="BE13" s="1">
        <v>5</v>
      </c>
      <c r="BF13" s="1">
        <v>0</v>
      </c>
      <c r="BG13" s="1">
        <v>1</v>
      </c>
      <c r="BH13" s="1">
        <v>1</v>
      </c>
      <c r="BI13" s="1">
        <v>0.96</v>
      </c>
      <c r="BJ13" s="1">
        <v>57</v>
      </c>
      <c r="BK13" s="1">
        <v>44</v>
      </c>
      <c r="BL13" s="1">
        <v>77</v>
      </c>
      <c r="BM13" s="1">
        <v>24</v>
      </c>
      <c r="BN13" s="1">
        <v>17</v>
      </c>
      <c r="BO13" s="1">
        <v>71</v>
      </c>
      <c r="BP13" s="1">
        <v>13</v>
      </c>
      <c r="BQ13" s="1">
        <v>9</v>
      </c>
      <c r="BR13" s="1">
        <v>69</v>
      </c>
      <c r="BS13" s="1">
        <v>0</v>
      </c>
      <c r="BT13" s="1">
        <v>0</v>
      </c>
      <c r="BU13" s="1">
        <v>1</v>
      </c>
      <c r="BV13" s="1">
        <v>0</v>
      </c>
      <c r="BW13" s="1">
        <v>0</v>
      </c>
      <c r="BX13" s="1">
        <v>0</v>
      </c>
      <c r="BY13" s="1">
        <v>82</v>
      </c>
      <c r="BZ13" s="1">
        <v>3</v>
      </c>
      <c r="CA13" s="1">
        <v>12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f t="shared" si="0"/>
        <v>1.7664276900000018</v>
      </c>
      <c r="CL13" s="1">
        <v>2</v>
      </c>
    </row>
    <row r="14" spans="1:90" x14ac:dyDescent="0.25">
      <c r="A14" s="1" t="s">
        <v>104</v>
      </c>
      <c r="B14" s="1">
        <v>5.4</v>
      </c>
      <c r="C14" s="1">
        <v>1</v>
      </c>
      <c r="D14" s="1">
        <v>90</v>
      </c>
      <c r="E14" s="1">
        <v>0.02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18</v>
      </c>
      <c r="V14" s="1">
        <v>14</v>
      </c>
      <c r="W14" s="1">
        <v>78</v>
      </c>
      <c r="X14" s="1">
        <v>0</v>
      </c>
      <c r="Y14" s="1">
        <v>0</v>
      </c>
      <c r="AA14" s="1">
        <v>0</v>
      </c>
      <c r="AB14" s="1">
        <v>0</v>
      </c>
      <c r="AC14" s="1">
        <v>1</v>
      </c>
      <c r="AD14" s="1">
        <v>0</v>
      </c>
      <c r="AE14" s="1">
        <v>0.03</v>
      </c>
      <c r="AF14" s="1">
        <v>0</v>
      </c>
      <c r="AG14" s="1">
        <v>0</v>
      </c>
      <c r="AH14" s="1">
        <v>1</v>
      </c>
      <c r="AI14" s="1">
        <v>0</v>
      </c>
      <c r="AJ14" s="1">
        <v>0</v>
      </c>
      <c r="AK14" s="1">
        <v>2</v>
      </c>
      <c r="AL14" s="1">
        <v>12.3</v>
      </c>
      <c r="AM14" s="1">
        <v>10.6</v>
      </c>
      <c r="AN14" s="1">
        <v>0.1</v>
      </c>
      <c r="AO14" s="1">
        <v>1.9</v>
      </c>
      <c r="AP14" s="1">
        <v>8</v>
      </c>
      <c r="AQ14" s="1">
        <v>8</v>
      </c>
      <c r="AR14" s="1">
        <v>0</v>
      </c>
      <c r="AS14" s="1">
        <v>1</v>
      </c>
      <c r="AT14" s="1">
        <v>1</v>
      </c>
      <c r="AU14" s="1">
        <v>0</v>
      </c>
      <c r="AV14" s="1">
        <v>0</v>
      </c>
      <c r="AX14" s="1">
        <v>5</v>
      </c>
      <c r="AY14" s="1">
        <v>2</v>
      </c>
      <c r="AZ14" s="1">
        <v>0</v>
      </c>
      <c r="BA14" s="1">
        <v>0</v>
      </c>
      <c r="BB14" s="1">
        <v>2</v>
      </c>
      <c r="BC14" s="1">
        <v>13</v>
      </c>
      <c r="BD14" s="1">
        <v>5</v>
      </c>
      <c r="BE14" s="1">
        <v>8</v>
      </c>
      <c r="BF14" s="1">
        <v>0</v>
      </c>
      <c r="BG14" s="1">
        <v>0</v>
      </c>
      <c r="BH14" s="1">
        <v>1</v>
      </c>
      <c r="BI14" s="1">
        <v>1.28</v>
      </c>
      <c r="BJ14" s="1">
        <v>82</v>
      </c>
      <c r="BK14" s="1">
        <v>72</v>
      </c>
      <c r="BL14" s="1">
        <v>88</v>
      </c>
      <c r="BM14" s="1">
        <v>44</v>
      </c>
      <c r="BN14" s="1">
        <v>39</v>
      </c>
      <c r="BO14" s="1">
        <v>89</v>
      </c>
      <c r="BP14" s="1">
        <v>18</v>
      </c>
      <c r="BQ14" s="1">
        <v>14</v>
      </c>
      <c r="BR14" s="1">
        <v>78</v>
      </c>
      <c r="BS14" s="1">
        <v>0</v>
      </c>
      <c r="BT14" s="1">
        <v>0</v>
      </c>
      <c r="BU14" s="1">
        <v>1</v>
      </c>
      <c r="BV14" s="1">
        <v>0</v>
      </c>
      <c r="BW14" s="1">
        <v>0</v>
      </c>
      <c r="BX14" s="1">
        <v>0</v>
      </c>
      <c r="BY14" s="1">
        <v>86</v>
      </c>
      <c r="BZ14" s="1">
        <v>1</v>
      </c>
      <c r="CA14" s="1">
        <v>16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f t="shared" si="0"/>
        <v>3.6024248199999991</v>
      </c>
      <c r="CL14" s="1">
        <v>2</v>
      </c>
    </row>
    <row r="15" spans="1:90" x14ac:dyDescent="0.25">
      <c r="A15" s="1" t="s">
        <v>195</v>
      </c>
      <c r="B15" s="1">
        <v>4.5</v>
      </c>
      <c r="C15" s="1">
        <v>1</v>
      </c>
      <c r="D15" s="1">
        <v>90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5</v>
      </c>
      <c r="V15" s="1">
        <v>4</v>
      </c>
      <c r="W15" s="1">
        <v>80</v>
      </c>
      <c r="X15" s="1">
        <v>1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1</v>
      </c>
      <c r="AK15" s="1">
        <v>2</v>
      </c>
      <c r="AL15" s="1">
        <v>1.6</v>
      </c>
      <c r="AM15" s="1">
        <v>7</v>
      </c>
      <c r="AN15" s="1">
        <v>0</v>
      </c>
      <c r="AO15" s="1">
        <v>3.2</v>
      </c>
      <c r="AP15" s="1">
        <v>8</v>
      </c>
      <c r="AQ15" s="1">
        <v>20</v>
      </c>
      <c r="AR15" s="1">
        <v>0</v>
      </c>
      <c r="AS15" s="1">
        <v>6</v>
      </c>
      <c r="AT15" s="1">
        <v>0</v>
      </c>
      <c r="AU15" s="1">
        <v>0</v>
      </c>
      <c r="AV15" s="1">
        <v>0</v>
      </c>
      <c r="AX15" s="1">
        <v>5</v>
      </c>
      <c r="AY15" s="1">
        <v>2</v>
      </c>
      <c r="AZ15" s="1">
        <v>0</v>
      </c>
      <c r="BA15" s="1">
        <v>2</v>
      </c>
      <c r="BB15" s="1">
        <v>4</v>
      </c>
      <c r="BC15" s="1">
        <v>16</v>
      </c>
      <c r="BD15" s="1">
        <v>12</v>
      </c>
      <c r="BE15" s="1">
        <v>6</v>
      </c>
      <c r="BF15" s="1">
        <v>1</v>
      </c>
      <c r="BG15" s="1">
        <v>4</v>
      </c>
      <c r="BH15" s="1">
        <v>1</v>
      </c>
      <c r="BI15" s="1">
        <v>1.04</v>
      </c>
      <c r="BJ15" s="1">
        <v>27</v>
      </c>
      <c r="BK15" s="1">
        <v>22</v>
      </c>
      <c r="BL15" s="1">
        <v>81</v>
      </c>
      <c r="BM15" s="1">
        <v>13</v>
      </c>
      <c r="BN15" s="1">
        <v>10</v>
      </c>
      <c r="BO15" s="1">
        <v>77</v>
      </c>
      <c r="BP15" s="1">
        <v>5</v>
      </c>
      <c r="BQ15" s="1">
        <v>4</v>
      </c>
      <c r="BR15" s="1">
        <v>80</v>
      </c>
      <c r="BS15" s="1">
        <v>0</v>
      </c>
      <c r="BT15" s="1">
        <v>0</v>
      </c>
      <c r="BU15" s="1">
        <v>1</v>
      </c>
      <c r="BV15" s="1">
        <v>0</v>
      </c>
      <c r="BW15" s="1">
        <v>0</v>
      </c>
      <c r="BX15" s="1">
        <v>0</v>
      </c>
      <c r="BY15" s="1">
        <v>45</v>
      </c>
      <c r="BZ15" s="1">
        <v>1</v>
      </c>
      <c r="CA15" s="1">
        <v>4</v>
      </c>
      <c r="CB15" s="1">
        <v>1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f t="shared" si="0"/>
        <v>3.3374349999999993</v>
      </c>
      <c r="CL15" s="1">
        <v>2</v>
      </c>
    </row>
    <row r="16" spans="1:90" x14ac:dyDescent="0.25">
      <c r="A16" s="1" t="s">
        <v>117</v>
      </c>
      <c r="B16" s="1">
        <v>4.5999999999999996</v>
      </c>
      <c r="C16" s="1">
        <v>1</v>
      </c>
      <c r="D16" s="1">
        <v>90</v>
      </c>
      <c r="E16" s="1">
        <v>0.12</v>
      </c>
      <c r="F16" s="1">
        <v>0</v>
      </c>
      <c r="G16" s="1">
        <v>0.1</v>
      </c>
      <c r="H16" s="1">
        <v>0</v>
      </c>
      <c r="I16" s="1">
        <v>2</v>
      </c>
      <c r="J16" s="1">
        <v>1</v>
      </c>
      <c r="K16" s="1">
        <v>2</v>
      </c>
      <c r="L16" s="1">
        <v>0</v>
      </c>
      <c r="M16" s="1">
        <v>0</v>
      </c>
      <c r="N16" s="1">
        <v>1</v>
      </c>
      <c r="O16" s="1">
        <v>0.13</v>
      </c>
      <c r="P16" s="1">
        <v>0.13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X16" s="1">
        <v>0</v>
      </c>
      <c r="Y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35</v>
      </c>
      <c r="AL16" s="1">
        <v>0.2</v>
      </c>
      <c r="AM16" s="1">
        <v>31.6</v>
      </c>
      <c r="AN16" s="1">
        <v>0.8</v>
      </c>
      <c r="AO16" s="1">
        <v>4.3</v>
      </c>
      <c r="AP16" s="1">
        <v>18</v>
      </c>
      <c r="AQ16" s="1">
        <v>18</v>
      </c>
      <c r="AR16" s="1">
        <v>0</v>
      </c>
      <c r="AS16" s="1">
        <v>1</v>
      </c>
      <c r="AT16" s="1">
        <v>2</v>
      </c>
      <c r="AU16" s="1">
        <v>4</v>
      </c>
      <c r="AV16" s="1">
        <v>3</v>
      </c>
      <c r="AW16" s="1">
        <v>75</v>
      </c>
      <c r="AX16" s="1">
        <v>5</v>
      </c>
      <c r="AY16" s="1">
        <v>4</v>
      </c>
      <c r="AZ16" s="1">
        <v>1</v>
      </c>
      <c r="BA16" s="1">
        <v>3</v>
      </c>
      <c r="BB16" s="1">
        <v>8</v>
      </c>
      <c r="BC16" s="1">
        <v>15</v>
      </c>
      <c r="BD16" s="1">
        <v>4</v>
      </c>
      <c r="BE16" s="1">
        <v>5</v>
      </c>
      <c r="BF16" s="1">
        <v>0</v>
      </c>
      <c r="BG16" s="1">
        <v>1</v>
      </c>
      <c r="BH16" s="1">
        <v>1</v>
      </c>
      <c r="BI16" s="1">
        <v>0.96</v>
      </c>
      <c r="BJ16" s="1">
        <v>46</v>
      </c>
      <c r="BK16" s="1">
        <v>40</v>
      </c>
      <c r="BL16" s="1">
        <v>87</v>
      </c>
      <c r="BM16" s="1">
        <v>8</v>
      </c>
      <c r="BN16" s="1">
        <v>7</v>
      </c>
      <c r="BO16" s="1">
        <v>88</v>
      </c>
      <c r="BP16" s="1">
        <v>0</v>
      </c>
      <c r="BQ16" s="1">
        <v>0</v>
      </c>
      <c r="BS16" s="1">
        <v>0</v>
      </c>
      <c r="BT16" s="1">
        <v>0</v>
      </c>
      <c r="BU16" s="1">
        <v>1</v>
      </c>
      <c r="BV16" s="1">
        <v>0</v>
      </c>
      <c r="BW16" s="1">
        <v>0</v>
      </c>
      <c r="BX16" s="1">
        <v>0</v>
      </c>
      <c r="BY16" s="1">
        <v>65</v>
      </c>
      <c r="BZ16" s="1">
        <v>2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f t="shared" si="0"/>
        <v>1.2914966999999999</v>
      </c>
      <c r="CL16" s="1">
        <v>2</v>
      </c>
    </row>
    <row r="17" spans="1:90" x14ac:dyDescent="0.25">
      <c r="A17" s="1" t="s">
        <v>204</v>
      </c>
      <c r="B17" s="1">
        <v>4.3</v>
      </c>
      <c r="C17" s="1">
        <v>1</v>
      </c>
      <c r="D17" s="1">
        <v>90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4</v>
      </c>
      <c r="V17" s="1">
        <v>2</v>
      </c>
      <c r="W17" s="1">
        <v>50</v>
      </c>
      <c r="X17" s="1">
        <v>0</v>
      </c>
      <c r="Y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0.6</v>
      </c>
      <c r="AM17" s="1">
        <v>19.8</v>
      </c>
      <c r="AN17" s="1">
        <v>0</v>
      </c>
      <c r="AO17" s="1">
        <v>2.7</v>
      </c>
      <c r="AP17" s="1">
        <v>15</v>
      </c>
      <c r="AQ17" s="1">
        <v>15</v>
      </c>
      <c r="AR17" s="1">
        <v>0</v>
      </c>
      <c r="AS17" s="1">
        <v>1</v>
      </c>
      <c r="AT17" s="1">
        <v>3</v>
      </c>
      <c r="AU17" s="1">
        <v>1</v>
      </c>
      <c r="AV17" s="1">
        <v>0</v>
      </c>
      <c r="AW17" s="1">
        <v>0</v>
      </c>
      <c r="AX17" s="1">
        <v>8</v>
      </c>
      <c r="AY17" s="1">
        <v>4</v>
      </c>
      <c r="AZ17" s="1">
        <v>1</v>
      </c>
      <c r="BA17" s="1">
        <v>1</v>
      </c>
      <c r="BB17" s="1">
        <v>6</v>
      </c>
      <c r="BC17" s="1">
        <v>11</v>
      </c>
      <c r="BD17" s="1">
        <v>5</v>
      </c>
      <c r="BE17" s="1">
        <v>6</v>
      </c>
      <c r="BF17" s="1">
        <v>1</v>
      </c>
      <c r="BG17" s="1">
        <v>1</v>
      </c>
      <c r="BH17" s="1">
        <v>1</v>
      </c>
      <c r="BI17" s="1">
        <v>1.38</v>
      </c>
      <c r="BJ17" s="1">
        <v>37</v>
      </c>
      <c r="BK17" s="1">
        <v>32</v>
      </c>
      <c r="BL17" s="1">
        <v>86</v>
      </c>
      <c r="BM17" s="1">
        <v>13</v>
      </c>
      <c r="BN17" s="1">
        <v>11</v>
      </c>
      <c r="BO17" s="1">
        <v>85</v>
      </c>
      <c r="BP17" s="1">
        <v>4</v>
      </c>
      <c r="BQ17" s="1">
        <v>2</v>
      </c>
      <c r="BR17" s="1">
        <v>50</v>
      </c>
      <c r="BS17" s="1">
        <v>0</v>
      </c>
      <c r="BT17" s="1">
        <v>0</v>
      </c>
      <c r="BU17" s="1">
        <v>1</v>
      </c>
      <c r="BV17" s="1">
        <v>0</v>
      </c>
      <c r="BW17" s="1">
        <v>0</v>
      </c>
      <c r="BX17" s="1">
        <v>0</v>
      </c>
      <c r="BY17" s="1">
        <v>47</v>
      </c>
      <c r="BZ17" s="1">
        <v>0</v>
      </c>
      <c r="CA17" s="1">
        <v>4</v>
      </c>
      <c r="CB17" s="1">
        <v>1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f t="shared" si="0"/>
        <v>3.2820475999999994</v>
      </c>
      <c r="CL17" s="1">
        <v>2</v>
      </c>
    </row>
    <row r="18" spans="1:90" x14ac:dyDescent="0.25">
      <c r="A18" s="1" t="s">
        <v>181</v>
      </c>
      <c r="B18" s="1">
        <v>4.5</v>
      </c>
      <c r="C18" s="1">
        <v>1</v>
      </c>
      <c r="D18" s="1">
        <v>90</v>
      </c>
      <c r="E18" s="1">
        <v>0.01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0.01</v>
      </c>
      <c r="P18" s="1">
        <v>0.01</v>
      </c>
      <c r="Q18" s="1">
        <v>0</v>
      </c>
      <c r="R18" s="1">
        <v>0</v>
      </c>
      <c r="S18" s="1">
        <v>0</v>
      </c>
      <c r="T18" s="1">
        <v>0</v>
      </c>
      <c r="U18" s="1">
        <v>4</v>
      </c>
      <c r="V18" s="1">
        <v>1</v>
      </c>
      <c r="W18" s="1">
        <v>25</v>
      </c>
      <c r="X18" s="1">
        <v>0</v>
      </c>
      <c r="Y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0.01</v>
      </c>
      <c r="AF18" s="1">
        <v>0</v>
      </c>
      <c r="AG18" s="1">
        <v>0</v>
      </c>
      <c r="AH18" s="1">
        <v>1</v>
      </c>
      <c r="AI18" s="1">
        <v>0</v>
      </c>
      <c r="AJ18" s="1">
        <v>0</v>
      </c>
      <c r="AK18" s="1">
        <v>4</v>
      </c>
      <c r="AL18" s="1">
        <v>0.7</v>
      </c>
      <c r="AM18" s="1">
        <v>7.2</v>
      </c>
      <c r="AN18" s="1">
        <v>0.1</v>
      </c>
      <c r="AO18" s="1">
        <v>1.5</v>
      </c>
      <c r="AP18" s="1">
        <v>3</v>
      </c>
      <c r="AQ18" s="1">
        <v>3</v>
      </c>
      <c r="AR18" s="1">
        <v>0</v>
      </c>
      <c r="AS18" s="1">
        <v>0</v>
      </c>
      <c r="AT18" s="1">
        <v>2</v>
      </c>
      <c r="AU18" s="1">
        <v>0</v>
      </c>
      <c r="AV18" s="1">
        <v>0</v>
      </c>
      <c r="AX18" s="1">
        <v>7</v>
      </c>
      <c r="AY18" s="1">
        <v>4</v>
      </c>
      <c r="AZ18" s="1">
        <v>0</v>
      </c>
      <c r="BA18" s="1">
        <v>0</v>
      </c>
      <c r="BB18" s="1">
        <v>4</v>
      </c>
      <c r="BC18" s="1">
        <v>18</v>
      </c>
      <c r="BD18" s="1">
        <v>11</v>
      </c>
      <c r="BE18" s="1">
        <v>6</v>
      </c>
      <c r="BF18" s="1">
        <v>4</v>
      </c>
      <c r="BG18" s="1">
        <v>7</v>
      </c>
      <c r="BH18" s="1">
        <v>1</v>
      </c>
      <c r="BI18" s="1">
        <v>1.52</v>
      </c>
      <c r="BJ18" s="1">
        <v>39</v>
      </c>
      <c r="BK18" s="1">
        <v>27</v>
      </c>
      <c r="BL18" s="1">
        <v>69</v>
      </c>
      <c r="BM18" s="1">
        <v>17</v>
      </c>
      <c r="BN18" s="1">
        <v>10</v>
      </c>
      <c r="BO18" s="1">
        <v>59</v>
      </c>
      <c r="BP18" s="1">
        <v>4</v>
      </c>
      <c r="BQ18" s="1">
        <v>1</v>
      </c>
      <c r="BR18" s="1">
        <v>25</v>
      </c>
      <c r="BS18" s="1">
        <v>1</v>
      </c>
      <c r="BT18" s="1">
        <v>0</v>
      </c>
      <c r="BU18" s="1">
        <v>1</v>
      </c>
      <c r="BV18" s="1">
        <v>0</v>
      </c>
      <c r="BW18" s="1">
        <v>0</v>
      </c>
      <c r="BX18" s="1">
        <v>0</v>
      </c>
      <c r="BY18" s="1">
        <v>50</v>
      </c>
      <c r="BZ18" s="1">
        <v>2</v>
      </c>
      <c r="CA18" s="1">
        <v>2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f t="shared" si="0"/>
        <v>4.1012465700000007</v>
      </c>
      <c r="CL18" s="1">
        <v>2</v>
      </c>
    </row>
    <row r="19" spans="1:90" x14ac:dyDescent="0.25">
      <c r="A19" s="1" t="s">
        <v>138</v>
      </c>
      <c r="B19" s="1">
        <v>4.7</v>
      </c>
      <c r="C19" s="1">
        <v>1</v>
      </c>
      <c r="D19" s="1">
        <v>90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10</v>
      </c>
      <c r="V19" s="1">
        <v>7</v>
      </c>
      <c r="W19" s="1">
        <v>70</v>
      </c>
      <c r="X19" s="1">
        <v>6</v>
      </c>
      <c r="Y19" s="1">
        <v>1</v>
      </c>
      <c r="Z19" s="1">
        <v>17</v>
      </c>
      <c r="AA19" s="1">
        <v>0</v>
      </c>
      <c r="AB19" s="1">
        <v>1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6.9</v>
      </c>
      <c r="AM19" s="1">
        <v>6.4</v>
      </c>
      <c r="AN19" s="1">
        <v>0</v>
      </c>
      <c r="AO19" s="1">
        <v>2.7</v>
      </c>
      <c r="AP19" s="1">
        <v>10</v>
      </c>
      <c r="AQ19" s="1">
        <v>10</v>
      </c>
      <c r="AR19" s="1">
        <v>0</v>
      </c>
      <c r="AS19" s="1">
        <v>1</v>
      </c>
      <c r="AT19" s="1">
        <v>3</v>
      </c>
      <c r="AU19" s="1">
        <v>1</v>
      </c>
      <c r="AV19" s="1">
        <v>1</v>
      </c>
      <c r="AW19" s="1">
        <v>100</v>
      </c>
      <c r="AX19" s="1">
        <v>6</v>
      </c>
      <c r="AY19" s="1">
        <v>0</v>
      </c>
      <c r="AZ19" s="1">
        <v>0</v>
      </c>
      <c r="BA19" s="1">
        <v>1</v>
      </c>
      <c r="BB19" s="1">
        <v>1</v>
      </c>
      <c r="BC19" s="1">
        <v>11</v>
      </c>
      <c r="BD19" s="1">
        <v>5</v>
      </c>
      <c r="BE19" s="1">
        <v>6</v>
      </c>
      <c r="BF19" s="1">
        <v>1</v>
      </c>
      <c r="BG19" s="1">
        <v>1</v>
      </c>
      <c r="BH19" s="1">
        <v>1</v>
      </c>
      <c r="BI19" s="1">
        <v>1.38</v>
      </c>
      <c r="BJ19" s="1">
        <v>32</v>
      </c>
      <c r="BK19" s="1">
        <v>23</v>
      </c>
      <c r="BL19" s="1">
        <v>72</v>
      </c>
      <c r="BM19" s="1">
        <v>25</v>
      </c>
      <c r="BN19" s="1">
        <v>15</v>
      </c>
      <c r="BO19" s="1">
        <v>60</v>
      </c>
      <c r="BP19" s="1">
        <v>10</v>
      </c>
      <c r="BQ19" s="1">
        <v>7</v>
      </c>
      <c r="BR19" s="1">
        <v>70</v>
      </c>
      <c r="BS19" s="1">
        <v>0</v>
      </c>
      <c r="BT19" s="1">
        <v>0</v>
      </c>
      <c r="BU19" s="1">
        <v>1</v>
      </c>
      <c r="BV19" s="1">
        <v>0</v>
      </c>
      <c r="BW19" s="1">
        <v>0</v>
      </c>
      <c r="BX19" s="1">
        <v>1</v>
      </c>
      <c r="BY19" s="1">
        <v>62</v>
      </c>
      <c r="BZ19" s="1">
        <v>0</v>
      </c>
      <c r="CA19" s="1">
        <v>8</v>
      </c>
      <c r="CB19" s="1">
        <v>7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f t="shared" si="0"/>
        <v>3.9891837999999997</v>
      </c>
      <c r="CL19" s="1">
        <v>2</v>
      </c>
    </row>
    <row r="20" spans="1:90" x14ac:dyDescent="0.25">
      <c r="A20" s="1" t="s">
        <v>189</v>
      </c>
      <c r="B20" s="1">
        <v>4.4000000000000004</v>
      </c>
      <c r="C20" s="1">
        <v>1</v>
      </c>
      <c r="D20" s="1">
        <v>90</v>
      </c>
      <c r="E20" s="1">
        <v>0</v>
      </c>
      <c r="F20" s="1">
        <v>0</v>
      </c>
      <c r="G20" s="1">
        <v>0</v>
      </c>
      <c r="H20" s="1">
        <v>0</v>
      </c>
      <c r="I20" s="1">
        <v>1</v>
      </c>
      <c r="J20" s="1">
        <v>0</v>
      </c>
      <c r="K20" s="1">
        <v>1</v>
      </c>
      <c r="L20" s="1">
        <v>0</v>
      </c>
      <c r="M20" s="1">
        <v>0</v>
      </c>
      <c r="N20" s="1">
        <v>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2</v>
      </c>
      <c r="V20" s="1">
        <v>1</v>
      </c>
      <c r="W20" s="1">
        <v>50</v>
      </c>
      <c r="X20" s="1">
        <v>0</v>
      </c>
      <c r="Y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1</v>
      </c>
      <c r="AK20" s="1">
        <v>18</v>
      </c>
      <c r="AL20" s="1">
        <v>0.6</v>
      </c>
      <c r="AM20" s="1">
        <v>22.4</v>
      </c>
      <c r="AN20" s="1">
        <v>0</v>
      </c>
      <c r="AO20" s="1">
        <v>3.3</v>
      </c>
      <c r="AP20" s="1">
        <v>18</v>
      </c>
      <c r="AQ20" s="1">
        <v>30</v>
      </c>
      <c r="AR20" s="1">
        <v>1</v>
      </c>
      <c r="AS20" s="1">
        <v>7</v>
      </c>
      <c r="AT20" s="1">
        <v>0</v>
      </c>
      <c r="AU20" s="1">
        <v>1</v>
      </c>
      <c r="AV20" s="1">
        <v>1</v>
      </c>
      <c r="AW20" s="1">
        <v>100</v>
      </c>
      <c r="AX20" s="1">
        <v>7</v>
      </c>
      <c r="AY20" s="1">
        <v>6</v>
      </c>
      <c r="AZ20" s="1">
        <v>1</v>
      </c>
      <c r="BA20" s="1">
        <v>1</v>
      </c>
      <c r="BB20" s="1">
        <v>8</v>
      </c>
      <c r="BC20" s="1">
        <v>16</v>
      </c>
      <c r="BD20" s="1">
        <v>12</v>
      </c>
      <c r="BE20" s="1">
        <v>6</v>
      </c>
      <c r="BF20" s="1">
        <v>1</v>
      </c>
      <c r="BG20" s="1">
        <v>4</v>
      </c>
      <c r="BH20" s="1">
        <v>1</v>
      </c>
      <c r="BI20" s="1">
        <v>1.04</v>
      </c>
      <c r="BJ20" s="1">
        <v>52</v>
      </c>
      <c r="BK20" s="1">
        <v>46</v>
      </c>
      <c r="BL20" s="1">
        <v>88</v>
      </c>
      <c r="BM20" s="1">
        <v>14</v>
      </c>
      <c r="BN20" s="1">
        <v>10</v>
      </c>
      <c r="BO20" s="1">
        <v>71</v>
      </c>
      <c r="BP20" s="1">
        <v>2</v>
      </c>
      <c r="BQ20" s="1">
        <v>1</v>
      </c>
      <c r="BR20" s="1">
        <v>50</v>
      </c>
      <c r="BS20" s="1">
        <v>0</v>
      </c>
      <c r="BT20" s="1">
        <v>0</v>
      </c>
      <c r="BU20" s="1">
        <v>1</v>
      </c>
      <c r="BV20" s="1">
        <v>0</v>
      </c>
      <c r="BW20" s="1">
        <v>0</v>
      </c>
      <c r="BX20" s="1">
        <v>0</v>
      </c>
      <c r="BY20" s="1">
        <v>67</v>
      </c>
      <c r="BZ20" s="1">
        <v>1</v>
      </c>
      <c r="CA20" s="1">
        <v>1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f t="shared" si="0"/>
        <v>2.7307488000000002</v>
      </c>
      <c r="CL20" s="1">
        <v>2</v>
      </c>
    </row>
    <row r="21" spans="1:90" x14ac:dyDescent="0.25">
      <c r="A21" s="1" t="s">
        <v>149</v>
      </c>
      <c r="B21" s="1">
        <v>4.4000000000000004</v>
      </c>
      <c r="C21" s="1">
        <v>1</v>
      </c>
      <c r="D21" s="1">
        <v>90</v>
      </c>
      <c r="E21" s="1">
        <v>0.14000000000000001</v>
      </c>
      <c r="F21" s="1">
        <v>0.33</v>
      </c>
      <c r="G21" s="1">
        <v>0.2</v>
      </c>
      <c r="H21" s="1">
        <v>1</v>
      </c>
      <c r="I21" s="1">
        <v>1</v>
      </c>
      <c r="J21" s="1">
        <v>1</v>
      </c>
      <c r="K21" s="1">
        <v>1</v>
      </c>
      <c r="L21" s="1">
        <v>0</v>
      </c>
      <c r="M21" s="1">
        <v>0</v>
      </c>
      <c r="N21" s="1">
        <v>1</v>
      </c>
      <c r="O21" s="1">
        <v>0.16</v>
      </c>
      <c r="P21" s="1">
        <v>0.16</v>
      </c>
      <c r="Q21" s="1">
        <v>1</v>
      </c>
      <c r="R21" s="1">
        <v>1</v>
      </c>
      <c r="S21" s="1">
        <v>0</v>
      </c>
      <c r="T21" s="1">
        <v>1</v>
      </c>
      <c r="U21" s="1">
        <v>6</v>
      </c>
      <c r="V21" s="1">
        <v>3</v>
      </c>
      <c r="W21" s="1">
        <v>50</v>
      </c>
      <c r="X21" s="1">
        <v>0</v>
      </c>
      <c r="Y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0.04</v>
      </c>
      <c r="AF21" s="1">
        <v>0</v>
      </c>
      <c r="AG21" s="1">
        <v>0</v>
      </c>
      <c r="AH21" s="1">
        <v>1</v>
      </c>
      <c r="AI21" s="1">
        <v>0</v>
      </c>
      <c r="AJ21" s="1">
        <v>0</v>
      </c>
      <c r="AK21" s="1">
        <v>17</v>
      </c>
      <c r="AL21" s="1">
        <v>0.7</v>
      </c>
      <c r="AM21" s="1">
        <v>66.8</v>
      </c>
      <c r="AN21" s="1">
        <v>1.1000000000000001</v>
      </c>
      <c r="AO21" s="1">
        <v>2.8</v>
      </c>
      <c r="AP21" s="1">
        <v>16</v>
      </c>
      <c r="AQ21" s="1">
        <v>28</v>
      </c>
      <c r="AR21" s="1">
        <v>2</v>
      </c>
      <c r="AS21" s="1">
        <v>8</v>
      </c>
      <c r="AT21" s="1">
        <v>2</v>
      </c>
      <c r="AU21" s="1">
        <v>0</v>
      </c>
      <c r="AV21" s="1">
        <v>0</v>
      </c>
      <c r="AX21" s="1">
        <v>3</v>
      </c>
      <c r="AY21" s="1">
        <v>9</v>
      </c>
      <c r="AZ21" s="1">
        <v>3</v>
      </c>
      <c r="BA21" s="1">
        <v>2</v>
      </c>
      <c r="BB21" s="1">
        <v>14</v>
      </c>
      <c r="BC21" s="1">
        <v>11</v>
      </c>
      <c r="BD21" s="1">
        <v>6</v>
      </c>
      <c r="BE21" s="1">
        <v>5</v>
      </c>
      <c r="BF21" s="1">
        <v>0</v>
      </c>
      <c r="BG21" s="1">
        <v>3</v>
      </c>
      <c r="BH21" s="1">
        <v>2</v>
      </c>
      <c r="BI21" s="1">
        <v>1.41</v>
      </c>
      <c r="BJ21" s="1">
        <v>48</v>
      </c>
      <c r="BK21" s="1">
        <v>39</v>
      </c>
      <c r="BL21" s="1">
        <v>81</v>
      </c>
      <c r="BM21" s="1">
        <v>20</v>
      </c>
      <c r="BN21" s="1">
        <v>14</v>
      </c>
      <c r="BO21" s="1">
        <v>70</v>
      </c>
      <c r="BP21" s="1">
        <v>6</v>
      </c>
      <c r="BQ21" s="1">
        <v>3</v>
      </c>
      <c r="BR21" s="1">
        <v>50</v>
      </c>
      <c r="BS21" s="1">
        <v>0</v>
      </c>
      <c r="BT21" s="1">
        <v>0</v>
      </c>
      <c r="BU21" s="1">
        <v>1</v>
      </c>
      <c r="BV21" s="1">
        <v>0</v>
      </c>
      <c r="BW21" s="1">
        <v>0</v>
      </c>
      <c r="BX21" s="1">
        <v>0</v>
      </c>
      <c r="BY21" s="1">
        <v>64</v>
      </c>
      <c r="BZ21" s="1">
        <v>1</v>
      </c>
      <c r="CA21" s="1">
        <v>6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f t="shared" si="0"/>
        <v>0.6014925000000011</v>
      </c>
      <c r="CL21" s="1">
        <v>2</v>
      </c>
    </row>
    <row r="22" spans="1:90" x14ac:dyDescent="0.25">
      <c r="A22" s="1" t="s">
        <v>150</v>
      </c>
      <c r="B22" s="1">
        <v>5.7</v>
      </c>
      <c r="C22" s="1">
        <v>1</v>
      </c>
      <c r="D22" s="1">
        <v>90</v>
      </c>
      <c r="E22" s="1">
        <v>0.17</v>
      </c>
      <c r="F22" s="1">
        <v>0</v>
      </c>
      <c r="G22" s="1">
        <v>0.1</v>
      </c>
      <c r="H22" s="1">
        <v>0</v>
      </c>
      <c r="I22" s="1">
        <v>1</v>
      </c>
      <c r="J22" s="1">
        <v>0</v>
      </c>
      <c r="K22" s="1">
        <v>1</v>
      </c>
      <c r="L22" s="1">
        <v>0</v>
      </c>
      <c r="M22" s="1">
        <v>0</v>
      </c>
      <c r="N22" s="1">
        <v>1</v>
      </c>
      <c r="O22" s="1">
        <v>0.04</v>
      </c>
      <c r="P22" s="1">
        <v>0.04</v>
      </c>
      <c r="Q22" s="1">
        <v>0</v>
      </c>
      <c r="R22" s="1">
        <v>0</v>
      </c>
      <c r="S22" s="1">
        <v>0</v>
      </c>
      <c r="T22" s="1">
        <v>0</v>
      </c>
      <c r="U22" s="1">
        <v>31</v>
      </c>
      <c r="V22" s="1">
        <v>24</v>
      </c>
      <c r="W22" s="1">
        <v>77</v>
      </c>
      <c r="X22" s="1">
        <v>3</v>
      </c>
      <c r="Y22" s="1">
        <v>0</v>
      </c>
      <c r="Z22" s="1">
        <v>0</v>
      </c>
      <c r="AA22" s="1">
        <v>0</v>
      </c>
      <c r="AB22" s="1">
        <v>0</v>
      </c>
      <c r="AC22" s="1">
        <v>1</v>
      </c>
      <c r="AD22" s="1">
        <v>0</v>
      </c>
      <c r="AE22" s="1">
        <v>0.08</v>
      </c>
      <c r="AF22" s="1">
        <v>0</v>
      </c>
      <c r="AG22" s="1">
        <v>0</v>
      </c>
      <c r="AH22" s="1">
        <v>0</v>
      </c>
      <c r="AI22" s="1">
        <v>0</v>
      </c>
      <c r="AJ22" s="1">
        <v>1</v>
      </c>
      <c r="AK22" s="1">
        <v>20</v>
      </c>
      <c r="AL22" s="1">
        <v>17.7</v>
      </c>
      <c r="AM22" s="1">
        <v>12.2</v>
      </c>
      <c r="AN22" s="1">
        <v>0.5</v>
      </c>
      <c r="AO22" s="1">
        <v>5.0999999999999996</v>
      </c>
      <c r="AP22" s="1">
        <v>12</v>
      </c>
      <c r="AQ22" s="1">
        <v>24</v>
      </c>
      <c r="AR22" s="1">
        <v>0</v>
      </c>
      <c r="AS22" s="1">
        <v>6</v>
      </c>
      <c r="AT22" s="1">
        <v>0</v>
      </c>
      <c r="AU22" s="1">
        <v>0</v>
      </c>
      <c r="AV22" s="1">
        <v>0</v>
      </c>
      <c r="AX22" s="1">
        <v>5</v>
      </c>
      <c r="AY22" s="1">
        <v>1</v>
      </c>
      <c r="AZ22" s="1">
        <v>0</v>
      </c>
      <c r="BA22" s="1">
        <v>0</v>
      </c>
      <c r="BB22" s="1">
        <v>1</v>
      </c>
      <c r="BC22" s="1">
        <v>4</v>
      </c>
      <c r="BD22" s="1">
        <v>1</v>
      </c>
      <c r="BE22" s="1">
        <v>1</v>
      </c>
      <c r="BF22" s="1">
        <v>0</v>
      </c>
      <c r="BG22" s="1">
        <v>1</v>
      </c>
      <c r="BH22" s="1">
        <v>1</v>
      </c>
      <c r="BI22" s="1">
        <v>0.48</v>
      </c>
      <c r="BJ22" s="1">
        <v>100</v>
      </c>
      <c r="BK22" s="1">
        <v>88</v>
      </c>
      <c r="BL22" s="1">
        <v>88</v>
      </c>
      <c r="BM22" s="1">
        <v>70</v>
      </c>
      <c r="BN22" s="1">
        <v>57</v>
      </c>
      <c r="BO22" s="1">
        <v>81</v>
      </c>
      <c r="BP22" s="1">
        <v>31</v>
      </c>
      <c r="BQ22" s="1">
        <v>24</v>
      </c>
      <c r="BR22" s="1">
        <v>77</v>
      </c>
      <c r="BS22" s="1">
        <v>0</v>
      </c>
      <c r="BT22" s="1">
        <v>0</v>
      </c>
      <c r="BU22" s="1">
        <v>1</v>
      </c>
      <c r="BV22" s="1">
        <v>0</v>
      </c>
      <c r="BW22" s="1">
        <v>0</v>
      </c>
      <c r="BX22" s="1">
        <v>0</v>
      </c>
      <c r="BY22" s="1">
        <v>114</v>
      </c>
      <c r="BZ22" s="1">
        <v>2</v>
      </c>
      <c r="CA22" s="1">
        <v>12</v>
      </c>
      <c r="CB22" s="1">
        <v>5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f t="shared" si="0"/>
        <v>4.4033347099999993</v>
      </c>
      <c r="CL22" s="1">
        <v>2</v>
      </c>
    </row>
    <row r="23" spans="1:90" x14ac:dyDescent="0.25">
      <c r="A23" s="1" t="s">
        <v>155</v>
      </c>
      <c r="B23" s="1">
        <v>8.5</v>
      </c>
      <c r="C23" s="1">
        <v>1</v>
      </c>
      <c r="D23" s="1">
        <v>90</v>
      </c>
      <c r="E23" s="1">
        <v>0.57999999999999996</v>
      </c>
      <c r="F23" s="1">
        <v>0.5</v>
      </c>
      <c r="G23" s="1">
        <v>0.9</v>
      </c>
      <c r="H23" s="1">
        <v>1</v>
      </c>
      <c r="I23" s="1">
        <v>2</v>
      </c>
      <c r="J23" s="1">
        <v>2</v>
      </c>
      <c r="K23" s="1">
        <v>1</v>
      </c>
      <c r="L23" s="1">
        <v>1</v>
      </c>
      <c r="M23" s="1">
        <v>0</v>
      </c>
      <c r="N23" s="1">
        <v>0</v>
      </c>
      <c r="O23" s="1">
        <v>0.31</v>
      </c>
      <c r="P23" s="1">
        <v>0.31</v>
      </c>
      <c r="Q23" s="1">
        <v>0</v>
      </c>
      <c r="R23" s="1">
        <v>0</v>
      </c>
      <c r="S23" s="1">
        <v>0</v>
      </c>
      <c r="T23" s="1">
        <v>0</v>
      </c>
      <c r="U23" s="1">
        <v>35</v>
      </c>
      <c r="V23" s="1">
        <v>26</v>
      </c>
      <c r="W23" s="1">
        <v>74</v>
      </c>
      <c r="X23" s="1">
        <v>10</v>
      </c>
      <c r="Y23" s="1">
        <v>2</v>
      </c>
      <c r="Z23" s="1">
        <v>20</v>
      </c>
      <c r="AA23" s="1">
        <v>3</v>
      </c>
      <c r="AB23" s="1">
        <v>2</v>
      </c>
      <c r="AC23" s="1">
        <v>4</v>
      </c>
      <c r="AD23" s="1">
        <v>1</v>
      </c>
      <c r="AE23" s="1">
        <v>0.56999999999999995</v>
      </c>
      <c r="AF23" s="1">
        <v>1</v>
      </c>
      <c r="AG23" s="1">
        <v>0</v>
      </c>
      <c r="AH23" s="1">
        <v>0</v>
      </c>
      <c r="AI23" s="1">
        <v>0</v>
      </c>
      <c r="AJ23" s="1">
        <v>0</v>
      </c>
      <c r="AK23" s="1">
        <v>28</v>
      </c>
      <c r="AL23" s="1">
        <v>57.4</v>
      </c>
      <c r="AM23" s="1">
        <v>45.8</v>
      </c>
      <c r="AN23" s="1">
        <v>3.6</v>
      </c>
      <c r="AO23" s="1">
        <v>5.0999999999999996</v>
      </c>
      <c r="AP23" s="1">
        <v>19</v>
      </c>
      <c r="AQ23" s="1">
        <v>28</v>
      </c>
      <c r="AR23" s="1">
        <v>3</v>
      </c>
      <c r="AS23" s="1">
        <v>7</v>
      </c>
      <c r="AT23" s="1">
        <v>2</v>
      </c>
      <c r="AU23" s="1">
        <v>4</v>
      </c>
      <c r="AV23" s="1">
        <v>2</v>
      </c>
      <c r="AW23" s="1">
        <v>50</v>
      </c>
      <c r="AX23" s="1">
        <v>7</v>
      </c>
      <c r="AY23" s="1">
        <v>1</v>
      </c>
      <c r="AZ23" s="1">
        <v>0</v>
      </c>
      <c r="BA23" s="1">
        <v>0</v>
      </c>
      <c r="BB23" s="1">
        <v>1</v>
      </c>
      <c r="BC23" s="1">
        <v>10</v>
      </c>
      <c r="BD23" s="1">
        <v>10</v>
      </c>
      <c r="BE23" s="1">
        <v>5</v>
      </c>
      <c r="BF23" s="1">
        <v>0</v>
      </c>
      <c r="BG23" s="1">
        <v>2</v>
      </c>
      <c r="BH23" s="1">
        <v>6</v>
      </c>
      <c r="BI23" s="1">
        <v>2.74</v>
      </c>
      <c r="BJ23" s="1">
        <v>69</v>
      </c>
      <c r="BK23" s="1">
        <v>53</v>
      </c>
      <c r="BL23" s="1">
        <v>77</v>
      </c>
      <c r="BM23" s="1">
        <v>59</v>
      </c>
      <c r="BN23" s="1">
        <v>38</v>
      </c>
      <c r="BO23" s="1">
        <v>64</v>
      </c>
      <c r="BP23" s="1">
        <v>35</v>
      </c>
      <c r="BQ23" s="1">
        <v>26</v>
      </c>
      <c r="BR23" s="1">
        <v>74</v>
      </c>
      <c r="BS23" s="1">
        <v>2</v>
      </c>
      <c r="BT23" s="1">
        <v>1</v>
      </c>
      <c r="BU23" s="1">
        <v>1</v>
      </c>
      <c r="BV23" s="1">
        <v>0</v>
      </c>
      <c r="BW23" s="1">
        <v>0</v>
      </c>
      <c r="BX23" s="1">
        <v>0</v>
      </c>
      <c r="BY23" s="1">
        <v>101</v>
      </c>
      <c r="BZ23" s="1">
        <v>3</v>
      </c>
      <c r="CA23" s="1">
        <v>14</v>
      </c>
      <c r="CB23" s="1">
        <v>13</v>
      </c>
      <c r="CC23" s="1">
        <v>2</v>
      </c>
      <c r="CD23" s="1">
        <v>0</v>
      </c>
      <c r="CE23" s="1">
        <v>2</v>
      </c>
      <c r="CF23" s="1">
        <v>1</v>
      </c>
      <c r="CG23" s="1">
        <v>0</v>
      </c>
      <c r="CH23" s="1">
        <v>0</v>
      </c>
      <c r="CI23" s="1">
        <v>0</v>
      </c>
      <c r="CJ23" s="1">
        <v>0</v>
      </c>
      <c r="CK23" s="1">
        <f t="shared" si="0"/>
        <v>5.1337416400000002</v>
      </c>
      <c r="CL23" s="1">
        <v>2</v>
      </c>
    </row>
    <row r="24" spans="1:90" x14ac:dyDescent="0.25">
      <c r="A24" s="1" t="s">
        <v>160</v>
      </c>
      <c r="B24" s="1">
        <v>3.9</v>
      </c>
      <c r="C24" s="1">
        <v>1</v>
      </c>
      <c r="D24" s="1">
        <v>90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9</v>
      </c>
      <c r="V24" s="1">
        <v>7</v>
      </c>
      <c r="W24" s="1">
        <v>78</v>
      </c>
      <c r="X24" s="1">
        <v>0</v>
      </c>
      <c r="Y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1.4</v>
      </c>
      <c r="AM24" s="1">
        <v>7.2</v>
      </c>
      <c r="AN24" s="1">
        <v>0</v>
      </c>
      <c r="AO24" s="1">
        <v>1.8</v>
      </c>
      <c r="AP24" s="1">
        <v>15</v>
      </c>
      <c r="AQ24" s="1">
        <v>15</v>
      </c>
      <c r="AR24" s="1">
        <v>0</v>
      </c>
      <c r="AS24" s="1">
        <v>0</v>
      </c>
      <c r="AT24" s="1">
        <v>5</v>
      </c>
      <c r="AU24" s="1">
        <v>1</v>
      </c>
      <c r="AV24" s="1">
        <v>1</v>
      </c>
      <c r="AW24" s="1">
        <v>100</v>
      </c>
      <c r="AX24" s="1">
        <v>11</v>
      </c>
      <c r="AY24" s="1">
        <v>1</v>
      </c>
      <c r="AZ24" s="1">
        <v>0</v>
      </c>
      <c r="BA24" s="1">
        <v>1</v>
      </c>
      <c r="BB24" s="1">
        <v>2</v>
      </c>
      <c r="BC24" s="1">
        <v>16</v>
      </c>
      <c r="BD24" s="1">
        <v>11</v>
      </c>
      <c r="BE24" s="1">
        <v>6</v>
      </c>
      <c r="BF24" s="1">
        <v>0</v>
      </c>
      <c r="BG24" s="1">
        <v>2</v>
      </c>
      <c r="BH24" s="1">
        <v>3</v>
      </c>
      <c r="BI24" s="1">
        <v>2.31</v>
      </c>
      <c r="BJ24" s="1">
        <v>30</v>
      </c>
      <c r="BK24" s="1">
        <v>25</v>
      </c>
      <c r="BL24" s="1">
        <v>83</v>
      </c>
      <c r="BM24" s="1">
        <v>11</v>
      </c>
      <c r="BN24" s="1">
        <v>9</v>
      </c>
      <c r="BO24" s="1">
        <v>82</v>
      </c>
      <c r="BP24" s="1">
        <v>9</v>
      </c>
      <c r="BQ24" s="1">
        <v>7</v>
      </c>
      <c r="BR24" s="1">
        <v>78</v>
      </c>
      <c r="BS24" s="1">
        <v>0</v>
      </c>
      <c r="BT24" s="1">
        <v>0</v>
      </c>
      <c r="BU24" s="1">
        <v>1</v>
      </c>
      <c r="BV24" s="1">
        <v>0</v>
      </c>
      <c r="BW24" s="1">
        <v>0</v>
      </c>
      <c r="BX24" s="1">
        <v>0</v>
      </c>
      <c r="BY24" s="1">
        <v>51</v>
      </c>
      <c r="BZ24" s="1">
        <v>0</v>
      </c>
      <c r="CA24" s="1">
        <v>6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f t="shared" si="0"/>
        <v>3.3026533999999996</v>
      </c>
      <c r="CL24" s="1">
        <v>1</v>
      </c>
    </row>
    <row r="25" spans="1:90" x14ac:dyDescent="0.25">
      <c r="A25" s="1" t="s">
        <v>66</v>
      </c>
      <c r="B25" s="1">
        <v>4.8</v>
      </c>
      <c r="C25" s="1">
        <v>1</v>
      </c>
      <c r="D25" s="1">
        <v>90</v>
      </c>
      <c r="E25" s="1">
        <v>7.0000000000000007E-2</v>
      </c>
      <c r="F25" s="1">
        <v>0.33</v>
      </c>
      <c r="G25" s="1">
        <v>0.1</v>
      </c>
      <c r="H25" s="1">
        <v>1</v>
      </c>
      <c r="I25" s="1">
        <v>1</v>
      </c>
      <c r="J25" s="1">
        <v>0</v>
      </c>
      <c r="K25" s="1">
        <v>1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15</v>
      </c>
      <c r="V25" s="1">
        <v>13</v>
      </c>
      <c r="W25" s="1">
        <v>87</v>
      </c>
      <c r="X25" s="1">
        <v>0</v>
      </c>
      <c r="Y25" s="1">
        <v>0</v>
      </c>
      <c r="AA25" s="1">
        <v>0</v>
      </c>
      <c r="AB25" s="1">
        <v>0</v>
      </c>
      <c r="AC25" s="1">
        <v>3</v>
      </c>
      <c r="AD25" s="1">
        <v>0</v>
      </c>
      <c r="AE25" s="1">
        <v>0.1</v>
      </c>
      <c r="AF25" s="1">
        <v>1</v>
      </c>
      <c r="AG25" s="1">
        <v>0</v>
      </c>
      <c r="AH25" s="1">
        <v>1</v>
      </c>
      <c r="AI25" s="1">
        <v>0</v>
      </c>
      <c r="AJ25" s="1">
        <v>0</v>
      </c>
      <c r="AK25" s="1">
        <v>20</v>
      </c>
      <c r="AL25" s="1">
        <v>33</v>
      </c>
      <c r="AM25" s="1">
        <v>34.200000000000003</v>
      </c>
      <c r="AN25" s="1">
        <v>0.3</v>
      </c>
      <c r="AO25" s="1">
        <v>1.9</v>
      </c>
      <c r="AP25" s="1">
        <v>11</v>
      </c>
      <c r="AQ25" s="1">
        <v>20</v>
      </c>
      <c r="AR25" s="1">
        <v>0</v>
      </c>
      <c r="AS25" s="1">
        <v>3</v>
      </c>
      <c r="AT25" s="1">
        <v>2</v>
      </c>
      <c r="AU25" s="1">
        <v>3</v>
      </c>
      <c r="AV25" s="1">
        <v>2</v>
      </c>
      <c r="AW25" s="1">
        <v>67</v>
      </c>
      <c r="AX25" s="1">
        <v>6</v>
      </c>
      <c r="AY25" s="1">
        <v>2</v>
      </c>
      <c r="AZ25" s="1">
        <v>0</v>
      </c>
      <c r="BA25" s="1">
        <v>3</v>
      </c>
      <c r="BB25" s="1">
        <v>5</v>
      </c>
      <c r="BC25" s="1">
        <v>11</v>
      </c>
      <c r="BD25" s="1">
        <v>6</v>
      </c>
      <c r="BE25" s="1">
        <v>5</v>
      </c>
      <c r="BF25" s="1">
        <v>0</v>
      </c>
      <c r="BG25" s="1">
        <v>3</v>
      </c>
      <c r="BH25" s="1">
        <v>2</v>
      </c>
      <c r="BI25" s="1">
        <v>1.41</v>
      </c>
      <c r="BJ25" s="1">
        <v>28</v>
      </c>
      <c r="BK25" s="1">
        <v>22</v>
      </c>
      <c r="BL25" s="1">
        <v>79</v>
      </c>
      <c r="BM25" s="1">
        <v>23</v>
      </c>
      <c r="BN25" s="1">
        <v>18</v>
      </c>
      <c r="BO25" s="1">
        <v>78</v>
      </c>
      <c r="BP25" s="1">
        <v>15</v>
      </c>
      <c r="BQ25" s="1">
        <v>13</v>
      </c>
      <c r="BR25" s="1">
        <v>87</v>
      </c>
      <c r="BS25" s="1">
        <v>0</v>
      </c>
      <c r="BT25" s="1">
        <v>0</v>
      </c>
      <c r="BU25" s="1">
        <v>1</v>
      </c>
      <c r="BV25" s="1">
        <v>0</v>
      </c>
      <c r="BW25" s="1">
        <v>0</v>
      </c>
      <c r="BX25" s="1">
        <v>1</v>
      </c>
      <c r="BY25" s="1">
        <v>51</v>
      </c>
      <c r="BZ25" s="1">
        <v>2</v>
      </c>
      <c r="CA25" s="1">
        <v>8</v>
      </c>
      <c r="CB25" s="1">
        <v>1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f t="shared" si="0"/>
        <v>1.2286577700000003</v>
      </c>
      <c r="CL25" s="1">
        <v>1</v>
      </c>
    </row>
    <row r="26" spans="1:90" x14ac:dyDescent="0.25">
      <c r="A26" s="1" t="s">
        <v>162</v>
      </c>
      <c r="B26" s="1">
        <v>5.5</v>
      </c>
      <c r="C26" s="1">
        <v>1</v>
      </c>
      <c r="D26" s="1">
        <v>90</v>
      </c>
      <c r="E26" s="1">
        <v>0</v>
      </c>
      <c r="F26" s="1">
        <v>0</v>
      </c>
      <c r="G26" s="1">
        <v>0</v>
      </c>
      <c r="H26" s="1">
        <v>0</v>
      </c>
      <c r="I26" s="1">
        <v>1</v>
      </c>
      <c r="J26" s="1">
        <v>0</v>
      </c>
      <c r="K26" s="1">
        <v>1</v>
      </c>
      <c r="L26" s="1">
        <v>0</v>
      </c>
      <c r="M26" s="1">
        <v>0</v>
      </c>
      <c r="N26" s="1">
        <v>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10</v>
      </c>
      <c r="V26" s="1">
        <v>7</v>
      </c>
      <c r="W26" s="1">
        <v>70</v>
      </c>
      <c r="X26" s="1">
        <v>0</v>
      </c>
      <c r="Y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18</v>
      </c>
      <c r="AL26" s="1">
        <v>1.4</v>
      </c>
      <c r="AM26" s="1">
        <v>22.8</v>
      </c>
      <c r="AN26" s="1">
        <v>0</v>
      </c>
      <c r="AO26" s="1">
        <v>3</v>
      </c>
      <c r="AP26" s="1">
        <v>22</v>
      </c>
      <c r="AQ26" s="1">
        <v>22</v>
      </c>
      <c r="AR26" s="1">
        <v>2</v>
      </c>
      <c r="AS26" s="1">
        <v>4</v>
      </c>
      <c r="AT26" s="1">
        <v>1</v>
      </c>
      <c r="AU26" s="1">
        <v>4</v>
      </c>
      <c r="AV26" s="1">
        <v>3</v>
      </c>
      <c r="AW26" s="1">
        <v>75</v>
      </c>
      <c r="AX26" s="1">
        <v>6</v>
      </c>
      <c r="AY26" s="1">
        <v>5</v>
      </c>
      <c r="AZ26" s="1">
        <v>1</v>
      </c>
      <c r="BA26" s="1">
        <v>1</v>
      </c>
      <c r="BB26" s="1">
        <v>7</v>
      </c>
      <c r="BC26" s="1">
        <v>13</v>
      </c>
      <c r="BD26" s="1">
        <v>5</v>
      </c>
      <c r="BE26" s="1">
        <v>8</v>
      </c>
      <c r="BF26" s="1">
        <v>0</v>
      </c>
      <c r="BG26" s="1">
        <v>0</v>
      </c>
      <c r="BH26" s="1">
        <v>1</v>
      </c>
      <c r="BI26" s="1">
        <v>1.28</v>
      </c>
      <c r="BJ26" s="1">
        <v>64</v>
      </c>
      <c r="BK26" s="1">
        <v>54</v>
      </c>
      <c r="BL26" s="1">
        <v>84</v>
      </c>
      <c r="BM26" s="1">
        <v>27</v>
      </c>
      <c r="BN26" s="1">
        <v>20</v>
      </c>
      <c r="BO26" s="1">
        <v>74</v>
      </c>
      <c r="BP26" s="1">
        <v>10</v>
      </c>
      <c r="BQ26" s="1">
        <v>7</v>
      </c>
      <c r="BR26" s="1">
        <v>70</v>
      </c>
      <c r="BS26" s="1">
        <v>0</v>
      </c>
      <c r="BT26" s="1">
        <v>0</v>
      </c>
      <c r="BU26" s="1">
        <v>1</v>
      </c>
      <c r="BV26" s="1">
        <v>0</v>
      </c>
      <c r="BW26" s="1">
        <v>0</v>
      </c>
      <c r="BX26" s="1">
        <v>0</v>
      </c>
      <c r="BY26" s="1">
        <v>78</v>
      </c>
      <c r="BZ26" s="1">
        <v>1</v>
      </c>
      <c r="CA26" s="1">
        <v>10</v>
      </c>
      <c r="CB26" s="1">
        <v>1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f t="shared" si="0"/>
        <v>3.1533266000000002</v>
      </c>
      <c r="CL26" s="1">
        <v>1</v>
      </c>
    </row>
    <row r="27" spans="1:90" x14ac:dyDescent="0.25">
      <c r="A27" s="1" t="s">
        <v>193</v>
      </c>
      <c r="B27" s="1">
        <v>4.3</v>
      </c>
      <c r="C27" s="1">
        <v>1</v>
      </c>
      <c r="D27" s="1">
        <v>90</v>
      </c>
      <c r="E27" s="1">
        <v>0</v>
      </c>
      <c r="F27" s="1">
        <v>0</v>
      </c>
      <c r="G27" s="1">
        <v>0</v>
      </c>
      <c r="H27" s="1">
        <v>0</v>
      </c>
      <c r="I27" s="1">
        <v>1</v>
      </c>
      <c r="J27" s="1">
        <v>0</v>
      </c>
      <c r="K27" s="1">
        <v>1</v>
      </c>
      <c r="L27" s="1">
        <v>0</v>
      </c>
      <c r="M27" s="1">
        <v>0</v>
      </c>
      <c r="N27" s="1">
        <v>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2</v>
      </c>
      <c r="V27" s="1">
        <v>1</v>
      </c>
      <c r="W27" s="1">
        <v>50</v>
      </c>
      <c r="X27" s="1">
        <v>0</v>
      </c>
      <c r="Y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1</v>
      </c>
      <c r="AI27" s="1">
        <v>0</v>
      </c>
      <c r="AJ27" s="1">
        <v>0</v>
      </c>
      <c r="AK27" s="1">
        <v>6</v>
      </c>
      <c r="AL27" s="1">
        <v>0.4</v>
      </c>
      <c r="AM27" s="1">
        <v>6.8</v>
      </c>
      <c r="AN27" s="1">
        <v>0</v>
      </c>
      <c r="AO27" s="1">
        <v>0.8</v>
      </c>
      <c r="AP27" s="1">
        <v>8</v>
      </c>
      <c r="AQ27" s="1">
        <v>8</v>
      </c>
      <c r="AR27" s="1">
        <v>0</v>
      </c>
      <c r="AS27" s="1">
        <v>0</v>
      </c>
      <c r="AT27" s="1">
        <v>3</v>
      </c>
      <c r="AU27" s="1">
        <v>0</v>
      </c>
      <c r="AV27" s="1">
        <v>0</v>
      </c>
      <c r="AX27" s="1">
        <v>2</v>
      </c>
      <c r="AY27" s="1">
        <v>1</v>
      </c>
      <c r="AZ27" s="1">
        <v>1</v>
      </c>
      <c r="BA27" s="1">
        <v>0</v>
      </c>
      <c r="BB27" s="1">
        <v>2</v>
      </c>
      <c r="BC27" s="1">
        <v>17</v>
      </c>
      <c r="BD27" s="1">
        <v>11</v>
      </c>
      <c r="BE27" s="1">
        <v>6</v>
      </c>
      <c r="BF27" s="1">
        <v>0</v>
      </c>
      <c r="BG27" s="1">
        <v>4</v>
      </c>
      <c r="BH27" s="1">
        <v>4</v>
      </c>
      <c r="BI27" s="1">
        <v>2.12</v>
      </c>
      <c r="BJ27" s="1">
        <v>46</v>
      </c>
      <c r="BK27" s="1">
        <v>45</v>
      </c>
      <c r="BL27" s="1">
        <v>98</v>
      </c>
      <c r="BM27" s="1">
        <v>7</v>
      </c>
      <c r="BN27" s="1">
        <v>6</v>
      </c>
      <c r="BO27" s="1">
        <v>86</v>
      </c>
      <c r="BP27" s="1">
        <v>2</v>
      </c>
      <c r="BQ27" s="1">
        <v>1</v>
      </c>
      <c r="BR27" s="1">
        <v>50</v>
      </c>
      <c r="BS27" s="1">
        <v>0</v>
      </c>
      <c r="BT27" s="1">
        <v>0</v>
      </c>
      <c r="BU27" s="1">
        <v>1</v>
      </c>
      <c r="BV27" s="1">
        <v>0</v>
      </c>
      <c r="BW27" s="1">
        <v>0</v>
      </c>
      <c r="BX27" s="1">
        <v>0</v>
      </c>
      <c r="BY27" s="1">
        <v>51</v>
      </c>
      <c r="BZ27" s="1">
        <v>2</v>
      </c>
      <c r="CA27" s="1">
        <v>2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f t="shared" si="0"/>
        <v>2.9889855999999995</v>
      </c>
      <c r="CL27" s="1">
        <v>1</v>
      </c>
    </row>
    <row r="28" spans="1:90" x14ac:dyDescent="0.25">
      <c r="A28" s="1" t="s">
        <v>101</v>
      </c>
      <c r="B28" s="1">
        <v>4.9000000000000004</v>
      </c>
      <c r="C28" s="1">
        <v>1</v>
      </c>
      <c r="D28" s="1">
        <v>90</v>
      </c>
      <c r="E28" s="1">
        <v>0.01</v>
      </c>
      <c r="F28" s="1">
        <v>0</v>
      </c>
      <c r="G28" s="1">
        <v>0</v>
      </c>
      <c r="H28" s="1">
        <v>0</v>
      </c>
      <c r="I28" s="1">
        <v>1</v>
      </c>
      <c r="J28" s="1">
        <v>0</v>
      </c>
      <c r="K28" s="1">
        <v>1</v>
      </c>
      <c r="L28" s="1">
        <v>0</v>
      </c>
      <c r="M28" s="1">
        <v>0</v>
      </c>
      <c r="N28" s="1">
        <v>1</v>
      </c>
      <c r="O28" s="1">
        <v>0.01</v>
      </c>
      <c r="P28" s="1">
        <v>0.01</v>
      </c>
      <c r="Q28" s="1">
        <v>0</v>
      </c>
      <c r="R28" s="1">
        <v>0</v>
      </c>
      <c r="S28" s="1">
        <v>0</v>
      </c>
      <c r="T28" s="1">
        <v>0</v>
      </c>
      <c r="U28" s="1">
        <v>3</v>
      </c>
      <c r="V28" s="1">
        <v>1</v>
      </c>
      <c r="W28" s="1">
        <v>33</v>
      </c>
      <c r="X28" s="1">
        <v>0</v>
      </c>
      <c r="Y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0.01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4</v>
      </c>
      <c r="AL28" s="1">
        <v>0.6</v>
      </c>
      <c r="AM28" s="1">
        <v>15</v>
      </c>
      <c r="AN28" s="1">
        <v>0.1</v>
      </c>
      <c r="AO28" s="1">
        <v>1.6</v>
      </c>
      <c r="AP28" s="1">
        <v>21</v>
      </c>
      <c r="AQ28" s="1">
        <v>21</v>
      </c>
      <c r="AR28" s="1">
        <v>1</v>
      </c>
      <c r="AS28" s="1">
        <v>2</v>
      </c>
      <c r="AT28" s="1">
        <v>2</v>
      </c>
      <c r="AU28" s="1">
        <v>3</v>
      </c>
      <c r="AV28" s="1">
        <v>3</v>
      </c>
      <c r="AW28" s="1">
        <v>100</v>
      </c>
      <c r="AX28" s="1">
        <v>12</v>
      </c>
      <c r="AY28" s="1">
        <v>4</v>
      </c>
      <c r="AZ28" s="1">
        <v>0</v>
      </c>
      <c r="BA28" s="1">
        <v>0</v>
      </c>
      <c r="BB28" s="1">
        <v>4</v>
      </c>
      <c r="BC28" s="1">
        <v>10</v>
      </c>
      <c r="BD28" s="1">
        <v>10</v>
      </c>
      <c r="BE28" s="1">
        <v>5</v>
      </c>
      <c r="BF28" s="1">
        <v>0</v>
      </c>
      <c r="BG28" s="1">
        <v>2</v>
      </c>
      <c r="BH28" s="1">
        <v>6</v>
      </c>
      <c r="BI28" s="1">
        <v>2.74</v>
      </c>
      <c r="BJ28" s="1">
        <v>49</v>
      </c>
      <c r="BK28" s="1">
        <v>37</v>
      </c>
      <c r="BL28" s="1">
        <v>76</v>
      </c>
      <c r="BM28" s="1">
        <v>18</v>
      </c>
      <c r="BN28" s="1">
        <v>9</v>
      </c>
      <c r="BO28" s="1">
        <v>50</v>
      </c>
      <c r="BP28" s="1">
        <v>3</v>
      </c>
      <c r="BQ28" s="1">
        <v>1</v>
      </c>
      <c r="BR28" s="1">
        <v>33</v>
      </c>
      <c r="BS28" s="1">
        <v>0</v>
      </c>
      <c r="BT28" s="1">
        <v>0</v>
      </c>
      <c r="BU28" s="1">
        <v>1</v>
      </c>
      <c r="BV28" s="1">
        <v>0</v>
      </c>
      <c r="BW28" s="1">
        <v>0</v>
      </c>
      <c r="BX28" s="1">
        <v>2</v>
      </c>
      <c r="BY28" s="1">
        <v>64</v>
      </c>
      <c r="BZ28" s="1">
        <v>1</v>
      </c>
      <c r="CA28" s="1">
        <v>1</v>
      </c>
      <c r="CB28" s="1">
        <v>1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f t="shared" si="0"/>
        <v>4.0836201699999997</v>
      </c>
      <c r="CL28" s="1">
        <v>1</v>
      </c>
    </row>
    <row r="29" spans="1:90" x14ac:dyDescent="0.25">
      <c r="A29" s="1" t="s">
        <v>200</v>
      </c>
      <c r="B29" s="1">
        <v>4.4000000000000004</v>
      </c>
      <c r="C29" s="1">
        <v>1</v>
      </c>
      <c r="D29" s="1">
        <v>90</v>
      </c>
      <c r="E29" s="1">
        <v>0</v>
      </c>
      <c r="F29" s="1">
        <v>0</v>
      </c>
      <c r="G29" s="1">
        <v>0</v>
      </c>
      <c r="H29" s="1">
        <v>0</v>
      </c>
      <c r="I29" s="1">
        <v>1</v>
      </c>
      <c r="J29" s="1">
        <v>0</v>
      </c>
      <c r="K29" s="1">
        <v>0</v>
      </c>
      <c r="L29" s="1">
        <v>1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28</v>
      </c>
      <c r="V29" s="1">
        <v>20</v>
      </c>
      <c r="W29" s="1">
        <v>71</v>
      </c>
      <c r="X29" s="1">
        <v>5</v>
      </c>
      <c r="Y29" s="1">
        <v>1</v>
      </c>
      <c r="Z29" s="1">
        <v>20</v>
      </c>
      <c r="AA29" s="1">
        <v>0</v>
      </c>
      <c r="AB29" s="1">
        <v>1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3</v>
      </c>
      <c r="AL29" s="1">
        <v>9.4</v>
      </c>
      <c r="AM29" s="1">
        <v>18</v>
      </c>
      <c r="AN29" s="1">
        <v>0</v>
      </c>
      <c r="AO29" s="1">
        <v>2.8</v>
      </c>
      <c r="AP29" s="1">
        <v>16</v>
      </c>
      <c r="AQ29" s="1">
        <v>16</v>
      </c>
      <c r="AR29" s="1">
        <v>0</v>
      </c>
      <c r="AS29" s="1">
        <v>1</v>
      </c>
      <c r="AT29" s="1">
        <v>3</v>
      </c>
      <c r="AU29" s="1">
        <v>4</v>
      </c>
      <c r="AV29" s="1">
        <v>3</v>
      </c>
      <c r="AW29" s="1">
        <v>75</v>
      </c>
      <c r="AX29" s="1">
        <v>10</v>
      </c>
      <c r="AY29" s="1">
        <v>2</v>
      </c>
      <c r="AZ29" s="1">
        <v>0</v>
      </c>
      <c r="BA29" s="1">
        <v>1</v>
      </c>
      <c r="BB29" s="1">
        <v>3</v>
      </c>
      <c r="BC29" s="1">
        <v>11</v>
      </c>
      <c r="BD29" s="1">
        <v>5</v>
      </c>
      <c r="BE29" s="1">
        <v>6</v>
      </c>
      <c r="BF29" s="1">
        <v>1</v>
      </c>
      <c r="BG29" s="1">
        <v>1</v>
      </c>
      <c r="BH29" s="1">
        <v>1</v>
      </c>
      <c r="BI29" s="1">
        <v>1.38</v>
      </c>
      <c r="BJ29" s="1">
        <v>58</v>
      </c>
      <c r="BK29" s="1">
        <v>46</v>
      </c>
      <c r="BL29" s="1">
        <v>79</v>
      </c>
      <c r="BM29" s="1">
        <v>43</v>
      </c>
      <c r="BN29" s="1">
        <v>31</v>
      </c>
      <c r="BO29" s="1">
        <v>72</v>
      </c>
      <c r="BP29" s="1">
        <v>28</v>
      </c>
      <c r="BQ29" s="1">
        <v>20</v>
      </c>
      <c r="BR29" s="1">
        <v>71</v>
      </c>
      <c r="BS29" s="1">
        <v>0</v>
      </c>
      <c r="BT29" s="1">
        <v>0</v>
      </c>
      <c r="BU29" s="1">
        <v>1</v>
      </c>
      <c r="BV29" s="1">
        <v>0</v>
      </c>
      <c r="BW29" s="1">
        <v>0</v>
      </c>
      <c r="BX29" s="1">
        <v>0</v>
      </c>
      <c r="BY29" s="1">
        <v>82</v>
      </c>
      <c r="BZ29" s="1">
        <v>1</v>
      </c>
      <c r="CA29" s="1">
        <v>14</v>
      </c>
      <c r="CB29" s="1">
        <v>5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f t="shared" si="0"/>
        <v>3.7274629999999993</v>
      </c>
      <c r="CL29" s="1">
        <v>1</v>
      </c>
    </row>
    <row r="30" spans="1:90" x14ac:dyDescent="0.25">
      <c r="A30" s="1" t="s">
        <v>135</v>
      </c>
      <c r="B30" s="1">
        <v>4.9000000000000004</v>
      </c>
      <c r="C30" s="1">
        <v>1</v>
      </c>
      <c r="D30" s="1">
        <v>90</v>
      </c>
      <c r="E30" s="1">
        <v>0.4</v>
      </c>
      <c r="F30" s="1">
        <v>0.5</v>
      </c>
      <c r="G30" s="1">
        <v>0.6</v>
      </c>
      <c r="H30" s="1">
        <v>1</v>
      </c>
      <c r="I30" s="1">
        <v>1</v>
      </c>
      <c r="J30" s="1">
        <v>1</v>
      </c>
      <c r="K30" s="1">
        <v>1</v>
      </c>
      <c r="L30" s="1">
        <v>0</v>
      </c>
      <c r="M30" s="1">
        <v>0</v>
      </c>
      <c r="N30" s="1">
        <v>1</v>
      </c>
      <c r="O30" s="1">
        <v>0.13</v>
      </c>
      <c r="P30" s="1">
        <v>0.13</v>
      </c>
      <c r="Q30" s="1">
        <v>0</v>
      </c>
      <c r="R30" s="1">
        <v>0</v>
      </c>
      <c r="S30" s="1">
        <v>0</v>
      </c>
      <c r="T30" s="1">
        <v>0</v>
      </c>
      <c r="U30" s="1">
        <v>17</v>
      </c>
      <c r="V30" s="1">
        <v>12</v>
      </c>
      <c r="W30" s="1">
        <v>71</v>
      </c>
      <c r="X30" s="1">
        <v>0</v>
      </c>
      <c r="Y30" s="1">
        <v>0</v>
      </c>
      <c r="AA30" s="1">
        <v>0</v>
      </c>
      <c r="AB30" s="1">
        <v>0</v>
      </c>
      <c r="AC30" s="1">
        <v>2</v>
      </c>
      <c r="AD30" s="1">
        <v>1</v>
      </c>
      <c r="AE30" s="1">
        <v>0.44</v>
      </c>
      <c r="AF30" s="1">
        <v>1</v>
      </c>
      <c r="AG30" s="1">
        <v>0</v>
      </c>
      <c r="AH30" s="1">
        <v>1</v>
      </c>
      <c r="AI30" s="1">
        <v>0</v>
      </c>
      <c r="AJ30" s="1">
        <v>0</v>
      </c>
      <c r="AK30" s="1">
        <v>38</v>
      </c>
      <c r="AL30" s="1">
        <v>22.5</v>
      </c>
      <c r="AM30" s="1">
        <v>35</v>
      </c>
      <c r="AN30" s="1">
        <v>2.1</v>
      </c>
      <c r="AO30" s="1">
        <v>3.9</v>
      </c>
      <c r="AP30" s="1">
        <v>16</v>
      </c>
      <c r="AQ30" s="1">
        <v>25</v>
      </c>
      <c r="AR30" s="1">
        <v>0</v>
      </c>
      <c r="AS30" s="1">
        <v>4</v>
      </c>
      <c r="AT30" s="1">
        <v>3</v>
      </c>
      <c r="AU30" s="1">
        <v>3</v>
      </c>
      <c r="AV30" s="1">
        <v>2</v>
      </c>
      <c r="AW30" s="1">
        <v>67</v>
      </c>
      <c r="AX30" s="1">
        <v>6</v>
      </c>
      <c r="AY30" s="1">
        <v>2</v>
      </c>
      <c r="AZ30" s="1">
        <v>1</v>
      </c>
      <c r="BA30" s="1">
        <v>3</v>
      </c>
      <c r="BB30" s="1">
        <v>6</v>
      </c>
      <c r="BC30" s="1">
        <v>11</v>
      </c>
      <c r="BD30" s="1">
        <v>5</v>
      </c>
      <c r="BE30" s="1">
        <v>6</v>
      </c>
      <c r="BF30" s="1">
        <v>1</v>
      </c>
      <c r="BG30" s="1">
        <v>1</v>
      </c>
      <c r="BH30" s="1">
        <v>1</v>
      </c>
      <c r="BI30" s="1">
        <v>1.38</v>
      </c>
      <c r="BJ30" s="1">
        <v>52</v>
      </c>
      <c r="BK30" s="1">
        <v>42</v>
      </c>
      <c r="BL30" s="1">
        <v>81</v>
      </c>
      <c r="BM30" s="1">
        <v>28</v>
      </c>
      <c r="BN30" s="1">
        <v>21</v>
      </c>
      <c r="BO30" s="1">
        <v>75</v>
      </c>
      <c r="BP30" s="1">
        <v>17</v>
      </c>
      <c r="BQ30" s="1">
        <v>12</v>
      </c>
      <c r="BR30" s="1">
        <v>71</v>
      </c>
      <c r="BS30" s="1">
        <v>0</v>
      </c>
      <c r="BT30" s="1">
        <v>0</v>
      </c>
      <c r="BU30" s="1">
        <v>1</v>
      </c>
      <c r="BV30" s="1">
        <v>0</v>
      </c>
      <c r="BW30" s="1">
        <v>0</v>
      </c>
      <c r="BX30" s="1">
        <v>0</v>
      </c>
      <c r="BY30" s="1">
        <v>67</v>
      </c>
      <c r="BZ30" s="1">
        <v>3</v>
      </c>
      <c r="CA30" s="1">
        <v>14</v>
      </c>
      <c r="CB30" s="1">
        <v>2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f t="shared" si="0"/>
        <v>1.915159679999999</v>
      </c>
      <c r="CL30" s="1">
        <v>1</v>
      </c>
    </row>
    <row r="31" spans="1:90" x14ac:dyDescent="0.25">
      <c r="A31" s="1" t="s">
        <v>169</v>
      </c>
      <c r="B31" s="1">
        <v>4.5</v>
      </c>
      <c r="C31" s="1">
        <v>1</v>
      </c>
      <c r="D31" s="1">
        <v>90</v>
      </c>
      <c r="E31" s="1">
        <v>0.02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12</v>
      </c>
      <c r="V31" s="1">
        <v>8</v>
      </c>
      <c r="W31" s="1">
        <v>67</v>
      </c>
      <c r="X31" s="1">
        <v>6</v>
      </c>
      <c r="Y31" s="1">
        <v>1</v>
      </c>
      <c r="Z31" s="1">
        <v>17</v>
      </c>
      <c r="AA31" s="1">
        <v>0</v>
      </c>
      <c r="AB31" s="1">
        <v>0</v>
      </c>
      <c r="AC31" s="1">
        <v>1</v>
      </c>
      <c r="AD31" s="1">
        <v>0</v>
      </c>
      <c r="AE31" s="1">
        <v>0.03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2</v>
      </c>
      <c r="AL31" s="1">
        <v>18.3</v>
      </c>
      <c r="AM31" s="1">
        <v>15.4</v>
      </c>
      <c r="AN31" s="1">
        <v>0.1</v>
      </c>
      <c r="AO31" s="1">
        <v>2.9</v>
      </c>
      <c r="AP31" s="1">
        <v>11</v>
      </c>
      <c r="AQ31" s="1">
        <v>11</v>
      </c>
      <c r="AR31" s="1">
        <v>0</v>
      </c>
      <c r="AS31" s="1">
        <v>2</v>
      </c>
      <c r="AT31" s="1">
        <v>1</v>
      </c>
      <c r="AU31" s="1">
        <v>3</v>
      </c>
      <c r="AV31" s="1">
        <v>2</v>
      </c>
      <c r="AW31" s="1">
        <v>67</v>
      </c>
      <c r="AX31" s="1">
        <v>8</v>
      </c>
      <c r="AY31" s="1">
        <v>3</v>
      </c>
      <c r="AZ31" s="1">
        <v>0</v>
      </c>
      <c r="BA31" s="1">
        <v>2</v>
      </c>
      <c r="BB31" s="1">
        <v>5</v>
      </c>
      <c r="BC31" s="1">
        <v>13</v>
      </c>
      <c r="BD31" s="1">
        <v>5</v>
      </c>
      <c r="BE31" s="1">
        <v>8</v>
      </c>
      <c r="BF31" s="1">
        <v>0</v>
      </c>
      <c r="BG31" s="1">
        <v>0</v>
      </c>
      <c r="BH31" s="1">
        <v>1</v>
      </c>
      <c r="BI31" s="1">
        <v>1.28</v>
      </c>
      <c r="BJ31" s="1">
        <v>46</v>
      </c>
      <c r="BK31" s="1">
        <v>35</v>
      </c>
      <c r="BL31" s="1">
        <v>76</v>
      </c>
      <c r="BM31" s="1">
        <v>35</v>
      </c>
      <c r="BN31" s="1">
        <v>24</v>
      </c>
      <c r="BO31" s="1">
        <v>69</v>
      </c>
      <c r="BP31" s="1">
        <v>12</v>
      </c>
      <c r="BQ31" s="1">
        <v>8</v>
      </c>
      <c r="BR31" s="1">
        <v>67</v>
      </c>
      <c r="BS31" s="1">
        <v>0</v>
      </c>
      <c r="BT31" s="1">
        <v>0</v>
      </c>
      <c r="BU31" s="1">
        <v>1</v>
      </c>
      <c r="BV31" s="1">
        <v>0</v>
      </c>
      <c r="BW31" s="1">
        <v>0</v>
      </c>
      <c r="BX31" s="1">
        <v>0</v>
      </c>
      <c r="BY31" s="1">
        <v>82</v>
      </c>
      <c r="BZ31" s="1">
        <v>1</v>
      </c>
      <c r="CA31" s="1">
        <v>2</v>
      </c>
      <c r="CB31" s="1">
        <v>4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  <c r="CJ31" s="1">
        <v>0</v>
      </c>
      <c r="CK31" s="1">
        <f t="shared" si="0"/>
        <v>4.0375764199999997</v>
      </c>
      <c r="CL31" s="1">
        <v>1</v>
      </c>
    </row>
    <row r="32" spans="1:90" x14ac:dyDescent="0.25">
      <c r="A32" s="1" t="s">
        <v>143</v>
      </c>
      <c r="B32" s="1">
        <v>4.5999999999999996</v>
      </c>
      <c r="C32" s="1">
        <v>1</v>
      </c>
      <c r="D32" s="1">
        <v>38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1</v>
      </c>
      <c r="V32" s="1">
        <v>1</v>
      </c>
      <c r="W32" s="1">
        <v>100</v>
      </c>
      <c r="X32" s="1">
        <v>0</v>
      </c>
      <c r="Y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0.3</v>
      </c>
      <c r="AM32" s="1">
        <v>6.6</v>
      </c>
      <c r="AN32" s="1">
        <v>0</v>
      </c>
      <c r="AO32" s="1">
        <v>4.7</v>
      </c>
      <c r="AP32" s="1">
        <v>6</v>
      </c>
      <c r="AQ32" s="1">
        <v>6</v>
      </c>
      <c r="AR32" s="1">
        <v>0</v>
      </c>
      <c r="AS32" s="1">
        <v>1</v>
      </c>
      <c r="AT32" s="1">
        <v>0</v>
      </c>
      <c r="AU32" s="1">
        <v>0</v>
      </c>
      <c r="AV32" s="1">
        <v>0</v>
      </c>
      <c r="AX32" s="1">
        <v>3</v>
      </c>
      <c r="AY32" s="1">
        <v>2</v>
      </c>
      <c r="AZ32" s="1">
        <v>0</v>
      </c>
      <c r="BA32" s="1">
        <v>1</v>
      </c>
      <c r="BB32" s="1">
        <v>3</v>
      </c>
      <c r="BC32" s="1">
        <v>8</v>
      </c>
      <c r="BD32" s="1">
        <v>5</v>
      </c>
      <c r="BE32" s="1">
        <v>1</v>
      </c>
      <c r="BF32" s="1">
        <v>0</v>
      </c>
      <c r="BG32" s="1">
        <v>1</v>
      </c>
      <c r="BH32" s="1">
        <v>0</v>
      </c>
      <c r="BI32" s="1">
        <v>0.13</v>
      </c>
      <c r="BJ32" s="1">
        <v>26</v>
      </c>
      <c r="BK32" s="1">
        <v>25</v>
      </c>
      <c r="BL32" s="1">
        <v>96</v>
      </c>
      <c r="BM32" s="1">
        <v>10</v>
      </c>
      <c r="BN32" s="1">
        <v>9</v>
      </c>
      <c r="BO32" s="1">
        <v>90</v>
      </c>
      <c r="BP32" s="1">
        <v>1</v>
      </c>
      <c r="BQ32" s="1">
        <v>1</v>
      </c>
      <c r="BR32" s="1">
        <v>100</v>
      </c>
      <c r="BS32" s="1">
        <v>0</v>
      </c>
      <c r="BT32" s="1">
        <v>0</v>
      </c>
      <c r="BU32" s="1">
        <v>0</v>
      </c>
      <c r="BV32" s="1">
        <v>1</v>
      </c>
      <c r="BW32" s="1">
        <v>0</v>
      </c>
      <c r="BX32" s="1">
        <v>0</v>
      </c>
      <c r="BY32" s="1">
        <v>30</v>
      </c>
      <c r="BZ32" s="1">
        <v>0</v>
      </c>
      <c r="CA32" s="1">
        <v>1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0</v>
      </c>
      <c r="CK32" s="1">
        <f t="shared" si="0"/>
        <v>3.3084562000000011</v>
      </c>
      <c r="CL32" s="1">
        <v>1</v>
      </c>
    </row>
    <row r="33" spans="1:90" x14ac:dyDescent="0.25">
      <c r="A33" s="1" t="s">
        <v>125</v>
      </c>
      <c r="B33" s="1">
        <v>4.4000000000000004</v>
      </c>
      <c r="C33" s="1">
        <v>1</v>
      </c>
      <c r="D33" s="1">
        <v>90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5</v>
      </c>
      <c r="V33" s="1">
        <v>3</v>
      </c>
      <c r="W33" s="1">
        <v>60</v>
      </c>
      <c r="X33" s="1">
        <v>0</v>
      </c>
      <c r="Y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2</v>
      </c>
      <c r="AL33" s="1">
        <v>0.6</v>
      </c>
      <c r="AM33" s="1">
        <v>19.8</v>
      </c>
      <c r="AN33" s="1">
        <v>0</v>
      </c>
      <c r="AO33" s="1">
        <v>1.7</v>
      </c>
      <c r="AP33" s="1">
        <v>13</v>
      </c>
      <c r="AQ33" s="1">
        <v>13</v>
      </c>
      <c r="AR33" s="1">
        <v>0</v>
      </c>
      <c r="AS33" s="1">
        <v>0</v>
      </c>
      <c r="AT33" s="1">
        <v>5</v>
      </c>
      <c r="AU33" s="1">
        <v>0</v>
      </c>
      <c r="AV33" s="1">
        <v>0</v>
      </c>
      <c r="AX33" s="1">
        <v>8</v>
      </c>
      <c r="AY33" s="1">
        <v>5</v>
      </c>
      <c r="AZ33" s="1">
        <v>1</v>
      </c>
      <c r="BA33" s="1">
        <v>3</v>
      </c>
      <c r="BB33" s="1">
        <v>9</v>
      </c>
      <c r="BC33" s="1">
        <v>16</v>
      </c>
      <c r="BD33" s="1">
        <v>11</v>
      </c>
      <c r="BE33" s="1">
        <v>6</v>
      </c>
      <c r="BF33" s="1">
        <v>0</v>
      </c>
      <c r="BG33" s="1">
        <v>2</v>
      </c>
      <c r="BH33" s="1">
        <v>3</v>
      </c>
      <c r="BI33" s="1">
        <v>2.31</v>
      </c>
      <c r="BJ33" s="1">
        <v>45</v>
      </c>
      <c r="BK33" s="1">
        <v>34</v>
      </c>
      <c r="BL33" s="1">
        <v>76</v>
      </c>
      <c r="BM33" s="1">
        <v>19</v>
      </c>
      <c r="BN33" s="1">
        <v>9</v>
      </c>
      <c r="BO33" s="1">
        <v>47</v>
      </c>
      <c r="BP33" s="1">
        <v>5</v>
      </c>
      <c r="BQ33" s="1">
        <v>3</v>
      </c>
      <c r="BR33" s="1">
        <v>60</v>
      </c>
      <c r="BS33" s="1">
        <v>0</v>
      </c>
      <c r="BT33" s="1">
        <v>0</v>
      </c>
      <c r="BU33" s="1">
        <v>1</v>
      </c>
      <c r="BV33" s="1">
        <v>0</v>
      </c>
      <c r="BW33" s="1">
        <v>0</v>
      </c>
      <c r="BX33" s="1">
        <v>0</v>
      </c>
      <c r="BY33" s="1">
        <v>58</v>
      </c>
      <c r="BZ33" s="1">
        <v>1</v>
      </c>
      <c r="CA33" s="1">
        <v>5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f t="shared" si="0"/>
        <v>3.1957426000000004</v>
      </c>
      <c r="CL33" s="1">
        <v>0</v>
      </c>
    </row>
    <row r="34" spans="1:90" x14ac:dyDescent="0.25">
      <c r="A34" s="1" t="s">
        <v>88</v>
      </c>
      <c r="B34" s="1">
        <v>4.5</v>
      </c>
      <c r="C34" s="1">
        <v>1</v>
      </c>
      <c r="D34" s="1">
        <v>90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5</v>
      </c>
      <c r="V34" s="1">
        <v>4</v>
      </c>
      <c r="W34" s="1">
        <v>80</v>
      </c>
      <c r="X34" s="1">
        <v>0</v>
      </c>
      <c r="Y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0.8</v>
      </c>
      <c r="AM34" s="1">
        <v>24.4</v>
      </c>
      <c r="AN34" s="1">
        <v>0</v>
      </c>
      <c r="AO34" s="1">
        <v>2.6</v>
      </c>
      <c r="AP34" s="1">
        <v>10</v>
      </c>
      <c r="AQ34" s="1">
        <v>10</v>
      </c>
      <c r="AR34" s="1">
        <v>0</v>
      </c>
      <c r="AS34" s="1">
        <v>1</v>
      </c>
      <c r="AT34" s="1">
        <v>2</v>
      </c>
      <c r="AU34" s="1">
        <v>6</v>
      </c>
      <c r="AV34" s="1">
        <v>2</v>
      </c>
      <c r="AW34" s="1">
        <v>33</v>
      </c>
      <c r="AX34" s="1">
        <v>5</v>
      </c>
      <c r="AY34" s="1">
        <v>5</v>
      </c>
      <c r="AZ34" s="1">
        <v>0</v>
      </c>
      <c r="BA34" s="1">
        <v>2</v>
      </c>
      <c r="BB34" s="1">
        <v>7</v>
      </c>
      <c r="BC34" s="1">
        <v>11</v>
      </c>
      <c r="BD34" s="1">
        <v>6</v>
      </c>
      <c r="BE34" s="1">
        <v>5</v>
      </c>
      <c r="BF34" s="1">
        <v>0</v>
      </c>
      <c r="BG34" s="1">
        <v>3</v>
      </c>
      <c r="BH34" s="1">
        <v>2</v>
      </c>
      <c r="BI34" s="1">
        <v>1.41</v>
      </c>
      <c r="BJ34" s="1">
        <v>38</v>
      </c>
      <c r="BK34" s="1">
        <v>24</v>
      </c>
      <c r="BL34" s="1">
        <v>63</v>
      </c>
      <c r="BM34" s="1">
        <v>18</v>
      </c>
      <c r="BN34" s="1">
        <v>12</v>
      </c>
      <c r="BO34" s="1">
        <v>67</v>
      </c>
      <c r="BP34" s="1">
        <v>5</v>
      </c>
      <c r="BQ34" s="1">
        <v>4</v>
      </c>
      <c r="BR34" s="1">
        <v>80</v>
      </c>
      <c r="BS34" s="1">
        <v>0</v>
      </c>
      <c r="BT34" s="1">
        <v>0</v>
      </c>
      <c r="BU34" s="1">
        <v>1</v>
      </c>
      <c r="BV34" s="1">
        <v>0</v>
      </c>
      <c r="BW34" s="1">
        <v>0</v>
      </c>
      <c r="BX34" s="1">
        <v>0</v>
      </c>
      <c r="BY34" s="1">
        <v>54</v>
      </c>
      <c r="BZ34" s="1">
        <v>0</v>
      </c>
      <c r="CA34" s="1">
        <v>4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f t="shared" si="0"/>
        <v>3.4610598000000001</v>
      </c>
      <c r="CL34" s="1">
        <v>-2</v>
      </c>
    </row>
    <row r="35" spans="1:90" x14ac:dyDescent="0.25">
      <c r="A35" s="1" t="s">
        <v>109</v>
      </c>
      <c r="B35" s="1">
        <v>5.7</v>
      </c>
      <c r="C35" s="1">
        <v>2</v>
      </c>
      <c r="D35" s="1">
        <v>90</v>
      </c>
      <c r="E35" s="1">
        <v>0.03</v>
      </c>
      <c r="F35" s="1">
        <v>0.2</v>
      </c>
      <c r="G35" s="1">
        <v>0.1</v>
      </c>
      <c r="H35" s="1">
        <v>2</v>
      </c>
      <c r="I35" s="1">
        <v>1</v>
      </c>
      <c r="J35" s="1">
        <v>0.5</v>
      </c>
      <c r="K35" s="1">
        <v>1</v>
      </c>
      <c r="L35" s="1">
        <v>0</v>
      </c>
      <c r="M35" s="1">
        <v>0</v>
      </c>
      <c r="N35" s="1">
        <v>0.5</v>
      </c>
      <c r="O35" s="1">
        <v>0.08</v>
      </c>
      <c r="P35" s="1">
        <v>0.08</v>
      </c>
      <c r="Q35" s="1">
        <v>0.5</v>
      </c>
      <c r="R35" s="1">
        <v>0.5</v>
      </c>
      <c r="S35" s="1">
        <v>0</v>
      </c>
      <c r="T35" s="1">
        <v>0.5</v>
      </c>
      <c r="U35" s="1">
        <v>4.5</v>
      </c>
      <c r="V35" s="1">
        <v>3.5</v>
      </c>
      <c r="W35" s="1">
        <v>78</v>
      </c>
      <c r="X35" s="1">
        <v>0</v>
      </c>
      <c r="Y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0.03</v>
      </c>
      <c r="AF35" s="1">
        <v>0.5</v>
      </c>
      <c r="AG35" s="1">
        <v>0</v>
      </c>
      <c r="AH35" s="1">
        <v>0</v>
      </c>
      <c r="AI35" s="1">
        <v>0</v>
      </c>
      <c r="AJ35" s="1">
        <v>0.5</v>
      </c>
      <c r="AK35" s="1">
        <v>13</v>
      </c>
      <c r="AL35" s="1">
        <v>1.8</v>
      </c>
      <c r="AM35" s="1">
        <v>33</v>
      </c>
      <c r="AN35" s="1">
        <v>0.6</v>
      </c>
      <c r="AO35" s="1">
        <v>4</v>
      </c>
      <c r="AP35" s="1">
        <v>12.5</v>
      </c>
      <c r="AQ35" s="1">
        <v>29</v>
      </c>
      <c r="AR35" s="1">
        <v>0</v>
      </c>
      <c r="AS35" s="1">
        <v>8</v>
      </c>
      <c r="AT35" s="1">
        <v>1.5</v>
      </c>
      <c r="AU35" s="1">
        <v>2</v>
      </c>
      <c r="AV35" s="1">
        <v>0</v>
      </c>
      <c r="AW35" s="1">
        <v>0</v>
      </c>
      <c r="AX35" s="1">
        <v>2</v>
      </c>
      <c r="AY35" s="1">
        <v>2</v>
      </c>
      <c r="AZ35" s="1">
        <v>0</v>
      </c>
      <c r="BA35" s="1">
        <v>0</v>
      </c>
      <c r="BB35" s="1">
        <v>2</v>
      </c>
      <c r="BC35" s="1">
        <v>9.5</v>
      </c>
      <c r="BD35" s="1">
        <v>6</v>
      </c>
      <c r="BE35" s="1">
        <v>4.5</v>
      </c>
      <c r="BF35" s="1">
        <v>1</v>
      </c>
      <c r="BG35" s="1">
        <v>2</v>
      </c>
      <c r="BH35" s="1">
        <v>2.5</v>
      </c>
      <c r="BI35" s="1">
        <v>1.48</v>
      </c>
      <c r="BJ35" s="1">
        <v>99.5</v>
      </c>
      <c r="BK35" s="1">
        <v>96.5</v>
      </c>
      <c r="BL35" s="1">
        <v>97</v>
      </c>
      <c r="BM35" s="1">
        <v>33.5</v>
      </c>
      <c r="BN35" s="1">
        <v>32</v>
      </c>
      <c r="BO35" s="1">
        <v>96</v>
      </c>
      <c r="BP35" s="1">
        <v>4.5</v>
      </c>
      <c r="BQ35" s="1">
        <v>3.5</v>
      </c>
      <c r="BR35" s="1">
        <v>78</v>
      </c>
      <c r="BS35" s="1">
        <v>0</v>
      </c>
      <c r="BT35" s="1">
        <v>0</v>
      </c>
      <c r="BU35" s="1">
        <v>2</v>
      </c>
      <c r="BV35" s="1">
        <v>0</v>
      </c>
      <c r="BW35" s="1">
        <v>0</v>
      </c>
      <c r="BX35" s="1">
        <v>0</v>
      </c>
      <c r="BY35" s="1">
        <v>105.5</v>
      </c>
      <c r="BZ35" s="1">
        <v>1.5</v>
      </c>
      <c r="CA35" s="1">
        <v>4.5</v>
      </c>
      <c r="CB35" s="1">
        <v>0.5</v>
      </c>
      <c r="CC35" s="1">
        <v>0.5</v>
      </c>
      <c r="CD35" s="1">
        <v>0.5</v>
      </c>
      <c r="CE35" s="1">
        <v>0</v>
      </c>
      <c r="CF35" s="1">
        <v>0</v>
      </c>
      <c r="CG35" s="1">
        <v>0</v>
      </c>
      <c r="CH35" s="1">
        <v>0</v>
      </c>
      <c r="CI35" s="1">
        <v>0</v>
      </c>
      <c r="CJ35" s="1">
        <v>0</v>
      </c>
      <c r="CK35" s="1">
        <f t="shared" si="0"/>
        <v>3.3113094099999998</v>
      </c>
      <c r="CL35" s="1">
        <v>6</v>
      </c>
    </row>
    <row r="36" spans="1:90" x14ac:dyDescent="0.25">
      <c r="A36" s="1" t="s">
        <v>134</v>
      </c>
      <c r="B36" s="1">
        <v>6.3</v>
      </c>
      <c r="C36" s="1">
        <v>2</v>
      </c>
      <c r="D36" s="1">
        <v>80</v>
      </c>
      <c r="E36" s="1">
        <v>0.2</v>
      </c>
      <c r="F36" s="1">
        <v>0.2</v>
      </c>
      <c r="G36" s="1">
        <v>0.7</v>
      </c>
      <c r="H36" s="1">
        <v>2</v>
      </c>
      <c r="I36" s="1">
        <v>1.5</v>
      </c>
      <c r="J36" s="1">
        <v>0.5</v>
      </c>
      <c r="K36" s="1">
        <v>1.5</v>
      </c>
      <c r="L36" s="1">
        <v>0</v>
      </c>
      <c r="M36" s="1">
        <v>1</v>
      </c>
      <c r="N36" s="1">
        <v>1</v>
      </c>
      <c r="O36" s="1">
        <v>0.4</v>
      </c>
      <c r="P36" s="1">
        <v>0.4</v>
      </c>
      <c r="Q36" s="1">
        <v>0.5</v>
      </c>
      <c r="R36" s="1">
        <v>0.5</v>
      </c>
      <c r="S36" s="1">
        <v>0</v>
      </c>
      <c r="T36" s="1">
        <v>0.5</v>
      </c>
      <c r="U36" s="1">
        <v>7</v>
      </c>
      <c r="V36" s="1">
        <v>7</v>
      </c>
      <c r="W36" s="1">
        <v>100</v>
      </c>
      <c r="X36" s="1">
        <v>0</v>
      </c>
      <c r="Y36" s="1">
        <v>0</v>
      </c>
      <c r="AA36" s="1">
        <v>0</v>
      </c>
      <c r="AB36" s="1">
        <v>0</v>
      </c>
      <c r="AC36" s="1">
        <v>0.5</v>
      </c>
      <c r="AD36" s="1">
        <v>0.5</v>
      </c>
      <c r="AE36" s="1">
        <v>0.26</v>
      </c>
      <c r="AF36" s="1">
        <v>0.5</v>
      </c>
      <c r="AG36" s="1">
        <v>0</v>
      </c>
      <c r="AH36" s="1">
        <v>0</v>
      </c>
      <c r="AI36" s="1">
        <v>0</v>
      </c>
      <c r="AJ36" s="1">
        <v>0.5</v>
      </c>
      <c r="AK36" s="1">
        <v>27.5</v>
      </c>
      <c r="AL36" s="1">
        <v>7.35</v>
      </c>
      <c r="AM36" s="1">
        <v>38</v>
      </c>
      <c r="AN36" s="1">
        <v>3.2</v>
      </c>
      <c r="AO36" s="1">
        <v>6.7</v>
      </c>
      <c r="AP36" s="1">
        <v>13.5</v>
      </c>
      <c r="AQ36" s="1">
        <v>30</v>
      </c>
      <c r="AR36" s="1">
        <v>0</v>
      </c>
      <c r="AS36" s="1">
        <v>8</v>
      </c>
      <c r="AT36" s="1">
        <v>1.5</v>
      </c>
      <c r="AU36" s="1">
        <v>0</v>
      </c>
      <c r="AV36" s="1">
        <v>0</v>
      </c>
      <c r="AX36" s="1">
        <v>2</v>
      </c>
      <c r="AY36" s="1">
        <v>2.5</v>
      </c>
      <c r="AZ36" s="1">
        <v>0</v>
      </c>
      <c r="BA36" s="1">
        <v>1</v>
      </c>
      <c r="BB36" s="1">
        <v>3.5</v>
      </c>
      <c r="BC36" s="1">
        <v>9.5</v>
      </c>
      <c r="BD36" s="1">
        <v>6</v>
      </c>
      <c r="BE36" s="1">
        <v>4.5</v>
      </c>
      <c r="BF36" s="1">
        <v>1</v>
      </c>
      <c r="BG36" s="1">
        <v>2</v>
      </c>
      <c r="BH36" s="1">
        <v>2.5</v>
      </c>
      <c r="BI36" s="1">
        <v>1.48</v>
      </c>
      <c r="BJ36" s="1">
        <v>96.5</v>
      </c>
      <c r="BK36" s="1">
        <v>91.5</v>
      </c>
      <c r="BL36" s="1">
        <v>95</v>
      </c>
      <c r="BM36" s="1">
        <v>42.5</v>
      </c>
      <c r="BN36" s="1">
        <v>40.5</v>
      </c>
      <c r="BO36" s="1">
        <v>95</v>
      </c>
      <c r="BP36" s="1">
        <v>7</v>
      </c>
      <c r="BQ36" s="1">
        <v>7</v>
      </c>
      <c r="BR36" s="1">
        <v>100</v>
      </c>
      <c r="BS36" s="1">
        <v>0</v>
      </c>
      <c r="BT36" s="1">
        <v>0</v>
      </c>
      <c r="BU36" s="1">
        <v>2</v>
      </c>
      <c r="BV36" s="1">
        <v>0</v>
      </c>
      <c r="BW36" s="1">
        <v>1</v>
      </c>
      <c r="BX36" s="1">
        <v>0</v>
      </c>
      <c r="BY36" s="1">
        <v>103.5</v>
      </c>
      <c r="BZ36" s="1">
        <v>1.5</v>
      </c>
      <c r="CA36" s="1">
        <v>6.5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>
        <v>0</v>
      </c>
      <c r="CJ36" s="1">
        <v>0</v>
      </c>
      <c r="CK36" s="1">
        <f t="shared" si="0"/>
        <v>4.5383377999999999</v>
      </c>
      <c r="CL36" s="1">
        <v>6</v>
      </c>
    </row>
    <row r="37" spans="1:90" x14ac:dyDescent="0.25">
      <c r="A37" s="1" t="s">
        <v>148</v>
      </c>
      <c r="B37" s="1">
        <v>7.1</v>
      </c>
      <c r="C37" s="1">
        <v>2</v>
      </c>
      <c r="D37" s="1">
        <v>90</v>
      </c>
      <c r="E37" s="1">
        <v>0.12</v>
      </c>
      <c r="F37" s="1">
        <v>0.3</v>
      </c>
      <c r="G37" s="1">
        <v>0.4</v>
      </c>
      <c r="H37" s="1">
        <v>3</v>
      </c>
      <c r="I37" s="1">
        <v>2</v>
      </c>
      <c r="J37" s="1">
        <v>1</v>
      </c>
      <c r="K37" s="1">
        <v>1</v>
      </c>
      <c r="L37" s="1">
        <v>1</v>
      </c>
      <c r="M37" s="1">
        <v>0</v>
      </c>
      <c r="N37" s="1">
        <v>0</v>
      </c>
      <c r="O37" s="1">
        <v>0.16</v>
      </c>
      <c r="P37" s="1">
        <v>0.16</v>
      </c>
      <c r="Q37" s="1">
        <v>0.5</v>
      </c>
      <c r="R37" s="1">
        <v>0</v>
      </c>
      <c r="S37" s="1">
        <v>0.5</v>
      </c>
      <c r="T37" s="1">
        <v>0</v>
      </c>
      <c r="U37" s="1">
        <v>22</v>
      </c>
      <c r="V37" s="1">
        <v>19</v>
      </c>
      <c r="W37" s="1">
        <v>86</v>
      </c>
      <c r="X37" s="1">
        <v>2.5</v>
      </c>
      <c r="Y37" s="1">
        <v>0.5</v>
      </c>
      <c r="Z37" s="1">
        <v>20</v>
      </c>
      <c r="AA37" s="1">
        <v>0</v>
      </c>
      <c r="AB37" s="1">
        <v>0</v>
      </c>
      <c r="AC37" s="1">
        <v>0.5</v>
      </c>
      <c r="AD37" s="1">
        <v>0.5</v>
      </c>
      <c r="AE37" s="1">
        <v>0.24</v>
      </c>
      <c r="AF37" s="1">
        <v>1</v>
      </c>
      <c r="AG37" s="1">
        <v>0</v>
      </c>
      <c r="AH37" s="1">
        <v>0</v>
      </c>
      <c r="AI37" s="1">
        <v>0</v>
      </c>
      <c r="AJ37" s="1">
        <v>0.5</v>
      </c>
      <c r="AK37" s="1">
        <v>19.5</v>
      </c>
      <c r="AL37" s="1">
        <v>14.1</v>
      </c>
      <c r="AM37" s="1">
        <v>38.6</v>
      </c>
      <c r="AN37" s="1">
        <v>1.7</v>
      </c>
      <c r="AO37" s="1">
        <v>5.2</v>
      </c>
      <c r="AP37" s="1">
        <v>17.5</v>
      </c>
      <c r="AQ37" s="1">
        <v>38.5</v>
      </c>
      <c r="AR37" s="1">
        <v>1.5</v>
      </c>
      <c r="AS37" s="1">
        <v>11</v>
      </c>
      <c r="AT37" s="1">
        <v>1.5</v>
      </c>
      <c r="AU37" s="1">
        <v>1</v>
      </c>
      <c r="AV37" s="1">
        <v>1</v>
      </c>
      <c r="AW37" s="1">
        <v>100</v>
      </c>
      <c r="AX37" s="1">
        <v>3</v>
      </c>
      <c r="AY37" s="1">
        <v>1</v>
      </c>
      <c r="AZ37" s="1">
        <v>0.5</v>
      </c>
      <c r="BA37" s="1">
        <v>0</v>
      </c>
      <c r="BB37" s="1">
        <v>1.5</v>
      </c>
      <c r="BC37" s="1">
        <v>9.5</v>
      </c>
      <c r="BD37" s="1">
        <v>6</v>
      </c>
      <c r="BE37" s="1">
        <v>4.5</v>
      </c>
      <c r="BF37" s="1">
        <v>1</v>
      </c>
      <c r="BG37" s="1">
        <v>2</v>
      </c>
      <c r="BH37" s="1">
        <v>2.5</v>
      </c>
      <c r="BI37" s="1">
        <v>1.48</v>
      </c>
      <c r="BJ37" s="1">
        <v>87</v>
      </c>
      <c r="BK37" s="1">
        <v>79.5</v>
      </c>
      <c r="BL37" s="1">
        <v>91</v>
      </c>
      <c r="BM37" s="1">
        <v>52</v>
      </c>
      <c r="BN37" s="1">
        <v>44</v>
      </c>
      <c r="BO37" s="1">
        <v>85</v>
      </c>
      <c r="BP37" s="1">
        <v>22</v>
      </c>
      <c r="BQ37" s="1">
        <v>19</v>
      </c>
      <c r="BR37" s="1">
        <v>86</v>
      </c>
      <c r="BS37" s="1">
        <v>0.5</v>
      </c>
      <c r="BT37" s="1">
        <v>0</v>
      </c>
      <c r="BU37" s="1">
        <v>2</v>
      </c>
      <c r="BV37" s="1">
        <v>0</v>
      </c>
      <c r="BW37" s="1">
        <v>0</v>
      </c>
      <c r="BX37" s="1">
        <v>1.5</v>
      </c>
      <c r="BY37" s="1">
        <v>105.5</v>
      </c>
      <c r="BZ37" s="1">
        <v>3.5</v>
      </c>
      <c r="CA37" s="1">
        <v>10.5</v>
      </c>
      <c r="CB37" s="1">
        <v>2.5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>
        <v>0</v>
      </c>
      <c r="CJ37" s="1">
        <v>0</v>
      </c>
      <c r="CK37" s="1">
        <f t="shared" si="0"/>
        <v>4.5738365800000009</v>
      </c>
      <c r="CL37" s="1">
        <v>6</v>
      </c>
    </row>
    <row r="38" spans="1:90" x14ac:dyDescent="0.25">
      <c r="A38" s="1" t="s">
        <v>81</v>
      </c>
      <c r="B38" s="1">
        <v>4.5999999999999996</v>
      </c>
      <c r="C38" s="1">
        <v>2</v>
      </c>
      <c r="D38" s="1">
        <v>90</v>
      </c>
      <c r="E38" s="1">
        <v>0.06</v>
      </c>
      <c r="F38" s="1">
        <v>0</v>
      </c>
      <c r="G38" s="1">
        <v>0.2</v>
      </c>
      <c r="H38" s="1">
        <v>0</v>
      </c>
      <c r="I38" s="1">
        <v>1</v>
      </c>
      <c r="J38" s="1">
        <v>0.5</v>
      </c>
      <c r="K38" s="1">
        <v>1</v>
      </c>
      <c r="L38" s="1">
        <v>0</v>
      </c>
      <c r="M38" s="1">
        <v>0</v>
      </c>
      <c r="N38" s="1">
        <v>0.5</v>
      </c>
      <c r="O38" s="1">
        <v>0.1</v>
      </c>
      <c r="P38" s="1">
        <v>0.1</v>
      </c>
      <c r="Q38" s="1">
        <v>0</v>
      </c>
      <c r="R38" s="1">
        <v>0</v>
      </c>
      <c r="S38" s="1">
        <v>0</v>
      </c>
      <c r="T38" s="1">
        <v>0</v>
      </c>
      <c r="U38" s="1">
        <v>9.5</v>
      </c>
      <c r="V38" s="1">
        <v>9</v>
      </c>
      <c r="W38" s="1">
        <v>95</v>
      </c>
      <c r="X38" s="1">
        <v>0</v>
      </c>
      <c r="Y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0.04</v>
      </c>
      <c r="AF38" s="1">
        <v>0</v>
      </c>
      <c r="AG38" s="1">
        <v>0</v>
      </c>
      <c r="AH38" s="1">
        <v>0.5</v>
      </c>
      <c r="AI38" s="1">
        <v>0</v>
      </c>
      <c r="AJ38" s="1">
        <v>0.5</v>
      </c>
      <c r="AK38" s="1">
        <v>19.5</v>
      </c>
      <c r="AL38" s="1">
        <v>2.6</v>
      </c>
      <c r="AM38" s="1">
        <v>19</v>
      </c>
      <c r="AN38" s="1">
        <v>0.8</v>
      </c>
      <c r="AO38" s="1">
        <v>4.5999999999999996</v>
      </c>
      <c r="AP38" s="1">
        <v>13</v>
      </c>
      <c r="AQ38" s="1">
        <v>19</v>
      </c>
      <c r="AR38" s="1">
        <v>0</v>
      </c>
      <c r="AS38" s="1">
        <v>3</v>
      </c>
      <c r="AT38" s="1">
        <v>1</v>
      </c>
      <c r="AU38" s="1">
        <v>3.5</v>
      </c>
      <c r="AV38" s="1">
        <v>1.5</v>
      </c>
      <c r="AW38" s="1">
        <v>43</v>
      </c>
      <c r="AX38" s="1">
        <v>6.5</v>
      </c>
      <c r="AY38" s="1">
        <v>3</v>
      </c>
      <c r="AZ38" s="1">
        <v>0.5</v>
      </c>
      <c r="BA38" s="1">
        <v>2</v>
      </c>
      <c r="BB38" s="1">
        <v>5.5</v>
      </c>
      <c r="BC38" s="1">
        <v>11</v>
      </c>
      <c r="BD38" s="1">
        <v>7</v>
      </c>
      <c r="BE38" s="1">
        <v>3</v>
      </c>
      <c r="BF38" s="1">
        <v>2.5</v>
      </c>
      <c r="BG38" s="1">
        <v>4</v>
      </c>
      <c r="BH38" s="1">
        <v>0.5</v>
      </c>
      <c r="BI38" s="1">
        <v>0.8</v>
      </c>
      <c r="BJ38" s="1">
        <v>66.5</v>
      </c>
      <c r="BK38" s="1">
        <v>60</v>
      </c>
      <c r="BL38" s="1">
        <v>90</v>
      </c>
      <c r="BM38" s="1">
        <v>24</v>
      </c>
      <c r="BN38" s="1">
        <v>22.5</v>
      </c>
      <c r="BO38" s="1">
        <v>94</v>
      </c>
      <c r="BP38" s="1">
        <v>9.5</v>
      </c>
      <c r="BQ38" s="1">
        <v>9</v>
      </c>
      <c r="BR38" s="1">
        <v>95</v>
      </c>
      <c r="BS38" s="1">
        <v>0.5</v>
      </c>
      <c r="BT38" s="1">
        <v>0.5</v>
      </c>
      <c r="BU38" s="1">
        <v>2</v>
      </c>
      <c r="BV38" s="1">
        <v>0</v>
      </c>
      <c r="BW38" s="1">
        <v>0</v>
      </c>
      <c r="BX38" s="1">
        <v>0</v>
      </c>
      <c r="BY38" s="1">
        <v>79.5</v>
      </c>
      <c r="BZ38" s="1">
        <v>1.5</v>
      </c>
      <c r="CA38" s="1">
        <v>6</v>
      </c>
      <c r="CB38" s="1">
        <v>0.5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f t="shared" si="0"/>
        <v>4.8212031600000005</v>
      </c>
      <c r="CL38" s="1">
        <v>2</v>
      </c>
    </row>
    <row r="39" spans="1:90" x14ac:dyDescent="0.25">
      <c r="A39" s="1" t="s">
        <v>180</v>
      </c>
      <c r="B39" s="1">
        <v>5</v>
      </c>
      <c r="C39" s="1">
        <v>2</v>
      </c>
      <c r="D39" s="1">
        <v>90</v>
      </c>
      <c r="E39" s="1">
        <v>0.17</v>
      </c>
      <c r="F39" s="1">
        <v>0.2</v>
      </c>
      <c r="G39" s="1">
        <v>0.4</v>
      </c>
      <c r="H39" s="1">
        <v>1</v>
      </c>
      <c r="I39" s="1">
        <v>0.5</v>
      </c>
      <c r="J39" s="1">
        <v>0.5</v>
      </c>
      <c r="K39" s="1">
        <v>0.5</v>
      </c>
      <c r="L39" s="1">
        <v>0</v>
      </c>
      <c r="M39" s="1">
        <v>0</v>
      </c>
      <c r="N39" s="1">
        <v>0.5</v>
      </c>
      <c r="O39" s="1">
        <v>0.09</v>
      </c>
      <c r="P39" s="1">
        <v>0.09</v>
      </c>
      <c r="Q39" s="1">
        <v>0</v>
      </c>
      <c r="R39" s="1">
        <v>0</v>
      </c>
      <c r="S39" s="1">
        <v>0</v>
      </c>
      <c r="T39" s="1">
        <v>0</v>
      </c>
      <c r="U39" s="1">
        <v>13.5</v>
      </c>
      <c r="V39" s="1">
        <v>10.5</v>
      </c>
      <c r="W39" s="1">
        <v>78</v>
      </c>
      <c r="X39" s="1">
        <v>4.5</v>
      </c>
      <c r="Y39" s="1">
        <v>1.5</v>
      </c>
      <c r="Z39" s="1">
        <v>33</v>
      </c>
      <c r="AA39" s="1">
        <v>0</v>
      </c>
      <c r="AB39" s="1">
        <v>0</v>
      </c>
      <c r="AC39" s="1">
        <v>3</v>
      </c>
      <c r="AD39" s="1">
        <v>0.5</v>
      </c>
      <c r="AE39" s="1">
        <v>0.32</v>
      </c>
      <c r="AF39" s="1">
        <v>0.5</v>
      </c>
      <c r="AG39" s="1">
        <v>0</v>
      </c>
      <c r="AH39" s="1">
        <v>0.5</v>
      </c>
      <c r="AI39" s="1">
        <v>0</v>
      </c>
      <c r="AJ39" s="1">
        <v>0.5</v>
      </c>
      <c r="AK39" s="1">
        <v>14.5</v>
      </c>
      <c r="AL39" s="1">
        <v>41.15</v>
      </c>
      <c r="AM39" s="1">
        <v>31.8</v>
      </c>
      <c r="AN39" s="1">
        <v>1.5</v>
      </c>
      <c r="AO39" s="1">
        <v>5.3</v>
      </c>
      <c r="AP39" s="1">
        <v>15.5</v>
      </c>
      <c r="AQ39" s="1">
        <v>26</v>
      </c>
      <c r="AR39" s="1">
        <v>1</v>
      </c>
      <c r="AS39" s="1">
        <v>5.5</v>
      </c>
      <c r="AT39" s="1">
        <v>1</v>
      </c>
      <c r="AU39" s="1">
        <v>5</v>
      </c>
      <c r="AV39" s="1">
        <v>3.5</v>
      </c>
      <c r="AW39" s="1">
        <v>70</v>
      </c>
      <c r="AX39" s="1">
        <v>9.5</v>
      </c>
      <c r="AY39" s="1">
        <v>2</v>
      </c>
      <c r="AZ39" s="1">
        <v>0</v>
      </c>
      <c r="BA39" s="1">
        <v>0</v>
      </c>
      <c r="BB39" s="1">
        <v>2</v>
      </c>
      <c r="BC39" s="1">
        <v>11</v>
      </c>
      <c r="BD39" s="1">
        <v>7</v>
      </c>
      <c r="BE39" s="1">
        <v>3</v>
      </c>
      <c r="BF39" s="1">
        <v>2.5</v>
      </c>
      <c r="BG39" s="1">
        <v>4</v>
      </c>
      <c r="BH39" s="1">
        <v>0.5</v>
      </c>
      <c r="BI39" s="1">
        <v>0.8</v>
      </c>
      <c r="BJ39" s="1">
        <v>44.5</v>
      </c>
      <c r="BK39" s="1">
        <v>36</v>
      </c>
      <c r="BL39" s="1">
        <v>81</v>
      </c>
      <c r="BM39" s="1">
        <v>29</v>
      </c>
      <c r="BN39" s="1">
        <v>21</v>
      </c>
      <c r="BO39" s="1">
        <v>72</v>
      </c>
      <c r="BP39" s="1">
        <v>13.5</v>
      </c>
      <c r="BQ39" s="1">
        <v>10.5</v>
      </c>
      <c r="BR39" s="1">
        <v>78</v>
      </c>
      <c r="BS39" s="1">
        <v>0.5</v>
      </c>
      <c r="BT39" s="1">
        <v>0.5</v>
      </c>
      <c r="BU39" s="1">
        <v>2</v>
      </c>
      <c r="BV39" s="1">
        <v>0</v>
      </c>
      <c r="BW39" s="1">
        <v>0</v>
      </c>
      <c r="BX39" s="1">
        <v>0</v>
      </c>
      <c r="BY39" s="1">
        <v>77.5</v>
      </c>
      <c r="BZ39" s="1">
        <v>3.5</v>
      </c>
      <c r="CA39" s="1">
        <v>1</v>
      </c>
      <c r="CB39" s="1">
        <v>5.5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K39" s="1">
        <f t="shared" si="0"/>
        <v>4.3382945099999999</v>
      </c>
      <c r="CL39" s="1">
        <v>2</v>
      </c>
    </row>
    <row r="40" spans="1:90" x14ac:dyDescent="0.25">
      <c r="A40" s="1" t="s">
        <v>133</v>
      </c>
      <c r="B40" s="1">
        <v>4.5999999999999996</v>
      </c>
      <c r="C40" s="1">
        <v>2</v>
      </c>
      <c r="D40" s="1">
        <v>90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7.5</v>
      </c>
      <c r="V40" s="1">
        <v>7.5</v>
      </c>
      <c r="W40" s="1">
        <v>100</v>
      </c>
      <c r="X40" s="1">
        <v>0</v>
      </c>
      <c r="Y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0.5</v>
      </c>
      <c r="AK40" s="1">
        <v>0</v>
      </c>
      <c r="AL40" s="1">
        <v>2.4500000000000002</v>
      </c>
      <c r="AM40" s="1">
        <v>18.5</v>
      </c>
      <c r="AN40" s="1">
        <v>0</v>
      </c>
      <c r="AO40" s="1">
        <v>4.3</v>
      </c>
      <c r="AP40" s="1">
        <v>14.5</v>
      </c>
      <c r="AQ40" s="1">
        <v>20.5</v>
      </c>
      <c r="AR40" s="1">
        <v>0</v>
      </c>
      <c r="AS40" s="1">
        <v>3.5</v>
      </c>
      <c r="AT40" s="1">
        <v>1</v>
      </c>
      <c r="AU40" s="1">
        <v>0</v>
      </c>
      <c r="AV40" s="1">
        <v>0</v>
      </c>
      <c r="AX40" s="1">
        <v>3</v>
      </c>
      <c r="AY40" s="1">
        <v>2</v>
      </c>
      <c r="AZ40" s="1">
        <v>1</v>
      </c>
      <c r="BA40" s="1">
        <v>1</v>
      </c>
      <c r="BB40" s="1">
        <v>4</v>
      </c>
      <c r="BC40" s="1">
        <v>11</v>
      </c>
      <c r="BD40" s="1">
        <v>7</v>
      </c>
      <c r="BE40" s="1">
        <v>3</v>
      </c>
      <c r="BF40" s="1">
        <v>2.5</v>
      </c>
      <c r="BG40" s="1">
        <v>4</v>
      </c>
      <c r="BH40" s="1">
        <v>0.5</v>
      </c>
      <c r="BI40" s="1">
        <v>0.8</v>
      </c>
      <c r="BJ40" s="1">
        <v>71.5</v>
      </c>
      <c r="BK40" s="1">
        <v>65.5</v>
      </c>
      <c r="BL40" s="1">
        <v>92</v>
      </c>
      <c r="BM40" s="1">
        <v>22.5</v>
      </c>
      <c r="BN40" s="1">
        <v>19.5</v>
      </c>
      <c r="BO40" s="1">
        <v>87</v>
      </c>
      <c r="BP40" s="1">
        <v>7.5</v>
      </c>
      <c r="BQ40" s="1">
        <v>7.5</v>
      </c>
      <c r="BR40" s="1">
        <v>100</v>
      </c>
      <c r="BS40" s="1">
        <v>0.5</v>
      </c>
      <c r="BT40" s="1">
        <v>0.5</v>
      </c>
      <c r="BU40" s="1">
        <v>2</v>
      </c>
      <c r="BV40" s="1">
        <v>0</v>
      </c>
      <c r="BW40" s="1">
        <v>0</v>
      </c>
      <c r="BX40" s="1">
        <v>0</v>
      </c>
      <c r="BY40" s="1">
        <v>77</v>
      </c>
      <c r="BZ40" s="1">
        <v>0</v>
      </c>
      <c r="CA40" s="1">
        <v>6.5</v>
      </c>
      <c r="CB40" s="1">
        <v>1.5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f t="shared" si="0"/>
        <v>4.4907980000000007</v>
      </c>
      <c r="CL40" s="1">
        <v>2</v>
      </c>
    </row>
    <row r="41" spans="1:90" x14ac:dyDescent="0.25">
      <c r="A41" s="1" t="s">
        <v>154</v>
      </c>
      <c r="B41" s="1">
        <v>5.7</v>
      </c>
      <c r="C41" s="1">
        <v>2</v>
      </c>
      <c r="D41" s="1">
        <v>90</v>
      </c>
      <c r="E41" s="1">
        <v>0.2</v>
      </c>
      <c r="F41" s="1">
        <v>0</v>
      </c>
      <c r="G41" s="1">
        <v>0.3</v>
      </c>
      <c r="H41" s="1">
        <v>0</v>
      </c>
      <c r="I41" s="1">
        <v>0.5</v>
      </c>
      <c r="J41" s="1">
        <v>0</v>
      </c>
      <c r="K41" s="1">
        <v>0.5</v>
      </c>
      <c r="L41" s="1">
        <v>0</v>
      </c>
      <c r="M41" s="1">
        <v>0</v>
      </c>
      <c r="N41" s="1">
        <v>0</v>
      </c>
      <c r="O41" s="1">
        <v>0.03</v>
      </c>
      <c r="P41" s="1">
        <v>0.03</v>
      </c>
      <c r="Q41" s="1">
        <v>0</v>
      </c>
      <c r="R41" s="1">
        <v>0</v>
      </c>
      <c r="S41" s="1">
        <v>0</v>
      </c>
      <c r="T41" s="1">
        <v>0</v>
      </c>
      <c r="U41" s="1">
        <v>20</v>
      </c>
      <c r="V41" s="1">
        <v>14.5</v>
      </c>
      <c r="W41" s="1">
        <v>73</v>
      </c>
      <c r="X41" s="1">
        <v>5</v>
      </c>
      <c r="Y41" s="1">
        <v>0.5</v>
      </c>
      <c r="Z41" s="1">
        <v>10</v>
      </c>
      <c r="AA41" s="1">
        <v>0</v>
      </c>
      <c r="AB41" s="1">
        <v>0</v>
      </c>
      <c r="AC41" s="1">
        <v>1.5</v>
      </c>
      <c r="AD41" s="1">
        <v>0.5</v>
      </c>
      <c r="AE41" s="1">
        <v>0.27</v>
      </c>
      <c r="AF41" s="1">
        <v>0</v>
      </c>
      <c r="AG41" s="1">
        <v>0</v>
      </c>
      <c r="AH41" s="1">
        <v>0.5</v>
      </c>
      <c r="AI41" s="1">
        <v>0</v>
      </c>
      <c r="AJ41" s="1">
        <v>0.5</v>
      </c>
      <c r="AK41" s="1">
        <v>16</v>
      </c>
      <c r="AL41" s="1">
        <v>22</v>
      </c>
      <c r="AM41" s="1">
        <v>15</v>
      </c>
      <c r="AN41" s="1">
        <v>1</v>
      </c>
      <c r="AO41" s="1">
        <v>5.7</v>
      </c>
      <c r="AP41" s="1">
        <v>13</v>
      </c>
      <c r="AQ41" s="1">
        <v>19</v>
      </c>
      <c r="AR41" s="1">
        <v>1.5</v>
      </c>
      <c r="AS41" s="1">
        <v>5</v>
      </c>
      <c r="AT41" s="1">
        <v>0.5</v>
      </c>
      <c r="AU41" s="1">
        <v>2</v>
      </c>
      <c r="AV41" s="1">
        <v>1.5</v>
      </c>
      <c r="AW41" s="1">
        <v>75</v>
      </c>
      <c r="AX41" s="1">
        <v>5.5</v>
      </c>
      <c r="AY41" s="1">
        <v>3.5</v>
      </c>
      <c r="AZ41" s="1">
        <v>0</v>
      </c>
      <c r="BA41" s="1">
        <v>3</v>
      </c>
      <c r="BB41" s="1">
        <v>6.5</v>
      </c>
      <c r="BC41" s="1">
        <v>6</v>
      </c>
      <c r="BD41" s="1">
        <v>3</v>
      </c>
      <c r="BE41" s="1">
        <v>1</v>
      </c>
      <c r="BF41" s="1">
        <v>0</v>
      </c>
      <c r="BG41" s="1">
        <v>1</v>
      </c>
      <c r="BH41" s="1">
        <v>0.5</v>
      </c>
      <c r="BI41" s="1">
        <v>0.3</v>
      </c>
      <c r="BJ41" s="1">
        <v>47</v>
      </c>
      <c r="BK41" s="1">
        <v>37.5</v>
      </c>
      <c r="BL41" s="1">
        <v>80</v>
      </c>
      <c r="BM41" s="1">
        <v>33</v>
      </c>
      <c r="BN41" s="1">
        <v>21</v>
      </c>
      <c r="BO41" s="1">
        <v>64</v>
      </c>
      <c r="BP41" s="1">
        <v>20</v>
      </c>
      <c r="BQ41" s="1">
        <v>14.5</v>
      </c>
      <c r="BR41" s="1">
        <v>73</v>
      </c>
      <c r="BS41" s="1">
        <v>0</v>
      </c>
      <c r="BT41" s="1">
        <v>0</v>
      </c>
      <c r="BU41" s="1">
        <v>2</v>
      </c>
      <c r="BV41" s="1">
        <v>0</v>
      </c>
      <c r="BW41" s="1">
        <v>0</v>
      </c>
      <c r="BX41" s="1">
        <v>0.5</v>
      </c>
      <c r="BY41" s="1">
        <v>76.5</v>
      </c>
      <c r="BZ41" s="1">
        <v>4</v>
      </c>
      <c r="CA41" s="1">
        <v>4</v>
      </c>
      <c r="CB41" s="1">
        <v>4.5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1">
        <v>0</v>
      </c>
      <c r="CI41" s="1">
        <v>0</v>
      </c>
      <c r="CJ41" s="1">
        <v>0</v>
      </c>
      <c r="CK41" s="1">
        <f t="shared" si="0"/>
        <v>4.1224660799999997</v>
      </c>
      <c r="CL41" s="1">
        <v>2</v>
      </c>
    </row>
    <row r="42" spans="1:90" x14ac:dyDescent="0.25">
      <c r="A42" s="1" t="s">
        <v>89</v>
      </c>
      <c r="B42" s="1">
        <v>6.2</v>
      </c>
      <c r="C42" s="1">
        <v>2</v>
      </c>
      <c r="D42" s="1">
        <v>90</v>
      </c>
      <c r="E42" s="1">
        <v>0.02</v>
      </c>
      <c r="F42" s="1">
        <v>0</v>
      </c>
      <c r="G42" s="1">
        <v>0</v>
      </c>
      <c r="H42" s="1">
        <v>0</v>
      </c>
      <c r="I42" s="1">
        <v>1</v>
      </c>
      <c r="J42" s="1">
        <v>0</v>
      </c>
      <c r="K42" s="1">
        <v>0.5</v>
      </c>
      <c r="L42" s="1">
        <v>0.5</v>
      </c>
      <c r="M42" s="1">
        <v>0</v>
      </c>
      <c r="N42" s="1">
        <v>0.5</v>
      </c>
      <c r="O42" s="1">
        <v>0.02</v>
      </c>
      <c r="P42" s="1">
        <v>0.02</v>
      </c>
      <c r="Q42" s="1">
        <v>0</v>
      </c>
      <c r="R42" s="1">
        <v>0</v>
      </c>
      <c r="S42" s="1">
        <v>0</v>
      </c>
      <c r="T42" s="1">
        <v>0</v>
      </c>
      <c r="U42" s="1">
        <v>15.5</v>
      </c>
      <c r="V42" s="1">
        <v>11</v>
      </c>
      <c r="W42" s="1">
        <v>71</v>
      </c>
      <c r="X42" s="1">
        <v>0.5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0.02</v>
      </c>
      <c r="AF42" s="1">
        <v>0</v>
      </c>
      <c r="AG42" s="1">
        <v>0</v>
      </c>
      <c r="AH42" s="1">
        <v>0.5</v>
      </c>
      <c r="AI42" s="1">
        <v>0</v>
      </c>
      <c r="AJ42" s="1">
        <v>0.5</v>
      </c>
      <c r="AK42" s="1">
        <v>7</v>
      </c>
      <c r="AL42" s="1">
        <v>2.65</v>
      </c>
      <c r="AM42" s="1">
        <v>16.8</v>
      </c>
      <c r="AN42" s="1">
        <v>0.1</v>
      </c>
      <c r="AO42" s="1">
        <v>4.8</v>
      </c>
      <c r="AP42" s="1">
        <v>12.5</v>
      </c>
      <c r="AQ42" s="1">
        <v>18.5</v>
      </c>
      <c r="AR42" s="1">
        <v>0</v>
      </c>
      <c r="AS42" s="1">
        <v>3.5</v>
      </c>
      <c r="AT42" s="1">
        <v>0.5</v>
      </c>
      <c r="AU42" s="1">
        <v>3</v>
      </c>
      <c r="AV42" s="1">
        <v>2</v>
      </c>
      <c r="AW42" s="1">
        <v>67</v>
      </c>
      <c r="AX42" s="1">
        <v>3.5</v>
      </c>
      <c r="AY42" s="1">
        <v>3.5</v>
      </c>
      <c r="AZ42" s="1">
        <v>0</v>
      </c>
      <c r="BA42" s="1">
        <v>1</v>
      </c>
      <c r="BB42" s="1">
        <v>4.5</v>
      </c>
      <c r="BC42" s="1">
        <v>6</v>
      </c>
      <c r="BD42" s="1">
        <v>3</v>
      </c>
      <c r="BE42" s="1">
        <v>1</v>
      </c>
      <c r="BF42" s="1">
        <v>0</v>
      </c>
      <c r="BG42" s="1">
        <v>1</v>
      </c>
      <c r="BH42" s="1">
        <v>0.5</v>
      </c>
      <c r="BI42" s="1">
        <v>0.3</v>
      </c>
      <c r="BJ42" s="1">
        <v>82.5</v>
      </c>
      <c r="BK42" s="1">
        <v>74.5</v>
      </c>
      <c r="BL42" s="1">
        <v>90</v>
      </c>
      <c r="BM42" s="1">
        <v>40.5</v>
      </c>
      <c r="BN42" s="1">
        <v>33.5</v>
      </c>
      <c r="BO42" s="1">
        <v>83</v>
      </c>
      <c r="BP42" s="1">
        <v>15.5</v>
      </c>
      <c r="BQ42" s="1">
        <v>11</v>
      </c>
      <c r="BR42" s="1">
        <v>71</v>
      </c>
      <c r="BS42" s="1">
        <v>0</v>
      </c>
      <c r="BT42" s="1">
        <v>0</v>
      </c>
      <c r="BU42" s="1">
        <v>2</v>
      </c>
      <c r="BV42" s="1">
        <v>0</v>
      </c>
      <c r="BW42" s="1">
        <v>0</v>
      </c>
      <c r="BX42" s="1">
        <v>0</v>
      </c>
      <c r="BY42" s="1">
        <v>94</v>
      </c>
      <c r="BZ42" s="1">
        <v>1</v>
      </c>
      <c r="CA42" s="1">
        <v>12</v>
      </c>
      <c r="CB42" s="1">
        <v>2</v>
      </c>
      <c r="CC42" s="1">
        <v>0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  <c r="CI42" s="1">
        <v>0</v>
      </c>
      <c r="CJ42" s="1">
        <v>0</v>
      </c>
      <c r="CK42" s="1">
        <f t="shared" si="0"/>
        <v>4.229953440000001</v>
      </c>
      <c r="CL42" s="1">
        <v>1</v>
      </c>
    </row>
    <row r="43" spans="1:90" x14ac:dyDescent="0.25">
      <c r="A43" s="1" t="s">
        <v>118</v>
      </c>
      <c r="B43" s="1">
        <v>6.2</v>
      </c>
      <c r="C43" s="1">
        <v>2</v>
      </c>
      <c r="D43" s="1">
        <v>90</v>
      </c>
      <c r="E43" s="1">
        <v>0.01</v>
      </c>
      <c r="F43" s="1">
        <v>0</v>
      </c>
      <c r="G43" s="1">
        <v>0</v>
      </c>
      <c r="H43" s="1">
        <v>0</v>
      </c>
      <c r="I43" s="1">
        <v>0.5</v>
      </c>
      <c r="J43" s="1">
        <v>0</v>
      </c>
      <c r="K43" s="1">
        <v>0</v>
      </c>
      <c r="L43" s="1">
        <v>0.5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31</v>
      </c>
      <c r="V43" s="1">
        <v>28</v>
      </c>
      <c r="W43" s="1">
        <v>90</v>
      </c>
      <c r="X43" s="1">
        <v>5</v>
      </c>
      <c r="Y43" s="1">
        <v>0.5</v>
      </c>
      <c r="Z43" s="1">
        <v>10</v>
      </c>
      <c r="AA43" s="1">
        <v>0</v>
      </c>
      <c r="AB43" s="1">
        <v>1</v>
      </c>
      <c r="AC43" s="1">
        <v>0.5</v>
      </c>
      <c r="AD43" s="1">
        <v>0</v>
      </c>
      <c r="AE43" s="1">
        <v>0.02</v>
      </c>
      <c r="AF43" s="1">
        <v>0</v>
      </c>
      <c r="AG43" s="1">
        <v>0</v>
      </c>
      <c r="AH43" s="1">
        <v>0</v>
      </c>
      <c r="AI43" s="1">
        <v>0</v>
      </c>
      <c r="AJ43" s="1">
        <v>0.5</v>
      </c>
      <c r="AK43" s="1">
        <v>3.5</v>
      </c>
      <c r="AL43" s="1">
        <v>16.55</v>
      </c>
      <c r="AM43" s="1">
        <v>9.1</v>
      </c>
      <c r="AN43" s="1">
        <v>0.1</v>
      </c>
      <c r="AO43" s="1">
        <v>5.2</v>
      </c>
      <c r="AP43" s="1">
        <v>10</v>
      </c>
      <c r="AQ43" s="1">
        <v>16</v>
      </c>
      <c r="AR43" s="1">
        <v>0</v>
      </c>
      <c r="AS43" s="1">
        <v>3</v>
      </c>
      <c r="AT43" s="1">
        <v>0.5</v>
      </c>
      <c r="AU43" s="1">
        <v>0.5</v>
      </c>
      <c r="AV43" s="1">
        <v>0</v>
      </c>
      <c r="AW43" s="1">
        <v>0</v>
      </c>
      <c r="AX43" s="1">
        <v>4</v>
      </c>
      <c r="AY43" s="1">
        <v>1.5</v>
      </c>
      <c r="AZ43" s="1">
        <v>0</v>
      </c>
      <c r="BA43" s="1">
        <v>4</v>
      </c>
      <c r="BB43" s="1">
        <v>5.5</v>
      </c>
      <c r="BC43" s="1">
        <v>6</v>
      </c>
      <c r="BD43" s="1">
        <v>3</v>
      </c>
      <c r="BE43" s="1">
        <v>1</v>
      </c>
      <c r="BF43" s="1">
        <v>0</v>
      </c>
      <c r="BG43" s="1">
        <v>1</v>
      </c>
      <c r="BH43" s="1">
        <v>0.5</v>
      </c>
      <c r="BI43" s="1">
        <v>0.3</v>
      </c>
      <c r="BJ43" s="1">
        <v>82</v>
      </c>
      <c r="BK43" s="1">
        <v>74.5</v>
      </c>
      <c r="BL43" s="1">
        <v>91</v>
      </c>
      <c r="BM43" s="1">
        <v>61.5</v>
      </c>
      <c r="BN43" s="1">
        <v>52.5</v>
      </c>
      <c r="BO43" s="1">
        <v>85</v>
      </c>
      <c r="BP43" s="1">
        <v>31</v>
      </c>
      <c r="BQ43" s="1">
        <v>28</v>
      </c>
      <c r="BR43" s="1">
        <v>90</v>
      </c>
      <c r="BS43" s="1">
        <v>0</v>
      </c>
      <c r="BT43" s="1">
        <v>0</v>
      </c>
      <c r="BU43" s="1">
        <v>2</v>
      </c>
      <c r="BV43" s="1">
        <v>0</v>
      </c>
      <c r="BW43" s="1">
        <v>0</v>
      </c>
      <c r="BX43" s="1">
        <v>0.5</v>
      </c>
      <c r="BY43" s="1">
        <v>108.5</v>
      </c>
      <c r="BZ43" s="1">
        <v>1.5</v>
      </c>
      <c r="CA43" s="1">
        <v>8</v>
      </c>
      <c r="CB43" s="1">
        <v>7</v>
      </c>
      <c r="CC43" s="1">
        <v>0.5</v>
      </c>
      <c r="CD43" s="1">
        <v>0</v>
      </c>
      <c r="CE43" s="1">
        <v>0</v>
      </c>
      <c r="CF43" s="1">
        <v>0</v>
      </c>
      <c r="CG43" s="1">
        <v>0.5</v>
      </c>
      <c r="CH43" s="1">
        <v>0</v>
      </c>
      <c r="CI43" s="1">
        <v>0</v>
      </c>
      <c r="CJ43" s="1">
        <v>0</v>
      </c>
      <c r="CK43" s="1">
        <f t="shared" si="0"/>
        <v>3.8850290100000002</v>
      </c>
      <c r="CL43" s="1">
        <v>1</v>
      </c>
    </row>
    <row r="44" spans="1:90" x14ac:dyDescent="0.25">
      <c r="A44" s="1" t="s">
        <v>145</v>
      </c>
      <c r="B44" s="1">
        <v>4.7</v>
      </c>
      <c r="C44" s="1">
        <v>2</v>
      </c>
      <c r="D44" s="1">
        <v>45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6</v>
      </c>
      <c r="V44" s="1">
        <v>5.5</v>
      </c>
      <c r="W44" s="1">
        <v>92</v>
      </c>
      <c r="X44" s="1">
        <v>0</v>
      </c>
      <c r="Y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0.5</v>
      </c>
      <c r="AI44" s="1">
        <v>0</v>
      </c>
      <c r="AJ44" s="1">
        <v>0</v>
      </c>
      <c r="AK44" s="1">
        <v>1</v>
      </c>
      <c r="AL44" s="1">
        <v>2.2000000000000002</v>
      </c>
      <c r="AM44" s="1">
        <v>11.9</v>
      </c>
      <c r="AN44" s="1">
        <v>0</v>
      </c>
      <c r="AO44" s="1">
        <v>3.6</v>
      </c>
      <c r="AP44" s="1">
        <v>5</v>
      </c>
      <c r="AQ44" s="1">
        <v>5</v>
      </c>
      <c r="AR44" s="1">
        <v>0</v>
      </c>
      <c r="AS44" s="1">
        <v>0.5</v>
      </c>
      <c r="AT44" s="1">
        <v>0.5</v>
      </c>
      <c r="AU44" s="1">
        <v>1</v>
      </c>
      <c r="AV44" s="1">
        <v>0.5</v>
      </c>
      <c r="AW44" s="1">
        <v>50</v>
      </c>
      <c r="AX44" s="1">
        <v>2.5</v>
      </c>
      <c r="AY44" s="1">
        <v>2</v>
      </c>
      <c r="AZ44" s="1">
        <v>1</v>
      </c>
      <c r="BA44" s="1">
        <v>2</v>
      </c>
      <c r="BB44" s="1">
        <v>5</v>
      </c>
      <c r="BC44" s="1">
        <v>6</v>
      </c>
      <c r="BD44" s="1">
        <v>3</v>
      </c>
      <c r="BE44" s="1">
        <v>1</v>
      </c>
      <c r="BF44" s="1">
        <v>0</v>
      </c>
      <c r="BG44" s="1">
        <v>1</v>
      </c>
      <c r="BH44" s="1">
        <v>0.5</v>
      </c>
      <c r="BI44" s="1">
        <v>0.3</v>
      </c>
      <c r="BJ44" s="1">
        <v>36.5</v>
      </c>
      <c r="BK44" s="1">
        <v>35</v>
      </c>
      <c r="BL44" s="1">
        <v>96</v>
      </c>
      <c r="BM44" s="1">
        <v>19</v>
      </c>
      <c r="BN44" s="1">
        <v>17.5</v>
      </c>
      <c r="BO44" s="1">
        <v>92</v>
      </c>
      <c r="BP44" s="1">
        <v>6</v>
      </c>
      <c r="BQ44" s="1">
        <v>5.5</v>
      </c>
      <c r="BR44" s="1">
        <v>92</v>
      </c>
      <c r="BS44" s="1">
        <v>0</v>
      </c>
      <c r="BT44" s="1">
        <v>0</v>
      </c>
      <c r="BU44" s="1">
        <v>2</v>
      </c>
      <c r="BV44" s="1">
        <v>0</v>
      </c>
      <c r="BW44" s="1">
        <v>2</v>
      </c>
      <c r="BX44" s="1">
        <v>0</v>
      </c>
      <c r="BY44" s="1">
        <v>47.5</v>
      </c>
      <c r="BZ44" s="1">
        <v>0.5</v>
      </c>
      <c r="CA44" s="1">
        <v>3.5</v>
      </c>
      <c r="CB44" s="1">
        <v>0</v>
      </c>
      <c r="CC44" s="1">
        <v>0.5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f t="shared" si="0"/>
        <v>3.2317893000000004</v>
      </c>
      <c r="CL44" s="1">
        <v>1</v>
      </c>
    </row>
    <row r="45" spans="1:90" x14ac:dyDescent="0.25">
      <c r="A45" s="1" t="s">
        <v>92</v>
      </c>
      <c r="B45" s="1">
        <v>5.4</v>
      </c>
      <c r="C45" s="1">
        <v>2</v>
      </c>
      <c r="D45" s="1">
        <v>47</v>
      </c>
      <c r="E45" s="1">
        <v>0.13</v>
      </c>
      <c r="F45" s="1">
        <v>0</v>
      </c>
      <c r="G45" s="1">
        <v>0.3</v>
      </c>
      <c r="H45" s="1">
        <v>0</v>
      </c>
      <c r="I45" s="1">
        <v>0.5</v>
      </c>
      <c r="J45" s="1">
        <v>0</v>
      </c>
      <c r="K45" s="1">
        <v>0</v>
      </c>
      <c r="L45" s="1">
        <v>0.5</v>
      </c>
      <c r="M45" s="1">
        <v>0</v>
      </c>
      <c r="N45" s="1">
        <v>0</v>
      </c>
      <c r="O45" s="1">
        <v>0.02</v>
      </c>
      <c r="P45" s="1">
        <v>0.02</v>
      </c>
      <c r="Q45" s="1">
        <v>0</v>
      </c>
      <c r="R45" s="1">
        <v>0</v>
      </c>
      <c r="S45" s="1">
        <v>0</v>
      </c>
      <c r="T45" s="1">
        <v>0</v>
      </c>
      <c r="U45" s="1">
        <v>9.5</v>
      </c>
      <c r="V45" s="1">
        <v>5.5</v>
      </c>
      <c r="W45" s="1">
        <v>58</v>
      </c>
      <c r="X45" s="1">
        <v>3.5</v>
      </c>
      <c r="Y45" s="1">
        <v>2.5</v>
      </c>
      <c r="Z45" s="1">
        <v>71</v>
      </c>
      <c r="AA45" s="1">
        <v>0</v>
      </c>
      <c r="AB45" s="1">
        <v>0</v>
      </c>
      <c r="AC45" s="1">
        <v>2</v>
      </c>
      <c r="AD45" s="1">
        <v>0.5</v>
      </c>
      <c r="AE45" s="1">
        <v>0.28000000000000003</v>
      </c>
      <c r="AF45" s="1">
        <v>0</v>
      </c>
      <c r="AG45" s="1">
        <v>0</v>
      </c>
      <c r="AH45" s="1">
        <v>0</v>
      </c>
      <c r="AI45" s="1">
        <v>0</v>
      </c>
      <c r="AJ45" s="1">
        <v>0.5</v>
      </c>
      <c r="AK45" s="1">
        <v>11</v>
      </c>
      <c r="AL45" s="1">
        <v>32.4</v>
      </c>
      <c r="AM45" s="1">
        <v>14.7</v>
      </c>
      <c r="AN45" s="1">
        <v>1</v>
      </c>
      <c r="AO45" s="1">
        <v>4.8</v>
      </c>
      <c r="AP45" s="1">
        <v>13.5</v>
      </c>
      <c r="AQ45" s="1">
        <v>19.5</v>
      </c>
      <c r="AR45" s="1">
        <v>0.5</v>
      </c>
      <c r="AS45" s="1">
        <v>4</v>
      </c>
      <c r="AT45" s="1">
        <v>0</v>
      </c>
      <c r="AU45" s="1">
        <v>2.5</v>
      </c>
      <c r="AV45" s="1">
        <v>2</v>
      </c>
      <c r="AW45" s="1">
        <v>80</v>
      </c>
      <c r="AX45" s="1">
        <v>4</v>
      </c>
      <c r="AY45" s="1">
        <v>0</v>
      </c>
      <c r="AZ45" s="1">
        <v>0</v>
      </c>
      <c r="BA45" s="1">
        <v>1</v>
      </c>
      <c r="BB45" s="1">
        <v>1</v>
      </c>
      <c r="BC45" s="1">
        <v>11</v>
      </c>
      <c r="BD45" s="1">
        <v>7</v>
      </c>
      <c r="BE45" s="1">
        <v>3</v>
      </c>
      <c r="BF45" s="1">
        <v>2.5</v>
      </c>
      <c r="BG45" s="1">
        <v>4</v>
      </c>
      <c r="BH45" s="1">
        <v>0.5</v>
      </c>
      <c r="BI45" s="1">
        <v>0.8</v>
      </c>
      <c r="BJ45" s="1">
        <v>26.5</v>
      </c>
      <c r="BK45" s="1">
        <v>20</v>
      </c>
      <c r="BL45" s="1">
        <v>75</v>
      </c>
      <c r="BM45" s="1">
        <v>22.5</v>
      </c>
      <c r="BN45" s="1">
        <v>16.5</v>
      </c>
      <c r="BO45" s="1">
        <v>73</v>
      </c>
      <c r="BP45" s="1">
        <v>9.5</v>
      </c>
      <c r="BQ45" s="1">
        <v>5.5</v>
      </c>
      <c r="BR45" s="1">
        <v>58</v>
      </c>
      <c r="BS45" s="1">
        <v>0</v>
      </c>
      <c r="BT45" s="1">
        <v>0</v>
      </c>
      <c r="BU45" s="1">
        <v>1</v>
      </c>
      <c r="BV45" s="1">
        <v>1</v>
      </c>
      <c r="BW45" s="1">
        <v>0</v>
      </c>
      <c r="BX45" s="1">
        <v>1</v>
      </c>
      <c r="BY45" s="1">
        <v>41.5</v>
      </c>
      <c r="BZ45" s="1">
        <v>3.5</v>
      </c>
      <c r="CA45" s="1">
        <v>2</v>
      </c>
      <c r="CB45" s="1">
        <v>5</v>
      </c>
      <c r="CC45" s="1">
        <v>0</v>
      </c>
      <c r="CD45" s="1">
        <v>0</v>
      </c>
      <c r="CE45" s="1">
        <v>0</v>
      </c>
      <c r="CF45" s="1">
        <v>0</v>
      </c>
      <c r="CG45" s="1">
        <v>0</v>
      </c>
      <c r="CH45" s="1">
        <v>0</v>
      </c>
      <c r="CI45" s="1">
        <v>0</v>
      </c>
      <c r="CJ45" s="1">
        <v>0</v>
      </c>
      <c r="CK45" s="1">
        <f t="shared" si="0"/>
        <v>3.9678229499999995</v>
      </c>
      <c r="CL45" s="1">
        <v>0</v>
      </c>
    </row>
  </sheetData>
  <sortState xmlns:xlrd2="http://schemas.microsoft.com/office/spreadsheetml/2017/richdata2" ref="A2:CL45">
    <sortCondition ref="C3:C45"/>
  </sortState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B7B25-6249-4798-B2F5-C6D0384DF58F}">
  <dimension ref="A1:CL59"/>
  <sheetViews>
    <sheetView zoomScale="80" zoomScaleNormal="80" workbookViewId="0">
      <pane xSplit="1" ySplit="1" topLeftCell="BT2" activePane="bottomRight" state="frozen"/>
      <selection pane="topRight" activeCell="B1" sqref="B1"/>
      <selection pane="bottomLeft" activeCell="A2" sqref="A2"/>
      <selection pane="bottomRight" activeCell="CK1" activeCellId="1" sqref="A1:B1048576 CK1:CL1048576"/>
    </sheetView>
  </sheetViews>
  <sheetFormatPr defaultRowHeight="15.75" x14ac:dyDescent="0.25"/>
  <cols>
    <col min="1" max="89" width="9.140625" style="1"/>
    <col min="90" max="90" width="12" style="1" bestFit="1" customWidth="1"/>
    <col min="91" max="16384" width="9.140625" style="1"/>
  </cols>
  <sheetData>
    <row r="1" spans="1:9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10</v>
      </c>
      <c r="S1" s="1" t="s">
        <v>11</v>
      </c>
      <c r="T1" s="1" t="s">
        <v>13</v>
      </c>
      <c r="U1" s="1" t="s">
        <v>17</v>
      </c>
      <c r="V1" s="1" t="s">
        <v>18</v>
      </c>
      <c r="W1" s="1" t="s">
        <v>19</v>
      </c>
      <c r="X1" s="1" t="s">
        <v>17</v>
      </c>
      <c r="Y1" s="1" t="s">
        <v>18</v>
      </c>
      <c r="Z1" s="1" t="s">
        <v>19</v>
      </c>
      <c r="AA1" s="1" t="s">
        <v>20</v>
      </c>
      <c r="AB1" s="1" t="s">
        <v>21</v>
      </c>
      <c r="AC1" s="1" t="s">
        <v>22</v>
      </c>
      <c r="AD1" s="1" t="s">
        <v>23</v>
      </c>
      <c r="AE1" s="1" t="s">
        <v>24</v>
      </c>
      <c r="AF1" s="1" t="s">
        <v>25</v>
      </c>
      <c r="AG1" s="1" t="s">
        <v>26</v>
      </c>
      <c r="AH1" s="1" t="s">
        <v>27</v>
      </c>
      <c r="AI1" s="1" t="s">
        <v>28</v>
      </c>
      <c r="AJ1" s="1" t="s">
        <v>29</v>
      </c>
      <c r="AK1" s="1" t="s">
        <v>30</v>
      </c>
      <c r="AL1" s="1" t="s">
        <v>31</v>
      </c>
      <c r="AM1" s="1" t="s">
        <v>32</v>
      </c>
      <c r="AN1" s="1" t="s">
        <v>33</v>
      </c>
      <c r="AO1" s="1" t="s">
        <v>34</v>
      </c>
      <c r="AP1" s="1" t="s">
        <v>35</v>
      </c>
      <c r="AQ1" s="1" t="s">
        <v>36</v>
      </c>
      <c r="AR1" s="1" t="s">
        <v>37</v>
      </c>
      <c r="AS1" s="1" t="s">
        <v>38</v>
      </c>
      <c r="AT1" s="1" t="s">
        <v>39</v>
      </c>
      <c r="AU1" s="1" t="s">
        <v>17</v>
      </c>
      <c r="AV1" s="1" t="s">
        <v>40</v>
      </c>
      <c r="AW1" s="1" t="s">
        <v>19</v>
      </c>
      <c r="AX1" s="1" t="s">
        <v>41</v>
      </c>
      <c r="AY1" s="1" t="s">
        <v>42</v>
      </c>
      <c r="AZ1" s="1" t="s">
        <v>43</v>
      </c>
      <c r="BA1" s="1" t="s">
        <v>44</v>
      </c>
      <c r="BB1" s="1" t="s">
        <v>45</v>
      </c>
      <c r="BC1" s="1" t="s">
        <v>8</v>
      </c>
      <c r="BD1" s="1" t="s">
        <v>10</v>
      </c>
      <c r="BE1" s="1" t="s">
        <v>9</v>
      </c>
      <c r="BF1" s="1" t="s">
        <v>46</v>
      </c>
      <c r="BG1" s="1" t="s">
        <v>13</v>
      </c>
      <c r="BH1" s="1" t="s">
        <v>12</v>
      </c>
      <c r="BI1" s="1" t="s">
        <v>47</v>
      </c>
      <c r="BJ1" s="1" t="s">
        <v>17</v>
      </c>
      <c r="BK1" s="1" t="s">
        <v>48</v>
      </c>
      <c r="BL1" s="1" t="s">
        <v>19</v>
      </c>
      <c r="BM1" s="1" t="s">
        <v>17</v>
      </c>
      <c r="BN1" s="1" t="s">
        <v>49</v>
      </c>
      <c r="BO1" s="1" t="s">
        <v>19</v>
      </c>
      <c r="BP1" s="1" t="s">
        <v>17</v>
      </c>
      <c r="BQ1" s="1" t="s">
        <v>18</v>
      </c>
      <c r="BR1" s="1" t="s">
        <v>19</v>
      </c>
      <c r="BS1" s="1" t="s">
        <v>17</v>
      </c>
      <c r="BT1" s="1" t="s">
        <v>49</v>
      </c>
      <c r="BU1" s="1" t="s">
        <v>50</v>
      </c>
      <c r="BV1" s="1" t="s">
        <v>51</v>
      </c>
      <c r="BW1" s="1" t="s">
        <v>52</v>
      </c>
      <c r="BX1" s="1" t="s">
        <v>53</v>
      </c>
      <c r="BY1" s="1" t="s">
        <v>54</v>
      </c>
      <c r="BZ1" s="1" t="s">
        <v>55</v>
      </c>
      <c r="CA1" s="1" t="s">
        <v>56</v>
      </c>
      <c r="CB1" s="1" t="s">
        <v>55</v>
      </c>
      <c r="CC1" s="1" t="s">
        <v>56</v>
      </c>
      <c r="CD1" s="1" t="s">
        <v>55</v>
      </c>
      <c r="CE1" s="1" t="s">
        <v>57</v>
      </c>
      <c r="CF1" s="1" t="s">
        <v>49</v>
      </c>
      <c r="CG1" s="1" t="s">
        <v>17</v>
      </c>
      <c r="CH1" s="1" t="s">
        <v>58</v>
      </c>
      <c r="CI1" s="1" t="s">
        <v>17</v>
      </c>
      <c r="CJ1" s="1" t="s">
        <v>58</v>
      </c>
      <c r="CK1" s="1" t="s">
        <v>209</v>
      </c>
      <c r="CL1" s="1" t="s">
        <v>208</v>
      </c>
    </row>
    <row r="2" spans="1:90" x14ac:dyDescent="0.25">
      <c r="A2" s="1" t="s">
        <v>173</v>
      </c>
      <c r="B2" s="1">
        <v>4.3</v>
      </c>
      <c r="C2" s="1">
        <v>1</v>
      </c>
      <c r="D2" s="1">
        <v>90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3</v>
      </c>
      <c r="V2" s="1">
        <v>2</v>
      </c>
      <c r="W2" s="1">
        <v>67</v>
      </c>
      <c r="X2" s="1">
        <v>1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0.5</v>
      </c>
      <c r="AM2" s="1">
        <v>4.2</v>
      </c>
      <c r="AN2" s="1">
        <v>0</v>
      </c>
      <c r="AO2" s="1">
        <v>3.4</v>
      </c>
      <c r="AP2" s="1">
        <v>9</v>
      </c>
      <c r="AQ2" s="1">
        <v>9</v>
      </c>
      <c r="AR2" s="1">
        <v>0</v>
      </c>
      <c r="AS2" s="1">
        <v>2</v>
      </c>
      <c r="AT2" s="1">
        <v>1</v>
      </c>
      <c r="AU2" s="1">
        <v>2</v>
      </c>
      <c r="AV2" s="1">
        <v>2</v>
      </c>
      <c r="AW2" s="1">
        <v>100</v>
      </c>
      <c r="AX2" s="1">
        <v>3</v>
      </c>
      <c r="AY2" s="1">
        <v>1</v>
      </c>
      <c r="AZ2" s="1">
        <v>0</v>
      </c>
      <c r="BA2" s="1">
        <v>0</v>
      </c>
      <c r="BB2" s="1">
        <v>1</v>
      </c>
      <c r="BC2" s="1">
        <v>12</v>
      </c>
      <c r="BD2" s="1">
        <v>7</v>
      </c>
      <c r="BE2" s="1">
        <v>3</v>
      </c>
      <c r="BF2" s="1">
        <v>1</v>
      </c>
      <c r="BG2" s="1">
        <v>1</v>
      </c>
      <c r="BH2" s="1">
        <v>1</v>
      </c>
      <c r="BI2" s="1">
        <v>0.98</v>
      </c>
      <c r="BJ2" s="1">
        <v>10</v>
      </c>
      <c r="BK2" s="1">
        <v>7</v>
      </c>
      <c r="BL2" s="1">
        <v>70</v>
      </c>
      <c r="BM2" s="1">
        <v>4</v>
      </c>
      <c r="BN2" s="1">
        <v>2</v>
      </c>
      <c r="BO2" s="1">
        <v>50</v>
      </c>
      <c r="BP2" s="1">
        <v>3</v>
      </c>
      <c r="BQ2" s="1">
        <v>2</v>
      </c>
      <c r="BR2" s="1">
        <v>67</v>
      </c>
      <c r="BS2" s="1">
        <v>0</v>
      </c>
      <c r="BT2" s="1">
        <v>0</v>
      </c>
      <c r="BU2" s="1">
        <v>1</v>
      </c>
      <c r="BV2" s="1">
        <v>0</v>
      </c>
      <c r="BW2" s="1">
        <v>0</v>
      </c>
      <c r="BX2" s="1">
        <v>0</v>
      </c>
      <c r="BY2" s="1">
        <v>21</v>
      </c>
      <c r="BZ2" s="1">
        <v>0</v>
      </c>
      <c r="CA2" s="1">
        <v>1</v>
      </c>
      <c r="CB2" s="1">
        <v>1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f>4.183594+(-0.009034*D2)+(-1.802019*E2)+(1.02112*F2)+(1.762121*G2)+(-3.031996*J2)+(-6.456009*M2)+(24.043236*O2)+(-1.033312*T2)+(0.066494*AA2)+(-0.22258*AB2)+(-0.191123*AC2)+(-1.297444*AI2)+(-0.050047*AK2)+(-0.042478*AM2)+(0.045861*AQ2)+(-0.114879*AS2)+(-0.11276*AT2)+(0.156991*AU2)+(-0.222984*AV2)+(0.03936*AY2)+(0.032499*BE2)+(0.1917*BF2)+(-0.123623*BG2)+(0.065461*BH2)+(0.015142*BK2)+(-0.018628*BL2)+(-0.023796*BN2)+(0.006707*BR2)+(0.619998*BS2)+(0.019132*BY2)+(0.096691*BZ2)+(-0.020132*CA2)+(0.100053*CB2)+(-1.303454*CD2)+(-0.545811*CF2)+(-1.093949*CG2)+(4.460507*CH2)+(7.9751*CJ2)</f>
        <v>3.0862704000000005</v>
      </c>
      <c r="CL2" s="1">
        <v>7</v>
      </c>
    </row>
    <row r="3" spans="1:90" x14ac:dyDescent="0.25">
      <c r="A3" s="1" t="s">
        <v>181</v>
      </c>
      <c r="B3" s="1">
        <v>4.5</v>
      </c>
      <c r="C3" s="1">
        <v>1</v>
      </c>
      <c r="D3" s="1">
        <v>90</v>
      </c>
      <c r="E3" s="1">
        <v>0.01</v>
      </c>
      <c r="F3" s="1">
        <v>0</v>
      </c>
      <c r="G3" s="1">
        <v>0</v>
      </c>
      <c r="H3" s="1">
        <v>0</v>
      </c>
      <c r="I3" s="1">
        <v>1</v>
      </c>
      <c r="J3" s="1">
        <v>0</v>
      </c>
      <c r="K3" s="1">
        <v>0</v>
      </c>
      <c r="L3" s="1">
        <v>1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15</v>
      </c>
      <c r="V3" s="1">
        <v>14</v>
      </c>
      <c r="W3" s="1">
        <v>93</v>
      </c>
      <c r="X3" s="1">
        <v>2</v>
      </c>
      <c r="Y3" s="1">
        <v>1</v>
      </c>
      <c r="Z3" s="1">
        <v>50</v>
      </c>
      <c r="AA3" s="1">
        <v>0</v>
      </c>
      <c r="AB3" s="1">
        <v>0</v>
      </c>
      <c r="AC3" s="1">
        <v>1</v>
      </c>
      <c r="AD3" s="1">
        <v>0</v>
      </c>
      <c r="AE3" s="1">
        <v>0.03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8</v>
      </c>
      <c r="AL3" s="1">
        <v>17.8</v>
      </c>
      <c r="AM3" s="1">
        <v>23</v>
      </c>
      <c r="AN3" s="1">
        <v>0.1</v>
      </c>
      <c r="AO3" s="1">
        <v>5.3</v>
      </c>
      <c r="AP3" s="1">
        <v>18</v>
      </c>
      <c r="AQ3" s="1">
        <v>18</v>
      </c>
      <c r="AR3" s="1">
        <v>0</v>
      </c>
      <c r="AS3" s="1">
        <v>2</v>
      </c>
      <c r="AT3" s="1">
        <v>1</v>
      </c>
      <c r="AU3" s="1">
        <v>3</v>
      </c>
      <c r="AV3" s="1">
        <v>3</v>
      </c>
      <c r="AW3" s="1">
        <v>100</v>
      </c>
      <c r="AX3" s="1">
        <v>5</v>
      </c>
      <c r="AY3" s="1">
        <v>3</v>
      </c>
      <c r="AZ3" s="1">
        <v>1</v>
      </c>
      <c r="BA3" s="1">
        <v>0</v>
      </c>
      <c r="BB3" s="1">
        <v>4</v>
      </c>
      <c r="BC3" s="1">
        <v>9</v>
      </c>
      <c r="BD3" s="1">
        <v>4</v>
      </c>
      <c r="BE3" s="1">
        <v>2</v>
      </c>
      <c r="BF3" s="1">
        <v>0</v>
      </c>
      <c r="BG3" s="1">
        <v>2</v>
      </c>
      <c r="BH3" s="1">
        <v>0</v>
      </c>
      <c r="BI3" s="1">
        <v>0.32</v>
      </c>
      <c r="BJ3" s="1">
        <v>50</v>
      </c>
      <c r="BK3" s="1">
        <v>42</v>
      </c>
      <c r="BL3" s="1">
        <v>84</v>
      </c>
      <c r="BM3" s="1">
        <v>32</v>
      </c>
      <c r="BN3" s="1">
        <v>27</v>
      </c>
      <c r="BO3" s="1">
        <v>84</v>
      </c>
      <c r="BP3" s="1">
        <v>15</v>
      </c>
      <c r="BQ3" s="1">
        <v>14</v>
      </c>
      <c r="BR3" s="1">
        <v>93</v>
      </c>
      <c r="BS3" s="1">
        <v>0</v>
      </c>
      <c r="BT3" s="1">
        <v>0</v>
      </c>
      <c r="BU3" s="1">
        <v>1</v>
      </c>
      <c r="BV3" s="1">
        <v>0</v>
      </c>
      <c r="BW3" s="1">
        <v>0</v>
      </c>
      <c r="BX3" s="1">
        <v>0</v>
      </c>
      <c r="BY3" s="1">
        <v>62</v>
      </c>
      <c r="BZ3" s="1">
        <v>0</v>
      </c>
      <c r="CA3" s="1">
        <v>4</v>
      </c>
      <c r="CB3" s="1">
        <v>3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f t="shared" ref="CK3:CK59" si="0">4.183594+(-0.009034*D3)+(-1.802019*E3)+(1.02112*F3)+(1.762121*G3)+(-3.031996*J3)+(-6.456009*M3)+(24.043236*O3)+(-1.033312*T3)+(0.066494*AA3)+(-0.22258*AB3)+(-0.191123*AC3)+(-1.297444*AI3)+(-0.050047*AK3)+(-0.042478*AM3)+(0.045861*AQ3)+(-0.114879*AS3)+(-0.11276*AT3)+(0.156991*AU3)+(-0.222984*AV3)+(0.03936*AY3)+(0.032499*BE3)+(0.1917*BF3)+(-0.123623*BG3)+(0.065461*BH3)+(0.015142*BK3)+(-0.018628*BL3)+(-0.023796*BN3)+(0.006707*BR3)+(0.619998*BS3)+(0.019132*BY3)+(0.096691*BZ3)+(-0.020132*CA3)+(0.100053*CB3)+(-1.303454*CD3)+(-0.545811*CF3)+(-1.093949*CG3)+(4.460507*CH3)+(7.9751*CJ3)</f>
        <v>2.4631398099999995</v>
      </c>
      <c r="CL3" s="1">
        <v>6</v>
      </c>
    </row>
    <row r="4" spans="1:90" x14ac:dyDescent="0.25">
      <c r="A4" s="1" t="s">
        <v>72</v>
      </c>
      <c r="B4" s="1">
        <v>5.0999999999999996</v>
      </c>
      <c r="C4" s="1">
        <v>1</v>
      </c>
      <c r="D4" s="1">
        <v>90</v>
      </c>
      <c r="E4" s="1">
        <v>0.12</v>
      </c>
      <c r="F4" s="1">
        <v>0.2</v>
      </c>
      <c r="G4" s="1">
        <v>0.3</v>
      </c>
      <c r="H4" s="1">
        <v>1</v>
      </c>
      <c r="I4" s="1">
        <v>2</v>
      </c>
      <c r="J4" s="1">
        <v>1</v>
      </c>
      <c r="K4" s="1">
        <v>2</v>
      </c>
      <c r="L4" s="1">
        <v>0</v>
      </c>
      <c r="M4" s="1">
        <v>0</v>
      </c>
      <c r="N4" s="1">
        <v>0</v>
      </c>
      <c r="O4" s="1">
        <v>0.2</v>
      </c>
      <c r="P4" s="1">
        <v>0.2</v>
      </c>
      <c r="Q4" s="1">
        <v>1</v>
      </c>
      <c r="R4" s="1">
        <v>1</v>
      </c>
      <c r="S4" s="1">
        <v>0</v>
      </c>
      <c r="T4" s="1">
        <v>0</v>
      </c>
      <c r="U4" s="1">
        <v>22</v>
      </c>
      <c r="V4" s="1">
        <v>14</v>
      </c>
      <c r="W4" s="1">
        <v>64</v>
      </c>
      <c r="X4" s="1">
        <v>2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0.08</v>
      </c>
      <c r="AF4" s="1">
        <v>0</v>
      </c>
      <c r="AG4" s="1">
        <v>0</v>
      </c>
      <c r="AH4" s="1">
        <v>0</v>
      </c>
      <c r="AI4" s="1">
        <v>0</v>
      </c>
      <c r="AJ4" s="1">
        <v>1</v>
      </c>
      <c r="AK4" s="1">
        <v>37</v>
      </c>
      <c r="AL4" s="1">
        <v>2.9</v>
      </c>
      <c r="AM4" s="1">
        <v>40.6</v>
      </c>
      <c r="AN4" s="1">
        <v>1.5</v>
      </c>
      <c r="AO4" s="1">
        <v>6.7</v>
      </c>
      <c r="AP4" s="1">
        <v>12</v>
      </c>
      <c r="AQ4" s="1">
        <v>36</v>
      </c>
      <c r="AR4" s="1">
        <v>1</v>
      </c>
      <c r="AS4" s="1">
        <v>13</v>
      </c>
      <c r="AT4" s="1">
        <v>0</v>
      </c>
      <c r="AU4" s="1">
        <v>1</v>
      </c>
      <c r="AV4" s="1">
        <v>1</v>
      </c>
      <c r="AW4" s="1">
        <v>100</v>
      </c>
      <c r="AX4" s="1">
        <v>9</v>
      </c>
      <c r="AY4" s="1">
        <v>0</v>
      </c>
      <c r="AZ4" s="1">
        <v>0</v>
      </c>
      <c r="BA4" s="1">
        <v>1</v>
      </c>
      <c r="BB4" s="1">
        <v>1</v>
      </c>
      <c r="BC4" s="1">
        <v>4</v>
      </c>
      <c r="BD4" s="1">
        <v>3</v>
      </c>
      <c r="BE4" s="1">
        <v>2</v>
      </c>
      <c r="BF4" s="1">
        <v>1</v>
      </c>
      <c r="BG4" s="1">
        <v>0</v>
      </c>
      <c r="BH4" s="1">
        <v>0</v>
      </c>
      <c r="BI4" s="1">
        <v>0.27</v>
      </c>
      <c r="BJ4" s="1">
        <v>55</v>
      </c>
      <c r="BK4" s="1">
        <v>43</v>
      </c>
      <c r="BL4" s="1">
        <v>78</v>
      </c>
      <c r="BM4" s="1">
        <v>35</v>
      </c>
      <c r="BN4" s="1">
        <v>22</v>
      </c>
      <c r="BO4" s="1">
        <v>63</v>
      </c>
      <c r="BP4" s="1">
        <v>22</v>
      </c>
      <c r="BQ4" s="1">
        <v>14</v>
      </c>
      <c r="BR4" s="1">
        <v>64</v>
      </c>
      <c r="BS4" s="1">
        <v>0</v>
      </c>
      <c r="BT4" s="1">
        <v>0</v>
      </c>
      <c r="BU4" s="1">
        <v>1</v>
      </c>
      <c r="BV4" s="1">
        <v>0</v>
      </c>
      <c r="BW4" s="1">
        <v>0</v>
      </c>
      <c r="BX4" s="1">
        <v>1</v>
      </c>
      <c r="BY4" s="1">
        <v>81</v>
      </c>
      <c r="BZ4" s="1">
        <v>3</v>
      </c>
      <c r="CA4" s="1">
        <v>14</v>
      </c>
      <c r="CB4" s="1">
        <v>3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f t="shared" si="0"/>
        <v>3.3976654200000005</v>
      </c>
      <c r="CL4" s="1">
        <v>4</v>
      </c>
    </row>
    <row r="5" spans="1:90" x14ac:dyDescent="0.25">
      <c r="A5" s="1" t="s">
        <v>155</v>
      </c>
      <c r="B5" s="1">
        <v>8.5</v>
      </c>
      <c r="C5" s="1">
        <v>1</v>
      </c>
      <c r="D5" s="1">
        <v>90</v>
      </c>
      <c r="E5" s="1">
        <v>7.0000000000000007E-2</v>
      </c>
      <c r="F5" s="1">
        <v>0</v>
      </c>
      <c r="G5" s="1">
        <v>0.2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0.03</v>
      </c>
      <c r="P5" s="1">
        <v>0.03</v>
      </c>
      <c r="Q5" s="1">
        <v>0</v>
      </c>
      <c r="R5" s="1">
        <v>0</v>
      </c>
      <c r="S5" s="1">
        <v>0</v>
      </c>
      <c r="T5" s="1">
        <v>0</v>
      </c>
      <c r="U5" s="1">
        <v>41</v>
      </c>
      <c r="V5" s="1">
        <v>27</v>
      </c>
      <c r="W5" s="1">
        <v>66</v>
      </c>
      <c r="X5" s="1">
        <v>14</v>
      </c>
      <c r="Y5" s="1">
        <v>3</v>
      </c>
      <c r="Z5" s="1">
        <v>21</v>
      </c>
      <c r="AA5" s="1">
        <v>6</v>
      </c>
      <c r="AB5" s="1">
        <v>2</v>
      </c>
      <c r="AC5" s="1">
        <v>3</v>
      </c>
      <c r="AD5" s="1">
        <v>0</v>
      </c>
      <c r="AE5" s="1">
        <v>0.13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14</v>
      </c>
      <c r="AL5" s="1">
        <v>50.4</v>
      </c>
      <c r="AM5" s="1">
        <v>12.8</v>
      </c>
      <c r="AN5" s="1">
        <v>0.6</v>
      </c>
      <c r="AO5" s="1">
        <v>5.4</v>
      </c>
      <c r="AP5" s="1">
        <v>14</v>
      </c>
      <c r="AQ5" s="1">
        <v>14</v>
      </c>
      <c r="AR5" s="1">
        <v>0</v>
      </c>
      <c r="AS5" s="1">
        <v>2</v>
      </c>
      <c r="AT5" s="1">
        <v>1</v>
      </c>
      <c r="AU5" s="1">
        <v>0</v>
      </c>
      <c r="AV5" s="1">
        <v>0</v>
      </c>
      <c r="AX5" s="1">
        <v>10</v>
      </c>
      <c r="AY5" s="1">
        <v>1</v>
      </c>
      <c r="AZ5" s="1">
        <v>0</v>
      </c>
      <c r="BA5" s="1">
        <v>1</v>
      </c>
      <c r="BB5" s="1">
        <v>2</v>
      </c>
      <c r="BC5" s="1">
        <v>6</v>
      </c>
      <c r="BD5" s="1">
        <v>5</v>
      </c>
      <c r="BE5" s="1">
        <v>1</v>
      </c>
      <c r="BF5" s="1">
        <v>0</v>
      </c>
      <c r="BG5" s="1">
        <v>0</v>
      </c>
      <c r="BH5" s="1">
        <v>1</v>
      </c>
      <c r="BI5" s="1">
        <v>0.42</v>
      </c>
      <c r="BJ5" s="1">
        <v>80</v>
      </c>
      <c r="BK5" s="1">
        <v>63</v>
      </c>
      <c r="BL5" s="1">
        <v>79</v>
      </c>
      <c r="BM5" s="1">
        <v>81</v>
      </c>
      <c r="BN5" s="1">
        <v>54</v>
      </c>
      <c r="BO5" s="1">
        <v>67</v>
      </c>
      <c r="BP5" s="1">
        <v>41</v>
      </c>
      <c r="BQ5" s="1">
        <v>27</v>
      </c>
      <c r="BR5" s="1">
        <v>66</v>
      </c>
      <c r="BS5" s="1">
        <v>0</v>
      </c>
      <c r="BT5" s="1">
        <v>0</v>
      </c>
      <c r="BU5" s="1">
        <v>1</v>
      </c>
      <c r="BV5" s="1">
        <v>0</v>
      </c>
      <c r="BW5" s="1">
        <v>0</v>
      </c>
      <c r="BX5" s="1">
        <v>0</v>
      </c>
      <c r="BY5" s="1">
        <v>116</v>
      </c>
      <c r="BZ5" s="1">
        <v>7</v>
      </c>
      <c r="CA5" s="1">
        <v>18</v>
      </c>
      <c r="CB5" s="1">
        <v>21</v>
      </c>
      <c r="CC5" s="1">
        <v>0</v>
      </c>
      <c r="CD5" s="1">
        <v>0</v>
      </c>
      <c r="CE5" s="1">
        <v>6</v>
      </c>
      <c r="CF5" s="1">
        <v>1</v>
      </c>
      <c r="CG5" s="1">
        <v>0</v>
      </c>
      <c r="CH5" s="1">
        <v>0</v>
      </c>
      <c r="CI5" s="1">
        <v>0</v>
      </c>
      <c r="CJ5" s="1">
        <v>0</v>
      </c>
      <c r="CK5" s="1">
        <f t="shared" si="0"/>
        <v>5.6201155499999995</v>
      </c>
      <c r="CL5" s="1">
        <v>4</v>
      </c>
    </row>
    <row r="6" spans="1:90" x14ac:dyDescent="0.25">
      <c r="A6" s="1" t="s">
        <v>65</v>
      </c>
      <c r="B6" s="1">
        <v>5.0999999999999996</v>
      </c>
      <c r="C6" s="1">
        <v>1</v>
      </c>
      <c r="D6" s="1">
        <v>90</v>
      </c>
      <c r="E6" s="1">
        <v>0.04</v>
      </c>
      <c r="F6" s="1">
        <v>0</v>
      </c>
      <c r="G6" s="1">
        <v>0.1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13</v>
      </c>
      <c r="V6" s="1">
        <v>10</v>
      </c>
      <c r="W6" s="1">
        <v>77</v>
      </c>
      <c r="X6" s="1">
        <v>0</v>
      </c>
      <c r="Y6" s="1">
        <v>0</v>
      </c>
      <c r="AA6" s="1">
        <v>0</v>
      </c>
      <c r="AB6" s="1">
        <v>0</v>
      </c>
      <c r="AC6" s="1">
        <v>2</v>
      </c>
      <c r="AD6" s="1">
        <v>0</v>
      </c>
      <c r="AE6" s="1">
        <v>7.0000000000000007E-2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23.6</v>
      </c>
      <c r="AM6" s="1">
        <v>22</v>
      </c>
      <c r="AN6" s="1">
        <v>0.2</v>
      </c>
      <c r="AO6" s="1">
        <v>3.2</v>
      </c>
      <c r="AP6" s="1">
        <v>16</v>
      </c>
      <c r="AQ6" s="1">
        <v>16</v>
      </c>
      <c r="AR6" s="1">
        <v>0</v>
      </c>
      <c r="AS6" s="1">
        <v>2</v>
      </c>
      <c r="AT6" s="1">
        <v>1</v>
      </c>
      <c r="AU6" s="1">
        <v>0</v>
      </c>
      <c r="AV6" s="1">
        <v>0</v>
      </c>
      <c r="AX6" s="1">
        <v>7</v>
      </c>
      <c r="AY6" s="1">
        <v>3</v>
      </c>
      <c r="AZ6" s="1">
        <v>1</v>
      </c>
      <c r="BA6" s="1">
        <v>0</v>
      </c>
      <c r="BB6" s="1">
        <v>4</v>
      </c>
      <c r="BC6" s="1">
        <v>10</v>
      </c>
      <c r="BD6" s="1">
        <v>9</v>
      </c>
      <c r="BE6" s="1">
        <v>3</v>
      </c>
      <c r="BF6" s="1">
        <v>2</v>
      </c>
      <c r="BG6" s="1">
        <v>5</v>
      </c>
      <c r="BH6" s="1">
        <v>2</v>
      </c>
      <c r="BI6" s="1">
        <v>1.23</v>
      </c>
      <c r="BJ6" s="1">
        <v>55</v>
      </c>
      <c r="BK6" s="1">
        <v>42</v>
      </c>
      <c r="BL6" s="1">
        <v>76</v>
      </c>
      <c r="BM6" s="1">
        <v>25</v>
      </c>
      <c r="BN6" s="1">
        <v>21</v>
      </c>
      <c r="BO6" s="1">
        <v>84</v>
      </c>
      <c r="BP6" s="1">
        <v>13</v>
      </c>
      <c r="BQ6" s="1">
        <v>10</v>
      </c>
      <c r="BR6" s="1">
        <v>77</v>
      </c>
      <c r="BS6" s="1">
        <v>0</v>
      </c>
      <c r="BT6" s="1">
        <v>0</v>
      </c>
      <c r="BU6" s="1">
        <v>1</v>
      </c>
      <c r="BV6" s="1">
        <v>0</v>
      </c>
      <c r="BW6" s="1">
        <v>0</v>
      </c>
      <c r="BX6" s="1">
        <v>2</v>
      </c>
      <c r="BY6" s="1">
        <v>81</v>
      </c>
      <c r="BZ6" s="1">
        <v>0</v>
      </c>
      <c r="CA6" s="1">
        <v>4</v>
      </c>
      <c r="CB6" s="1">
        <v>1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f t="shared" si="0"/>
        <v>3.4671213400000003</v>
      </c>
      <c r="CL6" s="1">
        <v>2</v>
      </c>
    </row>
    <row r="7" spans="1:90" x14ac:dyDescent="0.25">
      <c r="A7" s="1" t="s">
        <v>161</v>
      </c>
      <c r="B7" s="1">
        <v>4.2</v>
      </c>
      <c r="C7" s="1">
        <v>1</v>
      </c>
      <c r="D7" s="1">
        <v>90</v>
      </c>
      <c r="E7" s="1">
        <v>7.0000000000000007E-2</v>
      </c>
      <c r="F7" s="1">
        <v>0</v>
      </c>
      <c r="G7" s="1">
        <v>0.1</v>
      </c>
      <c r="H7" s="1">
        <v>0</v>
      </c>
      <c r="I7" s="1">
        <v>1</v>
      </c>
      <c r="J7" s="1">
        <v>0</v>
      </c>
      <c r="K7" s="1">
        <v>0</v>
      </c>
      <c r="L7" s="1">
        <v>1</v>
      </c>
      <c r="M7" s="1">
        <v>0</v>
      </c>
      <c r="N7" s="1">
        <v>0</v>
      </c>
      <c r="O7" s="1">
        <v>0.02</v>
      </c>
      <c r="P7" s="1">
        <v>0.02</v>
      </c>
      <c r="Q7" s="1">
        <v>0</v>
      </c>
      <c r="R7" s="1">
        <v>0</v>
      </c>
      <c r="S7" s="1">
        <v>0</v>
      </c>
      <c r="T7" s="1">
        <v>0</v>
      </c>
      <c r="U7" s="1">
        <v>12</v>
      </c>
      <c r="V7" s="1">
        <v>6</v>
      </c>
      <c r="W7" s="1">
        <v>50</v>
      </c>
      <c r="X7" s="1">
        <v>0</v>
      </c>
      <c r="Y7" s="1">
        <v>0</v>
      </c>
      <c r="AA7" s="1">
        <v>0</v>
      </c>
      <c r="AB7" s="1">
        <v>0</v>
      </c>
      <c r="AC7" s="1">
        <v>1</v>
      </c>
      <c r="AD7" s="1">
        <v>0</v>
      </c>
      <c r="AE7" s="1">
        <v>0.06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10</v>
      </c>
      <c r="AL7" s="1">
        <v>14.4</v>
      </c>
      <c r="AM7" s="1">
        <v>28.8</v>
      </c>
      <c r="AN7" s="1">
        <v>0.3</v>
      </c>
      <c r="AO7" s="1">
        <v>3.5</v>
      </c>
      <c r="AP7" s="1">
        <v>15</v>
      </c>
      <c r="AQ7" s="1">
        <v>15</v>
      </c>
      <c r="AR7" s="1">
        <v>0</v>
      </c>
      <c r="AS7" s="1">
        <v>2</v>
      </c>
      <c r="AT7" s="1">
        <v>1</v>
      </c>
      <c r="AU7" s="1">
        <v>1</v>
      </c>
      <c r="AV7" s="1">
        <v>0</v>
      </c>
      <c r="AW7" s="1">
        <v>0</v>
      </c>
      <c r="AX7" s="1">
        <v>5</v>
      </c>
      <c r="AY7" s="1">
        <v>5</v>
      </c>
      <c r="AZ7" s="1">
        <v>2</v>
      </c>
      <c r="BA7" s="1">
        <v>3</v>
      </c>
      <c r="BB7" s="1">
        <v>10</v>
      </c>
      <c r="BC7" s="1">
        <v>11</v>
      </c>
      <c r="BD7" s="1">
        <v>9</v>
      </c>
      <c r="BE7" s="1">
        <v>5</v>
      </c>
      <c r="BF7" s="1">
        <v>0</v>
      </c>
      <c r="BG7" s="1">
        <v>3</v>
      </c>
      <c r="BH7" s="1">
        <v>0</v>
      </c>
      <c r="BI7" s="1">
        <v>1.08</v>
      </c>
      <c r="BJ7" s="1">
        <v>46</v>
      </c>
      <c r="BK7" s="1">
        <v>37</v>
      </c>
      <c r="BL7" s="1">
        <v>80</v>
      </c>
      <c r="BM7" s="1">
        <v>22</v>
      </c>
      <c r="BN7" s="1">
        <v>15</v>
      </c>
      <c r="BO7" s="1">
        <v>68</v>
      </c>
      <c r="BP7" s="1">
        <v>12</v>
      </c>
      <c r="BQ7" s="1">
        <v>6</v>
      </c>
      <c r="BR7" s="1">
        <v>50</v>
      </c>
      <c r="BS7" s="1">
        <v>1</v>
      </c>
      <c r="BT7" s="1">
        <v>1</v>
      </c>
      <c r="BU7" s="1">
        <v>1</v>
      </c>
      <c r="BV7" s="1">
        <v>0</v>
      </c>
      <c r="BW7" s="1">
        <v>0</v>
      </c>
      <c r="BX7" s="1">
        <v>1</v>
      </c>
      <c r="BY7" s="1">
        <v>71</v>
      </c>
      <c r="BZ7" s="1">
        <v>1</v>
      </c>
      <c r="CA7" s="1">
        <v>8</v>
      </c>
      <c r="CB7" s="1">
        <v>1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f t="shared" si="0"/>
        <v>3.5398060899999995</v>
      </c>
      <c r="CL7" s="1">
        <v>2</v>
      </c>
    </row>
    <row r="8" spans="1:90" x14ac:dyDescent="0.25">
      <c r="A8" s="1" t="s">
        <v>164</v>
      </c>
      <c r="B8" s="1">
        <v>4.3</v>
      </c>
      <c r="C8" s="1">
        <v>1</v>
      </c>
      <c r="D8" s="1">
        <v>90</v>
      </c>
      <c r="E8" s="1">
        <v>0.14000000000000001</v>
      </c>
      <c r="F8" s="1">
        <v>0</v>
      </c>
      <c r="G8" s="1">
        <v>0.2</v>
      </c>
      <c r="H8" s="1">
        <v>0</v>
      </c>
      <c r="I8" s="1">
        <v>1</v>
      </c>
      <c r="J8" s="1">
        <v>1</v>
      </c>
      <c r="K8" s="1">
        <v>1</v>
      </c>
      <c r="L8" s="1">
        <v>0</v>
      </c>
      <c r="M8" s="1">
        <v>0</v>
      </c>
      <c r="N8" s="1">
        <v>1</v>
      </c>
      <c r="O8" s="1">
        <v>0.16</v>
      </c>
      <c r="P8" s="1">
        <v>0.16</v>
      </c>
      <c r="Q8" s="1">
        <v>0</v>
      </c>
      <c r="R8" s="1">
        <v>0</v>
      </c>
      <c r="S8" s="1">
        <v>0</v>
      </c>
      <c r="T8" s="1">
        <v>0</v>
      </c>
      <c r="U8" s="1">
        <v>10</v>
      </c>
      <c r="V8" s="1">
        <v>2</v>
      </c>
      <c r="W8" s="1">
        <v>20</v>
      </c>
      <c r="X8" s="1">
        <v>0</v>
      </c>
      <c r="Y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0.04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19</v>
      </c>
      <c r="AL8" s="1">
        <v>0.1</v>
      </c>
      <c r="AM8" s="1">
        <v>26</v>
      </c>
      <c r="AN8" s="1">
        <v>1.1000000000000001</v>
      </c>
      <c r="AO8" s="1">
        <v>2.5</v>
      </c>
      <c r="AP8" s="1">
        <v>10</v>
      </c>
      <c r="AQ8" s="1">
        <v>10</v>
      </c>
      <c r="AR8" s="1">
        <v>0</v>
      </c>
      <c r="AS8" s="1">
        <v>0</v>
      </c>
      <c r="AT8" s="1">
        <v>4</v>
      </c>
      <c r="AU8" s="1">
        <v>2</v>
      </c>
      <c r="AV8" s="1">
        <v>1</v>
      </c>
      <c r="AW8" s="1">
        <v>50</v>
      </c>
      <c r="AX8" s="1">
        <v>2</v>
      </c>
      <c r="AY8" s="1">
        <v>8</v>
      </c>
      <c r="AZ8" s="1">
        <v>1</v>
      </c>
      <c r="BA8" s="1">
        <v>3</v>
      </c>
      <c r="BB8" s="1">
        <v>12</v>
      </c>
      <c r="BC8" s="1">
        <v>13</v>
      </c>
      <c r="BD8" s="1">
        <v>10</v>
      </c>
      <c r="BE8" s="1">
        <v>6</v>
      </c>
      <c r="BF8" s="1">
        <v>0</v>
      </c>
      <c r="BG8" s="1">
        <v>2</v>
      </c>
      <c r="BH8" s="1">
        <v>5</v>
      </c>
      <c r="BI8" s="1">
        <v>2.82</v>
      </c>
      <c r="BJ8" s="1">
        <v>32</v>
      </c>
      <c r="BK8" s="1">
        <v>14</v>
      </c>
      <c r="BL8" s="1">
        <v>44</v>
      </c>
      <c r="BM8" s="1">
        <v>20</v>
      </c>
      <c r="BN8" s="1">
        <v>6</v>
      </c>
      <c r="BO8" s="1">
        <v>30</v>
      </c>
      <c r="BP8" s="1">
        <v>10</v>
      </c>
      <c r="BQ8" s="1">
        <v>2</v>
      </c>
      <c r="BR8" s="1">
        <v>20</v>
      </c>
      <c r="BS8" s="1">
        <v>0</v>
      </c>
      <c r="BT8" s="1">
        <v>0</v>
      </c>
      <c r="BU8" s="1">
        <v>1</v>
      </c>
      <c r="BV8" s="1">
        <v>0</v>
      </c>
      <c r="BW8" s="1">
        <v>0</v>
      </c>
      <c r="BX8" s="1">
        <v>0</v>
      </c>
      <c r="BY8" s="1">
        <v>55</v>
      </c>
      <c r="BZ8" s="1">
        <v>2</v>
      </c>
      <c r="CA8" s="1">
        <v>10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f t="shared" si="0"/>
        <v>3.3468193000000013</v>
      </c>
      <c r="CL8" s="1">
        <v>2</v>
      </c>
    </row>
    <row r="9" spans="1:90" x14ac:dyDescent="0.25">
      <c r="A9" s="1" t="s">
        <v>94</v>
      </c>
      <c r="B9" s="1">
        <v>4.8</v>
      </c>
      <c r="C9" s="1">
        <v>1</v>
      </c>
      <c r="D9" s="1">
        <v>90</v>
      </c>
      <c r="E9" s="1">
        <v>0</v>
      </c>
      <c r="F9" s="1">
        <v>0</v>
      </c>
      <c r="G9" s="1">
        <v>0</v>
      </c>
      <c r="H9" s="1">
        <v>0</v>
      </c>
      <c r="I9" s="1">
        <v>1</v>
      </c>
      <c r="J9" s="1">
        <v>0</v>
      </c>
      <c r="K9" s="1">
        <v>0</v>
      </c>
      <c r="L9" s="1">
        <v>1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16</v>
      </c>
      <c r="V9" s="1">
        <v>10</v>
      </c>
      <c r="W9" s="1">
        <v>63</v>
      </c>
      <c r="X9" s="1">
        <v>4</v>
      </c>
      <c r="Y9" s="1">
        <v>1</v>
      </c>
      <c r="Z9" s="1">
        <v>25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8</v>
      </c>
      <c r="AL9" s="1">
        <v>10</v>
      </c>
      <c r="AM9" s="1">
        <v>9.8000000000000007</v>
      </c>
      <c r="AN9" s="1">
        <v>0</v>
      </c>
      <c r="AO9" s="1">
        <v>1.1000000000000001</v>
      </c>
      <c r="AP9" s="1">
        <v>12</v>
      </c>
      <c r="AQ9" s="1">
        <v>12</v>
      </c>
      <c r="AR9" s="1">
        <v>0</v>
      </c>
      <c r="AS9" s="1">
        <v>2</v>
      </c>
      <c r="AT9" s="1">
        <v>1</v>
      </c>
      <c r="AU9" s="1">
        <v>0</v>
      </c>
      <c r="AV9" s="1">
        <v>0</v>
      </c>
      <c r="AX9" s="1">
        <v>8</v>
      </c>
      <c r="AY9" s="1">
        <v>3</v>
      </c>
      <c r="AZ9" s="1">
        <v>0</v>
      </c>
      <c r="BA9" s="1">
        <v>1</v>
      </c>
      <c r="BB9" s="1">
        <v>4</v>
      </c>
      <c r="BC9" s="1">
        <v>21</v>
      </c>
      <c r="BD9" s="1">
        <v>14</v>
      </c>
      <c r="BE9" s="1">
        <v>11</v>
      </c>
      <c r="BF9" s="1">
        <v>1</v>
      </c>
      <c r="BG9" s="1">
        <v>5</v>
      </c>
      <c r="BH9" s="1">
        <v>4</v>
      </c>
      <c r="BI9" s="1">
        <v>3.32</v>
      </c>
      <c r="BJ9" s="1">
        <v>35</v>
      </c>
      <c r="BK9" s="1">
        <v>22</v>
      </c>
      <c r="BL9" s="1">
        <v>63</v>
      </c>
      <c r="BM9" s="1">
        <v>30</v>
      </c>
      <c r="BN9" s="1">
        <v>17</v>
      </c>
      <c r="BO9" s="1">
        <v>57</v>
      </c>
      <c r="BP9" s="1">
        <v>16</v>
      </c>
      <c r="BQ9" s="1">
        <v>10</v>
      </c>
      <c r="BR9" s="1">
        <v>63</v>
      </c>
      <c r="BS9" s="1">
        <v>1</v>
      </c>
      <c r="BT9" s="1">
        <v>0</v>
      </c>
      <c r="BU9" s="1">
        <v>1</v>
      </c>
      <c r="BV9" s="1">
        <v>0</v>
      </c>
      <c r="BW9" s="1">
        <v>0</v>
      </c>
      <c r="BX9" s="1">
        <v>1</v>
      </c>
      <c r="BY9" s="1">
        <v>57</v>
      </c>
      <c r="BZ9" s="1">
        <v>0</v>
      </c>
      <c r="CA9" s="1">
        <v>12</v>
      </c>
      <c r="CB9" s="1">
        <v>4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f t="shared" si="0"/>
        <v>4.1194046000000011</v>
      </c>
      <c r="CL9" s="1">
        <v>2</v>
      </c>
    </row>
    <row r="10" spans="1:90" x14ac:dyDescent="0.25">
      <c r="A10" s="1" t="s">
        <v>102</v>
      </c>
      <c r="B10" s="1">
        <v>4.3</v>
      </c>
      <c r="C10" s="1">
        <v>1</v>
      </c>
      <c r="D10" s="1">
        <v>90</v>
      </c>
      <c r="E10" s="1">
        <v>0</v>
      </c>
      <c r="F10" s="1">
        <v>0</v>
      </c>
      <c r="G10" s="1">
        <v>0</v>
      </c>
      <c r="H10" s="1">
        <v>0</v>
      </c>
      <c r="I10" s="1">
        <v>2</v>
      </c>
      <c r="J10" s="1">
        <v>0</v>
      </c>
      <c r="K10" s="1">
        <v>1</v>
      </c>
      <c r="L10" s="1">
        <v>1</v>
      </c>
      <c r="M10" s="1">
        <v>0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7</v>
      </c>
      <c r="V10" s="1">
        <v>3</v>
      </c>
      <c r="W10" s="1">
        <v>43</v>
      </c>
      <c r="X10" s="1">
        <v>3</v>
      </c>
      <c r="Y10" s="1">
        <v>1</v>
      </c>
      <c r="Z10" s="1">
        <v>33</v>
      </c>
      <c r="AA10" s="1">
        <v>0</v>
      </c>
      <c r="AB10" s="1">
        <v>1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12</v>
      </c>
      <c r="AL10" s="1">
        <v>4.5999999999999996</v>
      </c>
      <c r="AM10" s="1">
        <v>7.4</v>
      </c>
      <c r="AN10" s="1">
        <v>0</v>
      </c>
      <c r="AO10" s="1">
        <v>1.3</v>
      </c>
      <c r="AP10" s="1">
        <v>9</v>
      </c>
      <c r="AQ10" s="1">
        <v>9</v>
      </c>
      <c r="AR10" s="1">
        <v>0</v>
      </c>
      <c r="AS10" s="1">
        <v>0</v>
      </c>
      <c r="AT10" s="1">
        <v>4</v>
      </c>
      <c r="AU10" s="1">
        <v>1</v>
      </c>
      <c r="AV10" s="1">
        <v>1</v>
      </c>
      <c r="AW10" s="1">
        <v>100</v>
      </c>
      <c r="AX10" s="1">
        <v>3</v>
      </c>
      <c r="AY10" s="1">
        <v>0</v>
      </c>
      <c r="AZ10" s="1">
        <v>1</v>
      </c>
      <c r="BA10" s="1">
        <v>1</v>
      </c>
      <c r="BB10" s="1">
        <v>2</v>
      </c>
      <c r="BC10" s="1">
        <v>13</v>
      </c>
      <c r="BD10" s="1">
        <v>10</v>
      </c>
      <c r="BE10" s="1">
        <v>6</v>
      </c>
      <c r="BF10" s="1">
        <v>0</v>
      </c>
      <c r="BG10" s="1">
        <v>2</v>
      </c>
      <c r="BH10" s="1">
        <v>5</v>
      </c>
      <c r="BI10" s="1">
        <v>2.82</v>
      </c>
      <c r="BJ10" s="1">
        <v>26</v>
      </c>
      <c r="BK10" s="1">
        <v>13</v>
      </c>
      <c r="BL10" s="1">
        <v>50</v>
      </c>
      <c r="BM10" s="1">
        <v>17</v>
      </c>
      <c r="BN10" s="1">
        <v>8</v>
      </c>
      <c r="BO10" s="1">
        <v>47</v>
      </c>
      <c r="BP10" s="1">
        <v>7</v>
      </c>
      <c r="BQ10" s="1">
        <v>3</v>
      </c>
      <c r="BR10" s="1">
        <v>43</v>
      </c>
      <c r="BS10" s="1">
        <v>0</v>
      </c>
      <c r="BT10" s="1">
        <v>0</v>
      </c>
      <c r="BU10" s="1">
        <v>1</v>
      </c>
      <c r="BV10" s="1">
        <v>0</v>
      </c>
      <c r="BW10" s="1">
        <v>0</v>
      </c>
      <c r="BX10" s="1">
        <v>0</v>
      </c>
      <c r="BY10" s="1">
        <v>42</v>
      </c>
      <c r="BZ10" s="1">
        <v>1</v>
      </c>
      <c r="CA10" s="1">
        <v>7</v>
      </c>
      <c r="CB10" s="1">
        <v>5</v>
      </c>
      <c r="CC10" s="1">
        <v>0</v>
      </c>
      <c r="CD10" s="1">
        <v>0</v>
      </c>
      <c r="CE10" s="1">
        <v>0</v>
      </c>
      <c r="CF10" s="1">
        <v>1</v>
      </c>
      <c r="CG10" s="1">
        <v>0</v>
      </c>
      <c r="CH10" s="1">
        <v>0</v>
      </c>
      <c r="CI10" s="1">
        <v>0</v>
      </c>
      <c r="CJ10" s="1">
        <v>0</v>
      </c>
      <c r="CK10" s="1">
        <f t="shared" si="0"/>
        <v>2.4810658000000001</v>
      </c>
      <c r="CL10" s="1">
        <v>2</v>
      </c>
    </row>
    <row r="11" spans="1:90" x14ac:dyDescent="0.25">
      <c r="A11" s="1" t="s">
        <v>146</v>
      </c>
      <c r="B11" s="1">
        <v>4.3</v>
      </c>
      <c r="C11" s="1">
        <v>1</v>
      </c>
      <c r="D11" s="1">
        <v>90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7</v>
      </c>
      <c r="V11" s="1">
        <v>5</v>
      </c>
      <c r="W11" s="1">
        <v>71</v>
      </c>
      <c r="X11" s="1">
        <v>0</v>
      </c>
      <c r="Y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0.7</v>
      </c>
      <c r="AM11" s="1">
        <v>20.399999999999999</v>
      </c>
      <c r="AN11" s="1">
        <v>0</v>
      </c>
      <c r="AO11" s="1">
        <v>1.4</v>
      </c>
      <c r="AP11" s="1">
        <v>12</v>
      </c>
      <c r="AQ11" s="1">
        <v>12</v>
      </c>
      <c r="AR11" s="1">
        <v>0</v>
      </c>
      <c r="AS11" s="1">
        <v>0</v>
      </c>
      <c r="AT11" s="1">
        <v>4</v>
      </c>
      <c r="AU11" s="1">
        <v>1</v>
      </c>
      <c r="AV11" s="1">
        <v>1</v>
      </c>
      <c r="AW11" s="1">
        <v>100</v>
      </c>
      <c r="AX11" s="1">
        <v>5</v>
      </c>
      <c r="AY11" s="1">
        <v>4</v>
      </c>
      <c r="AZ11" s="1">
        <v>2</v>
      </c>
      <c r="BA11" s="1">
        <v>1</v>
      </c>
      <c r="BB11" s="1">
        <v>7</v>
      </c>
      <c r="BC11" s="1">
        <v>13</v>
      </c>
      <c r="BD11" s="1">
        <v>10</v>
      </c>
      <c r="BE11" s="1">
        <v>6</v>
      </c>
      <c r="BF11" s="1">
        <v>0</v>
      </c>
      <c r="BG11" s="1">
        <v>2</v>
      </c>
      <c r="BH11" s="1">
        <v>5</v>
      </c>
      <c r="BI11" s="1">
        <v>2.82</v>
      </c>
      <c r="BJ11" s="1">
        <v>27</v>
      </c>
      <c r="BK11" s="1">
        <v>23</v>
      </c>
      <c r="BL11" s="1">
        <v>85</v>
      </c>
      <c r="BM11" s="1">
        <v>10</v>
      </c>
      <c r="BN11" s="1">
        <v>7</v>
      </c>
      <c r="BO11" s="1">
        <v>70</v>
      </c>
      <c r="BP11" s="1">
        <v>7</v>
      </c>
      <c r="BQ11" s="1">
        <v>5</v>
      </c>
      <c r="BR11" s="1">
        <v>71</v>
      </c>
      <c r="BS11" s="1">
        <v>0</v>
      </c>
      <c r="BT11" s="1">
        <v>0</v>
      </c>
      <c r="BU11" s="1">
        <v>1</v>
      </c>
      <c r="BV11" s="1">
        <v>0</v>
      </c>
      <c r="BW11" s="1">
        <v>0</v>
      </c>
      <c r="BX11" s="1">
        <v>0</v>
      </c>
      <c r="BY11" s="1">
        <v>36</v>
      </c>
      <c r="BZ11" s="1">
        <v>0</v>
      </c>
      <c r="CA11" s="1">
        <v>6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f t="shared" si="0"/>
        <v>2.6122458000000011</v>
      </c>
      <c r="CL11" s="1">
        <v>2</v>
      </c>
    </row>
    <row r="12" spans="1:90" x14ac:dyDescent="0.25">
      <c r="A12" s="1" t="s">
        <v>156</v>
      </c>
      <c r="B12" s="1">
        <v>4.7</v>
      </c>
      <c r="C12" s="1">
        <v>1</v>
      </c>
      <c r="D12" s="1">
        <v>90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34</v>
      </c>
      <c r="V12" s="1">
        <v>31</v>
      </c>
      <c r="W12" s="1">
        <v>91</v>
      </c>
      <c r="X12" s="1">
        <v>0</v>
      </c>
      <c r="Y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1</v>
      </c>
      <c r="AK12" s="1">
        <v>0</v>
      </c>
      <c r="AL12" s="1">
        <v>9.1</v>
      </c>
      <c r="AM12" s="1">
        <v>22.6</v>
      </c>
      <c r="AN12" s="1">
        <v>0</v>
      </c>
      <c r="AO12" s="1">
        <v>4.7</v>
      </c>
      <c r="AP12" s="1">
        <v>11</v>
      </c>
      <c r="AQ12" s="1">
        <v>23</v>
      </c>
      <c r="AR12" s="1">
        <v>0</v>
      </c>
      <c r="AS12" s="1">
        <v>6</v>
      </c>
      <c r="AT12" s="1">
        <v>0</v>
      </c>
      <c r="AU12" s="1">
        <v>2</v>
      </c>
      <c r="AV12" s="1">
        <v>1</v>
      </c>
      <c r="AW12" s="1">
        <v>50</v>
      </c>
      <c r="AX12" s="1">
        <v>2</v>
      </c>
      <c r="AY12" s="1">
        <v>1</v>
      </c>
      <c r="AZ12" s="1">
        <v>1</v>
      </c>
      <c r="BA12" s="1">
        <v>1</v>
      </c>
      <c r="BB12" s="1">
        <v>3</v>
      </c>
      <c r="BC12" s="1">
        <v>6</v>
      </c>
      <c r="BD12" s="1">
        <v>3</v>
      </c>
      <c r="BE12" s="1">
        <v>2</v>
      </c>
      <c r="BF12" s="1">
        <v>0</v>
      </c>
      <c r="BG12" s="1">
        <v>0</v>
      </c>
      <c r="BH12" s="1">
        <v>0</v>
      </c>
      <c r="BI12" s="1">
        <v>0.44</v>
      </c>
      <c r="BJ12" s="1">
        <v>100</v>
      </c>
      <c r="BK12" s="1">
        <v>91</v>
      </c>
      <c r="BL12" s="1">
        <v>91</v>
      </c>
      <c r="BM12" s="1">
        <v>73</v>
      </c>
      <c r="BN12" s="1">
        <v>65</v>
      </c>
      <c r="BO12" s="1">
        <v>89</v>
      </c>
      <c r="BP12" s="1">
        <v>34</v>
      </c>
      <c r="BQ12" s="1">
        <v>31</v>
      </c>
      <c r="BR12" s="1">
        <v>91</v>
      </c>
      <c r="BS12" s="1">
        <v>0</v>
      </c>
      <c r="BT12" s="1">
        <v>0</v>
      </c>
      <c r="BU12" s="1">
        <v>1</v>
      </c>
      <c r="BV12" s="1">
        <v>0</v>
      </c>
      <c r="BW12" s="1">
        <v>0</v>
      </c>
      <c r="BX12" s="1">
        <v>0</v>
      </c>
      <c r="BY12" s="1">
        <v>113</v>
      </c>
      <c r="BZ12" s="1">
        <v>0</v>
      </c>
      <c r="CA12" s="1">
        <v>15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f t="shared" si="0"/>
        <v>3.5777232000000008</v>
      </c>
      <c r="CL12" s="1">
        <v>2</v>
      </c>
    </row>
    <row r="13" spans="1:90" x14ac:dyDescent="0.25">
      <c r="A13" s="1" t="s">
        <v>59</v>
      </c>
      <c r="B13" s="1">
        <v>6.7</v>
      </c>
      <c r="C13" s="1">
        <v>1</v>
      </c>
      <c r="D13" s="1">
        <v>90</v>
      </c>
      <c r="E13" s="1">
        <v>0.09</v>
      </c>
      <c r="F13" s="1">
        <v>0</v>
      </c>
      <c r="G13" s="1">
        <v>0.2</v>
      </c>
      <c r="H13" s="1">
        <v>0</v>
      </c>
      <c r="I13" s="1">
        <v>1</v>
      </c>
      <c r="J13" s="1">
        <v>1</v>
      </c>
      <c r="K13" s="1">
        <v>1</v>
      </c>
      <c r="L13" s="1">
        <v>0</v>
      </c>
      <c r="M13" s="1">
        <v>0</v>
      </c>
      <c r="N13" s="1">
        <v>0</v>
      </c>
      <c r="O13" s="1">
        <v>0.17</v>
      </c>
      <c r="P13" s="1">
        <v>0.17</v>
      </c>
      <c r="Q13" s="1">
        <v>0</v>
      </c>
      <c r="R13" s="1">
        <v>0</v>
      </c>
      <c r="S13" s="1">
        <v>0</v>
      </c>
      <c r="T13" s="1">
        <v>0</v>
      </c>
      <c r="U13" s="1">
        <v>16</v>
      </c>
      <c r="V13" s="1">
        <v>10</v>
      </c>
      <c r="W13" s="1">
        <v>63</v>
      </c>
      <c r="X13" s="1">
        <v>0</v>
      </c>
      <c r="Y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0.05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21</v>
      </c>
      <c r="AL13" s="1">
        <v>1.7</v>
      </c>
      <c r="AM13" s="1">
        <v>27</v>
      </c>
      <c r="AN13" s="1">
        <v>1.2</v>
      </c>
      <c r="AO13" s="1">
        <v>6.1</v>
      </c>
      <c r="AP13" s="1">
        <v>18</v>
      </c>
      <c r="AQ13" s="1">
        <v>18</v>
      </c>
      <c r="AR13" s="1">
        <v>0</v>
      </c>
      <c r="AS13" s="1">
        <v>2</v>
      </c>
      <c r="AT13" s="1">
        <v>1</v>
      </c>
      <c r="AU13" s="1">
        <v>1</v>
      </c>
      <c r="AV13" s="1">
        <v>1</v>
      </c>
      <c r="AW13" s="1">
        <v>100</v>
      </c>
      <c r="AX13" s="1">
        <v>9</v>
      </c>
      <c r="AY13" s="1">
        <v>2</v>
      </c>
      <c r="AZ13" s="1">
        <v>2</v>
      </c>
      <c r="BA13" s="1">
        <v>1</v>
      </c>
      <c r="BB13" s="1">
        <v>5</v>
      </c>
      <c r="BC13" s="1">
        <v>6</v>
      </c>
      <c r="BD13" s="1">
        <v>5</v>
      </c>
      <c r="BE13" s="1">
        <v>1</v>
      </c>
      <c r="BF13" s="1">
        <v>0</v>
      </c>
      <c r="BG13" s="1">
        <v>0</v>
      </c>
      <c r="BH13" s="1">
        <v>1</v>
      </c>
      <c r="BI13" s="1">
        <v>0.42</v>
      </c>
      <c r="BJ13" s="1">
        <v>63</v>
      </c>
      <c r="BK13" s="1">
        <v>51</v>
      </c>
      <c r="BL13" s="1">
        <v>81</v>
      </c>
      <c r="BM13" s="1">
        <v>38</v>
      </c>
      <c r="BN13" s="1">
        <v>29</v>
      </c>
      <c r="BO13" s="1">
        <v>76</v>
      </c>
      <c r="BP13" s="1">
        <v>16</v>
      </c>
      <c r="BQ13" s="1">
        <v>10</v>
      </c>
      <c r="BR13" s="1">
        <v>63</v>
      </c>
      <c r="BS13" s="1">
        <v>0</v>
      </c>
      <c r="BT13" s="1">
        <v>0</v>
      </c>
      <c r="BU13" s="1">
        <v>1</v>
      </c>
      <c r="BV13" s="1">
        <v>0</v>
      </c>
      <c r="BW13" s="1">
        <v>0</v>
      </c>
      <c r="BX13" s="1">
        <v>0</v>
      </c>
      <c r="BY13" s="1">
        <v>74</v>
      </c>
      <c r="BZ13" s="1">
        <v>3</v>
      </c>
      <c r="CA13" s="1">
        <v>13</v>
      </c>
      <c r="CB13" s="1">
        <v>1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f t="shared" si="0"/>
        <v>3.5519136100000006</v>
      </c>
      <c r="CL13" s="1">
        <v>1</v>
      </c>
    </row>
    <row r="14" spans="1:90" x14ac:dyDescent="0.25">
      <c r="A14" s="1" t="s">
        <v>62</v>
      </c>
      <c r="B14" s="1">
        <v>4.5</v>
      </c>
      <c r="C14" s="1">
        <v>1</v>
      </c>
      <c r="D14" s="1">
        <v>90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19</v>
      </c>
      <c r="V14" s="1">
        <v>11</v>
      </c>
      <c r="W14" s="1">
        <v>58</v>
      </c>
      <c r="X14" s="1">
        <v>0</v>
      </c>
      <c r="Y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1</v>
      </c>
      <c r="AK14" s="1">
        <v>2</v>
      </c>
      <c r="AL14" s="1">
        <v>5.3</v>
      </c>
      <c r="AM14" s="1">
        <v>16</v>
      </c>
      <c r="AN14" s="1">
        <v>0</v>
      </c>
      <c r="AO14" s="1">
        <v>5.2</v>
      </c>
      <c r="AP14" s="1">
        <v>9</v>
      </c>
      <c r="AQ14" s="1">
        <v>21</v>
      </c>
      <c r="AR14" s="1">
        <v>0</v>
      </c>
      <c r="AS14" s="1">
        <v>6</v>
      </c>
      <c r="AT14" s="1">
        <v>0</v>
      </c>
      <c r="AU14" s="1">
        <v>3</v>
      </c>
      <c r="AV14" s="1">
        <v>2</v>
      </c>
      <c r="AW14" s="1">
        <v>67</v>
      </c>
      <c r="AX14" s="1">
        <v>7</v>
      </c>
      <c r="AY14" s="1">
        <v>1</v>
      </c>
      <c r="AZ14" s="1">
        <v>0</v>
      </c>
      <c r="BA14" s="1">
        <v>2</v>
      </c>
      <c r="BB14" s="1">
        <v>3</v>
      </c>
      <c r="BC14" s="1">
        <v>4</v>
      </c>
      <c r="BD14" s="1">
        <v>3</v>
      </c>
      <c r="BE14" s="1">
        <v>2</v>
      </c>
      <c r="BF14" s="1">
        <v>1</v>
      </c>
      <c r="BG14" s="1">
        <v>0</v>
      </c>
      <c r="BH14" s="1">
        <v>0</v>
      </c>
      <c r="BI14" s="1">
        <v>0.27</v>
      </c>
      <c r="BJ14" s="1">
        <v>63</v>
      </c>
      <c r="BK14" s="1">
        <v>44</v>
      </c>
      <c r="BL14" s="1">
        <v>70</v>
      </c>
      <c r="BM14" s="1">
        <v>31</v>
      </c>
      <c r="BN14" s="1">
        <v>20</v>
      </c>
      <c r="BO14" s="1">
        <v>65</v>
      </c>
      <c r="BP14" s="1">
        <v>19</v>
      </c>
      <c r="BQ14" s="1">
        <v>11</v>
      </c>
      <c r="BR14" s="1">
        <v>58</v>
      </c>
      <c r="BS14" s="1">
        <v>1</v>
      </c>
      <c r="BT14" s="1">
        <v>0</v>
      </c>
      <c r="BU14" s="1">
        <v>1</v>
      </c>
      <c r="BV14" s="1">
        <v>0</v>
      </c>
      <c r="BW14" s="1">
        <v>0</v>
      </c>
      <c r="BX14" s="1">
        <v>1</v>
      </c>
      <c r="BY14" s="1">
        <v>84</v>
      </c>
      <c r="BZ14" s="1">
        <v>1</v>
      </c>
      <c r="CA14" s="1">
        <v>9</v>
      </c>
      <c r="CB14" s="1">
        <v>3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f t="shared" si="0"/>
        <v>4.9037839999999999</v>
      </c>
      <c r="CL14" s="1">
        <v>1</v>
      </c>
    </row>
    <row r="15" spans="1:90" x14ac:dyDescent="0.25">
      <c r="A15" s="1" t="s">
        <v>70</v>
      </c>
      <c r="B15" s="1">
        <v>3.7</v>
      </c>
      <c r="C15" s="1">
        <v>1</v>
      </c>
      <c r="D15" s="1">
        <v>90</v>
      </c>
      <c r="E15" s="1">
        <v>0.21</v>
      </c>
      <c r="F15" s="1">
        <v>0</v>
      </c>
      <c r="G15" s="1">
        <v>0.5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0.02</v>
      </c>
      <c r="P15" s="1">
        <v>0.02</v>
      </c>
      <c r="Q15" s="1">
        <v>0</v>
      </c>
      <c r="R15" s="1">
        <v>0</v>
      </c>
      <c r="S15" s="1">
        <v>0</v>
      </c>
      <c r="T15" s="1">
        <v>0</v>
      </c>
      <c r="U15" s="1">
        <v>26</v>
      </c>
      <c r="V15" s="1">
        <v>21</v>
      </c>
      <c r="W15" s="1">
        <v>81</v>
      </c>
      <c r="X15" s="1">
        <v>16</v>
      </c>
      <c r="Y15" s="1">
        <v>4</v>
      </c>
      <c r="Z15" s="1">
        <v>25</v>
      </c>
      <c r="AA15" s="1">
        <v>5</v>
      </c>
      <c r="AB15" s="1">
        <v>1</v>
      </c>
      <c r="AC15" s="1">
        <v>3</v>
      </c>
      <c r="AD15" s="1">
        <v>1</v>
      </c>
      <c r="AE15" s="1">
        <v>0.49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8</v>
      </c>
      <c r="AL15" s="1">
        <v>54</v>
      </c>
      <c r="AM15" s="1">
        <v>11.8</v>
      </c>
      <c r="AN15" s="1">
        <v>1.6</v>
      </c>
      <c r="AO15" s="1">
        <v>6.4</v>
      </c>
      <c r="AP15" s="1">
        <v>12</v>
      </c>
      <c r="AQ15" s="1">
        <v>12</v>
      </c>
      <c r="AR15" s="1">
        <v>0</v>
      </c>
      <c r="AS15" s="1">
        <v>2</v>
      </c>
      <c r="AT15" s="1">
        <v>1</v>
      </c>
      <c r="AU15" s="1">
        <v>1</v>
      </c>
      <c r="AV15" s="1">
        <v>0</v>
      </c>
      <c r="AW15" s="1">
        <v>0</v>
      </c>
      <c r="AX15" s="1">
        <v>9</v>
      </c>
      <c r="AY15" s="1">
        <v>0</v>
      </c>
      <c r="AZ15" s="1">
        <v>0</v>
      </c>
      <c r="BA15" s="1">
        <v>2</v>
      </c>
      <c r="BB15" s="1">
        <v>2</v>
      </c>
      <c r="BC15" s="1">
        <v>6</v>
      </c>
      <c r="BD15" s="1">
        <v>5</v>
      </c>
      <c r="BE15" s="1">
        <v>1</v>
      </c>
      <c r="BF15" s="1">
        <v>0</v>
      </c>
      <c r="BG15" s="1">
        <v>0</v>
      </c>
      <c r="BH15" s="1">
        <v>1</v>
      </c>
      <c r="BI15" s="1">
        <v>0.42</v>
      </c>
      <c r="BJ15" s="1">
        <v>62</v>
      </c>
      <c r="BK15" s="1">
        <v>54</v>
      </c>
      <c r="BL15" s="1">
        <v>87</v>
      </c>
      <c r="BM15" s="1">
        <v>65</v>
      </c>
      <c r="BN15" s="1">
        <v>48</v>
      </c>
      <c r="BO15" s="1">
        <v>74</v>
      </c>
      <c r="BP15" s="1">
        <v>26</v>
      </c>
      <c r="BQ15" s="1">
        <v>21</v>
      </c>
      <c r="BR15" s="1">
        <v>81</v>
      </c>
      <c r="BS15" s="1">
        <v>0</v>
      </c>
      <c r="BT15" s="1">
        <v>0</v>
      </c>
      <c r="BU15" s="1">
        <v>1</v>
      </c>
      <c r="BV15" s="1">
        <v>0</v>
      </c>
      <c r="BW15" s="1">
        <v>0</v>
      </c>
      <c r="BX15" s="1">
        <v>0</v>
      </c>
      <c r="BY15" s="1">
        <v>90</v>
      </c>
      <c r="BZ15" s="1">
        <v>4</v>
      </c>
      <c r="CA15" s="1">
        <v>6</v>
      </c>
      <c r="CB15" s="1">
        <v>18</v>
      </c>
      <c r="CC15" s="1">
        <v>0</v>
      </c>
      <c r="CD15" s="1">
        <v>0</v>
      </c>
      <c r="CE15" s="1">
        <v>5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f t="shared" si="0"/>
        <v>5.8386018300000009</v>
      </c>
      <c r="CL15" s="1">
        <v>1</v>
      </c>
    </row>
    <row r="16" spans="1:90" x14ac:dyDescent="0.25">
      <c r="A16" s="1" t="s">
        <v>163</v>
      </c>
      <c r="B16" s="1">
        <v>5.6</v>
      </c>
      <c r="C16" s="1">
        <v>1</v>
      </c>
      <c r="D16" s="1">
        <v>52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14</v>
      </c>
      <c r="V16" s="1">
        <v>11</v>
      </c>
      <c r="W16" s="1">
        <v>79</v>
      </c>
      <c r="X16" s="1">
        <v>0</v>
      </c>
      <c r="Y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1.6</v>
      </c>
      <c r="AM16" s="1">
        <v>23.4</v>
      </c>
      <c r="AN16" s="1">
        <v>0</v>
      </c>
      <c r="AO16" s="1">
        <v>4.8</v>
      </c>
      <c r="AP16" s="1">
        <v>13</v>
      </c>
      <c r="AQ16" s="1">
        <v>13</v>
      </c>
      <c r="AR16" s="1">
        <v>0</v>
      </c>
      <c r="AS16" s="1">
        <v>1</v>
      </c>
      <c r="AT16" s="1">
        <v>1</v>
      </c>
      <c r="AU16" s="1">
        <v>0</v>
      </c>
      <c r="AV16" s="1">
        <v>0</v>
      </c>
      <c r="AX16" s="1">
        <v>6</v>
      </c>
      <c r="AY16" s="1">
        <v>1</v>
      </c>
      <c r="AZ16" s="1">
        <v>2</v>
      </c>
      <c r="BA16" s="1">
        <v>2</v>
      </c>
      <c r="BB16" s="1">
        <v>5</v>
      </c>
      <c r="BC16" s="1">
        <v>8</v>
      </c>
      <c r="BD16" s="1">
        <v>5</v>
      </c>
      <c r="BE16" s="1">
        <v>1</v>
      </c>
      <c r="BF16" s="1">
        <v>0</v>
      </c>
      <c r="BG16" s="1">
        <v>1</v>
      </c>
      <c r="BH16" s="1">
        <v>0</v>
      </c>
      <c r="BI16" s="1">
        <v>0.13</v>
      </c>
      <c r="BJ16" s="1">
        <v>77</v>
      </c>
      <c r="BK16" s="1">
        <v>72</v>
      </c>
      <c r="BL16" s="1">
        <v>94</v>
      </c>
      <c r="BM16" s="1">
        <v>39</v>
      </c>
      <c r="BN16" s="1">
        <v>34</v>
      </c>
      <c r="BO16" s="1">
        <v>87</v>
      </c>
      <c r="BP16" s="1">
        <v>14</v>
      </c>
      <c r="BQ16" s="1">
        <v>11</v>
      </c>
      <c r="BR16" s="1">
        <v>79</v>
      </c>
      <c r="BS16" s="1">
        <v>0</v>
      </c>
      <c r="BT16" s="1">
        <v>0</v>
      </c>
      <c r="BU16" s="1">
        <v>1</v>
      </c>
      <c r="BV16" s="1">
        <v>0</v>
      </c>
      <c r="BW16" s="1">
        <v>1</v>
      </c>
      <c r="BX16" s="1">
        <v>0</v>
      </c>
      <c r="BY16" s="1">
        <v>83</v>
      </c>
      <c r="BZ16" s="1">
        <v>0</v>
      </c>
      <c r="CA16" s="1">
        <v>14</v>
      </c>
      <c r="CB16" s="1">
        <v>2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f t="shared" si="0"/>
        <v>3.6028257999999989</v>
      </c>
      <c r="CL16" s="1">
        <v>1</v>
      </c>
    </row>
    <row r="17" spans="1:90" x14ac:dyDescent="0.25">
      <c r="A17" s="1" t="s">
        <v>74</v>
      </c>
      <c r="B17" s="1">
        <v>4.4000000000000004</v>
      </c>
      <c r="C17" s="1">
        <v>1</v>
      </c>
      <c r="D17" s="1">
        <v>90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5</v>
      </c>
      <c r="V17" s="1">
        <v>2</v>
      </c>
      <c r="W17" s="1">
        <v>40</v>
      </c>
      <c r="X17" s="1">
        <v>4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2.1</v>
      </c>
      <c r="AM17" s="1">
        <v>6.6</v>
      </c>
      <c r="AN17" s="1">
        <v>0</v>
      </c>
      <c r="AO17" s="1">
        <v>2</v>
      </c>
      <c r="AP17" s="1">
        <v>9</v>
      </c>
      <c r="AQ17" s="1">
        <v>9</v>
      </c>
      <c r="AR17" s="1">
        <v>0</v>
      </c>
      <c r="AS17" s="1">
        <v>1</v>
      </c>
      <c r="AT17" s="1">
        <v>3</v>
      </c>
      <c r="AU17" s="1">
        <v>0</v>
      </c>
      <c r="AV17" s="1">
        <v>0</v>
      </c>
      <c r="AX17" s="1">
        <v>5</v>
      </c>
      <c r="AY17" s="1">
        <v>0</v>
      </c>
      <c r="AZ17" s="1">
        <v>1</v>
      </c>
      <c r="BA17" s="1">
        <v>0</v>
      </c>
      <c r="BB17" s="1">
        <v>1</v>
      </c>
      <c r="BC17" s="1">
        <v>18</v>
      </c>
      <c r="BD17" s="1">
        <v>11</v>
      </c>
      <c r="BE17" s="1">
        <v>6</v>
      </c>
      <c r="BF17" s="1">
        <v>0</v>
      </c>
      <c r="BG17" s="1">
        <v>2</v>
      </c>
      <c r="BH17" s="1">
        <v>3</v>
      </c>
      <c r="BI17" s="1">
        <v>1.99</v>
      </c>
      <c r="BJ17" s="1">
        <v>36</v>
      </c>
      <c r="BK17" s="1">
        <v>27</v>
      </c>
      <c r="BL17" s="1">
        <v>75</v>
      </c>
      <c r="BM17" s="1">
        <v>24</v>
      </c>
      <c r="BN17" s="1">
        <v>14</v>
      </c>
      <c r="BO17" s="1">
        <v>58</v>
      </c>
      <c r="BP17" s="1">
        <v>5</v>
      </c>
      <c r="BQ17" s="1">
        <v>2</v>
      </c>
      <c r="BR17" s="1">
        <v>40</v>
      </c>
      <c r="BS17" s="1">
        <v>0</v>
      </c>
      <c r="BT17" s="1">
        <v>0</v>
      </c>
      <c r="BU17" s="1">
        <v>1</v>
      </c>
      <c r="BV17" s="1">
        <v>0</v>
      </c>
      <c r="BW17" s="1">
        <v>0</v>
      </c>
      <c r="BX17" s="1">
        <v>0</v>
      </c>
      <c r="BY17" s="1">
        <v>52</v>
      </c>
      <c r="BZ17" s="1">
        <v>0</v>
      </c>
      <c r="CA17" s="1">
        <v>2</v>
      </c>
      <c r="CB17" s="1">
        <v>3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f t="shared" si="0"/>
        <v>3.395529199999999</v>
      </c>
      <c r="CL17" s="1">
        <v>1</v>
      </c>
    </row>
    <row r="18" spans="1:90" x14ac:dyDescent="0.25">
      <c r="A18" s="1" t="s">
        <v>77</v>
      </c>
      <c r="B18" s="1">
        <v>4.7</v>
      </c>
      <c r="C18" s="1">
        <v>1</v>
      </c>
      <c r="D18" s="1">
        <v>90</v>
      </c>
      <c r="E18" s="1">
        <v>0.54</v>
      </c>
      <c r="F18" s="1">
        <v>1</v>
      </c>
      <c r="G18" s="1">
        <v>0.1</v>
      </c>
      <c r="H18" s="1">
        <v>1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13</v>
      </c>
      <c r="V18" s="1">
        <v>11</v>
      </c>
      <c r="W18" s="1">
        <v>85</v>
      </c>
      <c r="X18" s="1">
        <v>5</v>
      </c>
      <c r="Y18" s="1">
        <v>0</v>
      </c>
      <c r="Z18" s="1">
        <v>0</v>
      </c>
      <c r="AA18" s="1">
        <v>1</v>
      </c>
      <c r="AB18" s="1">
        <v>0</v>
      </c>
      <c r="AC18" s="1">
        <v>2</v>
      </c>
      <c r="AD18" s="1">
        <v>0</v>
      </c>
      <c r="AE18" s="1">
        <v>7.0000000000000007E-2</v>
      </c>
      <c r="AF18" s="1">
        <v>1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22.9</v>
      </c>
      <c r="AM18" s="1">
        <v>18.399999999999999</v>
      </c>
      <c r="AN18" s="1">
        <v>0.2</v>
      </c>
      <c r="AO18" s="1">
        <v>2</v>
      </c>
      <c r="AP18" s="1">
        <v>15</v>
      </c>
      <c r="AQ18" s="1">
        <v>24</v>
      </c>
      <c r="AR18" s="1">
        <v>0</v>
      </c>
      <c r="AS18" s="1">
        <v>4</v>
      </c>
      <c r="AT18" s="1">
        <v>3</v>
      </c>
      <c r="AU18" s="1">
        <v>2</v>
      </c>
      <c r="AV18" s="1">
        <v>1</v>
      </c>
      <c r="AW18" s="1">
        <v>50</v>
      </c>
      <c r="AX18" s="1">
        <v>5</v>
      </c>
      <c r="AY18" s="1">
        <v>1</v>
      </c>
      <c r="AZ18" s="1">
        <v>1</v>
      </c>
      <c r="BA18" s="1">
        <v>3</v>
      </c>
      <c r="BB18" s="1">
        <v>5</v>
      </c>
      <c r="BC18" s="1">
        <v>10</v>
      </c>
      <c r="BD18" s="1">
        <v>9</v>
      </c>
      <c r="BE18" s="1">
        <v>4</v>
      </c>
      <c r="BF18" s="1">
        <v>0</v>
      </c>
      <c r="BG18" s="1">
        <v>1</v>
      </c>
      <c r="BH18" s="1">
        <v>4</v>
      </c>
      <c r="BI18" s="1">
        <v>2.34</v>
      </c>
      <c r="BJ18" s="1">
        <v>30</v>
      </c>
      <c r="BK18" s="1">
        <v>24</v>
      </c>
      <c r="BL18" s="1">
        <v>80</v>
      </c>
      <c r="BM18" s="1">
        <v>22</v>
      </c>
      <c r="BN18" s="1">
        <v>15</v>
      </c>
      <c r="BO18" s="1">
        <v>68</v>
      </c>
      <c r="BP18" s="1">
        <v>13</v>
      </c>
      <c r="BQ18" s="1">
        <v>11</v>
      </c>
      <c r="BR18" s="1">
        <v>85</v>
      </c>
      <c r="BS18" s="1">
        <v>0</v>
      </c>
      <c r="BT18" s="1">
        <v>0</v>
      </c>
      <c r="BU18" s="1">
        <v>1</v>
      </c>
      <c r="BV18" s="1">
        <v>0</v>
      </c>
      <c r="BW18" s="1">
        <v>0</v>
      </c>
      <c r="BX18" s="1">
        <v>0</v>
      </c>
      <c r="BY18" s="1">
        <v>51</v>
      </c>
      <c r="BZ18" s="1">
        <v>0</v>
      </c>
      <c r="CA18" s="1">
        <v>4</v>
      </c>
      <c r="CB18" s="1">
        <v>3</v>
      </c>
      <c r="CC18" s="1">
        <v>0</v>
      </c>
      <c r="CD18" s="1">
        <v>0</v>
      </c>
      <c r="CE18" s="1">
        <v>1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f t="shared" si="0"/>
        <v>3.4805576400000002</v>
      </c>
      <c r="CL18" s="1">
        <v>1</v>
      </c>
    </row>
    <row r="19" spans="1:90" x14ac:dyDescent="0.25">
      <c r="A19" s="1" t="s">
        <v>84</v>
      </c>
      <c r="B19" s="1">
        <v>5</v>
      </c>
      <c r="C19" s="1">
        <v>1</v>
      </c>
      <c r="D19" s="1">
        <v>90</v>
      </c>
      <c r="E19" s="1">
        <v>0.25</v>
      </c>
      <c r="F19" s="1">
        <v>0</v>
      </c>
      <c r="G19" s="1">
        <v>0.5</v>
      </c>
      <c r="H19" s="1">
        <v>0</v>
      </c>
      <c r="I19" s="1">
        <v>2</v>
      </c>
      <c r="J19" s="1">
        <v>0</v>
      </c>
      <c r="K19" s="1">
        <v>0</v>
      </c>
      <c r="L19" s="1">
        <v>2</v>
      </c>
      <c r="M19" s="1">
        <v>0</v>
      </c>
      <c r="N19" s="1">
        <v>0</v>
      </c>
      <c r="O19" s="1">
        <v>0.01</v>
      </c>
      <c r="P19" s="1">
        <v>0.01</v>
      </c>
      <c r="Q19" s="1">
        <v>0</v>
      </c>
      <c r="R19" s="1">
        <v>0</v>
      </c>
      <c r="S19" s="1">
        <v>0</v>
      </c>
      <c r="T19" s="1">
        <v>0</v>
      </c>
      <c r="U19" s="1">
        <v>17</v>
      </c>
      <c r="V19" s="1">
        <v>15</v>
      </c>
      <c r="W19" s="1">
        <v>88</v>
      </c>
      <c r="X19" s="1">
        <v>11</v>
      </c>
      <c r="Y19" s="1">
        <v>0</v>
      </c>
      <c r="Z19" s="1">
        <v>0</v>
      </c>
      <c r="AA19" s="1">
        <v>5</v>
      </c>
      <c r="AB19" s="1">
        <v>1</v>
      </c>
      <c r="AC19" s="1">
        <v>3</v>
      </c>
      <c r="AD19" s="1">
        <v>1</v>
      </c>
      <c r="AE19" s="1">
        <v>0.48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4</v>
      </c>
      <c r="AL19" s="1">
        <v>37.799999999999997</v>
      </c>
      <c r="AM19" s="1">
        <v>16.399999999999999</v>
      </c>
      <c r="AN19" s="1">
        <v>1.5</v>
      </c>
      <c r="AO19" s="1">
        <v>4.5</v>
      </c>
      <c r="AP19" s="1">
        <v>16</v>
      </c>
      <c r="AQ19" s="1">
        <v>16</v>
      </c>
      <c r="AR19" s="1">
        <v>0</v>
      </c>
      <c r="AS19" s="1">
        <v>2</v>
      </c>
      <c r="AT19" s="1">
        <v>1</v>
      </c>
      <c r="AU19" s="1">
        <v>2</v>
      </c>
      <c r="AV19" s="1">
        <v>2</v>
      </c>
      <c r="AW19" s="1">
        <v>100</v>
      </c>
      <c r="AX19" s="1">
        <v>2</v>
      </c>
      <c r="AY19" s="1">
        <v>1</v>
      </c>
      <c r="AZ19" s="1">
        <v>1</v>
      </c>
      <c r="BA19" s="1">
        <v>1</v>
      </c>
      <c r="BB19" s="1">
        <v>3</v>
      </c>
      <c r="BC19" s="1">
        <v>10</v>
      </c>
      <c r="BD19" s="1">
        <v>9</v>
      </c>
      <c r="BE19" s="1">
        <v>3</v>
      </c>
      <c r="BF19" s="1">
        <v>2</v>
      </c>
      <c r="BG19" s="1">
        <v>5</v>
      </c>
      <c r="BH19" s="1">
        <v>2</v>
      </c>
      <c r="BI19" s="1">
        <v>1.23</v>
      </c>
      <c r="BJ19" s="1">
        <v>56</v>
      </c>
      <c r="BK19" s="1">
        <v>50</v>
      </c>
      <c r="BL19" s="1">
        <v>89</v>
      </c>
      <c r="BM19" s="1">
        <v>42</v>
      </c>
      <c r="BN19" s="1">
        <v>28</v>
      </c>
      <c r="BO19" s="1">
        <v>67</v>
      </c>
      <c r="BP19" s="1">
        <v>17</v>
      </c>
      <c r="BQ19" s="1">
        <v>15</v>
      </c>
      <c r="BR19" s="1">
        <v>88</v>
      </c>
      <c r="BS19" s="1">
        <v>1</v>
      </c>
      <c r="BT19" s="1">
        <v>1</v>
      </c>
      <c r="BU19" s="1">
        <v>1</v>
      </c>
      <c r="BV19" s="1">
        <v>0</v>
      </c>
      <c r="BW19" s="1">
        <v>0</v>
      </c>
      <c r="BX19" s="1">
        <v>0</v>
      </c>
      <c r="BY19" s="1">
        <v>84</v>
      </c>
      <c r="BZ19" s="1">
        <v>1</v>
      </c>
      <c r="CA19" s="1">
        <v>6</v>
      </c>
      <c r="CB19" s="1">
        <v>8</v>
      </c>
      <c r="CC19" s="1">
        <v>0</v>
      </c>
      <c r="CD19" s="1">
        <v>0</v>
      </c>
      <c r="CE19" s="1">
        <v>4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f t="shared" si="0"/>
        <v>5.0000969099999999</v>
      </c>
      <c r="CL19" s="1">
        <v>1</v>
      </c>
    </row>
    <row r="20" spans="1:90" x14ac:dyDescent="0.25">
      <c r="A20" s="1" t="s">
        <v>100</v>
      </c>
      <c r="B20" s="1">
        <v>4.8</v>
      </c>
      <c r="C20" s="1">
        <v>1</v>
      </c>
      <c r="D20" s="1">
        <v>90</v>
      </c>
      <c r="E20" s="1">
        <v>0.02</v>
      </c>
      <c r="F20" s="1">
        <v>0</v>
      </c>
      <c r="G20" s="1">
        <v>0</v>
      </c>
      <c r="H20" s="1">
        <v>0</v>
      </c>
      <c r="I20" s="1">
        <v>1</v>
      </c>
      <c r="J20" s="1">
        <v>0</v>
      </c>
      <c r="K20" s="1">
        <v>1</v>
      </c>
      <c r="L20" s="1">
        <v>0</v>
      </c>
      <c r="M20" s="1">
        <v>0</v>
      </c>
      <c r="N20" s="1">
        <v>1</v>
      </c>
      <c r="O20" s="1">
        <v>0.01</v>
      </c>
      <c r="P20" s="1">
        <v>0.01</v>
      </c>
      <c r="Q20" s="1">
        <v>0</v>
      </c>
      <c r="R20" s="1">
        <v>0</v>
      </c>
      <c r="S20" s="1">
        <v>0</v>
      </c>
      <c r="T20" s="1">
        <v>0</v>
      </c>
      <c r="U20" s="1">
        <v>4</v>
      </c>
      <c r="V20" s="1">
        <v>2</v>
      </c>
      <c r="W20" s="1">
        <v>50</v>
      </c>
      <c r="X20" s="1">
        <v>0</v>
      </c>
      <c r="Y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0.02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7</v>
      </c>
      <c r="AL20" s="1">
        <v>0.8</v>
      </c>
      <c r="AM20" s="1">
        <v>15.8</v>
      </c>
      <c r="AN20" s="1">
        <v>0.1</v>
      </c>
      <c r="AO20" s="1">
        <v>2.1</v>
      </c>
      <c r="AP20" s="1">
        <v>9</v>
      </c>
      <c r="AQ20" s="1">
        <v>9</v>
      </c>
      <c r="AR20" s="1">
        <v>0</v>
      </c>
      <c r="AS20" s="1">
        <v>-1</v>
      </c>
      <c r="AT20" s="1">
        <v>3</v>
      </c>
      <c r="AU20" s="1">
        <v>0</v>
      </c>
      <c r="AV20" s="1">
        <v>0</v>
      </c>
      <c r="AX20" s="1">
        <v>5</v>
      </c>
      <c r="AY20" s="1">
        <v>10</v>
      </c>
      <c r="AZ20" s="1">
        <v>1</v>
      </c>
      <c r="BA20" s="1">
        <v>0</v>
      </c>
      <c r="BB20" s="1">
        <v>11</v>
      </c>
      <c r="BC20" s="1">
        <v>18</v>
      </c>
      <c r="BD20" s="1">
        <v>11</v>
      </c>
      <c r="BE20" s="1">
        <v>6</v>
      </c>
      <c r="BF20" s="1">
        <v>0</v>
      </c>
      <c r="BG20" s="1">
        <v>2</v>
      </c>
      <c r="BH20" s="1">
        <v>3</v>
      </c>
      <c r="BI20" s="1">
        <v>1.99</v>
      </c>
      <c r="BJ20" s="1">
        <v>45</v>
      </c>
      <c r="BK20" s="1">
        <v>37</v>
      </c>
      <c r="BL20" s="1">
        <v>82</v>
      </c>
      <c r="BM20" s="1">
        <v>21</v>
      </c>
      <c r="BN20" s="1">
        <v>16</v>
      </c>
      <c r="BO20" s="1">
        <v>76</v>
      </c>
      <c r="BP20" s="1">
        <v>4</v>
      </c>
      <c r="BQ20" s="1">
        <v>2</v>
      </c>
      <c r="BR20" s="1">
        <v>50</v>
      </c>
      <c r="BS20" s="1">
        <v>0</v>
      </c>
      <c r="BT20" s="1">
        <v>0</v>
      </c>
      <c r="BU20" s="1">
        <v>1</v>
      </c>
      <c r="BV20" s="1">
        <v>0</v>
      </c>
      <c r="BW20" s="1">
        <v>0</v>
      </c>
      <c r="BX20" s="1">
        <v>0</v>
      </c>
      <c r="BY20" s="1">
        <v>62</v>
      </c>
      <c r="BZ20" s="1">
        <v>1</v>
      </c>
      <c r="CA20" s="1">
        <v>4</v>
      </c>
      <c r="CB20" s="1">
        <v>1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f t="shared" si="0"/>
        <v>3.5702955799999998</v>
      </c>
      <c r="CL20" s="1">
        <v>1</v>
      </c>
    </row>
    <row r="21" spans="1:90" x14ac:dyDescent="0.25">
      <c r="A21" s="1" t="s">
        <v>105</v>
      </c>
      <c r="B21" s="1">
        <v>4.4000000000000004</v>
      </c>
      <c r="C21" s="1">
        <v>1</v>
      </c>
      <c r="D21" s="1">
        <v>90</v>
      </c>
      <c r="E21" s="1">
        <v>0.33</v>
      </c>
      <c r="F21" s="1">
        <v>0</v>
      </c>
      <c r="G21" s="1">
        <v>0.4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12</v>
      </c>
      <c r="V21" s="1">
        <v>6</v>
      </c>
      <c r="W21" s="1">
        <v>50</v>
      </c>
      <c r="X21" s="1">
        <v>2</v>
      </c>
      <c r="Y21" s="1">
        <v>1</v>
      </c>
      <c r="Z21" s="1">
        <v>50</v>
      </c>
      <c r="AA21" s="1">
        <v>0</v>
      </c>
      <c r="AB21" s="1">
        <v>0</v>
      </c>
      <c r="AC21" s="1">
        <v>1</v>
      </c>
      <c r="AD21" s="1">
        <v>1</v>
      </c>
      <c r="AE21" s="1">
        <v>0.41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19.7</v>
      </c>
      <c r="AM21" s="1">
        <v>14.8</v>
      </c>
      <c r="AN21" s="1">
        <v>1.2</v>
      </c>
      <c r="AO21" s="1">
        <v>3.3</v>
      </c>
      <c r="AP21" s="1">
        <v>18</v>
      </c>
      <c r="AQ21" s="1">
        <v>18</v>
      </c>
      <c r="AR21" s="1">
        <v>0</v>
      </c>
      <c r="AS21" s="1">
        <v>1</v>
      </c>
      <c r="AT21" s="1">
        <v>3</v>
      </c>
      <c r="AU21" s="1">
        <v>2</v>
      </c>
      <c r="AV21" s="1">
        <v>2</v>
      </c>
      <c r="AW21" s="1">
        <v>100</v>
      </c>
      <c r="AX21" s="1">
        <v>8</v>
      </c>
      <c r="AY21" s="1">
        <v>1</v>
      </c>
      <c r="AZ21" s="1">
        <v>0</v>
      </c>
      <c r="BA21" s="1">
        <v>2</v>
      </c>
      <c r="BB21" s="1">
        <v>3</v>
      </c>
      <c r="BC21" s="1">
        <v>18</v>
      </c>
      <c r="BD21" s="1">
        <v>11</v>
      </c>
      <c r="BE21" s="1">
        <v>6</v>
      </c>
      <c r="BF21" s="1">
        <v>0</v>
      </c>
      <c r="BG21" s="1">
        <v>2</v>
      </c>
      <c r="BH21" s="1">
        <v>3</v>
      </c>
      <c r="BI21" s="1">
        <v>1.99</v>
      </c>
      <c r="BJ21" s="1">
        <v>41</v>
      </c>
      <c r="BK21" s="1">
        <v>31</v>
      </c>
      <c r="BL21" s="1">
        <v>76</v>
      </c>
      <c r="BM21" s="1">
        <v>25</v>
      </c>
      <c r="BN21" s="1">
        <v>15</v>
      </c>
      <c r="BO21" s="1">
        <v>60</v>
      </c>
      <c r="BP21" s="1">
        <v>12</v>
      </c>
      <c r="BQ21" s="1">
        <v>6</v>
      </c>
      <c r="BR21" s="1">
        <v>50</v>
      </c>
      <c r="BS21" s="1">
        <v>1</v>
      </c>
      <c r="BT21" s="1">
        <v>1</v>
      </c>
      <c r="BU21" s="1">
        <v>1</v>
      </c>
      <c r="BV21" s="1">
        <v>0</v>
      </c>
      <c r="BW21" s="1">
        <v>0</v>
      </c>
      <c r="BX21" s="1">
        <v>0</v>
      </c>
      <c r="BY21" s="1">
        <v>59</v>
      </c>
      <c r="BZ21" s="1">
        <v>0</v>
      </c>
      <c r="CA21" s="1">
        <v>6</v>
      </c>
      <c r="CB21" s="1">
        <v>5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f t="shared" si="0"/>
        <v>4.2451057299999988</v>
      </c>
      <c r="CL21" s="1">
        <v>1</v>
      </c>
    </row>
    <row r="22" spans="1:90" x14ac:dyDescent="0.25">
      <c r="A22" s="1" t="s">
        <v>112</v>
      </c>
      <c r="B22" s="1">
        <v>4.9000000000000004</v>
      </c>
      <c r="C22" s="1">
        <v>1</v>
      </c>
      <c r="D22" s="1">
        <v>90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2</v>
      </c>
      <c r="V22" s="1">
        <v>1</v>
      </c>
      <c r="W22" s="1">
        <v>50</v>
      </c>
      <c r="X22" s="1">
        <v>0</v>
      </c>
      <c r="Y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1</v>
      </c>
      <c r="AI22" s="1">
        <v>0</v>
      </c>
      <c r="AJ22" s="1">
        <v>0</v>
      </c>
      <c r="AK22" s="1">
        <v>0</v>
      </c>
      <c r="AL22" s="1">
        <v>0.3</v>
      </c>
      <c r="AM22" s="1">
        <v>17.399999999999999</v>
      </c>
      <c r="AN22" s="1">
        <v>0</v>
      </c>
      <c r="AO22" s="1">
        <v>0.6</v>
      </c>
      <c r="AP22" s="1">
        <v>6</v>
      </c>
      <c r="AQ22" s="1">
        <v>6</v>
      </c>
      <c r="AR22" s="1">
        <v>0</v>
      </c>
      <c r="AS22" s="1">
        <v>0</v>
      </c>
      <c r="AT22" s="1">
        <v>3</v>
      </c>
      <c r="AU22" s="1">
        <v>4</v>
      </c>
      <c r="AV22" s="1">
        <v>2</v>
      </c>
      <c r="AW22" s="1">
        <v>50</v>
      </c>
      <c r="AX22" s="1">
        <v>3</v>
      </c>
      <c r="AY22" s="1">
        <v>5</v>
      </c>
      <c r="AZ22" s="1">
        <v>1</v>
      </c>
      <c r="BA22" s="1">
        <v>0</v>
      </c>
      <c r="BB22" s="1">
        <v>6</v>
      </c>
      <c r="BC22" s="1">
        <v>10</v>
      </c>
      <c r="BD22" s="1">
        <v>9</v>
      </c>
      <c r="BE22" s="1">
        <v>4</v>
      </c>
      <c r="BF22" s="1">
        <v>0</v>
      </c>
      <c r="BG22" s="1">
        <v>1</v>
      </c>
      <c r="BH22" s="1">
        <v>4</v>
      </c>
      <c r="BI22" s="1">
        <v>2.34</v>
      </c>
      <c r="BJ22" s="1">
        <v>42</v>
      </c>
      <c r="BK22" s="1">
        <v>40</v>
      </c>
      <c r="BL22" s="1">
        <v>95</v>
      </c>
      <c r="BM22" s="1">
        <v>8</v>
      </c>
      <c r="BN22" s="1">
        <v>7</v>
      </c>
      <c r="BO22" s="1">
        <v>88</v>
      </c>
      <c r="BP22" s="1">
        <v>2</v>
      </c>
      <c r="BQ22" s="1">
        <v>1</v>
      </c>
      <c r="BR22" s="1">
        <v>50</v>
      </c>
      <c r="BS22" s="1">
        <v>0</v>
      </c>
      <c r="BT22" s="1">
        <v>0</v>
      </c>
      <c r="BU22" s="1">
        <v>1</v>
      </c>
      <c r="BV22" s="1">
        <v>0</v>
      </c>
      <c r="BW22" s="1">
        <v>0</v>
      </c>
      <c r="BX22" s="1">
        <v>0</v>
      </c>
      <c r="BY22" s="1">
        <v>58</v>
      </c>
      <c r="BZ22" s="1">
        <v>0</v>
      </c>
      <c r="CA22" s="1">
        <v>1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f t="shared" si="0"/>
        <v>3.3096378000000004</v>
      </c>
      <c r="CL22" s="1">
        <v>1</v>
      </c>
    </row>
    <row r="23" spans="1:90" x14ac:dyDescent="0.25">
      <c r="A23" s="1" t="s">
        <v>124</v>
      </c>
      <c r="B23" s="1">
        <v>4.5</v>
      </c>
      <c r="C23" s="1">
        <v>1</v>
      </c>
      <c r="D23" s="1">
        <v>90</v>
      </c>
      <c r="E23" s="1">
        <v>0.04</v>
      </c>
      <c r="F23" s="1">
        <v>0</v>
      </c>
      <c r="G23" s="1">
        <v>0.1</v>
      </c>
      <c r="H23" s="1">
        <v>0</v>
      </c>
      <c r="I23" s="1">
        <v>1</v>
      </c>
      <c r="J23" s="1">
        <v>0</v>
      </c>
      <c r="K23" s="1">
        <v>1</v>
      </c>
      <c r="L23" s="1">
        <v>0</v>
      </c>
      <c r="M23" s="1">
        <v>0</v>
      </c>
      <c r="N23" s="1">
        <v>0</v>
      </c>
      <c r="O23" s="1">
        <v>0.04</v>
      </c>
      <c r="P23" s="1">
        <v>0.04</v>
      </c>
      <c r="Q23" s="1">
        <v>0</v>
      </c>
      <c r="R23" s="1">
        <v>0</v>
      </c>
      <c r="S23" s="1">
        <v>0</v>
      </c>
      <c r="T23" s="1">
        <v>0</v>
      </c>
      <c r="U23" s="1">
        <v>1</v>
      </c>
      <c r="V23" s="1">
        <v>1</v>
      </c>
      <c r="W23" s="1">
        <v>100</v>
      </c>
      <c r="X23" s="1">
        <v>0</v>
      </c>
      <c r="Y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0.04</v>
      </c>
      <c r="AF23" s="1">
        <v>0</v>
      </c>
      <c r="AG23" s="1">
        <v>0</v>
      </c>
      <c r="AH23" s="1">
        <v>0</v>
      </c>
      <c r="AI23" s="1">
        <v>0</v>
      </c>
      <c r="AJ23" s="1">
        <v>1</v>
      </c>
      <c r="AK23" s="1">
        <v>18</v>
      </c>
      <c r="AL23" s="1">
        <v>0.3</v>
      </c>
      <c r="AM23" s="1">
        <v>33</v>
      </c>
      <c r="AN23" s="1">
        <v>0.3</v>
      </c>
      <c r="AO23" s="1">
        <v>4.5</v>
      </c>
      <c r="AP23" s="1">
        <v>15</v>
      </c>
      <c r="AQ23" s="1">
        <v>27</v>
      </c>
      <c r="AR23" s="1">
        <v>0</v>
      </c>
      <c r="AS23" s="1">
        <v>6</v>
      </c>
      <c r="AT23" s="1">
        <v>0</v>
      </c>
      <c r="AU23" s="1">
        <v>3</v>
      </c>
      <c r="AV23" s="1">
        <v>1</v>
      </c>
      <c r="AW23" s="1">
        <v>33</v>
      </c>
      <c r="AX23" s="1">
        <v>0</v>
      </c>
      <c r="AY23" s="1">
        <v>3</v>
      </c>
      <c r="AZ23" s="1">
        <v>3</v>
      </c>
      <c r="BA23" s="1">
        <v>1</v>
      </c>
      <c r="BB23" s="1">
        <v>7</v>
      </c>
      <c r="BC23" s="1">
        <v>12</v>
      </c>
      <c r="BD23" s="1">
        <v>6</v>
      </c>
      <c r="BE23" s="1">
        <v>3</v>
      </c>
      <c r="BF23" s="1">
        <v>2</v>
      </c>
      <c r="BG23" s="1">
        <v>2</v>
      </c>
      <c r="BH23" s="1">
        <v>0</v>
      </c>
      <c r="BI23" s="1">
        <v>0.67</v>
      </c>
      <c r="BJ23" s="1">
        <v>54</v>
      </c>
      <c r="BK23" s="1">
        <v>49</v>
      </c>
      <c r="BL23" s="1">
        <v>91</v>
      </c>
      <c r="BM23" s="1">
        <v>10</v>
      </c>
      <c r="BN23" s="1">
        <v>7</v>
      </c>
      <c r="BO23" s="1">
        <v>70</v>
      </c>
      <c r="BP23" s="1">
        <v>1</v>
      </c>
      <c r="BQ23" s="1">
        <v>1</v>
      </c>
      <c r="BR23" s="1">
        <v>100</v>
      </c>
      <c r="BS23" s="1">
        <v>0</v>
      </c>
      <c r="BT23" s="1">
        <v>0</v>
      </c>
      <c r="BU23" s="1">
        <v>1</v>
      </c>
      <c r="BV23" s="1">
        <v>0</v>
      </c>
      <c r="BW23" s="1">
        <v>0</v>
      </c>
      <c r="BX23" s="1">
        <v>0</v>
      </c>
      <c r="BY23" s="1">
        <v>68</v>
      </c>
      <c r="BZ23" s="1">
        <v>1</v>
      </c>
      <c r="CA23" s="1">
        <v>1</v>
      </c>
      <c r="CB23" s="1">
        <v>0</v>
      </c>
      <c r="CC23" s="1">
        <v>1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f t="shared" si="0"/>
        <v>4.2109407800000005</v>
      </c>
      <c r="CL23" s="1">
        <v>1</v>
      </c>
    </row>
    <row r="24" spans="1:90" x14ac:dyDescent="0.25">
      <c r="A24" s="1" t="s">
        <v>147</v>
      </c>
      <c r="B24" s="1">
        <v>5.0999999999999996</v>
      </c>
      <c r="C24" s="1">
        <v>1</v>
      </c>
      <c r="D24" s="1">
        <v>90</v>
      </c>
      <c r="E24" s="1">
        <v>0.77</v>
      </c>
      <c r="F24" s="1">
        <v>0</v>
      </c>
      <c r="G24" s="1">
        <v>0.1</v>
      </c>
      <c r="H24" s="1">
        <v>0</v>
      </c>
      <c r="I24" s="1">
        <v>1</v>
      </c>
      <c r="J24" s="1">
        <v>0</v>
      </c>
      <c r="K24" s="1">
        <v>1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12</v>
      </c>
      <c r="V24" s="1">
        <v>8</v>
      </c>
      <c r="W24" s="1">
        <v>67</v>
      </c>
      <c r="X24" s="1">
        <v>4</v>
      </c>
      <c r="Y24" s="1">
        <v>1</v>
      </c>
      <c r="Z24" s="1">
        <v>25</v>
      </c>
      <c r="AA24" s="1">
        <v>0</v>
      </c>
      <c r="AB24" s="1">
        <v>0</v>
      </c>
      <c r="AC24" s="1">
        <v>3</v>
      </c>
      <c r="AD24" s="1">
        <v>0</v>
      </c>
      <c r="AE24" s="1">
        <v>0.1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26</v>
      </c>
      <c r="AL24" s="1">
        <v>36.5</v>
      </c>
      <c r="AM24" s="1">
        <v>19.600000000000001</v>
      </c>
      <c r="AN24" s="1">
        <v>0.3</v>
      </c>
      <c r="AO24" s="1">
        <v>2</v>
      </c>
      <c r="AP24" s="1">
        <v>14</v>
      </c>
      <c r="AQ24" s="1">
        <v>14</v>
      </c>
      <c r="AR24" s="1">
        <v>0</v>
      </c>
      <c r="AS24" s="1">
        <v>1</v>
      </c>
      <c r="AT24" s="1">
        <v>3</v>
      </c>
      <c r="AU24" s="1">
        <v>1</v>
      </c>
      <c r="AV24" s="1">
        <v>1</v>
      </c>
      <c r="AW24" s="1">
        <v>100</v>
      </c>
      <c r="AX24" s="1">
        <v>8</v>
      </c>
      <c r="AY24" s="1">
        <v>3</v>
      </c>
      <c r="AZ24" s="1">
        <v>1</v>
      </c>
      <c r="BA24" s="1">
        <v>2</v>
      </c>
      <c r="BB24" s="1">
        <v>6</v>
      </c>
      <c r="BC24" s="1">
        <v>10</v>
      </c>
      <c r="BD24" s="1">
        <v>9</v>
      </c>
      <c r="BE24" s="1">
        <v>4</v>
      </c>
      <c r="BF24" s="1">
        <v>0</v>
      </c>
      <c r="BG24" s="1">
        <v>1</v>
      </c>
      <c r="BH24" s="1">
        <v>4</v>
      </c>
      <c r="BI24" s="1">
        <v>2.34</v>
      </c>
      <c r="BJ24" s="1">
        <v>45</v>
      </c>
      <c r="BK24" s="1">
        <v>36</v>
      </c>
      <c r="BL24" s="1">
        <v>80</v>
      </c>
      <c r="BM24" s="1">
        <v>26</v>
      </c>
      <c r="BN24" s="1">
        <v>17</v>
      </c>
      <c r="BO24" s="1">
        <v>65</v>
      </c>
      <c r="BP24" s="1">
        <v>12</v>
      </c>
      <c r="BQ24" s="1">
        <v>8</v>
      </c>
      <c r="BR24" s="1">
        <v>67</v>
      </c>
      <c r="BS24" s="1">
        <v>0</v>
      </c>
      <c r="BT24" s="1">
        <v>0</v>
      </c>
      <c r="BU24" s="1">
        <v>1</v>
      </c>
      <c r="BV24" s="1">
        <v>0</v>
      </c>
      <c r="BW24" s="1">
        <v>0</v>
      </c>
      <c r="BX24" s="1">
        <v>0</v>
      </c>
      <c r="BY24" s="1">
        <v>74</v>
      </c>
      <c r="BZ24" s="1">
        <v>5</v>
      </c>
      <c r="CA24" s="1">
        <v>6</v>
      </c>
      <c r="CB24" s="1">
        <v>7</v>
      </c>
      <c r="CC24" s="1">
        <v>1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f t="shared" si="0"/>
        <v>1.5397416699999997</v>
      </c>
      <c r="CL24" s="1">
        <v>1</v>
      </c>
    </row>
    <row r="25" spans="1:90" x14ac:dyDescent="0.25">
      <c r="A25" s="1" t="s">
        <v>150</v>
      </c>
      <c r="B25" s="1">
        <v>5.7</v>
      </c>
      <c r="C25" s="1">
        <v>1</v>
      </c>
      <c r="D25" s="1">
        <v>90</v>
      </c>
      <c r="E25" s="1">
        <v>0.2</v>
      </c>
      <c r="F25" s="1">
        <v>0</v>
      </c>
      <c r="G25" s="1">
        <v>0.2</v>
      </c>
      <c r="H25" s="1">
        <v>0</v>
      </c>
      <c r="I25" s="1">
        <v>1</v>
      </c>
      <c r="J25" s="1">
        <v>1</v>
      </c>
      <c r="K25" s="1">
        <v>1</v>
      </c>
      <c r="L25" s="1">
        <v>0</v>
      </c>
      <c r="M25" s="1">
        <v>0</v>
      </c>
      <c r="N25" s="1">
        <v>0</v>
      </c>
      <c r="O25" s="1">
        <v>0.17</v>
      </c>
      <c r="P25" s="1">
        <v>0.17</v>
      </c>
      <c r="Q25" s="1">
        <v>0</v>
      </c>
      <c r="R25" s="1">
        <v>0</v>
      </c>
      <c r="S25" s="1">
        <v>0</v>
      </c>
      <c r="T25" s="1">
        <v>0</v>
      </c>
      <c r="U25" s="1">
        <v>17</v>
      </c>
      <c r="V25" s="1">
        <v>12</v>
      </c>
      <c r="W25" s="1">
        <v>71</v>
      </c>
      <c r="X25" s="1">
        <v>1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0.05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21</v>
      </c>
      <c r="AL25" s="1">
        <v>2.8</v>
      </c>
      <c r="AM25" s="1">
        <v>23</v>
      </c>
      <c r="AN25" s="1">
        <v>1.2</v>
      </c>
      <c r="AO25" s="1">
        <v>4.4000000000000004</v>
      </c>
      <c r="AP25" s="1">
        <v>17</v>
      </c>
      <c r="AQ25" s="1">
        <v>17</v>
      </c>
      <c r="AR25" s="1">
        <v>0</v>
      </c>
      <c r="AS25" s="1">
        <v>2</v>
      </c>
      <c r="AT25" s="1">
        <v>1</v>
      </c>
      <c r="AU25" s="1">
        <v>3</v>
      </c>
      <c r="AV25" s="1">
        <v>1</v>
      </c>
      <c r="AW25" s="1">
        <v>33</v>
      </c>
      <c r="AX25" s="1">
        <v>5</v>
      </c>
      <c r="AY25" s="1">
        <v>5</v>
      </c>
      <c r="AZ25" s="1">
        <v>0</v>
      </c>
      <c r="BA25" s="1">
        <v>3</v>
      </c>
      <c r="BB25" s="1">
        <v>8</v>
      </c>
      <c r="BC25" s="1">
        <v>18</v>
      </c>
      <c r="BD25" s="1">
        <v>10</v>
      </c>
      <c r="BE25" s="1">
        <v>6</v>
      </c>
      <c r="BF25" s="1">
        <v>0</v>
      </c>
      <c r="BG25" s="1">
        <v>2</v>
      </c>
      <c r="BH25" s="1">
        <v>0</v>
      </c>
      <c r="BI25" s="1">
        <v>1.1299999999999999</v>
      </c>
      <c r="BJ25" s="1">
        <v>58</v>
      </c>
      <c r="BK25" s="1">
        <v>48</v>
      </c>
      <c r="BL25" s="1">
        <v>83</v>
      </c>
      <c r="BM25" s="1">
        <v>35</v>
      </c>
      <c r="BN25" s="1">
        <v>27</v>
      </c>
      <c r="BO25" s="1">
        <v>77</v>
      </c>
      <c r="BP25" s="1">
        <v>17</v>
      </c>
      <c r="BQ25" s="1">
        <v>12</v>
      </c>
      <c r="BR25" s="1">
        <v>71</v>
      </c>
      <c r="BS25" s="1">
        <v>0</v>
      </c>
      <c r="BT25" s="1">
        <v>0</v>
      </c>
      <c r="BU25" s="1">
        <v>1</v>
      </c>
      <c r="BV25" s="1">
        <v>0</v>
      </c>
      <c r="BW25" s="1">
        <v>0</v>
      </c>
      <c r="BX25" s="1">
        <v>0</v>
      </c>
      <c r="BY25" s="1">
        <v>84</v>
      </c>
      <c r="BZ25" s="1">
        <v>3</v>
      </c>
      <c r="CA25" s="1">
        <v>13</v>
      </c>
      <c r="CB25" s="1">
        <v>2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f t="shared" si="0"/>
        <v>4.06953152</v>
      </c>
      <c r="CL25" s="1">
        <v>1</v>
      </c>
    </row>
    <row r="26" spans="1:90" x14ac:dyDescent="0.25">
      <c r="A26" s="1" t="s">
        <v>159</v>
      </c>
      <c r="B26" s="1">
        <v>4.3</v>
      </c>
      <c r="C26" s="1">
        <v>1</v>
      </c>
      <c r="D26" s="1">
        <v>90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6</v>
      </c>
      <c r="V26" s="1">
        <v>6</v>
      </c>
      <c r="W26" s="1">
        <v>100</v>
      </c>
      <c r="X26" s="1">
        <v>1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1.5</v>
      </c>
      <c r="AM26" s="1">
        <v>19.2</v>
      </c>
      <c r="AN26" s="1">
        <v>0</v>
      </c>
      <c r="AO26" s="1">
        <v>1.6</v>
      </c>
      <c r="AP26" s="1">
        <v>6</v>
      </c>
      <c r="AQ26" s="1">
        <v>6</v>
      </c>
      <c r="AR26" s="1">
        <v>0</v>
      </c>
      <c r="AS26" s="1">
        <v>0</v>
      </c>
      <c r="AT26" s="1">
        <v>5</v>
      </c>
      <c r="AU26" s="1">
        <v>2</v>
      </c>
      <c r="AV26" s="1">
        <v>1</v>
      </c>
      <c r="AW26" s="1">
        <v>50</v>
      </c>
      <c r="AX26" s="1">
        <v>1</v>
      </c>
      <c r="AY26" s="1">
        <v>2</v>
      </c>
      <c r="AZ26" s="1">
        <v>2</v>
      </c>
      <c r="BA26" s="1">
        <v>1</v>
      </c>
      <c r="BB26" s="1">
        <v>5</v>
      </c>
      <c r="BC26" s="1">
        <v>16</v>
      </c>
      <c r="BD26" s="1">
        <v>11</v>
      </c>
      <c r="BE26" s="1">
        <v>6</v>
      </c>
      <c r="BF26" s="1">
        <v>0</v>
      </c>
      <c r="BG26" s="1">
        <v>2</v>
      </c>
      <c r="BH26" s="1">
        <v>3</v>
      </c>
      <c r="BI26" s="1">
        <v>2.31</v>
      </c>
      <c r="BJ26" s="1">
        <v>25</v>
      </c>
      <c r="BK26" s="1">
        <v>20</v>
      </c>
      <c r="BL26" s="1">
        <v>80</v>
      </c>
      <c r="BM26" s="1">
        <v>12</v>
      </c>
      <c r="BN26" s="1">
        <v>10</v>
      </c>
      <c r="BO26" s="1">
        <v>83</v>
      </c>
      <c r="BP26" s="1">
        <v>6</v>
      </c>
      <c r="BQ26" s="1">
        <v>6</v>
      </c>
      <c r="BR26" s="1">
        <v>100</v>
      </c>
      <c r="BS26" s="1">
        <v>0</v>
      </c>
      <c r="BT26" s="1">
        <v>0</v>
      </c>
      <c r="BU26" s="1">
        <v>1</v>
      </c>
      <c r="BV26" s="1">
        <v>0</v>
      </c>
      <c r="BW26" s="1">
        <v>0</v>
      </c>
      <c r="BX26" s="1">
        <v>0</v>
      </c>
      <c r="BY26" s="1">
        <v>46</v>
      </c>
      <c r="BZ26" s="1">
        <v>0</v>
      </c>
      <c r="CA26" s="1">
        <v>3</v>
      </c>
      <c r="CB26" s="1">
        <v>1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f t="shared" si="0"/>
        <v>2.7452404000000001</v>
      </c>
      <c r="CL26" s="1">
        <v>1</v>
      </c>
    </row>
    <row r="27" spans="1:90" x14ac:dyDescent="0.25">
      <c r="A27" s="1" t="s">
        <v>63</v>
      </c>
      <c r="B27" s="1">
        <v>4.4000000000000004</v>
      </c>
      <c r="C27" s="1">
        <v>1</v>
      </c>
      <c r="D27" s="1">
        <v>90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10</v>
      </c>
      <c r="V27" s="1">
        <v>4</v>
      </c>
      <c r="W27" s="1">
        <v>40</v>
      </c>
      <c r="X27" s="1">
        <v>0</v>
      </c>
      <c r="Y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1</v>
      </c>
      <c r="AI27" s="1">
        <v>0</v>
      </c>
      <c r="AJ27" s="1">
        <v>1</v>
      </c>
      <c r="AK27" s="1">
        <v>0</v>
      </c>
      <c r="AL27" s="1">
        <v>0.4</v>
      </c>
      <c r="AM27" s="1">
        <v>32.200000000000003</v>
      </c>
      <c r="AN27" s="1">
        <v>0</v>
      </c>
      <c r="AO27" s="1">
        <v>2.2000000000000002</v>
      </c>
      <c r="AP27" s="1">
        <v>9</v>
      </c>
      <c r="AQ27" s="1">
        <v>21</v>
      </c>
      <c r="AR27" s="1">
        <v>0</v>
      </c>
      <c r="AS27" s="1">
        <v>5</v>
      </c>
      <c r="AT27" s="1">
        <v>0</v>
      </c>
      <c r="AU27" s="1">
        <v>0</v>
      </c>
      <c r="AV27" s="1">
        <v>0</v>
      </c>
      <c r="AX27" s="1">
        <v>2</v>
      </c>
      <c r="AY27" s="1">
        <v>6</v>
      </c>
      <c r="AZ27" s="1">
        <v>3</v>
      </c>
      <c r="BA27" s="1">
        <v>1</v>
      </c>
      <c r="BB27" s="1">
        <v>10</v>
      </c>
      <c r="BC27" s="1">
        <v>16</v>
      </c>
      <c r="BD27" s="1">
        <v>12</v>
      </c>
      <c r="BE27" s="1">
        <v>6</v>
      </c>
      <c r="BF27" s="1">
        <v>1</v>
      </c>
      <c r="BG27" s="1">
        <v>4</v>
      </c>
      <c r="BH27" s="1">
        <v>1</v>
      </c>
      <c r="BI27" s="1">
        <v>1.04</v>
      </c>
      <c r="BJ27" s="1">
        <v>46</v>
      </c>
      <c r="BK27" s="1">
        <v>37</v>
      </c>
      <c r="BL27" s="1">
        <v>80</v>
      </c>
      <c r="BM27" s="1">
        <v>19</v>
      </c>
      <c r="BN27" s="1">
        <v>10</v>
      </c>
      <c r="BO27" s="1">
        <v>53</v>
      </c>
      <c r="BP27" s="1">
        <v>10</v>
      </c>
      <c r="BQ27" s="1">
        <v>4</v>
      </c>
      <c r="BR27" s="1">
        <v>40</v>
      </c>
      <c r="BS27" s="1">
        <v>0</v>
      </c>
      <c r="BT27" s="1">
        <v>0</v>
      </c>
      <c r="BU27" s="1">
        <v>1</v>
      </c>
      <c r="BV27" s="1">
        <v>0</v>
      </c>
      <c r="BW27" s="1">
        <v>0</v>
      </c>
      <c r="BX27" s="1">
        <v>0</v>
      </c>
      <c r="BY27" s="1">
        <v>57</v>
      </c>
      <c r="BZ27" s="1">
        <v>0</v>
      </c>
      <c r="CA27" s="1">
        <v>9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f t="shared" si="0"/>
        <v>2.5949213999999992</v>
      </c>
      <c r="CL27" s="1">
        <v>0</v>
      </c>
    </row>
    <row r="28" spans="1:90" x14ac:dyDescent="0.25">
      <c r="A28" s="1" t="s">
        <v>76</v>
      </c>
      <c r="B28" s="1">
        <v>4.9000000000000004</v>
      </c>
      <c r="C28" s="1">
        <v>1</v>
      </c>
      <c r="D28" s="1">
        <v>90</v>
      </c>
      <c r="E28" s="1">
        <v>0.42</v>
      </c>
      <c r="F28" s="1">
        <v>0</v>
      </c>
      <c r="G28" s="1">
        <v>0.5</v>
      </c>
      <c r="H28" s="1">
        <v>0</v>
      </c>
      <c r="I28" s="1">
        <v>2</v>
      </c>
      <c r="J28" s="1">
        <v>1</v>
      </c>
      <c r="K28" s="1">
        <v>2</v>
      </c>
      <c r="L28" s="1">
        <v>0</v>
      </c>
      <c r="M28" s="1">
        <v>1</v>
      </c>
      <c r="N28" s="1">
        <v>2</v>
      </c>
      <c r="O28" s="1">
        <v>0.46</v>
      </c>
      <c r="P28" s="1">
        <v>0.46</v>
      </c>
      <c r="Q28" s="1">
        <v>0</v>
      </c>
      <c r="R28" s="1">
        <v>0</v>
      </c>
      <c r="S28" s="1">
        <v>0</v>
      </c>
      <c r="T28" s="1">
        <v>0</v>
      </c>
      <c r="U28" s="1">
        <v>6</v>
      </c>
      <c r="V28" s="1">
        <v>3</v>
      </c>
      <c r="W28" s="1">
        <v>50</v>
      </c>
      <c r="X28" s="1">
        <v>0</v>
      </c>
      <c r="Y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0.06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26</v>
      </c>
      <c r="AL28" s="1">
        <v>0.5</v>
      </c>
      <c r="AM28" s="1">
        <v>25.2</v>
      </c>
      <c r="AN28" s="1">
        <v>3</v>
      </c>
      <c r="AO28" s="1">
        <v>5</v>
      </c>
      <c r="AP28" s="1">
        <v>12</v>
      </c>
      <c r="AQ28" s="1">
        <v>12</v>
      </c>
      <c r="AR28" s="1">
        <v>0</v>
      </c>
      <c r="AS28" s="1">
        <v>1</v>
      </c>
      <c r="AT28" s="1">
        <v>3</v>
      </c>
      <c r="AU28" s="1">
        <v>1</v>
      </c>
      <c r="AV28" s="1">
        <v>0</v>
      </c>
      <c r="AW28" s="1">
        <v>0</v>
      </c>
      <c r="AX28" s="1">
        <v>3</v>
      </c>
      <c r="AY28" s="1">
        <v>6</v>
      </c>
      <c r="AZ28" s="1">
        <v>1</v>
      </c>
      <c r="BA28" s="1">
        <v>1</v>
      </c>
      <c r="BB28" s="1">
        <v>8</v>
      </c>
      <c r="BC28" s="1">
        <v>18</v>
      </c>
      <c r="BD28" s="1">
        <v>11</v>
      </c>
      <c r="BE28" s="1">
        <v>6</v>
      </c>
      <c r="BF28" s="1">
        <v>0</v>
      </c>
      <c r="BG28" s="1">
        <v>2</v>
      </c>
      <c r="BH28" s="1">
        <v>3</v>
      </c>
      <c r="BI28" s="1">
        <v>1.99</v>
      </c>
      <c r="BJ28" s="1">
        <v>39</v>
      </c>
      <c r="BK28" s="1">
        <v>29</v>
      </c>
      <c r="BL28" s="1">
        <v>74</v>
      </c>
      <c r="BM28" s="1">
        <v>18</v>
      </c>
      <c r="BN28" s="1">
        <v>12</v>
      </c>
      <c r="BO28" s="1">
        <v>67</v>
      </c>
      <c r="BP28" s="1">
        <v>6</v>
      </c>
      <c r="BQ28" s="1">
        <v>3</v>
      </c>
      <c r="BR28" s="1">
        <v>50</v>
      </c>
      <c r="BS28" s="1">
        <v>0</v>
      </c>
      <c r="BT28" s="1">
        <v>0</v>
      </c>
      <c r="BU28" s="1">
        <v>1</v>
      </c>
      <c r="BV28" s="1">
        <v>0</v>
      </c>
      <c r="BW28" s="1">
        <v>0</v>
      </c>
      <c r="BX28" s="1">
        <v>0</v>
      </c>
      <c r="BY28" s="1">
        <v>57</v>
      </c>
      <c r="BZ28" s="1">
        <v>3</v>
      </c>
      <c r="CA28" s="1">
        <v>6</v>
      </c>
      <c r="CB28" s="1">
        <v>1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f t="shared" si="0"/>
        <v>3.7997194800000003</v>
      </c>
      <c r="CL28" s="1">
        <v>0</v>
      </c>
    </row>
    <row r="29" spans="1:90" x14ac:dyDescent="0.25">
      <c r="A29" s="1" t="s">
        <v>116</v>
      </c>
      <c r="B29" s="1">
        <v>4</v>
      </c>
      <c r="C29" s="1">
        <v>1</v>
      </c>
      <c r="D29" s="1">
        <v>82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8</v>
      </c>
      <c r="V29" s="1">
        <v>5</v>
      </c>
      <c r="W29" s="1">
        <v>63</v>
      </c>
      <c r="X29" s="1">
        <v>1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1.3</v>
      </c>
      <c r="AM29" s="1">
        <v>12.2</v>
      </c>
      <c r="AN29" s="1">
        <v>0</v>
      </c>
      <c r="AO29" s="1">
        <v>2.6</v>
      </c>
      <c r="AP29" s="1">
        <v>11</v>
      </c>
      <c r="AQ29" s="1">
        <v>11</v>
      </c>
      <c r="AR29" s="1">
        <v>0</v>
      </c>
      <c r="AS29" s="1">
        <v>2</v>
      </c>
      <c r="AT29" s="1">
        <v>1</v>
      </c>
      <c r="AU29" s="1">
        <v>2</v>
      </c>
      <c r="AV29" s="1">
        <v>2</v>
      </c>
      <c r="AW29" s="1">
        <v>100</v>
      </c>
      <c r="AX29" s="1">
        <v>9</v>
      </c>
      <c r="AY29" s="1">
        <v>4</v>
      </c>
      <c r="AZ29" s="1">
        <v>0</v>
      </c>
      <c r="BA29" s="1">
        <v>1</v>
      </c>
      <c r="BB29" s="1">
        <v>5</v>
      </c>
      <c r="BC29" s="1">
        <v>14</v>
      </c>
      <c r="BD29" s="1">
        <v>11</v>
      </c>
      <c r="BE29" s="1">
        <v>5</v>
      </c>
      <c r="BF29" s="1">
        <v>3</v>
      </c>
      <c r="BG29" s="1">
        <v>5</v>
      </c>
      <c r="BH29" s="1">
        <v>2</v>
      </c>
      <c r="BI29" s="1">
        <v>1.45</v>
      </c>
      <c r="BJ29" s="1">
        <v>35</v>
      </c>
      <c r="BK29" s="1">
        <v>23</v>
      </c>
      <c r="BL29" s="1">
        <v>66</v>
      </c>
      <c r="BM29" s="1">
        <v>14</v>
      </c>
      <c r="BN29" s="1">
        <v>8</v>
      </c>
      <c r="BO29" s="1">
        <v>57</v>
      </c>
      <c r="BP29" s="1">
        <v>8</v>
      </c>
      <c r="BQ29" s="1">
        <v>5</v>
      </c>
      <c r="BR29" s="1">
        <v>63</v>
      </c>
      <c r="BS29" s="1">
        <v>0</v>
      </c>
      <c r="BT29" s="1">
        <v>0</v>
      </c>
      <c r="BU29" s="1">
        <v>1</v>
      </c>
      <c r="BV29" s="1">
        <v>0</v>
      </c>
      <c r="BW29" s="1">
        <v>1</v>
      </c>
      <c r="BX29" s="1">
        <v>0</v>
      </c>
      <c r="BY29" s="1">
        <v>68</v>
      </c>
      <c r="BZ29" s="1">
        <v>0</v>
      </c>
      <c r="CA29" s="1">
        <v>5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f t="shared" si="0"/>
        <v>3.9136903999999997</v>
      </c>
      <c r="CL29" s="1">
        <v>0</v>
      </c>
    </row>
    <row r="30" spans="1:90" x14ac:dyDescent="0.25">
      <c r="A30" s="1" t="s">
        <v>120</v>
      </c>
      <c r="B30" s="1">
        <v>4.0999999999999996</v>
      </c>
      <c r="C30" s="1">
        <v>1</v>
      </c>
      <c r="D30" s="1">
        <v>90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8</v>
      </c>
      <c r="V30" s="1">
        <v>3</v>
      </c>
      <c r="W30" s="1">
        <v>38</v>
      </c>
      <c r="X30" s="1">
        <v>0</v>
      </c>
      <c r="Y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</v>
      </c>
      <c r="AK30" s="1">
        <v>0</v>
      </c>
      <c r="AL30" s="1">
        <v>0.3</v>
      </c>
      <c r="AM30" s="1">
        <v>18.8</v>
      </c>
      <c r="AN30" s="1">
        <v>0</v>
      </c>
      <c r="AO30" s="1">
        <v>5.3</v>
      </c>
      <c r="AP30" s="1">
        <v>16</v>
      </c>
      <c r="AQ30" s="1">
        <v>28</v>
      </c>
      <c r="AR30" s="1">
        <v>0</v>
      </c>
      <c r="AS30" s="1">
        <v>6</v>
      </c>
      <c r="AT30" s="1">
        <v>0</v>
      </c>
      <c r="AU30" s="1">
        <v>2</v>
      </c>
      <c r="AV30" s="1">
        <v>2</v>
      </c>
      <c r="AW30" s="1">
        <v>100</v>
      </c>
      <c r="AX30" s="1">
        <v>6</v>
      </c>
      <c r="AY30" s="1">
        <v>2</v>
      </c>
      <c r="AZ30" s="1">
        <v>1</v>
      </c>
      <c r="BA30" s="1">
        <v>1</v>
      </c>
      <c r="BB30" s="1">
        <v>4</v>
      </c>
      <c r="BC30" s="1">
        <v>4</v>
      </c>
      <c r="BD30" s="1">
        <v>3</v>
      </c>
      <c r="BE30" s="1">
        <v>2</v>
      </c>
      <c r="BF30" s="1">
        <v>1</v>
      </c>
      <c r="BG30" s="1">
        <v>0</v>
      </c>
      <c r="BH30" s="1">
        <v>0</v>
      </c>
      <c r="BI30" s="1">
        <v>0.27</v>
      </c>
      <c r="BJ30" s="1">
        <v>59</v>
      </c>
      <c r="BK30" s="1">
        <v>51</v>
      </c>
      <c r="BL30" s="1">
        <v>86</v>
      </c>
      <c r="BM30" s="1">
        <v>15</v>
      </c>
      <c r="BN30" s="1">
        <v>10</v>
      </c>
      <c r="BO30" s="1">
        <v>67</v>
      </c>
      <c r="BP30" s="1">
        <v>8</v>
      </c>
      <c r="BQ30" s="1">
        <v>3</v>
      </c>
      <c r="BR30" s="1">
        <v>38</v>
      </c>
      <c r="BS30" s="1">
        <v>0</v>
      </c>
      <c r="BT30" s="1">
        <v>0</v>
      </c>
      <c r="BU30" s="1">
        <v>1</v>
      </c>
      <c r="BV30" s="1">
        <v>0</v>
      </c>
      <c r="BW30" s="1">
        <v>0</v>
      </c>
      <c r="BX30" s="1">
        <v>0</v>
      </c>
      <c r="BY30" s="1">
        <v>70</v>
      </c>
      <c r="BZ30" s="1">
        <v>0</v>
      </c>
      <c r="CA30" s="1">
        <v>8</v>
      </c>
      <c r="CB30" s="1">
        <v>1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f t="shared" si="0"/>
        <v>3.8355906000000011</v>
      </c>
      <c r="CL30" s="1">
        <v>0</v>
      </c>
    </row>
    <row r="31" spans="1:90" x14ac:dyDescent="0.25">
      <c r="A31" s="1" t="s">
        <v>178</v>
      </c>
      <c r="B31" s="1">
        <v>5.3</v>
      </c>
      <c r="C31" s="1">
        <v>1</v>
      </c>
      <c r="D31" s="1">
        <v>90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5</v>
      </c>
      <c r="V31" s="1">
        <v>3</v>
      </c>
      <c r="W31" s="1">
        <v>60</v>
      </c>
      <c r="X31" s="1">
        <v>0</v>
      </c>
      <c r="Y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</v>
      </c>
      <c r="AK31" s="1">
        <v>0</v>
      </c>
      <c r="AL31" s="1">
        <v>0.9</v>
      </c>
      <c r="AM31" s="1">
        <v>17.2</v>
      </c>
      <c r="AN31" s="1">
        <v>0</v>
      </c>
      <c r="AO31" s="1">
        <v>5.4</v>
      </c>
      <c r="AP31" s="1">
        <v>20</v>
      </c>
      <c r="AQ31" s="1">
        <v>32</v>
      </c>
      <c r="AR31" s="1">
        <v>0</v>
      </c>
      <c r="AS31" s="1">
        <v>6</v>
      </c>
      <c r="AT31" s="1">
        <v>0</v>
      </c>
      <c r="AU31" s="1">
        <v>2</v>
      </c>
      <c r="AV31" s="1">
        <v>2</v>
      </c>
      <c r="AW31" s="1">
        <v>100</v>
      </c>
      <c r="AX31" s="1">
        <v>6</v>
      </c>
      <c r="AY31" s="1">
        <v>4</v>
      </c>
      <c r="AZ31" s="1">
        <v>0</v>
      </c>
      <c r="BA31" s="1">
        <v>1</v>
      </c>
      <c r="BB31" s="1">
        <v>5</v>
      </c>
      <c r="BC31" s="1">
        <v>4</v>
      </c>
      <c r="BD31" s="1">
        <v>3</v>
      </c>
      <c r="BE31" s="1">
        <v>2</v>
      </c>
      <c r="BF31" s="1">
        <v>1</v>
      </c>
      <c r="BG31" s="1">
        <v>0</v>
      </c>
      <c r="BH31" s="1">
        <v>0</v>
      </c>
      <c r="BI31" s="1">
        <v>0.27</v>
      </c>
      <c r="BJ31" s="1">
        <v>69</v>
      </c>
      <c r="BK31" s="1">
        <v>64</v>
      </c>
      <c r="BL31" s="1">
        <v>93</v>
      </c>
      <c r="BM31" s="1">
        <v>19</v>
      </c>
      <c r="BN31" s="1">
        <v>15</v>
      </c>
      <c r="BO31" s="1">
        <v>79</v>
      </c>
      <c r="BP31" s="1">
        <v>5</v>
      </c>
      <c r="BQ31" s="1">
        <v>3</v>
      </c>
      <c r="BR31" s="1">
        <v>60</v>
      </c>
      <c r="BS31" s="1">
        <v>0</v>
      </c>
      <c r="BT31" s="1">
        <v>0</v>
      </c>
      <c r="BU31" s="1">
        <v>1</v>
      </c>
      <c r="BV31" s="1">
        <v>0</v>
      </c>
      <c r="BW31" s="1">
        <v>0</v>
      </c>
      <c r="BX31" s="1">
        <v>0</v>
      </c>
      <c r="BY31" s="1">
        <v>81</v>
      </c>
      <c r="BZ31" s="1">
        <v>0</v>
      </c>
      <c r="CA31" s="1">
        <v>3</v>
      </c>
      <c r="CB31" s="1">
        <v>0</v>
      </c>
      <c r="CC31" s="1">
        <v>1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  <c r="CJ31" s="1">
        <v>0</v>
      </c>
      <c r="CK31" s="1">
        <f t="shared" si="0"/>
        <v>4.4718024000000005</v>
      </c>
      <c r="CL31" s="1">
        <v>-3</v>
      </c>
    </row>
    <row r="32" spans="1:90" x14ac:dyDescent="0.25">
      <c r="A32" s="1" t="s">
        <v>81</v>
      </c>
      <c r="B32" s="1">
        <v>4.5999999999999996</v>
      </c>
      <c r="C32" s="1">
        <v>2</v>
      </c>
      <c r="D32" s="1">
        <v>90</v>
      </c>
      <c r="E32" s="1">
        <v>0.02</v>
      </c>
      <c r="F32" s="1">
        <v>0</v>
      </c>
      <c r="G32" s="1">
        <v>0.1</v>
      </c>
      <c r="H32" s="1">
        <v>0</v>
      </c>
      <c r="I32" s="1">
        <v>1</v>
      </c>
      <c r="J32" s="1">
        <v>0</v>
      </c>
      <c r="K32" s="1">
        <v>1</v>
      </c>
      <c r="L32" s="1">
        <v>0</v>
      </c>
      <c r="M32" s="1">
        <v>0</v>
      </c>
      <c r="N32" s="1">
        <v>0</v>
      </c>
      <c r="O32" s="1">
        <v>0.02</v>
      </c>
      <c r="P32" s="1">
        <v>0.02</v>
      </c>
      <c r="Q32" s="1">
        <v>0</v>
      </c>
      <c r="R32" s="1">
        <v>0</v>
      </c>
      <c r="S32" s="1">
        <v>0</v>
      </c>
      <c r="T32" s="1">
        <v>0</v>
      </c>
      <c r="U32" s="1">
        <v>17</v>
      </c>
      <c r="V32" s="1">
        <v>16</v>
      </c>
      <c r="W32" s="1">
        <v>94</v>
      </c>
      <c r="X32" s="1">
        <v>1</v>
      </c>
      <c r="Y32" s="1">
        <v>0.5</v>
      </c>
      <c r="Z32" s="1">
        <v>50</v>
      </c>
      <c r="AA32" s="1">
        <v>0</v>
      </c>
      <c r="AB32" s="1">
        <v>0</v>
      </c>
      <c r="AC32" s="1">
        <v>0</v>
      </c>
      <c r="AD32" s="1">
        <v>0</v>
      </c>
      <c r="AE32" s="1">
        <v>0.02</v>
      </c>
      <c r="AF32" s="1">
        <v>0</v>
      </c>
      <c r="AG32" s="1">
        <v>0</v>
      </c>
      <c r="AH32" s="1">
        <v>0.5</v>
      </c>
      <c r="AI32" s="1">
        <v>0</v>
      </c>
      <c r="AJ32" s="1">
        <v>0.5</v>
      </c>
      <c r="AK32" s="1">
        <v>12</v>
      </c>
      <c r="AL32" s="1">
        <v>7.1</v>
      </c>
      <c r="AM32" s="1">
        <v>18.3</v>
      </c>
      <c r="AN32" s="1">
        <v>0.2</v>
      </c>
      <c r="AO32" s="1">
        <v>5.3</v>
      </c>
      <c r="AP32" s="1">
        <v>14.5</v>
      </c>
      <c r="AQ32" s="1">
        <v>20.5</v>
      </c>
      <c r="AR32" s="1">
        <v>0</v>
      </c>
      <c r="AS32" s="1">
        <v>3.5</v>
      </c>
      <c r="AT32" s="1">
        <v>0.5</v>
      </c>
      <c r="AU32" s="1">
        <v>2</v>
      </c>
      <c r="AV32" s="1">
        <v>1.5</v>
      </c>
      <c r="AW32" s="1">
        <v>75</v>
      </c>
      <c r="AX32" s="1">
        <v>7</v>
      </c>
      <c r="AY32" s="1">
        <v>0.5</v>
      </c>
      <c r="AZ32" s="1">
        <v>1.5</v>
      </c>
      <c r="BA32" s="1">
        <v>1.5</v>
      </c>
      <c r="BB32" s="1">
        <v>3.5</v>
      </c>
      <c r="BC32" s="1">
        <v>6.5</v>
      </c>
      <c r="BD32" s="1">
        <v>3.5</v>
      </c>
      <c r="BE32" s="1">
        <v>1</v>
      </c>
      <c r="BF32" s="1">
        <v>0.5</v>
      </c>
      <c r="BG32" s="1">
        <v>1.5</v>
      </c>
      <c r="BH32" s="1">
        <v>0</v>
      </c>
      <c r="BI32" s="1">
        <v>0.2</v>
      </c>
      <c r="BJ32" s="1">
        <v>66.5</v>
      </c>
      <c r="BK32" s="1">
        <v>61.5</v>
      </c>
      <c r="BL32" s="1">
        <v>92</v>
      </c>
      <c r="BM32" s="1">
        <v>35.5</v>
      </c>
      <c r="BN32" s="1">
        <v>33.5</v>
      </c>
      <c r="BO32" s="1">
        <v>94</v>
      </c>
      <c r="BP32" s="1">
        <v>17</v>
      </c>
      <c r="BQ32" s="1">
        <v>16</v>
      </c>
      <c r="BR32" s="1">
        <v>94</v>
      </c>
      <c r="BS32" s="1">
        <v>0</v>
      </c>
      <c r="BT32" s="1">
        <v>0</v>
      </c>
      <c r="BU32" s="1">
        <v>2</v>
      </c>
      <c r="BV32" s="1">
        <v>0</v>
      </c>
      <c r="BW32" s="1">
        <v>0</v>
      </c>
      <c r="BX32" s="1">
        <v>0.5</v>
      </c>
      <c r="BY32" s="1">
        <v>78</v>
      </c>
      <c r="BZ32" s="1">
        <v>1.5</v>
      </c>
      <c r="CA32" s="1">
        <v>7</v>
      </c>
      <c r="CB32" s="1">
        <v>1.5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0</v>
      </c>
      <c r="CK32" s="1">
        <f t="shared" si="0"/>
        <v>3.7346905400000003</v>
      </c>
      <c r="CL32" s="1">
        <v>15</v>
      </c>
    </row>
    <row r="33" spans="1:90" x14ac:dyDescent="0.25">
      <c r="A33" s="1" t="s">
        <v>180</v>
      </c>
      <c r="B33" s="1">
        <v>5</v>
      </c>
      <c r="C33" s="1">
        <v>2</v>
      </c>
      <c r="D33" s="1">
        <v>83.5</v>
      </c>
      <c r="E33" s="1">
        <v>0.14000000000000001</v>
      </c>
      <c r="F33" s="1">
        <v>0.25</v>
      </c>
      <c r="G33" s="1">
        <v>0.4</v>
      </c>
      <c r="H33" s="1">
        <v>1</v>
      </c>
      <c r="I33" s="1">
        <v>0.5</v>
      </c>
      <c r="J33" s="1">
        <v>0.5</v>
      </c>
      <c r="K33" s="1">
        <v>0.5</v>
      </c>
      <c r="L33" s="1">
        <v>0</v>
      </c>
      <c r="M33" s="1">
        <v>0</v>
      </c>
      <c r="N33" s="1">
        <v>0.5</v>
      </c>
      <c r="O33" s="1">
        <v>0.09</v>
      </c>
      <c r="P33" s="1">
        <v>0.09</v>
      </c>
      <c r="Q33" s="1">
        <v>0</v>
      </c>
      <c r="R33" s="1">
        <v>0</v>
      </c>
      <c r="S33" s="1">
        <v>0</v>
      </c>
      <c r="T33" s="1">
        <v>0</v>
      </c>
      <c r="U33" s="1">
        <v>18</v>
      </c>
      <c r="V33" s="1">
        <v>14.5</v>
      </c>
      <c r="W33" s="1">
        <v>81</v>
      </c>
      <c r="X33" s="1">
        <v>3</v>
      </c>
      <c r="Y33" s="1">
        <v>1</v>
      </c>
      <c r="Z33" s="1">
        <v>33</v>
      </c>
      <c r="AA33" s="1">
        <v>0</v>
      </c>
      <c r="AB33" s="1">
        <v>0</v>
      </c>
      <c r="AC33" s="1">
        <v>2</v>
      </c>
      <c r="AD33" s="1">
        <v>0.5</v>
      </c>
      <c r="AE33" s="1">
        <v>0.28000000000000003</v>
      </c>
      <c r="AF33" s="1">
        <v>0.5</v>
      </c>
      <c r="AG33" s="1">
        <v>0</v>
      </c>
      <c r="AH33" s="1">
        <v>0</v>
      </c>
      <c r="AI33" s="1">
        <v>0</v>
      </c>
      <c r="AJ33" s="1">
        <v>0.5</v>
      </c>
      <c r="AK33" s="1">
        <v>14.5</v>
      </c>
      <c r="AL33" s="1">
        <v>30.15</v>
      </c>
      <c r="AM33" s="1">
        <v>27.8</v>
      </c>
      <c r="AN33" s="1">
        <v>1.4</v>
      </c>
      <c r="AO33" s="1">
        <v>7</v>
      </c>
      <c r="AP33" s="1">
        <v>16</v>
      </c>
      <c r="AQ33" s="1">
        <v>26.5</v>
      </c>
      <c r="AR33" s="1">
        <v>1</v>
      </c>
      <c r="AS33" s="1">
        <v>6.5</v>
      </c>
      <c r="AT33" s="1">
        <v>0.5</v>
      </c>
      <c r="AU33" s="1">
        <v>3</v>
      </c>
      <c r="AV33" s="1">
        <v>1.5</v>
      </c>
      <c r="AW33" s="1">
        <v>50</v>
      </c>
      <c r="AX33" s="1">
        <v>8.5</v>
      </c>
      <c r="AY33" s="1">
        <v>2.5</v>
      </c>
      <c r="AZ33" s="1">
        <v>0</v>
      </c>
      <c r="BA33" s="1">
        <v>0</v>
      </c>
      <c r="BB33" s="1">
        <v>2.5</v>
      </c>
      <c r="BC33" s="1">
        <v>6.5</v>
      </c>
      <c r="BD33" s="1">
        <v>3.5</v>
      </c>
      <c r="BE33" s="1">
        <v>1</v>
      </c>
      <c r="BF33" s="1">
        <v>0.5</v>
      </c>
      <c r="BG33" s="1">
        <v>1.5</v>
      </c>
      <c r="BH33" s="1">
        <v>0</v>
      </c>
      <c r="BI33" s="1">
        <v>0.2</v>
      </c>
      <c r="BJ33" s="1">
        <v>47</v>
      </c>
      <c r="BK33" s="1">
        <v>42</v>
      </c>
      <c r="BL33" s="1">
        <v>89</v>
      </c>
      <c r="BM33" s="1">
        <v>31</v>
      </c>
      <c r="BN33" s="1">
        <v>25</v>
      </c>
      <c r="BO33" s="1">
        <v>81</v>
      </c>
      <c r="BP33" s="1">
        <v>18</v>
      </c>
      <c r="BQ33" s="1">
        <v>14.5</v>
      </c>
      <c r="BR33" s="1">
        <v>81</v>
      </c>
      <c r="BS33" s="1">
        <v>0.5</v>
      </c>
      <c r="BT33" s="1">
        <v>0.5</v>
      </c>
      <c r="BU33" s="1">
        <v>2</v>
      </c>
      <c r="BV33" s="1">
        <v>0</v>
      </c>
      <c r="BW33" s="1">
        <v>1</v>
      </c>
      <c r="BX33" s="1">
        <v>0</v>
      </c>
      <c r="BY33" s="1">
        <v>74.5</v>
      </c>
      <c r="BZ33" s="1">
        <v>3.5</v>
      </c>
      <c r="CA33" s="1">
        <v>2</v>
      </c>
      <c r="CB33" s="1">
        <v>4.5</v>
      </c>
      <c r="CC33" s="1">
        <v>0.5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f t="shared" si="0"/>
        <v>4.4963775800000008</v>
      </c>
      <c r="CL33" s="1">
        <v>8</v>
      </c>
    </row>
    <row r="34" spans="1:90" x14ac:dyDescent="0.25">
      <c r="A34" s="1" t="s">
        <v>189</v>
      </c>
      <c r="B34" s="1">
        <v>4.4000000000000004</v>
      </c>
      <c r="C34" s="1">
        <v>2</v>
      </c>
      <c r="D34" s="1">
        <v>90</v>
      </c>
      <c r="E34" s="1">
        <v>0.01</v>
      </c>
      <c r="F34" s="1">
        <v>0</v>
      </c>
      <c r="G34" s="1">
        <v>0</v>
      </c>
      <c r="H34" s="1">
        <v>0</v>
      </c>
      <c r="I34" s="1">
        <v>0.5</v>
      </c>
      <c r="J34" s="1">
        <v>0</v>
      </c>
      <c r="K34" s="1">
        <v>0.5</v>
      </c>
      <c r="L34" s="1">
        <v>0</v>
      </c>
      <c r="M34" s="1">
        <v>0</v>
      </c>
      <c r="N34" s="1">
        <v>0.5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5</v>
      </c>
      <c r="V34" s="1">
        <v>1.5</v>
      </c>
      <c r="W34" s="1">
        <v>30</v>
      </c>
      <c r="X34" s="1">
        <v>0</v>
      </c>
      <c r="Y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0.5</v>
      </c>
      <c r="AK34" s="1">
        <v>11</v>
      </c>
      <c r="AL34" s="1">
        <v>0.5</v>
      </c>
      <c r="AM34" s="1">
        <v>17.899999999999999</v>
      </c>
      <c r="AN34" s="1">
        <v>0</v>
      </c>
      <c r="AO34" s="1">
        <v>3.3</v>
      </c>
      <c r="AP34" s="1">
        <v>13.5</v>
      </c>
      <c r="AQ34" s="1">
        <v>19.5</v>
      </c>
      <c r="AR34" s="1">
        <v>0.5</v>
      </c>
      <c r="AS34" s="1">
        <v>4.5</v>
      </c>
      <c r="AT34" s="1">
        <v>0.5</v>
      </c>
      <c r="AU34" s="1">
        <v>2</v>
      </c>
      <c r="AV34" s="1">
        <v>1</v>
      </c>
      <c r="AW34" s="1">
        <v>50</v>
      </c>
      <c r="AX34" s="1">
        <v>4</v>
      </c>
      <c r="AY34" s="1">
        <v>3.5</v>
      </c>
      <c r="AZ34" s="1">
        <v>0.5</v>
      </c>
      <c r="BA34" s="1">
        <v>1.5</v>
      </c>
      <c r="BB34" s="1">
        <v>5.5</v>
      </c>
      <c r="BC34" s="1">
        <v>13.5</v>
      </c>
      <c r="BD34" s="1">
        <v>10.5</v>
      </c>
      <c r="BE34" s="1">
        <v>5.5</v>
      </c>
      <c r="BF34" s="1">
        <v>0.5</v>
      </c>
      <c r="BG34" s="1">
        <v>3.5</v>
      </c>
      <c r="BH34" s="1">
        <v>0.5</v>
      </c>
      <c r="BI34" s="1">
        <v>1.06</v>
      </c>
      <c r="BJ34" s="1">
        <v>58</v>
      </c>
      <c r="BK34" s="1">
        <v>48.5</v>
      </c>
      <c r="BL34" s="1">
        <v>84</v>
      </c>
      <c r="BM34" s="1">
        <v>16</v>
      </c>
      <c r="BN34" s="1">
        <v>9.5</v>
      </c>
      <c r="BO34" s="1">
        <v>59</v>
      </c>
      <c r="BP34" s="1">
        <v>5</v>
      </c>
      <c r="BQ34" s="1">
        <v>1.5</v>
      </c>
      <c r="BR34" s="1">
        <v>30</v>
      </c>
      <c r="BS34" s="1">
        <v>0</v>
      </c>
      <c r="BT34" s="1">
        <v>0</v>
      </c>
      <c r="BU34" s="1">
        <v>2</v>
      </c>
      <c r="BV34" s="1">
        <v>0</v>
      </c>
      <c r="BW34" s="1">
        <v>0</v>
      </c>
      <c r="BX34" s="1">
        <v>0</v>
      </c>
      <c r="BY34" s="1">
        <v>70</v>
      </c>
      <c r="BZ34" s="1">
        <v>1.5</v>
      </c>
      <c r="CA34" s="1">
        <v>3</v>
      </c>
      <c r="CB34" s="1">
        <v>2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f t="shared" si="0"/>
        <v>3.2347666100000003</v>
      </c>
      <c r="CL34" s="1">
        <v>8</v>
      </c>
    </row>
    <row r="35" spans="1:90" x14ac:dyDescent="0.25">
      <c r="A35" s="1" t="s">
        <v>149</v>
      </c>
      <c r="B35" s="1">
        <v>4.4000000000000004</v>
      </c>
      <c r="C35" s="1">
        <v>2</v>
      </c>
      <c r="D35" s="1">
        <v>90</v>
      </c>
      <c r="E35" s="1">
        <v>0.12</v>
      </c>
      <c r="F35" s="1">
        <v>0.25</v>
      </c>
      <c r="G35" s="1">
        <v>0.1</v>
      </c>
      <c r="H35" s="1">
        <v>1</v>
      </c>
      <c r="I35" s="1">
        <v>0.5</v>
      </c>
      <c r="J35" s="1">
        <v>0.5</v>
      </c>
      <c r="K35" s="1">
        <v>0.5</v>
      </c>
      <c r="L35" s="1">
        <v>0</v>
      </c>
      <c r="M35" s="1">
        <v>0</v>
      </c>
      <c r="N35" s="1">
        <v>0.5</v>
      </c>
      <c r="O35" s="1">
        <v>0.08</v>
      </c>
      <c r="P35" s="1">
        <v>0.08</v>
      </c>
      <c r="Q35" s="1">
        <v>0.5</v>
      </c>
      <c r="R35" s="1">
        <v>0.5</v>
      </c>
      <c r="S35" s="1">
        <v>0</v>
      </c>
      <c r="T35" s="1">
        <v>0.5</v>
      </c>
      <c r="U35" s="1">
        <v>5</v>
      </c>
      <c r="V35" s="1">
        <v>3</v>
      </c>
      <c r="W35" s="1">
        <v>60</v>
      </c>
      <c r="X35" s="1">
        <v>0</v>
      </c>
      <c r="Y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0.02</v>
      </c>
      <c r="AF35" s="1">
        <v>0</v>
      </c>
      <c r="AG35" s="1">
        <v>0</v>
      </c>
      <c r="AH35" s="1">
        <v>0.5</v>
      </c>
      <c r="AI35" s="1">
        <v>0</v>
      </c>
      <c r="AJ35" s="1">
        <v>0</v>
      </c>
      <c r="AK35" s="1">
        <v>8.5</v>
      </c>
      <c r="AL35" s="1">
        <v>0.75</v>
      </c>
      <c r="AM35" s="1">
        <v>49.7</v>
      </c>
      <c r="AN35" s="1">
        <v>0.5</v>
      </c>
      <c r="AO35" s="1">
        <v>2</v>
      </c>
      <c r="AP35" s="1">
        <v>14.5</v>
      </c>
      <c r="AQ35" s="1">
        <v>20.5</v>
      </c>
      <c r="AR35" s="1">
        <v>1</v>
      </c>
      <c r="AS35" s="1">
        <v>5</v>
      </c>
      <c r="AT35" s="1">
        <v>1.5</v>
      </c>
      <c r="AU35" s="1">
        <v>1</v>
      </c>
      <c r="AV35" s="1">
        <v>0.5</v>
      </c>
      <c r="AW35" s="1">
        <v>50</v>
      </c>
      <c r="AX35" s="1">
        <v>4</v>
      </c>
      <c r="AY35" s="1">
        <v>10</v>
      </c>
      <c r="AZ35" s="1">
        <v>2</v>
      </c>
      <c r="BA35" s="1">
        <v>3.5</v>
      </c>
      <c r="BB35" s="1">
        <v>15.5</v>
      </c>
      <c r="BC35" s="1">
        <v>16</v>
      </c>
      <c r="BD35" s="1">
        <v>10</v>
      </c>
      <c r="BE35" s="1">
        <v>8</v>
      </c>
      <c r="BF35" s="1">
        <v>0.5</v>
      </c>
      <c r="BG35" s="1">
        <v>4</v>
      </c>
      <c r="BH35" s="1">
        <v>3</v>
      </c>
      <c r="BI35" s="1">
        <v>2.36</v>
      </c>
      <c r="BJ35" s="1">
        <v>37</v>
      </c>
      <c r="BK35" s="1">
        <v>30.5</v>
      </c>
      <c r="BL35" s="1">
        <v>82</v>
      </c>
      <c r="BM35" s="1">
        <v>17</v>
      </c>
      <c r="BN35" s="1">
        <v>12</v>
      </c>
      <c r="BO35" s="1">
        <v>71</v>
      </c>
      <c r="BP35" s="1">
        <v>5</v>
      </c>
      <c r="BQ35" s="1">
        <v>3</v>
      </c>
      <c r="BR35" s="1">
        <v>60</v>
      </c>
      <c r="BS35" s="1">
        <v>0</v>
      </c>
      <c r="BT35" s="1">
        <v>0</v>
      </c>
      <c r="BU35" s="1">
        <v>2</v>
      </c>
      <c r="BV35" s="1">
        <v>0</v>
      </c>
      <c r="BW35" s="1">
        <v>0</v>
      </c>
      <c r="BX35" s="1">
        <v>0</v>
      </c>
      <c r="BY35" s="1">
        <v>58</v>
      </c>
      <c r="BZ35" s="1">
        <v>0.5</v>
      </c>
      <c r="CA35" s="1">
        <v>4.5</v>
      </c>
      <c r="CB35" s="1">
        <v>0.5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>
        <v>0</v>
      </c>
      <c r="CJ35" s="1">
        <v>0</v>
      </c>
      <c r="CK35" s="1">
        <f t="shared" si="0"/>
        <v>1.8021170999999994</v>
      </c>
      <c r="CL35" s="1">
        <v>8</v>
      </c>
    </row>
    <row r="36" spans="1:90" x14ac:dyDescent="0.25">
      <c r="A36" s="1" t="s">
        <v>92</v>
      </c>
      <c r="B36" s="1">
        <v>5.4</v>
      </c>
      <c r="C36" s="1">
        <v>2</v>
      </c>
      <c r="D36" s="1">
        <v>67.5</v>
      </c>
      <c r="E36" s="1">
        <v>0.11</v>
      </c>
      <c r="F36" s="1">
        <v>0</v>
      </c>
      <c r="G36" s="1">
        <v>0.3</v>
      </c>
      <c r="H36" s="1">
        <v>0</v>
      </c>
      <c r="I36" s="1">
        <v>0.5</v>
      </c>
      <c r="J36" s="1">
        <v>0</v>
      </c>
      <c r="K36" s="1">
        <v>0</v>
      </c>
      <c r="L36" s="1">
        <v>0.5</v>
      </c>
      <c r="M36" s="1">
        <v>0</v>
      </c>
      <c r="N36" s="1">
        <v>0</v>
      </c>
      <c r="O36" s="1">
        <v>0.02</v>
      </c>
      <c r="P36" s="1">
        <v>0.02</v>
      </c>
      <c r="Q36" s="1">
        <v>0</v>
      </c>
      <c r="R36" s="1">
        <v>0</v>
      </c>
      <c r="S36" s="1">
        <v>0</v>
      </c>
      <c r="T36" s="1">
        <v>0</v>
      </c>
      <c r="U36" s="1">
        <v>12.5</v>
      </c>
      <c r="V36" s="1">
        <v>8.5</v>
      </c>
      <c r="W36" s="1">
        <v>68</v>
      </c>
      <c r="X36" s="1">
        <v>4</v>
      </c>
      <c r="Y36" s="1">
        <v>2.5</v>
      </c>
      <c r="Z36" s="1">
        <v>63</v>
      </c>
      <c r="AA36" s="1">
        <v>0</v>
      </c>
      <c r="AB36" s="1">
        <v>0</v>
      </c>
      <c r="AC36" s="1">
        <v>2</v>
      </c>
      <c r="AD36" s="1">
        <v>0.5</v>
      </c>
      <c r="AE36" s="1">
        <v>0.28000000000000003</v>
      </c>
      <c r="AF36" s="1">
        <v>0</v>
      </c>
      <c r="AG36" s="1">
        <v>0</v>
      </c>
      <c r="AH36" s="1">
        <v>0.5</v>
      </c>
      <c r="AI36" s="1">
        <v>0</v>
      </c>
      <c r="AJ36" s="1">
        <v>0.5</v>
      </c>
      <c r="AK36" s="1">
        <v>11</v>
      </c>
      <c r="AL36" s="1">
        <v>33.75</v>
      </c>
      <c r="AM36" s="1">
        <v>15.1</v>
      </c>
      <c r="AN36" s="1">
        <v>1</v>
      </c>
      <c r="AO36" s="1">
        <v>5.6</v>
      </c>
      <c r="AP36" s="1">
        <v>13</v>
      </c>
      <c r="AQ36" s="1">
        <v>19</v>
      </c>
      <c r="AR36" s="1">
        <v>0.5</v>
      </c>
      <c r="AS36" s="1">
        <v>3.5</v>
      </c>
      <c r="AT36" s="1">
        <v>0.5</v>
      </c>
      <c r="AU36" s="1">
        <v>2.5</v>
      </c>
      <c r="AV36" s="1">
        <v>2</v>
      </c>
      <c r="AW36" s="1">
        <v>80</v>
      </c>
      <c r="AX36" s="1">
        <v>4.5</v>
      </c>
      <c r="AY36" s="1">
        <v>1</v>
      </c>
      <c r="AZ36" s="1">
        <v>0</v>
      </c>
      <c r="BA36" s="1">
        <v>1</v>
      </c>
      <c r="BB36" s="1">
        <v>2</v>
      </c>
      <c r="BC36" s="1">
        <v>6.5</v>
      </c>
      <c r="BD36" s="1">
        <v>3.5</v>
      </c>
      <c r="BE36" s="1">
        <v>1</v>
      </c>
      <c r="BF36" s="1">
        <v>0.5</v>
      </c>
      <c r="BG36" s="1">
        <v>1.5</v>
      </c>
      <c r="BH36" s="1">
        <v>0</v>
      </c>
      <c r="BI36" s="1">
        <v>0.2</v>
      </c>
      <c r="BJ36" s="1">
        <v>33</v>
      </c>
      <c r="BK36" s="1">
        <v>24</v>
      </c>
      <c r="BL36" s="1">
        <v>73</v>
      </c>
      <c r="BM36" s="1">
        <v>27</v>
      </c>
      <c r="BN36" s="1">
        <v>20</v>
      </c>
      <c r="BO36" s="1">
        <v>74</v>
      </c>
      <c r="BP36" s="1">
        <v>12.5</v>
      </c>
      <c r="BQ36" s="1">
        <v>8.5</v>
      </c>
      <c r="BR36" s="1">
        <v>68</v>
      </c>
      <c r="BS36" s="1">
        <v>0</v>
      </c>
      <c r="BT36" s="1">
        <v>0</v>
      </c>
      <c r="BU36" s="1">
        <v>2</v>
      </c>
      <c r="BV36" s="1">
        <v>0</v>
      </c>
      <c r="BW36" s="1">
        <v>1</v>
      </c>
      <c r="BX36" s="1">
        <v>1</v>
      </c>
      <c r="BY36" s="1">
        <v>53.5</v>
      </c>
      <c r="BZ36" s="1">
        <v>3.5</v>
      </c>
      <c r="CA36" s="1">
        <v>1.5</v>
      </c>
      <c r="CB36" s="1">
        <v>4.5</v>
      </c>
      <c r="CC36" s="1">
        <v>0.5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>
        <v>0</v>
      </c>
      <c r="CJ36" s="1">
        <v>0</v>
      </c>
      <c r="CK36" s="1">
        <f t="shared" si="0"/>
        <v>3.9183246299999999</v>
      </c>
      <c r="CL36" s="1">
        <v>6</v>
      </c>
    </row>
    <row r="37" spans="1:90" x14ac:dyDescent="0.25">
      <c r="A37" s="1" t="s">
        <v>109</v>
      </c>
      <c r="B37" s="1">
        <v>5.7</v>
      </c>
      <c r="C37" s="1">
        <v>2</v>
      </c>
      <c r="D37" s="1">
        <v>90</v>
      </c>
      <c r="E37" s="1">
        <v>7.0000000000000007E-2</v>
      </c>
      <c r="F37" s="1">
        <v>0.28999999999999998</v>
      </c>
      <c r="G37" s="1">
        <v>0.2</v>
      </c>
      <c r="H37" s="1">
        <v>2</v>
      </c>
      <c r="I37" s="1">
        <v>1</v>
      </c>
      <c r="J37" s="1">
        <v>1</v>
      </c>
      <c r="K37" s="1">
        <v>1</v>
      </c>
      <c r="L37" s="1">
        <v>0</v>
      </c>
      <c r="M37" s="1">
        <v>0</v>
      </c>
      <c r="N37" s="1">
        <v>1</v>
      </c>
      <c r="O37" s="1">
        <v>0.14000000000000001</v>
      </c>
      <c r="P37" s="1">
        <v>0.14000000000000001</v>
      </c>
      <c r="Q37" s="1">
        <v>0.5</v>
      </c>
      <c r="R37" s="1">
        <v>1</v>
      </c>
      <c r="S37" s="1">
        <v>0</v>
      </c>
      <c r="T37" s="1">
        <v>1</v>
      </c>
      <c r="U37" s="1">
        <v>6.5</v>
      </c>
      <c r="V37" s="1">
        <v>6.5</v>
      </c>
      <c r="W37" s="1">
        <v>100</v>
      </c>
      <c r="X37" s="1">
        <v>0</v>
      </c>
      <c r="Y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0.02</v>
      </c>
      <c r="AF37" s="1">
        <v>0.5</v>
      </c>
      <c r="AG37" s="1">
        <v>0</v>
      </c>
      <c r="AH37" s="1">
        <v>0</v>
      </c>
      <c r="AI37" s="1">
        <v>0</v>
      </c>
      <c r="AJ37" s="1">
        <v>0.5</v>
      </c>
      <c r="AK37" s="1">
        <v>9.5</v>
      </c>
      <c r="AL37" s="1">
        <v>2.4500000000000002</v>
      </c>
      <c r="AM37" s="1">
        <v>29.9</v>
      </c>
      <c r="AN37" s="1">
        <v>0.9</v>
      </c>
      <c r="AO37" s="1">
        <v>4</v>
      </c>
      <c r="AP37" s="1">
        <v>12.5</v>
      </c>
      <c r="AQ37" s="1">
        <v>29</v>
      </c>
      <c r="AR37" s="1">
        <v>0</v>
      </c>
      <c r="AS37" s="1">
        <v>8</v>
      </c>
      <c r="AT37" s="1">
        <v>1.5</v>
      </c>
      <c r="AU37" s="1">
        <v>0</v>
      </c>
      <c r="AV37" s="1">
        <v>0</v>
      </c>
      <c r="AX37" s="1">
        <v>2</v>
      </c>
      <c r="AY37" s="1">
        <v>2</v>
      </c>
      <c r="AZ37" s="1">
        <v>0</v>
      </c>
      <c r="BA37" s="1">
        <v>0</v>
      </c>
      <c r="BB37" s="1">
        <v>2</v>
      </c>
      <c r="BC37" s="1">
        <v>10</v>
      </c>
      <c r="BD37" s="1">
        <v>6.5</v>
      </c>
      <c r="BE37" s="1">
        <v>5</v>
      </c>
      <c r="BF37" s="1">
        <v>0.5</v>
      </c>
      <c r="BG37" s="1">
        <v>1</v>
      </c>
      <c r="BH37" s="1">
        <v>2.5</v>
      </c>
      <c r="BI37" s="1">
        <v>1.6</v>
      </c>
      <c r="BJ37" s="1">
        <v>85.5</v>
      </c>
      <c r="BK37" s="1">
        <v>85.5</v>
      </c>
      <c r="BL37" s="1">
        <v>100</v>
      </c>
      <c r="BM37" s="1">
        <v>40</v>
      </c>
      <c r="BN37" s="1">
        <v>40</v>
      </c>
      <c r="BO37" s="1">
        <v>100</v>
      </c>
      <c r="BP37" s="1">
        <v>6.5</v>
      </c>
      <c r="BQ37" s="1">
        <v>6.5</v>
      </c>
      <c r="BR37" s="1">
        <v>100</v>
      </c>
      <c r="BS37" s="1">
        <v>0</v>
      </c>
      <c r="BT37" s="1">
        <v>0</v>
      </c>
      <c r="BU37" s="1">
        <v>2</v>
      </c>
      <c r="BV37" s="1">
        <v>0</v>
      </c>
      <c r="BW37" s="1">
        <v>0</v>
      </c>
      <c r="BX37" s="1">
        <v>0</v>
      </c>
      <c r="BY37" s="1">
        <v>88.5</v>
      </c>
      <c r="BZ37" s="1">
        <v>1.5</v>
      </c>
      <c r="CA37" s="1">
        <v>5.5</v>
      </c>
      <c r="CB37" s="1">
        <v>0.5</v>
      </c>
      <c r="CC37" s="1">
        <v>0.5</v>
      </c>
      <c r="CD37" s="1">
        <v>0.5</v>
      </c>
      <c r="CE37" s="1">
        <v>0</v>
      </c>
      <c r="CF37" s="1">
        <v>0</v>
      </c>
      <c r="CG37" s="1">
        <v>0</v>
      </c>
      <c r="CH37" s="1">
        <v>0</v>
      </c>
      <c r="CI37" s="1">
        <v>0</v>
      </c>
      <c r="CJ37" s="1">
        <v>0</v>
      </c>
      <c r="CK37" s="1">
        <f t="shared" si="0"/>
        <v>2.3435325100000002</v>
      </c>
      <c r="CL37" s="1">
        <v>6</v>
      </c>
    </row>
    <row r="38" spans="1:90" x14ac:dyDescent="0.25">
      <c r="A38" s="1" t="s">
        <v>133</v>
      </c>
      <c r="B38" s="1">
        <v>4.5999999999999996</v>
      </c>
      <c r="C38" s="1">
        <v>2</v>
      </c>
      <c r="D38" s="1">
        <v>90</v>
      </c>
      <c r="E38" s="1">
        <v>0.1</v>
      </c>
      <c r="F38" s="1">
        <v>0</v>
      </c>
      <c r="G38" s="1">
        <v>0.3</v>
      </c>
      <c r="H38" s="1">
        <v>0</v>
      </c>
      <c r="I38" s="1">
        <v>0.5</v>
      </c>
      <c r="J38" s="1">
        <v>0.5</v>
      </c>
      <c r="K38" s="1">
        <v>0.5</v>
      </c>
      <c r="L38" s="1">
        <v>0</v>
      </c>
      <c r="M38" s="1">
        <v>0.5</v>
      </c>
      <c r="N38" s="1">
        <v>0.5</v>
      </c>
      <c r="O38" s="1">
        <v>0.22</v>
      </c>
      <c r="P38" s="1">
        <v>0.22</v>
      </c>
      <c r="Q38" s="1">
        <v>0</v>
      </c>
      <c r="R38" s="1">
        <v>0</v>
      </c>
      <c r="S38" s="1">
        <v>0</v>
      </c>
      <c r="T38" s="1">
        <v>0</v>
      </c>
      <c r="U38" s="1">
        <v>11</v>
      </c>
      <c r="V38" s="1">
        <v>10</v>
      </c>
      <c r="W38" s="1">
        <v>91</v>
      </c>
      <c r="X38" s="1">
        <v>0</v>
      </c>
      <c r="Y38" s="1">
        <v>0</v>
      </c>
      <c r="AA38" s="1">
        <v>0</v>
      </c>
      <c r="AB38" s="1">
        <v>0</v>
      </c>
      <c r="AC38" s="1">
        <v>0.5</v>
      </c>
      <c r="AD38" s="1">
        <v>0</v>
      </c>
      <c r="AE38" s="1">
        <v>0.04</v>
      </c>
      <c r="AF38" s="1">
        <v>0</v>
      </c>
      <c r="AG38" s="1">
        <v>0</v>
      </c>
      <c r="AH38" s="1">
        <v>0</v>
      </c>
      <c r="AI38" s="1">
        <v>0</v>
      </c>
      <c r="AJ38" s="1">
        <v>0.5</v>
      </c>
      <c r="AK38" s="1">
        <v>10.5</v>
      </c>
      <c r="AL38" s="1">
        <v>7.15</v>
      </c>
      <c r="AM38" s="1">
        <v>18</v>
      </c>
      <c r="AN38" s="1">
        <v>1.5</v>
      </c>
      <c r="AO38" s="1">
        <v>7.1</v>
      </c>
      <c r="AP38" s="1">
        <v>13.5</v>
      </c>
      <c r="AQ38" s="1">
        <v>19.5</v>
      </c>
      <c r="AR38" s="1">
        <v>0</v>
      </c>
      <c r="AS38" s="1">
        <v>4</v>
      </c>
      <c r="AT38" s="1">
        <v>0.5</v>
      </c>
      <c r="AU38" s="1">
        <v>0.5</v>
      </c>
      <c r="AV38" s="1">
        <v>0.5</v>
      </c>
      <c r="AW38" s="1">
        <v>100</v>
      </c>
      <c r="AX38" s="1">
        <v>6</v>
      </c>
      <c r="AY38" s="1">
        <v>0.5</v>
      </c>
      <c r="AZ38" s="1">
        <v>0.5</v>
      </c>
      <c r="BA38" s="1">
        <v>1</v>
      </c>
      <c r="BB38" s="1">
        <v>2</v>
      </c>
      <c r="BC38" s="1">
        <v>6.5</v>
      </c>
      <c r="BD38" s="1">
        <v>3.5</v>
      </c>
      <c r="BE38" s="1">
        <v>1</v>
      </c>
      <c r="BF38" s="1">
        <v>0.5</v>
      </c>
      <c r="BG38" s="1">
        <v>1.5</v>
      </c>
      <c r="BH38" s="1">
        <v>0</v>
      </c>
      <c r="BI38" s="1">
        <v>0.2</v>
      </c>
      <c r="BJ38" s="1">
        <v>80.5</v>
      </c>
      <c r="BK38" s="1">
        <v>71.5</v>
      </c>
      <c r="BL38" s="1">
        <v>89</v>
      </c>
      <c r="BM38" s="1">
        <v>33</v>
      </c>
      <c r="BN38" s="1">
        <v>27.5</v>
      </c>
      <c r="BO38" s="1">
        <v>83</v>
      </c>
      <c r="BP38" s="1">
        <v>11</v>
      </c>
      <c r="BQ38" s="1">
        <v>10</v>
      </c>
      <c r="BR38" s="1">
        <v>91</v>
      </c>
      <c r="BS38" s="1">
        <v>0</v>
      </c>
      <c r="BT38" s="1">
        <v>0</v>
      </c>
      <c r="BU38" s="1">
        <v>2</v>
      </c>
      <c r="BV38" s="1">
        <v>0</v>
      </c>
      <c r="BW38" s="1">
        <v>0</v>
      </c>
      <c r="BX38" s="1">
        <v>0</v>
      </c>
      <c r="BY38" s="1">
        <v>85.5</v>
      </c>
      <c r="BZ38" s="1">
        <v>1.5</v>
      </c>
      <c r="CA38" s="1">
        <v>6</v>
      </c>
      <c r="CB38" s="1">
        <v>1.5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f t="shared" si="0"/>
        <v>4.3776283200000012</v>
      </c>
      <c r="CL38" s="1">
        <v>6</v>
      </c>
    </row>
    <row r="39" spans="1:90" x14ac:dyDescent="0.25">
      <c r="A39" s="1" t="s">
        <v>138</v>
      </c>
      <c r="B39" s="1">
        <v>4.7</v>
      </c>
      <c r="C39" s="1">
        <v>2</v>
      </c>
      <c r="D39" s="1">
        <v>90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12.5</v>
      </c>
      <c r="V39" s="1">
        <v>9.5</v>
      </c>
      <c r="W39" s="1">
        <v>76</v>
      </c>
      <c r="X39" s="1">
        <v>6.5</v>
      </c>
      <c r="Y39" s="1">
        <v>1.5</v>
      </c>
      <c r="Z39" s="1">
        <v>23</v>
      </c>
      <c r="AA39" s="1">
        <v>0</v>
      </c>
      <c r="AB39" s="1">
        <v>0.5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9.25</v>
      </c>
      <c r="AM39" s="1">
        <v>13</v>
      </c>
      <c r="AN39" s="1">
        <v>0</v>
      </c>
      <c r="AO39" s="1">
        <v>2.7</v>
      </c>
      <c r="AP39" s="1">
        <v>12.5</v>
      </c>
      <c r="AQ39" s="1">
        <v>12.5</v>
      </c>
      <c r="AR39" s="1">
        <v>0</v>
      </c>
      <c r="AS39" s="1">
        <v>1.5</v>
      </c>
      <c r="AT39" s="1">
        <v>2</v>
      </c>
      <c r="AU39" s="1">
        <v>1.5</v>
      </c>
      <c r="AV39" s="1">
        <v>1</v>
      </c>
      <c r="AW39" s="1">
        <v>67</v>
      </c>
      <c r="AX39" s="1">
        <v>6</v>
      </c>
      <c r="AY39" s="1">
        <v>1.5</v>
      </c>
      <c r="AZ39" s="1">
        <v>0</v>
      </c>
      <c r="BA39" s="1">
        <v>2</v>
      </c>
      <c r="BB39" s="1">
        <v>3.5</v>
      </c>
      <c r="BC39" s="1">
        <v>12.5</v>
      </c>
      <c r="BD39" s="1">
        <v>8</v>
      </c>
      <c r="BE39" s="1">
        <v>5.5</v>
      </c>
      <c r="BF39" s="1">
        <v>2</v>
      </c>
      <c r="BG39" s="1">
        <v>3</v>
      </c>
      <c r="BH39" s="1">
        <v>1.5</v>
      </c>
      <c r="BI39" s="1">
        <v>1.42</v>
      </c>
      <c r="BJ39" s="1">
        <v>35</v>
      </c>
      <c r="BK39" s="1">
        <v>26</v>
      </c>
      <c r="BL39" s="1">
        <v>74</v>
      </c>
      <c r="BM39" s="1">
        <v>27.5</v>
      </c>
      <c r="BN39" s="1">
        <v>17.5</v>
      </c>
      <c r="BO39" s="1">
        <v>64</v>
      </c>
      <c r="BP39" s="1">
        <v>12.5</v>
      </c>
      <c r="BQ39" s="1">
        <v>9.5</v>
      </c>
      <c r="BR39" s="1">
        <v>76</v>
      </c>
      <c r="BS39" s="1">
        <v>0</v>
      </c>
      <c r="BT39" s="1">
        <v>0</v>
      </c>
      <c r="BU39" s="1">
        <v>2</v>
      </c>
      <c r="BV39" s="1">
        <v>0</v>
      </c>
      <c r="BW39" s="1">
        <v>0</v>
      </c>
      <c r="BX39" s="1">
        <v>1</v>
      </c>
      <c r="BY39" s="1">
        <v>65</v>
      </c>
      <c r="BZ39" s="1">
        <v>0</v>
      </c>
      <c r="CA39" s="1">
        <v>7</v>
      </c>
      <c r="CB39" s="1">
        <v>6.5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K39" s="1">
        <f t="shared" si="0"/>
        <v>4.1049860000000011</v>
      </c>
      <c r="CL39" s="1">
        <v>6</v>
      </c>
    </row>
    <row r="40" spans="1:90" x14ac:dyDescent="0.25">
      <c r="A40" s="1" t="s">
        <v>154</v>
      </c>
      <c r="B40" s="1">
        <v>5.7</v>
      </c>
      <c r="C40" s="1">
        <v>2</v>
      </c>
      <c r="D40" s="1">
        <v>76.5</v>
      </c>
      <c r="E40" s="1">
        <v>0.05</v>
      </c>
      <c r="F40" s="1">
        <v>0</v>
      </c>
      <c r="G40" s="1">
        <v>0.1</v>
      </c>
      <c r="H40" s="1">
        <v>0</v>
      </c>
      <c r="I40" s="1">
        <v>0.5</v>
      </c>
      <c r="J40" s="1">
        <v>0</v>
      </c>
      <c r="K40" s="1">
        <v>0.5</v>
      </c>
      <c r="L40" s="1">
        <v>0</v>
      </c>
      <c r="M40" s="1">
        <v>0</v>
      </c>
      <c r="N40" s="1">
        <v>0</v>
      </c>
      <c r="O40" s="1">
        <v>0.02</v>
      </c>
      <c r="P40" s="1">
        <v>0.02</v>
      </c>
      <c r="Q40" s="1">
        <v>0</v>
      </c>
      <c r="R40" s="1">
        <v>0</v>
      </c>
      <c r="S40" s="1">
        <v>0</v>
      </c>
      <c r="T40" s="1">
        <v>0</v>
      </c>
      <c r="U40" s="1">
        <v>15.5</v>
      </c>
      <c r="V40" s="1">
        <v>10.5</v>
      </c>
      <c r="W40" s="1">
        <v>68</v>
      </c>
      <c r="X40" s="1">
        <v>4</v>
      </c>
      <c r="Y40" s="1">
        <v>0.5</v>
      </c>
      <c r="Z40" s="1">
        <v>13</v>
      </c>
      <c r="AA40" s="1">
        <v>0.5</v>
      </c>
      <c r="AB40" s="1">
        <v>0</v>
      </c>
      <c r="AC40" s="1">
        <v>1</v>
      </c>
      <c r="AD40" s="1">
        <v>0</v>
      </c>
      <c r="AE40" s="1">
        <v>0.06</v>
      </c>
      <c r="AF40" s="1">
        <v>0</v>
      </c>
      <c r="AG40" s="1">
        <v>0</v>
      </c>
      <c r="AH40" s="1">
        <v>0.5</v>
      </c>
      <c r="AI40" s="1">
        <v>0</v>
      </c>
      <c r="AJ40" s="1">
        <v>0</v>
      </c>
      <c r="AK40" s="1">
        <v>14</v>
      </c>
      <c r="AL40" s="1">
        <v>16.100000000000001</v>
      </c>
      <c r="AM40" s="1">
        <v>9.9</v>
      </c>
      <c r="AN40" s="1">
        <v>0.4</v>
      </c>
      <c r="AO40" s="1">
        <v>4.2</v>
      </c>
      <c r="AP40" s="1">
        <v>5</v>
      </c>
      <c r="AQ40" s="1">
        <v>5</v>
      </c>
      <c r="AR40" s="1">
        <v>0</v>
      </c>
      <c r="AS40" s="1">
        <v>1.5</v>
      </c>
      <c r="AT40" s="1">
        <v>1</v>
      </c>
      <c r="AU40" s="1">
        <v>2</v>
      </c>
      <c r="AV40" s="1">
        <v>1</v>
      </c>
      <c r="AW40" s="1">
        <v>50</v>
      </c>
      <c r="AX40" s="1">
        <v>3.5</v>
      </c>
      <c r="AY40" s="1">
        <v>1.5</v>
      </c>
      <c r="AZ40" s="1">
        <v>0</v>
      </c>
      <c r="BA40" s="1">
        <v>1</v>
      </c>
      <c r="BB40" s="1">
        <v>2.5</v>
      </c>
      <c r="BC40" s="1">
        <v>13</v>
      </c>
      <c r="BD40" s="1">
        <v>7.5</v>
      </c>
      <c r="BE40" s="1">
        <v>3.5</v>
      </c>
      <c r="BF40" s="1">
        <v>0</v>
      </c>
      <c r="BG40" s="1">
        <v>1.5</v>
      </c>
      <c r="BH40" s="1">
        <v>0</v>
      </c>
      <c r="BI40" s="1">
        <v>0.63</v>
      </c>
      <c r="BJ40" s="1">
        <v>37</v>
      </c>
      <c r="BK40" s="1">
        <v>28</v>
      </c>
      <c r="BL40" s="1">
        <v>76</v>
      </c>
      <c r="BM40" s="1">
        <v>28</v>
      </c>
      <c r="BN40" s="1">
        <v>18.5</v>
      </c>
      <c r="BO40" s="1">
        <v>66</v>
      </c>
      <c r="BP40" s="1">
        <v>15.5</v>
      </c>
      <c r="BQ40" s="1">
        <v>10.5</v>
      </c>
      <c r="BR40" s="1">
        <v>68</v>
      </c>
      <c r="BS40" s="1">
        <v>0</v>
      </c>
      <c r="BT40" s="1">
        <v>0</v>
      </c>
      <c r="BU40" s="1">
        <v>1</v>
      </c>
      <c r="BV40" s="1">
        <v>1</v>
      </c>
      <c r="BW40" s="1">
        <v>0</v>
      </c>
      <c r="BX40" s="1">
        <v>0</v>
      </c>
      <c r="BY40" s="1">
        <v>58</v>
      </c>
      <c r="BZ40" s="1">
        <v>3</v>
      </c>
      <c r="CA40" s="1">
        <v>3.5</v>
      </c>
      <c r="CB40" s="1">
        <v>4.5</v>
      </c>
      <c r="CC40" s="1">
        <v>0</v>
      </c>
      <c r="CD40" s="1">
        <v>0</v>
      </c>
      <c r="CE40" s="1">
        <v>0.5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f t="shared" si="0"/>
        <v>3.6065826700000008</v>
      </c>
      <c r="CL40" s="1">
        <v>6</v>
      </c>
    </row>
    <row r="41" spans="1:90" x14ac:dyDescent="0.25">
      <c r="A41" s="1" t="s">
        <v>204</v>
      </c>
      <c r="B41" s="1">
        <v>4.3</v>
      </c>
      <c r="C41" s="1">
        <v>2</v>
      </c>
      <c r="D41" s="1">
        <v>90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2.5</v>
      </c>
      <c r="V41" s="1">
        <v>1</v>
      </c>
      <c r="W41" s="1">
        <v>40</v>
      </c>
      <c r="X41" s="1">
        <v>0</v>
      </c>
      <c r="Y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0.45</v>
      </c>
      <c r="AM41" s="1">
        <v>15.9</v>
      </c>
      <c r="AN41" s="1">
        <v>0</v>
      </c>
      <c r="AO41" s="1">
        <v>2.7</v>
      </c>
      <c r="AP41" s="1">
        <v>15.5</v>
      </c>
      <c r="AQ41" s="1">
        <v>15.5</v>
      </c>
      <c r="AR41" s="1">
        <v>0</v>
      </c>
      <c r="AS41" s="1">
        <v>1.5</v>
      </c>
      <c r="AT41" s="1">
        <v>2</v>
      </c>
      <c r="AU41" s="1">
        <v>1</v>
      </c>
      <c r="AV41" s="1">
        <v>0.5</v>
      </c>
      <c r="AW41" s="1">
        <v>50</v>
      </c>
      <c r="AX41" s="1">
        <v>9</v>
      </c>
      <c r="AY41" s="1">
        <v>3</v>
      </c>
      <c r="AZ41" s="1">
        <v>0.5</v>
      </c>
      <c r="BA41" s="1">
        <v>2</v>
      </c>
      <c r="BB41" s="1">
        <v>5.5</v>
      </c>
      <c r="BC41" s="1">
        <v>12.5</v>
      </c>
      <c r="BD41" s="1">
        <v>8</v>
      </c>
      <c r="BE41" s="1">
        <v>5.5</v>
      </c>
      <c r="BF41" s="1">
        <v>2</v>
      </c>
      <c r="BG41" s="1">
        <v>3</v>
      </c>
      <c r="BH41" s="1">
        <v>1.5</v>
      </c>
      <c r="BI41" s="1">
        <v>1.42</v>
      </c>
      <c r="BJ41" s="1">
        <v>42</v>
      </c>
      <c r="BK41" s="1">
        <v>35</v>
      </c>
      <c r="BL41" s="1">
        <v>83</v>
      </c>
      <c r="BM41" s="1">
        <v>13</v>
      </c>
      <c r="BN41" s="1">
        <v>10.5</v>
      </c>
      <c r="BO41" s="1">
        <v>81</v>
      </c>
      <c r="BP41" s="1">
        <v>2.5</v>
      </c>
      <c r="BQ41" s="1">
        <v>1</v>
      </c>
      <c r="BR41" s="1">
        <v>40</v>
      </c>
      <c r="BS41" s="1">
        <v>0</v>
      </c>
      <c r="BT41" s="1">
        <v>0</v>
      </c>
      <c r="BU41" s="1">
        <v>2</v>
      </c>
      <c r="BV41" s="1">
        <v>0</v>
      </c>
      <c r="BW41" s="1">
        <v>0</v>
      </c>
      <c r="BX41" s="1">
        <v>0</v>
      </c>
      <c r="BY41" s="1">
        <v>51</v>
      </c>
      <c r="BZ41" s="1">
        <v>0</v>
      </c>
      <c r="CA41" s="1">
        <v>2.5</v>
      </c>
      <c r="CB41" s="1">
        <v>0.5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1">
        <v>0</v>
      </c>
      <c r="CI41" s="1">
        <v>0</v>
      </c>
      <c r="CJ41" s="1">
        <v>0</v>
      </c>
      <c r="CK41" s="1">
        <f t="shared" si="0"/>
        <v>3.4388833000000001</v>
      </c>
      <c r="CL41" s="1">
        <v>4</v>
      </c>
    </row>
    <row r="42" spans="1:90" x14ac:dyDescent="0.25">
      <c r="A42" s="1" t="s">
        <v>135</v>
      </c>
      <c r="B42" s="1">
        <v>4.9000000000000004</v>
      </c>
      <c r="C42" s="1">
        <v>2</v>
      </c>
      <c r="D42" s="1">
        <v>90</v>
      </c>
      <c r="E42" s="1">
        <v>0.13</v>
      </c>
      <c r="F42" s="1">
        <v>0.17</v>
      </c>
      <c r="G42" s="1">
        <v>0.3</v>
      </c>
      <c r="H42" s="1">
        <v>1</v>
      </c>
      <c r="I42" s="1">
        <v>0.5</v>
      </c>
      <c r="J42" s="1">
        <v>0.5</v>
      </c>
      <c r="K42" s="1">
        <v>0.5</v>
      </c>
      <c r="L42" s="1">
        <v>0</v>
      </c>
      <c r="M42" s="1">
        <v>0</v>
      </c>
      <c r="N42" s="1">
        <v>0.5</v>
      </c>
      <c r="O42" s="1">
        <v>0.06</v>
      </c>
      <c r="P42" s="1">
        <v>0.06</v>
      </c>
      <c r="Q42" s="1">
        <v>0</v>
      </c>
      <c r="R42" s="1">
        <v>0</v>
      </c>
      <c r="S42" s="1">
        <v>0</v>
      </c>
      <c r="T42" s="1">
        <v>0</v>
      </c>
      <c r="U42" s="1">
        <v>11</v>
      </c>
      <c r="V42" s="1">
        <v>7</v>
      </c>
      <c r="W42" s="1">
        <v>64</v>
      </c>
      <c r="X42" s="1">
        <v>0</v>
      </c>
      <c r="Y42" s="1">
        <v>0</v>
      </c>
      <c r="AA42" s="1">
        <v>0</v>
      </c>
      <c r="AB42" s="1">
        <v>0</v>
      </c>
      <c r="AC42" s="1">
        <v>1</v>
      </c>
      <c r="AD42" s="1">
        <v>0.5</v>
      </c>
      <c r="AE42" s="1">
        <v>0.22</v>
      </c>
      <c r="AF42" s="1">
        <v>0.5</v>
      </c>
      <c r="AG42" s="1">
        <v>0</v>
      </c>
      <c r="AH42" s="1">
        <v>1</v>
      </c>
      <c r="AI42" s="1">
        <v>0</v>
      </c>
      <c r="AJ42" s="1">
        <v>0</v>
      </c>
      <c r="AK42" s="1">
        <v>19</v>
      </c>
      <c r="AL42" s="1">
        <v>11.4</v>
      </c>
      <c r="AM42" s="1">
        <v>26.4</v>
      </c>
      <c r="AN42" s="1">
        <v>1</v>
      </c>
      <c r="AO42" s="1">
        <v>2.7</v>
      </c>
      <c r="AP42" s="1">
        <v>10</v>
      </c>
      <c r="AQ42" s="1">
        <v>14.5</v>
      </c>
      <c r="AR42" s="1">
        <v>0</v>
      </c>
      <c r="AS42" s="1">
        <v>2.5</v>
      </c>
      <c r="AT42" s="1">
        <v>2</v>
      </c>
      <c r="AU42" s="1">
        <v>1.5</v>
      </c>
      <c r="AV42" s="1">
        <v>1</v>
      </c>
      <c r="AW42" s="1">
        <v>67</v>
      </c>
      <c r="AX42" s="1">
        <v>4.5</v>
      </c>
      <c r="AY42" s="1">
        <v>2</v>
      </c>
      <c r="AZ42" s="1">
        <v>2</v>
      </c>
      <c r="BA42" s="1">
        <v>2</v>
      </c>
      <c r="BB42" s="1">
        <v>6</v>
      </c>
      <c r="BC42" s="1">
        <v>12.5</v>
      </c>
      <c r="BD42" s="1">
        <v>8</v>
      </c>
      <c r="BE42" s="1">
        <v>5.5</v>
      </c>
      <c r="BF42" s="1">
        <v>2</v>
      </c>
      <c r="BG42" s="1">
        <v>3</v>
      </c>
      <c r="BH42" s="1">
        <v>1.5</v>
      </c>
      <c r="BI42" s="1">
        <v>1.42</v>
      </c>
      <c r="BJ42" s="1">
        <v>40</v>
      </c>
      <c r="BK42" s="1">
        <v>31</v>
      </c>
      <c r="BL42" s="1">
        <v>78</v>
      </c>
      <c r="BM42" s="1">
        <v>20</v>
      </c>
      <c r="BN42" s="1">
        <v>13</v>
      </c>
      <c r="BO42" s="1">
        <v>65</v>
      </c>
      <c r="BP42" s="1">
        <v>11</v>
      </c>
      <c r="BQ42" s="1">
        <v>7</v>
      </c>
      <c r="BR42" s="1">
        <v>64</v>
      </c>
      <c r="BS42" s="1">
        <v>0</v>
      </c>
      <c r="BT42" s="1">
        <v>0</v>
      </c>
      <c r="BU42" s="1">
        <v>2</v>
      </c>
      <c r="BV42" s="1">
        <v>0</v>
      </c>
      <c r="BW42" s="1">
        <v>0</v>
      </c>
      <c r="BX42" s="1">
        <v>0</v>
      </c>
      <c r="BY42" s="1">
        <v>50.5</v>
      </c>
      <c r="BZ42" s="1">
        <v>1.5</v>
      </c>
      <c r="CA42" s="1">
        <v>9</v>
      </c>
      <c r="CB42" s="1">
        <v>1</v>
      </c>
      <c r="CC42" s="1">
        <v>0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  <c r="CI42" s="1">
        <v>0</v>
      </c>
      <c r="CJ42" s="1">
        <v>0</v>
      </c>
      <c r="CK42" s="1">
        <f t="shared" si="0"/>
        <v>2.2010011899999999</v>
      </c>
      <c r="CL42" s="1">
        <v>3.5</v>
      </c>
    </row>
    <row r="43" spans="1:90" x14ac:dyDescent="0.25">
      <c r="A43" s="1" t="s">
        <v>162</v>
      </c>
      <c r="B43" s="1">
        <v>5.5</v>
      </c>
      <c r="C43" s="1">
        <v>2</v>
      </c>
      <c r="D43" s="1">
        <v>57</v>
      </c>
      <c r="E43" s="1">
        <v>0</v>
      </c>
      <c r="F43" s="1">
        <v>0</v>
      </c>
      <c r="G43" s="1">
        <v>0</v>
      </c>
      <c r="H43" s="1">
        <v>0</v>
      </c>
      <c r="I43" s="1">
        <v>0.5</v>
      </c>
      <c r="J43" s="1">
        <v>0</v>
      </c>
      <c r="K43" s="1">
        <v>0.5</v>
      </c>
      <c r="L43" s="1">
        <v>0</v>
      </c>
      <c r="M43" s="1">
        <v>0</v>
      </c>
      <c r="N43" s="1">
        <v>0.5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5</v>
      </c>
      <c r="V43" s="1">
        <v>3.5</v>
      </c>
      <c r="W43" s="1">
        <v>70</v>
      </c>
      <c r="X43" s="1">
        <v>0</v>
      </c>
      <c r="Y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9</v>
      </c>
      <c r="AL43" s="1">
        <v>0.7</v>
      </c>
      <c r="AM43" s="1">
        <v>12.8</v>
      </c>
      <c r="AN43" s="1">
        <v>0</v>
      </c>
      <c r="AO43" s="1">
        <v>2.4</v>
      </c>
      <c r="AP43" s="1">
        <v>12.5</v>
      </c>
      <c r="AQ43" s="1">
        <v>12.5</v>
      </c>
      <c r="AR43" s="1">
        <v>1</v>
      </c>
      <c r="AS43" s="1">
        <v>2.5</v>
      </c>
      <c r="AT43" s="1">
        <v>0.5</v>
      </c>
      <c r="AU43" s="1">
        <v>2</v>
      </c>
      <c r="AV43" s="1">
        <v>1.5</v>
      </c>
      <c r="AW43" s="1">
        <v>75</v>
      </c>
      <c r="AX43" s="1">
        <v>3</v>
      </c>
      <c r="AY43" s="1">
        <v>3</v>
      </c>
      <c r="AZ43" s="1">
        <v>0.5</v>
      </c>
      <c r="BA43" s="1">
        <v>0.5</v>
      </c>
      <c r="BB43" s="1">
        <v>4</v>
      </c>
      <c r="BC43" s="1">
        <v>11.5</v>
      </c>
      <c r="BD43" s="1">
        <v>7</v>
      </c>
      <c r="BE43" s="1">
        <v>5.5</v>
      </c>
      <c r="BF43" s="1">
        <v>1</v>
      </c>
      <c r="BG43" s="1">
        <v>2.5</v>
      </c>
      <c r="BH43" s="1">
        <v>1.5</v>
      </c>
      <c r="BI43" s="1">
        <v>1.26</v>
      </c>
      <c r="BJ43" s="1">
        <v>36.5</v>
      </c>
      <c r="BK43" s="1">
        <v>30.5</v>
      </c>
      <c r="BL43" s="1">
        <v>84</v>
      </c>
      <c r="BM43" s="1">
        <v>14</v>
      </c>
      <c r="BN43" s="1">
        <v>10</v>
      </c>
      <c r="BO43" s="1">
        <v>71</v>
      </c>
      <c r="BP43" s="1">
        <v>5</v>
      </c>
      <c r="BQ43" s="1">
        <v>3.5</v>
      </c>
      <c r="BR43" s="1">
        <v>70</v>
      </c>
      <c r="BS43" s="1">
        <v>0</v>
      </c>
      <c r="BT43" s="1">
        <v>0</v>
      </c>
      <c r="BU43" s="1">
        <v>1</v>
      </c>
      <c r="BV43" s="1">
        <v>1</v>
      </c>
      <c r="BW43" s="1">
        <v>0</v>
      </c>
      <c r="BX43" s="1">
        <v>0</v>
      </c>
      <c r="BY43" s="1">
        <v>44</v>
      </c>
      <c r="BZ43" s="1">
        <v>0.5</v>
      </c>
      <c r="CA43" s="1">
        <v>5</v>
      </c>
      <c r="CB43" s="1">
        <v>0.5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f t="shared" si="0"/>
        <v>3.1294931000000008</v>
      </c>
      <c r="CL43" s="1">
        <v>2</v>
      </c>
    </row>
    <row r="44" spans="1:90" x14ac:dyDescent="0.25">
      <c r="A44" s="1" t="s">
        <v>79</v>
      </c>
      <c r="B44" s="1">
        <v>4.3</v>
      </c>
      <c r="C44" s="1">
        <v>2</v>
      </c>
      <c r="D44" s="1">
        <v>90</v>
      </c>
      <c r="E44" s="1">
        <v>0.02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7</v>
      </c>
      <c r="V44" s="1">
        <v>3.5</v>
      </c>
      <c r="W44" s="1">
        <v>50</v>
      </c>
      <c r="X44" s="1">
        <v>1</v>
      </c>
      <c r="Y44" s="1">
        <v>0.5</v>
      </c>
      <c r="Z44" s="1">
        <v>50</v>
      </c>
      <c r="AA44" s="1">
        <v>0</v>
      </c>
      <c r="AB44" s="1">
        <v>0</v>
      </c>
      <c r="AC44" s="1">
        <v>0.5</v>
      </c>
      <c r="AD44" s="1">
        <v>0</v>
      </c>
      <c r="AE44" s="1">
        <v>0.02</v>
      </c>
      <c r="AF44" s="1">
        <v>0</v>
      </c>
      <c r="AG44" s="1">
        <v>0</v>
      </c>
      <c r="AH44" s="1">
        <v>0.5</v>
      </c>
      <c r="AI44" s="1">
        <v>0</v>
      </c>
      <c r="AJ44" s="1">
        <v>0</v>
      </c>
      <c r="AK44" s="1">
        <v>1</v>
      </c>
      <c r="AL44" s="1">
        <v>8.0500000000000007</v>
      </c>
      <c r="AM44" s="1">
        <v>8.8000000000000007</v>
      </c>
      <c r="AN44" s="1">
        <v>0.1</v>
      </c>
      <c r="AO44" s="1">
        <v>2.9</v>
      </c>
      <c r="AP44" s="1">
        <v>9</v>
      </c>
      <c r="AQ44" s="1">
        <v>9</v>
      </c>
      <c r="AR44" s="1">
        <v>0</v>
      </c>
      <c r="AS44" s="1">
        <v>1</v>
      </c>
      <c r="AT44" s="1">
        <v>1.5</v>
      </c>
      <c r="AU44" s="1">
        <v>0</v>
      </c>
      <c r="AV44" s="1">
        <v>0</v>
      </c>
      <c r="AX44" s="1">
        <v>4.5</v>
      </c>
      <c r="AY44" s="1">
        <v>3</v>
      </c>
      <c r="AZ44" s="1">
        <v>0</v>
      </c>
      <c r="BA44" s="1">
        <v>0.5</v>
      </c>
      <c r="BB44" s="1">
        <v>3.5</v>
      </c>
      <c r="BC44" s="1">
        <v>13.5</v>
      </c>
      <c r="BD44" s="1">
        <v>5.5</v>
      </c>
      <c r="BE44" s="1">
        <v>4</v>
      </c>
      <c r="BF44" s="1">
        <v>0.5</v>
      </c>
      <c r="BG44" s="1">
        <v>1</v>
      </c>
      <c r="BH44" s="1">
        <v>1</v>
      </c>
      <c r="BI44" s="1">
        <v>0.97</v>
      </c>
      <c r="BJ44" s="1">
        <v>51</v>
      </c>
      <c r="BK44" s="1">
        <v>38.5</v>
      </c>
      <c r="BL44" s="1">
        <v>75</v>
      </c>
      <c r="BM44" s="1">
        <v>22.5</v>
      </c>
      <c r="BN44" s="1">
        <v>14</v>
      </c>
      <c r="BO44" s="1">
        <v>62</v>
      </c>
      <c r="BP44" s="1">
        <v>7</v>
      </c>
      <c r="BQ44" s="1">
        <v>3.5</v>
      </c>
      <c r="BR44" s="1">
        <v>50</v>
      </c>
      <c r="BS44" s="1">
        <v>0</v>
      </c>
      <c r="BT44" s="1">
        <v>0</v>
      </c>
      <c r="BU44" s="1">
        <v>2</v>
      </c>
      <c r="BV44" s="1">
        <v>0</v>
      </c>
      <c r="BW44" s="1">
        <v>0</v>
      </c>
      <c r="BX44" s="1">
        <v>0</v>
      </c>
      <c r="BY44" s="1">
        <v>66.5</v>
      </c>
      <c r="BZ44" s="1">
        <v>0.5</v>
      </c>
      <c r="CA44" s="1">
        <v>7</v>
      </c>
      <c r="CB44" s="1">
        <v>2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f t="shared" si="0"/>
        <v>3.7974512199999992</v>
      </c>
      <c r="CL44" s="1">
        <v>2</v>
      </c>
    </row>
    <row r="45" spans="1:90" x14ac:dyDescent="0.25">
      <c r="A45" s="1" t="s">
        <v>88</v>
      </c>
      <c r="B45" s="1">
        <v>4.5</v>
      </c>
      <c r="C45" s="1">
        <v>2</v>
      </c>
      <c r="D45" s="1">
        <v>64.5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5.5</v>
      </c>
      <c r="V45" s="1">
        <v>3.5</v>
      </c>
      <c r="W45" s="1">
        <v>64</v>
      </c>
      <c r="X45" s="1">
        <v>0</v>
      </c>
      <c r="Y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0.5</v>
      </c>
      <c r="AJ45" s="1">
        <v>0</v>
      </c>
      <c r="AK45" s="1">
        <v>0</v>
      </c>
      <c r="AL45" s="1">
        <v>0.95</v>
      </c>
      <c r="AM45" s="1">
        <v>12.2</v>
      </c>
      <c r="AN45" s="1">
        <v>0</v>
      </c>
      <c r="AO45" s="1">
        <v>1.3</v>
      </c>
      <c r="AP45" s="1">
        <v>4</v>
      </c>
      <c r="AQ45" s="1">
        <v>-0.5</v>
      </c>
      <c r="AR45" s="1">
        <v>0</v>
      </c>
      <c r="AS45" s="1">
        <v>-0.5</v>
      </c>
      <c r="AT45" s="1">
        <v>1.5</v>
      </c>
      <c r="AU45" s="1">
        <v>4</v>
      </c>
      <c r="AV45" s="1">
        <v>1.5</v>
      </c>
      <c r="AW45" s="1">
        <v>38</v>
      </c>
      <c r="AX45" s="1">
        <v>6.5</v>
      </c>
      <c r="AY45" s="1">
        <v>3</v>
      </c>
      <c r="AZ45" s="1">
        <v>0</v>
      </c>
      <c r="BA45" s="1">
        <v>2</v>
      </c>
      <c r="BB45" s="1">
        <v>5</v>
      </c>
      <c r="BC45" s="1">
        <v>16</v>
      </c>
      <c r="BD45" s="1">
        <v>10</v>
      </c>
      <c r="BE45" s="1">
        <v>8</v>
      </c>
      <c r="BF45" s="1">
        <v>0.5</v>
      </c>
      <c r="BG45" s="1">
        <v>4</v>
      </c>
      <c r="BH45" s="1">
        <v>3</v>
      </c>
      <c r="BI45" s="1">
        <v>2.36</v>
      </c>
      <c r="BJ45" s="1">
        <v>29.5</v>
      </c>
      <c r="BK45" s="1">
        <v>20</v>
      </c>
      <c r="BL45" s="1">
        <v>68</v>
      </c>
      <c r="BM45" s="1">
        <v>16</v>
      </c>
      <c r="BN45" s="1">
        <v>11</v>
      </c>
      <c r="BO45" s="1">
        <v>69</v>
      </c>
      <c r="BP45" s="1">
        <v>5.5</v>
      </c>
      <c r="BQ45" s="1">
        <v>3.5</v>
      </c>
      <c r="BR45" s="1">
        <v>64</v>
      </c>
      <c r="BS45" s="1">
        <v>0</v>
      </c>
      <c r="BT45" s="1">
        <v>0</v>
      </c>
      <c r="BU45" s="1">
        <v>2</v>
      </c>
      <c r="BV45" s="1">
        <v>0</v>
      </c>
      <c r="BW45" s="1">
        <v>0</v>
      </c>
      <c r="BX45" s="1">
        <v>0</v>
      </c>
      <c r="BY45" s="1">
        <v>44</v>
      </c>
      <c r="BZ45" s="1">
        <v>0</v>
      </c>
      <c r="CA45" s="1">
        <v>4.5</v>
      </c>
      <c r="CB45" s="1">
        <v>1.5</v>
      </c>
      <c r="CC45" s="1">
        <v>0</v>
      </c>
      <c r="CD45" s="1">
        <v>0</v>
      </c>
      <c r="CE45" s="1">
        <v>0</v>
      </c>
      <c r="CF45" s="1">
        <v>0</v>
      </c>
      <c r="CG45" s="1">
        <v>0</v>
      </c>
      <c r="CH45" s="1">
        <v>0</v>
      </c>
      <c r="CI45" s="1">
        <v>0</v>
      </c>
      <c r="CJ45" s="1">
        <v>0</v>
      </c>
      <c r="CK45" s="1">
        <f t="shared" si="0"/>
        <v>2.8735389000000002</v>
      </c>
      <c r="CL45" s="1">
        <v>2</v>
      </c>
    </row>
    <row r="46" spans="1:90" x14ac:dyDescent="0.25">
      <c r="A46" s="1" t="s">
        <v>134</v>
      </c>
      <c r="B46" s="1">
        <v>6.3</v>
      </c>
      <c r="C46" s="1">
        <v>2</v>
      </c>
      <c r="D46" s="1">
        <v>90</v>
      </c>
      <c r="E46" s="1">
        <v>0.11</v>
      </c>
      <c r="F46" s="1">
        <v>0.14000000000000001</v>
      </c>
      <c r="G46" s="1">
        <v>0.3</v>
      </c>
      <c r="H46" s="1">
        <v>1</v>
      </c>
      <c r="I46" s="1">
        <v>1</v>
      </c>
      <c r="J46" s="1">
        <v>0</v>
      </c>
      <c r="K46" s="1">
        <v>0.5</v>
      </c>
      <c r="L46" s="1">
        <v>0.5</v>
      </c>
      <c r="M46" s="1">
        <v>0</v>
      </c>
      <c r="N46" s="1">
        <v>0</v>
      </c>
      <c r="O46" s="1">
        <v>0.03</v>
      </c>
      <c r="P46" s="1">
        <v>0.03</v>
      </c>
      <c r="Q46" s="1">
        <v>0</v>
      </c>
      <c r="R46" s="1">
        <v>0</v>
      </c>
      <c r="S46" s="1">
        <v>0</v>
      </c>
      <c r="T46" s="1">
        <v>0</v>
      </c>
      <c r="U46" s="1">
        <v>6</v>
      </c>
      <c r="V46" s="1">
        <v>6</v>
      </c>
      <c r="W46" s="1">
        <v>100</v>
      </c>
      <c r="X46" s="1">
        <v>0</v>
      </c>
      <c r="Y46" s="1">
        <v>0</v>
      </c>
      <c r="AA46" s="1">
        <v>0</v>
      </c>
      <c r="AB46" s="1">
        <v>0</v>
      </c>
      <c r="AC46" s="1">
        <v>0.5</v>
      </c>
      <c r="AD46" s="1">
        <v>0.5</v>
      </c>
      <c r="AE46" s="1">
        <v>0.24</v>
      </c>
      <c r="AF46" s="1">
        <v>0.5</v>
      </c>
      <c r="AG46" s="1">
        <v>0</v>
      </c>
      <c r="AH46" s="1">
        <v>0</v>
      </c>
      <c r="AI46" s="1">
        <v>0</v>
      </c>
      <c r="AJ46" s="1">
        <v>0.5</v>
      </c>
      <c r="AK46" s="1">
        <v>13</v>
      </c>
      <c r="AL46" s="1">
        <v>7.8</v>
      </c>
      <c r="AM46" s="1">
        <v>22.2</v>
      </c>
      <c r="AN46" s="1">
        <v>0.9</v>
      </c>
      <c r="AO46" s="1">
        <v>4</v>
      </c>
      <c r="AP46" s="1">
        <v>14.5</v>
      </c>
      <c r="AQ46" s="1">
        <v>25</v>
      </c>
      <c r="AR46" s="1">
        <v>0</v>
      </c>
      <c r="AS46" s="1">
        <v>5</v>
      </c>
      <c r="AT46" s="1">
        <v>1.5</v>
      </c>
      <c r="AU46" s="1">
        <v>0</v>
      </c>
      <c r="AV46" s="1">
        <v>0</v>
      </c>
      <c r="AX46" s="1">
        <v>5</v>
      </c>
      <c r="AY46" s="1">
        <v>1.5</v>
      </c>
      <c r="AZ46" s="1">
        <v>0</v>
      </c>
      <c r="BA46" s="1">
        <v>2</v>
      </c>
      <c r="BB46" s="1">
        <v>3.5</v>
      </c>
      <c r="BC46" s="1">
        <v>10</v>
      </c>
      <c r="BD46" s="1">
        <v>6.5</v>
      </c>
      <c r="BE46" s="1">
        <v>5</v>
      </c>
      <c r="BF46" s="1">
        <v>0.5</v>
      </c>
      <c r="BG46" s="1">
        <v>1</v>
      </c>
      <c r="BH46" s="1">
        <v>2.5</v>
      </c>
      <c r="BI46" s="1">
        <v>1.6</v>
      </c>
      <c r="BJ46" s="1">
        <v>99</v>
      </c>
      <c r="BK46" s="1">
        <v>93</v>
      </c>
      <c r="BL46" s="1">
        <v>94</v>
      </c>
      <c r="BM46" s="1">
        <v>46</v>
      </c>
      <c r="BN46" s="1">
        <v>45</v>
      </c>
      <c r="BO46" s="1">
        <v>98</v>
      </c>
      <c r="BP46" s="1">
        <v>6</v>
      </c>
      <c r="BQ46" s="1">
        <v>6</v>
      </c>
      <c r="BR46" s="1">
        <v>100</v>
      </c>
      <c r="BS46" s="1">
        <v>0</v>
      </c>
      <c r="BT46" s="1">
        <v>0</v>
      </c>
      <c r="BU46" s="1">
        <v>2</v>
      </c>
      <c r="BV46" s="1">
        <v>0</v>
      </c>
      <c r="BW46" s="1">
        <v>0</v>
      </c>
      <c r="BX46" s="1">
        <v>0</v>
      </c>
      <c r="BY46" s="1">
        <v>104.5</v>
      </c>
      <c r="BZ46" s="1">
        <v>0.5</v>
      </c>
      <c r="CA46" s="1">
        <v>5.5</v>
      </c>
      <c r="CB46" s="1">
        <v>0</v>
      </c>
      <c r="CC46" s="1">
        <v>0</v>
      </c>
      <c r="CD46" s="1">
        <v>0</v>
      </c>
      <c r="CE46" s="1">
        <v>0</v>
      </c>
      <c r="CF46" s="1">
        <v>0</v>
      </c>
      <c r="CG46" s="1">
        <v>0</v>
      </c>
      <c r="CH46" s="1">
        <v>0</v>
      </c>
      <c r="CI46" s="1">
        <v>0</v>
      </c>
      <c r="CJ46" s="1">
        <v>0</v>
      </c>
      <c r="CK46" s="1">
        <f t="shared" si="0"/>
        <v>4.8303899900000014</v>
      </c>
      <c r="CL46" s="1">
        <v>2</v>
      </c>
    </row>
    <row r="47" spans="1:90" x14ac:dyDescent="0.25">
      <c r="A47" s="1" t="s">
        <v>148</v>
      </c>
      <c r="B47" s="1">
        <v>7.1</v>
      </c>
      <c r="C47" s="1">
        <v>2</v>
      </c>
      <c r="D47" s="1">
        <v>90</v>
      </c>
      <c r="E47" s="1">
        <v>0.01</v>
      </c>
      <c r="F47" s="1">
        <v>0.14000000000000001</v>
      </c>
      <c r="G47" s="1">
        <v>0</v>
      </c>
      <c r="H47" s="1">
        <v>1</v>
      </c>
      <c r="I47" s="1">
        <v>0.5</v>
      </c>
      <c r="J47" s="1">
        <v>0</v>
      </c>
      <c r="K47" s="1">
        <v>0</v>
      </c>
      <c r="L47" s="1">
        <v>0.5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35</v>
      </c>
      <c r="V47" s="1">
        <v>29.5</v>
      </c>
      <c r="W47" s="1">
        <v>84</v>
      </c>
      <c r="X47" s="1">
        <v>1.5</v>
      </c>
      <c r="Y47" s="1">
        <v>0</v>
      </c>
      <c r="Z47" s="1">
        <v>0</v>
      </c>
      <c r="AA47" s="1">
        <v>0</v>
      </c>
      <c r="AB47" s="1">
        <v>0</v>
      </c>
      <c r="AC47" s="1">
        <v>0.5</v>
      </c>
      <c r="AD47" s="1">
        <v>0</v>
      </c>
      <c r="AE47" s="1">
        <v>0.02</v>
      </c>
      <c r="AF47" s="1">
        <v>0.5</v>
      </c>
      <c r="AG47" s="1">
        <v>0</v>
      </c>
      <c r="AH47" s="1">
        <v>0</v>
      </c>
      <c r="AI47" s="1">
        <v>0</v>
      </c>
      <c r="AJ47" s="1">
        <v>0.5</v>
      </c>
      <c r="AK47" s="1">
        <v>3.5</v>
      </c>
      <c r="AL47" s="1">
        <v>13.45</v>
      </c>
      <c r="AM47" s="1">
        <v>15.5</v>
      </c>
      <c r="AN47" s="1">
        <v>0.1</v>
      </c>
      <c r="AO47" s="1">
        <v>3.1</v>
      </c>
      <c r="AP47" s="1">
        <v>10</v>
      </c>
      <c r="AQ47" s="1">
        <v>20.5</v>
      </c>
      <c r="AR47" s="1">
        <v>0</v>
      </c>
      <c r="AS47" s="1">
        <v>5</v>
      </c>
      <c r="AT47" s="1">
        <v>1.5</v>
      </c>
      <c r="AU47" s="1">
        <v>1.5</v>
      </c>
      <c r="AV47" s="1">
        <v>0</v>
      </c>
      <c r="AW47" s="1">
        <v>0</v>
      </c>
      <c r="AX47" s="1">
        <v>1.5</v>
      </c>
      <c r="AY47" s="1">
        <v>1.5</v>
      </c>
      <c r="AZ47" s="1">
        <v>0.5</v>
      </c>
      <c r="BA47" s="1">
        <v>1</v>
      </c>
      <c r="BB47" s="1">
        <v>3</v>
      </c>
      <c r="BC47" s="1">
        <v>10</v>
      </c>
      <c r="BD47" s="1">
        <v>6.5</v>
      </c>
      <c r="BE47" s="1">
        <v>5</v>
      </c>
      <c r="BF47" s="1">
        <v>0.5</v>
      </c>
      <c r="BG47" s="1">
        <v>1</v>
      </c>
      <c r="BH47" s="1">
        <v>2.5</v>
      </c>
      <c r="BI47" s="1">
        <v>1.6</v>
      </c>
      <c r="BJ47" s="1">
        <v>98</v>
      </c>
      <c r="BK47" s="1">
        <v>86</v>
      </c>
      <c r="BL47" s="1">
        <v>88</v>
      </c>
      <c r="BM47" s="1">
        <v>64.5</v>
      </c>
      <c r="BN47" s="1">
        <v>54.5</v>
      </c>
      <c r="BO47" s="1">
        <v>84</v>
      </c>
      <c r="BP47" s="1">
        <v>35</v>
      </c>
      <c r="BQ47" s="1">
        <v>29.5</v>
      </c>
      <c r="BR47" s="1">
        <v>84</v>
      </c>
      <c r="BS47" s="1">
        <v>0</v>
      </c>
      <c r="BT47" s="1">
        <v>0</v>
      </c>
      <c r="BU47" s="1">
        <v>2</v>
      </c>
      <c r="BV47" s="1">
        <v>0</v>
      </c>
      <c r="BW47" s="1">
        <v>0</v>
      </c>
      <c r="BX47" s="1">
        <v>1</v>
      </c>
      <c r="BY47" s="1">
        <v>122.5</v>
      </c>
      <c r="BZ47" s="1">
        <v>1.5</v>
      </c>
      <c r="CA47" s="1">
        <v>16</v>
      </c>
      <c r="CB47" s="1">
        <v>4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0</v>
      </c>
      <c r="CK47" s="1">
        <f t="shared" si="0"/>
        <v>4.8521126099999998</v>
      </c>
      <c r="CL47" s="1">
        <v>2</v>
      </c>
    </row>
    <row r="48" spans="1:90" x14ac:dyDescent="0.25">
      <c r="A48" s="1" t="s">
        <v>93</v>
      </c>
      <c r="B48" s="1">
        <v>4.5</v>
      </c>
      <c r="C48" s="1">
        <v>2</v>
      </c>
      <c r="D48" s="1">
        <v>90</v>
      </c>
      <c r="E48" s="1">
        <v>0.43</v>
      </c>
      <c r="F48" s="1">
        <v>0</v>
      </c>
      <c r="G48" s="1">
        <v>0.3</v>
      </c>
      <c r="H48" s="1">
        <v>0</v>
      </c>
      <c r="I48" s="1">
        <v>1</v>
      </c>
      <c r="J48" s="1">
        <v>1</v>
      </c>
      <c r="K48" s="1">
        <v>1</v>
      </c>
      <c r="L48" s="1">
        <v>0</v>
      </c>
      <c r="M48" s="1">
        <v>0.5</v>
      </c>
      <c r="N48" s="1">
        <v>1</v>
      </c>
      <c r="O48" s="1">
        <v>0.28000000000000003</v>
      </c>
      <c r="P48" s="1">
        <v>0.28000000000000003</v>
      </c>
      <c r="Q48" s="1">
        <v>0</v>
      </c>
      <c r="R48" s="1">
        <v>0</v>
      </c>
      <c r="S48" s="1">
        <v>0</v>
      </c>
      <c r="T48" s="1">
        <v>0</v>
      </c>
      <c r="U48" s="1">
        <v>10</v>
      </c>
      <c r="V48" s="1">
        <v>6</v>
      </c>
      <c r="W48" s="1">
        <v>60</v>
      </c>
      <c r="X48" s="1">
        <v>1.5</v>
      </c>
      <c r="Y48" s="1">
        <v>0</v>
      </c>
      <c r="Z48" s="1">
        <v>0</v>
      </c>
      <c r="AA48" s="1">
        <v>0</v>
      </c>
      <c r="AB48" s="1">
        <v>0</v>
      </c>
      <c r="AC48" s="1">
        <v>1</v>
      </c>
      <c r="AD48" s="1">
        <v>0</v>
      </c>
      <c r="AE48" s="1">
        <v>0.04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23.5</v>
      </c>
      <c r="AL48" s="1">
        <v>11.05</v>
      </c>
      <c r="AM48" s="1">
        <v>25.5</v>
      </c>
      <c r="AN48" s="1">
        <v>1.8</v>
      </c>
      <c r="AO48" s="1">
        <v>5.2</v>
      </c>
      <c r="AP48" s="1">
        <v>11.5</v>
      </c>
      <c r="AQ48" s="1">
        <v>11.5</v>
      </c>
      <c r="AR48" s="1">
        <v>0</v>
      </c>
      <c r="AS48" s="1">
        <v>1.5</v>
      </c>
      <c r="AT48" s="1">
        <v>1.5</v>
      </c>
      <c r="AU48" s="1">
        <v>4</v>
      </c>
      <c r="AV48" s="1">
        <v>2</v>
      </c>
      <c r="AW48" s="1">
        <v>50</v>
      </c>
      <c r="AX48" s="1">
        <v>6</v>
      </c>
      <c r="AY48" s="1">
        <v>5.5</v>
      </c>
      <c r="AZ48" s="1">
        <v>0</v>
      </c>
      <c r="BA48" s="1">
        <v>1</v>
      </c>
      <c r="BB48" s="1">
        <v>6.5</v>
      </c>
      <c r="BC48" s="1">
        <v>13.5</v>
      </c>
      <c r="BD48" s="1">
        <v>5.5</v>
      </c>
      <c r="BE48" s="1">
        <v>4</v>
      </c>
      <c r="BF48" s="1">
        <v>0.5</v>
      </c>
      <c r="BG48" s="1">
        <v>1</v>
      </c>
      <c r="BH48" s="1">
        <v>1</v>
      </c>
      <c r="BI48" s="1">
        <v>0.97</v>
      </c>
      <c r="BJ48" s="1">
        <v>40</v>
      </c>
      <c r="BK48" s="1">
        <v>29.5</v>
      </c>
      <c r="BL48" s="1">
        <v>74</v>
      </c>
      <c r="BM48" s="1">
        <v>18</v>
      </c>
      <c r="BN48" s="1">
        <v>10.5</v>
      </c>
      <c r="BO48" s="1">
        <v>58</v>
      </c>
      <c r="BP48" s="1">
        <v>10</v>
      </c>
      <c r="BQ48" s="1">
        <v>6</v>
      </c>
      <c r="BR48" s="1">
        <v>60</v>
      </c>
      <c r="BS48" s="1">
        <v>0</v>
      </c>
      <c r="BT48" s="1">
        <v>0</v>
      </c>
      <c r="BU48" s="1">
        <v>2</v>
      </c>
      <c r="BV48" s="1">
        <v>0</v>
      </c>
      <c r="BW48" s="1">
        <v>0</v>
      </c>
      <c r="BX48" s="1">
        <v>0</v>
      </c>
      <c r="BY48" s="1">
        <v>60</v>
      </c>
      <c r="BZ48" s="1">
        <v>4</v>
      </c>
      <c r="CA48" s="1">
        <v>8</v>
      </c>
      <c r="CB48" s="1">
        <v>1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  <c r="CJ48" s="1">
        <v>0</v>
      </c>
      <c r="CK48" s="1">
        <f t="shared" si="0"/>
        <v>2.5925542100000003</v>
      </c>
      <c r="CL48" s="1">
        <v>1.5</v>
      </c>
    </row>
    <row r="49" spans="1:90" x14ac:dyDescent="0.25">
      <c r="A49" s="1" t="s">
        <v>200</v>
      </c>
      <c r="B49" s="1">
        <v>4.4000000000000004</v>
      </c>
      <c r="C49" s="1">
        <v>2</v>
      </c>
      <c r="D49" s="1">
        <v>49</v>
      </c>
      <c r="E49" s="1">
        <v>0</v>
      </c>
      <c r="F49" s="1">
        <v>0</v>
      </c>
      <c r="G49" s="1">
        <v>0</v>
      </c>
      <c r="H49" s="1">
        <v>0</v>
      </c>
      <c r="I49" s="1">
        <v>0.5</v>
      </c>
      <c r="J49" s="1">
        <v>0</v>
      </c>
      <c r="K49" s="1">
        <v>0</v>
      </c>
      <c r="L49" s="1">
        <v>0.5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16</v>
      </c>
      <c r="V49" s="1">
        <v>12</v>
      </c>
      <c r="W49" s="1">
        <v>75</v>
      </c>
      <c r="X49" s="1">
        <v>3</v>
      </c>
      <c r="Y49" s="1">
        <v>0.5</v>
      </c>
      <c r="Z49" s="1">
        <v>17</v>
      </c>
      <c r="AA49" s="1">
        <v>0</v>
      </c>
      <c r="AB49" s="1">
        <v>0.5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1.5</v>
      </c>
      <c r="AL49" s="1">
        <v>5.0999999999999996</v>
      </c>
      <c r="AM49" s="1">
        <v>11.7</v>
      </c>
      <c r="AN49" s="1">
        <v>0</v>
      </c>
      <c r="AO49" s="1">
        <v>2.1</v>
      </c>
      <c r="AP49" s="1">
        <v>11.5</v>
      </c>
      <c r="AQ49" s="1">
        <v>11.5</v>
      </c>
      <c r="AR49" s="1">
        <v>0</v>
      </c>
      <c r="AS49" s="1">
        <v>1</v>
      </c>
      <c r="AT49" s="1">
        <v>1.5</v>
      </c>
      <c r="AU49" s="1">
        <v>3</v>
      </c>
      <c r="AV49" s="1">
        <v>2.5</v>
      </c>
      <c r="AW49" s="1">
        <v>83</v>
      </c>
      <c r="AX49" s="1">
        <v>6</v>
      </c>
      <c r="AY49" s="1">
        <v>1</v>
      </c>
      <c r="AZ49" s="1">
        <v>0</v>
      </c>
      <c r="BA49" s="1">
        <v>1</v>
      </c>
      <c r="BB49" s="1">
        <v>2</v>
      </c>
      <c r="BC49" s="1">
        <v>12.5</v>
      </c>
      <c r="BD49" s="1">
        <v>8</v>
      </c>
      <c r="BE49" s="1">
        <v>5.5</v>
      </c>
      <c r="BF49" s="1">
        <v>2</v>
      </c>
      <c r="BG49" s="1">
        <v>3</v>
      </c>
      <c r="BH49" s="1">
        <v>1.5</v>
      </c>
      <c r="BI49" s="1">
        <v>1.42</v>
      </c>
      <c r="BJ49" s="1">
        <v>31.5</v>
      </c>
      <c r="BK49" s="1">
        <v>25</v>
      </c>
      <c r="BL49" s="1">
        <v>79</v>
      </c>
      <c r="BM49" s="1">
        <v>24.5</v>
      </c>
      <c r="BN49" s="1">
        <v>17.5</v>
      </c>
      <c r="BO49" s="1">
        <v>71</v>
      </c>
      <c r="BP49" s="1">
        <v>16</v>
      </c>
      <c r="BQ49" s="1">
        <v>12</v>
      </c>
      <c r="BR49" s="1">
        <v>75</v>
      </c>
      <c r="BS49" s="1">
        <v>0</v>
      </c>
      <c r="BT49" s="1">
        <v>0</v>
      </c>
      <c r="BU49" s="1">
        <v>1</v>
      </c>
      <c r="BV49" s="1">
        <v>1</v>
      </c>
      <c r="BW49" s="1">
        <v>0</v>
      </c>
      <c r="BX49" s="1">
        <v>0</v>
      </c>
      <c r="BY49" s="1">
        <v>46</v>
      </c>
      <c r="BZ49" s="1">
        <v>0.5</v>
      </c>
      <c r="CA49" s="1">
        <v>7.5</v>
      </c>
      <c r="CB49" s="1">
        <v>3.5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  <c r="CH49" s="1">
        <v>0</v>
      </c>
      <c r="CI49" s="1">
        <v>0</v>
      </c>
      <c r="CJ49" s="1">
        <v>0</v>
      </c>
      <c r="CK49" s="1">
        <f t="shared" si="0"/>
        <v>3.6644434000000006</v>
      </c>
      <c r="CL49" s="1">
        <v>1.5</v>
      </c>
    </row>
    <row r="50" spans="1:90" x14ac:dyDescent="0.25">
      <c r="A50" s="1" t="s">
        <v>160</v>
      </c>
      <c r="B50" s="1">
        <v>3.9</v>
      </c>
      <c r="C50" s="1">
        <v>2</v>
      </c>
      <c r="D50" s="1">
        <v>67.5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8</v>
      </c>
      <c r="V50" s="1">
        <v>7</v>
      </c>
      <c r="W50" s="1">
        <v>88</v>
      </c>
      <c r="X50" s="1">
        <v>0</v>
      </c>
      <c r="Y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1.6</v>
      </c>
      <c r="AM50" s="1">
        <v>6</v>
      </c>
      <c r="AN50" s="1">
        <v>0</v>
      </c>
      <c r="AO50" s="1">
        <v>1.3</v>
      </c>
      <c r="AP50" s="1">
        <v>9</v>
      </c>
      <c r="AQ50" s="1">
        <v>9</v>
      </c>
      <c r="AR50" s="1">
        <v>0</v>
      </c>
      <c r="AS50" s="1">
        <v>0.5</v>
      </c>
      <c r="AT50" s="1">
        <v>2.5</v>
      </c>
      <c r="AU50" s="1">
        <v>0.5</v>
      </c>
      <c r="AV50" s="1">
        <v>0.5</v>
      </c>
      <c r="AW50" s="1">
        <v>100</v>
      </c>
      <c r="AX50" s="1">
        <v>9</v>
      </c>
      <c r="AY50" s="1">
        <v>1.5</v>
      </c>
      <c r="AZ50" s="1">
        <v>0</v>
      </c>
      <c r="BA50" s="1">
        <v>1</v>
      </c>
      <c r="BB50" s="1">
        <v>2.5</v>
      </c>
      <c r="BC50" s="1">
        <v>17.5</v>
      </c>
      <c r="BD50" s="1">
        <v>14</v>
      </c>
      <c r="BE50" s="1">
        <v>6</v>
      </c>
      <c r="BF50" s="1">
        <v>2</v>
      </c>
      <c r="BG50" s="1">
        <v>3</v>
      </c>
      <c r="BH50" s="1">
        <v>2.5</v>
      </c>
      <c r="BI50" s="1">
        <v>2.19</v>
      </c>
      <c r="BJ50" s="1">
        <v>25.5</v>
      </c>
      <c r="BK50" s="1">
        <v>22</v>
      </c>
      <c r="BL50" s="1">
        <v>86</v>
      </c>
      <c r="BM50" s="1">
        <v>11</v>
      </c>
      <c r="BN50" s="1">
        <v>10</v>
      </c>
      <c r="BO50" s="1">
        <v>91</v>
      </c>
      <c r="BP50" s="1">
        <v>8</v>
      </c>
      <c r="BQ50" s="1">
        <v>7</v>
      </c>
      <c r="BR50" s="1">
        <v>88</v>
      </c>
      <c r="BS50" s="1">
        <v>0</v>
      </c>
      <c r="BT50" s="1">
        <v>0</v>
      </c>
      <c r="BU50" s="1">
        <v>1</v>
      </c>
      <c r="BV50" s="1">
        <v>1</v>
      </c>
      <c r="BW50" s="1">
        <v>0</v>
      </c>
      <c r="BX50" s="1">
        <v>1</v>
      </c>
      <c r="BY50" s="1">
        <v>44.5</v>
      </c>
      <c r="BZ50" s="1">
        <v>0</v>
      </c>
      <c r="CA50" s="1">
        <v>4.5</v>
      </c>
      <c r="CB50" s="1">
        <v>0</v>
      </c>
      <c r="CC50" s="1">
        <v>0</v>
      </c>
      <c r="CD50" s="1">
        <v>0</v>
      </c>
      <c r="CE50" s="1">
        <v>0</v>
      </c>
      <c r="CF50" s="1">
        <v>0</v>
      </c>
      <c r="CG50" s="1">
        <v>0</v>
      </c>
      <c r="CH50" s="1">
        <v>0</v>
      </c>
      <c r="CI50" s="1">
        <v>0</v>
      </c>
      <c r="CJ50" s="1">
        <v>0</v>
      </c>
      <c r="CK50" s="1">
        <f t="shared" si="0"/>
        <v>3.6337134999999994</v>
      </c>
      <c r="CL50" s="1">
        <v>1</v>
      </c>
    </row>
    <row r="51" spans="1:90" x14ac:dyDescent="0.25">
      <c r="A51" s="1" t="s">
        <v>64</v>
      </c>
      <c r="B51" s="1">
        <v>4.5</v>
      </c>
      <c r="C51" s="1">
        <v>2</v>
      </c>
      <c r="D51" s="1">
        <v>90</v>
      </c>
      <c r="E51" s="1">
        <v>0.01</v>
      </c>
      <c r="F51" s="1">
        <v>0</v>
      </c>
      <c r="G51" s="1">
        <v>0</v>
      </c>
      <c r="H51" s="1">
        <v>0</v>
      </c>
      <c r="I51" s="1">
        <v>0.5</v>
      </c>
      <c r="J51" s="1">
        <v>0</v>
      </c>
      <c r="K51" s="1">
        <v>0</v>
      </c>
      <c r="L51" s="1">
        <v>0.5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10.5</v>
      </c>
      <c r="V51" s="1">
        <v>7</v>
      </c>
      <c r="W51" s="1">
        <v>67</v>
      </c>
      <c r="X51" s="1">
        <v>1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0.5</v>
      </c>
      <c r="AK51" s="1">
        <v>1.5</v>
      </c>
      <c r="AL51" s="1">
        <v>1.75</v>
      </c>
      <c r="AM51" s="1">
        <v>17.600000000000001</v>
      </c>
      <c r="AN51" s="1">
        <v>0</v>
      </c>
      <c r="AO51" s="1">
        <v>3.1</v>
      </c>
      <c r="AP51" s="1">
        <v>15</v>
      </c>
      <c r="AQ51" s="1">
        <v>21</v>
      </c>
      <c r="AR51" s="1">
        <v>0</v>
      </c>
      <c r="AS51" s="1">
        <v>3.5</v>
      </c>
      <c r="AT51" s="1">
        <v>1.5</v>
      </c>
      <c r="AU51" s="1">
        <v>1.5</v>
      </c>
      <c r="AV51" s="1">
        <v>1.5</v>
      </c>
      <c r="AW51" s="1">
        <v>100</v>
      </c>
      <c r="AX51" s="1">
        <v>8</v>
      </c>
      <c r="AY51" s="1">
        <v>2.5</v>
      </c>
      <c r="AZ51" s="1">
        <v>1</v>
      </c>
      <c r="BA51" s="1">
        <v>1.5</v>
      </c>
      <c r="BB51" s="1">
        <v>5</v>
      </c>
      <c r="BC51" s="1">
        <v>14.5</v>
      </c>
      <c r="BD51" s="1">
        <v>8.5</v>
      </c>
      <c r="BE51" s="1">
        <v>4.5</v>
      </c>
      <c r="BF51" s="1">
        <v>1</v>
      </c>
      <c r="BG51" s="1">
        <v>3</v>
      </c>
      <c r="BH51" s="1">
        <v>2</v>
      </c>
      <c r="BI51" s="1">
        <v>1.4</v>
      </c>
      <c r="BJ51" s="1">
        <v>49.5</v>
      </c>
      <c r="BK51" s="1">
        <v>37</v>
      </c>
      <c r="BL51" s="1">
        <v>75</v>
      </c>
      <c r="BM51" s="1">
        <v>23.5</v>
      </c>
      <c r="BN51" s="1">
        <v>15.5</v>
      </c>
      <c r="BO51" s="1">
        <v>66</v>
      </c>
      <c r="BP51" s="1">
        <v>10.5</v>
      </c>
      <c r="BQ51" s="1">
        <v>7</v>
      </c>
      <c r="BR51" s="1">
        <v>67</v>
      </c>
      <c r="BS51" s="1">
        <v>0</v>
      </c>
      <c r="BT51" s="1">
        <v>0</v>
      </c>
      <c r="BU51" s="1">
        <v>2</v>
      </c>
      <c r="BV51" s="1">
        <v>0</v>
      </c>
      <c r="BW51" s="1">
        <v>0</v>
      </c>
      <c r="BX51" s="1">
        <v>1</v>
      </c>
      <c r="BY51" s="1">
        <v>73.5</v>
      </c>
      <c r="BZ51" s="1">
        <v>0.5</v>
      </c>
      <c r="CA51" s="1">
        <v>5.5</v>
      </c>
      <c r="CB51" s="1">
        <v>1.5</v>
      </c>
      <c r="CC51" s="1">
        <v>0</v>
      </c>
      <c r="CD51" s="1">
        <v>0</v>
      </c>
      <c r="CE51" s="1">
        <v>0</v>
      </c>
      <c r="CF51" s="1">
        <v>0</v>
      </c>
      <c r="CG51" s="1">
        <v>0</v>
      </c>
      <c r="CH51" s="1">
        <v>0</v>
      </c>
      <c r="CI51" s="1">
        <v>0</v>
      </c>
      <c r="CJ51" s="1">
        <v>0</v>
      </c>
      <c r="CK51" s="1">
        <f t="shared" si="0"/>
        <v>3.7566900099999994</v>
      </c>
      <c r="CL51" s="1">
        <v>1</v>
      </c>
    </row>
    <row r="52" spans="1:90" x14ac:dyDescent="0.25">
      <c r="A52" s="1" t="s">
        <v>89</v>
      </c>
      <c r="B52" s="1">
        <v>6.2</v>
      </c>
      <c r="C52" s="1">
        <v>2</v>
      </c>
      <c r="D52" s="1">
        <v>90</v>
      </c>
      <c r="E52" s="1">
        <v>0.08</v>
      </c>
      <c r="F52" s="1">
        <v>0</v>
      </c>
      <c r="G52" s="1">
        <v>0.1</v>
      </c>
      <c r="H52" s="1">
        <v>0</v>
      </c>
      <c r="I52" s="1">
        <v>0.5</v>
      </c>
      <c r="J52" s="1">
        <v>0.5</v>
      </c>
      <c r="K52" s="1">
        <v>0.5</v>
      </c>
      <c r="L52" s="1">
        <v>0</v>
      </c>
      <c r="M52" s="1">
        <v>0</v>
      </c>
      <c r="N52" s="1">
        <v>0.5</v>
      </c>
      <c r="O52" s="1">
        <v>0.1</v>
      </c>
      <c r="P52" s="1">
        <v>0.1</v>
      </c>
      <c r="Q52" s="1">
        <v>0</v>
      </c>
      <c r="R52" s="1">
        <v>0</v>
      </c>
      <c r="S52" s="1">
        <v>0</v>
      </c>
      <c r="T52" s="1">
        <v>0</v>
      </c>
      <c r="U52" s="1">
        <v>16</v>
      </c>
      <c r="V52" s="1">
        <v>11</v>
      </c>
      <c r="W52" s="1">
        <v>69</v>
      </c>
      <c r="X52" s="1">
        <v>0.5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0.04</v>
      </c>
      <c r="AF52" s="1">
        <v>0</v>
      </c>
      <c r="AG52" s="1">
        <v>0</v>
      </c>
      <c r="AH52" s="1">
        <v>0.5</v>
      </c>
      <c r="AI52" s="1">
        <v>0</v>
      </c>
      <c r="AJ52" s="1">
        <v>0</v>
      </c>
      <c r="AK52" s="1">
        <v>17.5</v>
      </c>
      <c r="AL52" s="1">
        <v>2.4</v>
      </c>
      <c r="AM52" s="1">
        <v>19.899999999999999</v>
      </c>
      <c r="AN52" s="1">
        <v>0.7</v>
      </c>
      <c r="AO52" s="1">
        <v>4.7</v>
      </c>
      <c r="AP52" s="1">
        <v>11</v>
      </c>
      <c r="AQ52" s="1">
        <v>11</v>
      </c>
      <c r="AR52" s="1">
        <v>0</v>
      </c>
      <c r="AS52" s="1">
        <v>1.5</v>
      </c>
      <c r="AT52" s="1">
        <v>1</v>
      </c>
      <c r="AU52" s="1">
        <v>2.5</v>
      </c>
      <c r="AV52" s="1">
        <v>1.5</v>
      </c>
      <c r="AW52" s="1">
        <v>60</v>
      </c>
      <c r="AX52" s="1">
        <v>7</v>
      </c>
      <c r="AY52" s="1">
        <v>2.5</v>
      </c>
      <c r="AZ52" s="1">
        <v>1</v>
      </c>
      <c r="BA52" s="1">
        <v>1</v>
      </c>
      <c r="BB52" s="1">
        <v>4.5</v>
      </c>
      <c r="BC52" s="1">
        <v>13</v>
      </c>
      <c r="BD52" s="1">
        <v>7.5</v>
      </c>
      <c r="BE52" s="1">
        <v>3.5</v>
      </c>
      <c r="BF52" s="1">
        <v>0</v>
      </c>
      <c r="BG52" s="1">
        <v>1.5</v>
      </c>
      <c r="BH52" s="1">
        <v>0</v>
      </c>
      <c r="BI52" s="1">
        <v>0.63</v>
      </c>
      <c r="BJ52" s="1">
        <v>62.5</v>
      </c>
      <c r="BK52" s="1">
        <v>53</v>
      </c>
      <c r="BL52" s="1">
        <v>85</v>
      </c>
      <c r="BM52" s="1">
        <v>32.5</v>
      </c>
      <c r="BN52" s="1">
        <v>25</v>
      </c>
      <c r="BO52" s="1">
        <v>77</v>
      </c>
      <c r="BP52" s="1">
        <v>16</v>
      </c>
      <c r="BQ52" s="1">
        <v>11</v>
      </c>
      <c r="BR52" s="1">
        <v>69</v>
      </c>
      <c r="BS52" s="1">
        <v>0</v>
      </c>
      <c r="BT52" s="1">
        <v>0</v>
      </c>
      <c r="BU52" s="1">
        <v>2</v>
      </c>
      <c r="BV52" s="1">
        <v>0</v>
      </c>
      <c r="BW52" s="1">
        <v>0</v>
      </c>
      <c r="BX52" s="1">
        <v>0</v>
      </c>
      <c r="BY52" s="1">
        <v>72</v>
      </c>
      <c r="BZ52" s="1">
        <v>1</v>
      </c>
      <c r="CA52" s="1">
        <v>12.5</v>
      </c>
      <c r="CB52" s="1">
        <v>1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  <c r="CJ52" s="1">
        <v>0</v>
      </c>
      <c r="CK52" s="1">
        <f t="shared" si="0"/>
        <v>3.2835084799999996</v>
      </c>
      <c r="CL52" s="1">
        <v>1</v>
      </c>
    </row>
    <row r="53" spans="1:90" x14ac:dyDescent="0.25">
      <c r="A53" s="1" t="s">
        <v>97</v>
      </c>
      <c r="B53" s="1">
        <v>4.5</v>
      </c>
      <c r="C53" s="1">
        <v>2</v>
      </c>
      <c r="D53" s="1">
        <v>86</v>
      </c>
      <c r="E53" s="1">
        <v>0.01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10.5</v>
      </c>
      <c r="V53" s="1">
        <v>8.5</v>
      </c>
      <c r="W53" s="1">
        <v>81</v>
      </c>
      <c r="X53" s="1">
        <v>1</v>
      </c>
      <c r="Y53" s="1">
        <v>1</v>
      </c>
      <c r="Z53" s="1">
        <v>100</v>
      </c>
      <c r="AA53" s="1">
        <v>0</v>
      </c>
      <c r="AB53" s="1">
        <v>0</v>
      </c>
      <c r="AC53" s="1">
        <v>0.5</v>
      </c>
      <c r="AD53" s="1">
        <v>0</v>
      </c>
      <c r="AE53" s="1">
        <v>0.02</v>
      </c>
      <c r="AF53" s="1">
        <v>0</v>
      </c>
      <c r="AG53" s="1">
        <v>0</v>
      </c>
      <c r="AH53" s="1">
        <v>0</v>
      </c>
      <c r="AI53" s="1">
        <v>0</v>
      </c>
      <c r="AJ53" s="1">
        <v>0.5</v>
      </c>
      <c r="AK53" s="1">
        <v>0</v>
      </c>
      <c r="AL53" s="1">
        <v>11.3</v>
      </c>
      <c r="AM53" s="1">
        <v>18.3</v>
      </c>
      <c r="AN53" s="1">
        <v>0.1</v>
      </c>
      <c r="AO53" s="1">
        <v>3.1</v>
      </c>
      <c r="AP53" s="1">
        <v>17</v>
      </c>
      <c r="AQ53" s="1">
        <v>23</v>
      </c>
      <c r="AR53" s="1">
        <v>1</v>
      </c>
      <c r="AS53" s="1">
        <v>4.5</v>
      </c>
      <c r="AT53" s="1">
        <v>1.5</v>
      </c>
      <c r="AU53" s="1">
        <v>4.5</v>
      </c>
      <c r="AV53" s="1">
        <v>3.5</v>
      </c>
      <c r="AW53" s="1">
        <v>78</v>
      </c>
      <c r="AX53" s="1">
        <v>8</v>
      </c>
      <c r="AY53" s="1">
        <v>1</v>
      </c>
      <c r="AZ53" s="1">
        <v>0</v>
      </c>
      <c r="BA53" s="1">
        <v>1</v>
      </c>
      <c r="BB53" s="1">
        <v>2</v>
      </c>
      <c r="BC53" s="1">
        <v>14.5</v>
      </c>
      <c r="BD53" s="1">
        <v>8.5</v>
      </c>
      <c r="BE53" s="1">
        <v>4.5</v>
      </c>
      <c r="BF53" s="1">
        <v>1</v>
      </c>
      <c r="BG53" s="1">
        <v>3</v>
      </c>
      <c r="BH53" s="1">
        <v>2</v>
      </c>
      <c r="BI53" s="1">
        <v>1.4</v>
      </c>
      <c r="BJ53" s="1">
        <v>48.5</v>
      </c>
      <c r="BK53" s="1">
        <v>38.5</v>
      </c>
      <c r="BL53" s="1">
        <v>79</v>
      </c>
      <c r="BM53" s="1">
        <v>24.5</v>
      </c>
      <c r="BN53" s="1">
        <v>18</v>
      </c>
      <c r="BO53" s="1">
        <v>73</v>
      </c>
      <c r="BP53" s="1">
        <v>10.5</v>
      </c>
      <c r="BQ53" s="1">
        <v>8.5</v>
      </c>
      <c r="BR53" s="1">
        <v>81</v>
      </c>
      <c r="BS53" s="1">
        <v>0</v>
      </c>
      <c r="BT53" s="1">
        <v>0</v>
      </c>
      <c r="BU53" s="1">
        <v>2</v>
      </c>
      <c r="BV53" s="1">
        <v>0</v>
      </c>
      <c r="BW53" s="1">
        <v>1</v>
      </c>
      <c r="BX53" s="1">
        <v>0.5</v>
      </c>
      <c r="BY53" s="1">
        <v>73</v>
      </c>
      <c r="BZ53" s="1">
        <v>0</v>
      </c>
      <c r="CA53" s="1">
        <v>4.5</v>
      </c>
      <c r="CB53" s="1">
        <v>2.5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  <c r="CI53" s="1">
        <v>0</v>
      </c>
      <c r="CJ53" s="1">
        <v>0</v>
      </c>
      <c r="CK53" s="1">
        <f t="shared" si="0"/>
        <v>3.7302909099999995</v>
      </c>
      <c r="CL53" s="1">
        <v>1</v>
      </c>
    </row>
    <row r="54" spans="1:90" x14ac:dyDescent="0.25">
      <c r="A54" s="1" t="s">
        <v>195</v>
      </c>
      <c r="B54" s="1">
        <v>4.5</v>
      </c>
      <c r="C54" s="1">
        <v>2</v>
      </c>
      <c r="D54" s="1">
        <v>78</v>
      </c>
      <c r="E54" s="1">
        <v>0.02</v>
      </c>
      <c r="F54" s="1">
        <v>0</v>
      </c>
      <c r="G54" s="1">
        <v>0</v>
      </c>
      <c r="H54" s="1">
        <v>0</v>
      </c>
      <c r="I54" s="1">
        <v>1.5</v>
      </c>
      <c r="J54" s="1">
        <v>0</v>
      </c>
      <c r="K54" s="1">
        <v>1</v>
      </c>
      <c r="L54" s="1">
        <v>0.5</v>
      </c>
      <c r="M54" s="1">
        <v>0</v>
      </c>
      <c r="N54" s="1">
        <v>0</v>
      </c>
      <c r="O54" s="1">
        <v>0.01</v>
      </c>
      <c r="P54" s="1">
        <v>0.01</v>
      </c>
      <c r="Q54" s="1">
        <v>0</v>
      </c>
      <c r="R54" s="1">
        <v>0</v>
      </c>
      <c r="S54" s="1">
        <v>0</v>
      </c>
      <c r="T54" s="1">
        <v>0</v>
      </c>
      <c r="U54" s="1">
        <v>5</v>
      </c>
      <c r="V54" s="1">
        <v>4.5</v>
      </c>
      <c r="W54" s="1">
        <v>90</v>
      </c>
      <c r="X54" s="1">
        <v>1.5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0.01</v>
      </c>
      <c r="AF54" s="1">
        <v>0</v>
      </c>
      <c r="AG54" s="1">
        <v>0</v>
      </c>
      <c r="AH54" s="1">
        <v>0</v>
      </c>
      <c r="AI54" s="1">
        <v>0</v>
      </c>
      <c r="AJ54" s="1">
        <v>0.5</v>
      </c>
      <c r="AK54" s="1">
        <v>5.5</v>
      </c>
      <c r="AL54" s="1">
        <v>1.7</v>
      </c>
      <c r="AM54" s="1">
        <v>3.5</v>
      </c>
      <c r="AN54" s="1">
        <v>0.1</v>
      </c>
      <c r="AO54" s="1">
        <v>3.2</v>
      </c>
      <c r="AP54" s="1">
        <v>6.5</v>
      </c>
      <c r="AQ54" s="1">
        <v>12.5</v>
      </c>
      <c r="AR54" s="1">
        <v>0</v>
      </c>
      <c r="AS54" s="1">
        <v>4</v>
      </c>
      <c r="AT54" s="1">
        <v>0.5</v>
      </c>
      <c r="AU54" s="1">
        <v>0.5</v>
      </c>
      <c r="AV54" s="1">
        <v>0.5</v>
      </c>
      <c r="AW54" s="1">
        <v>100</v>
      </c>
      <c r="AX54" s="1">
        <v>5</v>
      </c>
      <c r="AY54" s="1">
        <v>1.5</v>
      </c>
      <c r="AZ54" s="1">
        <v>0</v>
      </c>
      <c r="BA54" s="1">
        <v>1.5</v>
      </c>
      <c r="BB54" s="1">
        <v>3</v>
      </c>
      <c r="BC54" s="1">
        <v>13.5</v>
      </c>
      <c r="BD54" s="1">
        <v>10.5</v>
      </c>
      <c r="BE54" s="1">
        <v>5.5</v>
      </c>
      <c r="BF54" s="1">
        <v>0.5</v>
      </c>
      <c r="BG54" s="1">
        <v>3.5</v>
      </c>
      <c r="BH54" s="1">
        <v>0.5</v>
      </c>
      <c r="BI54" s="1">
        <v>1.06</v>
      </c>
      <c r="BJ54" s="1">
        <v>21.5</v>
      </c>
      <c r="BK54" s="1">
        <v>18</v>
      </c>
      <c r="BL54" s="1">
        <v>84</v>
      </c>
      <c r="BM54" s="1">
        <v>12.5</v>
      </c>
      <c r="BN54" s="1">
        <v>10</v>
      </c>
      <c r="BO54" s="1">
        <v>80</v>
      </c>
      <c r="BP54" s="1">
        <v>5</v>
      </c>
      <c r="BQ54" s="1">
        <v>4.5</v>
      </c>
      <c r="BR54" s="1">
        <v>90</v>
      </c>
      <c r="BS54" s="1">
        <v>0</v>
      </c>
      <c r="BT54" s="1">
        <v>0</v>
      </c>
      <c r="BU54" s="1">
        <v>2</v>
      </c>
      <c r="BV54" s="1">
        <v>0</v>
      </c>
      <c r="BW54" s="1">
        <v>1</v>
      </c>
      <c r="BX54" s="1">
        <v>0.5</v>
      </c>
      <c r="BY54" s="1">
        <v>39</v>
      </c>
      <c r="BZ54" s="1">
        <v>1.5</v>
      </c>
      <c r="CA54" s="1">
        <v>2.5</v>
      </c>
      <c r="CB54" s="1">
        <v>1.5</v>
      </c>
      <c r="CC54" s="1">
        <v>1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0</v>
      </c>
      <c r="CJ54" s="1">
        <v>0</v>
      </c>
      <c r="CK54" s="1">
        <f t="shared" si="0"/>
        <v>3.281864979999999</v>
      </c>
      <c r="CL54" s="1">
        <v>1</v>
      </c>
    </row>
    <row r="55" spans="1:90" x14ac:dyDescent="0.25">
      <c r="A55" s="1" t="s">
        <v>117</v>
      </c>
      <c r="B55" s="1">
        <v>4.5999999999999996</v>
      </c>
      <c r="C55" s="1">
        <v>2</v>
      </c>
      <c r="D55" s="1">
        <v>90</v>
      </c>
      <c r="E55" s="1">
        <v>0.09</v>
      </c>
      <c r="F55" s="1">
        <v>0</v>
      </c>
      <c r="G55" s="1">
        <v>0.1</v>
      </c>
      <c r="H55" s="1">
        <v>0</v>
      </c>
      <c r="I55" s="1">
        <v>1</v>
      </c>
      <c r="J55" s="1">
        <v>0.5</v>
      </c>
      <c r="K55" s="1">
        <v>1</v>
      </c>
      <c r="L55" s="1">
        <v>0</v>
      </c>
      <c r="M55" s="1">
        <v>0</v>
      </c>
      <c r="N55" s="1">
        <v>0.5</v>
      </c>
      <c r="O55" s="1">
        <v>0.06</v>
      </c>
      <c r="P55" s="1">
        <v>0.06</v>
      </c>
      <c r="Q55" s="1">
        <v>0</v>
      </c>
      <c r="R55" s="1">
        <v>0</v>
      </c>
      <c r="S55" s="1">
        <v>0</v>
      </c>
      <c r="T55" s="1">
        <v>0</v>
      </c>
      <c r="U55" s="1">
        <v>0.5</v>
      </c>
      <c r="V55" s="1">
        <v>0</v>
      </c>
      <c r="W55" s="1">
        <v>0</v>
      </c>
      <c r="X55" s="1">
        <v>0</v>
      </c>
      <c r="Y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17.5</v>
      </c>
      <c r="AL55" s="1">
        <v>0.1</v>
      </c>
      <c r="AM55" s="1">
        <v>22.8</v>
      </c>
      <c r="AN55" s="1">
        <v>0.4</v>
      </c>
      <c r="AO55" s="1">
        <v>3.8</v>
      </c>
      <c r="AP55" s="1">
        <v>15</v>
      </c>
      <c r="AQ55" s="1">
        <v>15</v>
      </c>
      <c r="AR55" s="1">
        <v>0</v>
      </c>
      <c r="AS55" s="1">
        <v>1.5</v>
      </c>
      <c r="AT55" s="1">
        <v>1.5</v>
      </c>
      <c r="AU55" s="1">
        <v>2.5</v>
      </c>
      <c r="AV55" s="1">
        <v>2</v>
      </c>
      <c r="AW55" s="1">
        <v>80</v>
      </c>
      <c r="AX55" s="1">
        <v>3.5</v>
      </c>
      <c r="AY55" s="1">
        <v>4</v>
      </c>
      <c r="AZ55" s="1">
        <v>1</v>
      </c>
      <c r="BA55" s="1">
        <v>3</v>
      </c>
      <c r="BB55" s="1">
        <v>8</v>
      </c>
      <c r="BC55" s="1">
        <v>13.5</v>
      </c>
      <c r="BD55" s="1">
        <v>5.5</v>
      </c>
      <c r="BE55" s="1">
        <v>4</v>
      </c>
      <c r="BF55" s="1">
        <v>0.5</v>
      </c>
      <c r="BG55" s="1">
        <v>1</v>
      </c>
      <c r="BH55" s="1">
        <v>1</v>
      </c>
      <c r="BI55" s="1">
        <v>0.97</v>
      </c>
      <c r="BJ55" s="1">
        <v>31.5</v>
      </c>
      <c r="BK55" s="1">
        <v>26.5</v>
      </c>
      <c r="BL55" s="1">
        <v>84</v>
      </c>
      <c r="BM55" s="1">
        <v>6</v>
      </c>
      <c r="BN55" s="1">
        <v>3.5</v>
      </c>
      <c r="BO55" s="1">
        <v>58</v>
      </c>
      <c r="BP55" s="1">
        <v>0.5</v>
      </c>
      <c r="BQ55" s="1">
        <v>0</v>
      </c>
      <c r="BR55" s="1">
        <v>0</v>
      </c>
      <c r="BS55" s="1">
        <v>0</v>
      </c>
      <c r="BT55" s="1">
        <v>0</v>
      </c>
      <c r="BU55" s="1">
        <v>2</v>
      </c>
      <c r="BV55" s="1">
        <v>0</v>
      </c>
      <c r="BW55" s="1">
        <v>0</v>
      </c>
      <c r="BX55" s="1">
        <v>0</v>
      </c>
      <c r="BY55" s="1">
        <v>46.5</v>
      </c>
      <c r="BZ55" s="1">
        <v>1</v>
      </c>
      <c r="CA55" s="1">
        <v>0.5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  <c r="CI55" s="1">
        <v>0</v>
      </c>
      <c r="CJ55" s="1">
        <v>0</v>
      </c>
      <c r="CK55" s="1">
        <f t="shared" si="0"/>
        <v>1.8144176500000007</v>
      </c>
      <c r="CL55" s="1">
        <v>1</v>
      </c>
    </row>
    <row r="56" spans="1:90" x14ac:dyDescent="0.25">
      <c r="A56" s="1" t="s">
        <v>125</v>
      </c>
      <c r="B56" s="1">
        <v>4.4000000000000004</v>
      </c>
      <c r="C56" s="1">
        <v>2</v>
      </c>
      <c r="D56" s="1">
        <v>90</v>
      </c>
      <c r="E56" s="1">
        <v>0.06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9</v>
      </c>
      <c r="V56" s="1">
        <v>4</v>
      </c>
      <c r="W56" s="1">
        <v>44</v>
      </c>
      <c r="X56" s="1">
        <v>0.5</v>
      </c>
      <c r="Y56" s="1">
        <v>0</v>
      </c>
      <c r="Z56" s="1">
        <v>0</v>
      </c>
      <c r="AA56" s="1">
        <v>0</v>
      </c>
      <c r="AB56" s="1">
        <v>0</v>
      </c>
      <c r="AC56" s="1">
        <v>0.5</v>
      </c>
      <c r="AD56" s="1">
        <v>0</v>
      </c>
      <c r="AE56" s="1">
        <v>0.02</v>
      </c>
      <c r="AF56" s="1">
        <v>0</v>
      </c>
      <c r="AG56" s="1">
        <v>0</v>
      </c>
      <c r="AH56" s="1">
        <v>0.5</v>
      </c>
      <c r="AI56" s="1">
        <v>0</v>
      </c>
      <c r="AJ56" s="1">
        <v>0</v>
      </c>
      <c r="AK56" s="1">
        <v>4</v>
      </c>
      <c r="AL56" s="1">
        <v>5.5</v>
      </c>
      <c r="AM56" s="1">
        <v>22.1</v>
      </c>
      <c r="AN56" s="1">
        <v>0.1</v>
      </c>
      <c r="AO56" s="1">
        <v>1.4</v>
      </c>
      <c r="AP56" s="1">
        <v>12.5</v>
      </c>
      <c r="AQ56" s="1">
        <v>12.5</v>
      </c>
      <c r="AR56" s="1">
        <v>0</v>
      </c>
      <c r="AS56" s="1">
        <v>0</v>
      </c>
      <c r="AT56" s="1">
        <v>4</v>
      </c>
      <c r="AU56" s="1">
        <v>0.5</v>
      </c>
      <c r="AV56" s="1">
        <v>0.5</v>
      </c>
      <c r="AW56" s="1">
        <v>100</v>
      </c>
      <c r="AX56" s="1">
        <v>6</v>
      </c>
      <c r="AY56" s="1">
        <v>4</v>
      </c>
      <c r="AZ56" s="1">
        <v>1.5</v>
      </c>
      <c r="BA56" s="1">
        <v>2</v>
      </c>
      <c r="BB56" s="1">
        <v>7.5</v>
      </c>
      <c r="BC56" s="1">
        <v>17.5</v>
      </c>
      <c r="BD56" s="1">
        <v>14</v>
      </c>
      <c r="BE56" s="1">
        <v>6</v>
      </c>
      <c r="BF56" s="1">
        <v>2</v>
      </c>
      <c r="BG56" s="1">
        <v>3</v>
      </c>
      <c r="BH56" s="1">
        <v>2.5</v>
      </c>
      <c r="BI56" s="1">
        <v>2.19</v>
      </c>
      <c r="BJ56" s="1">
        <v>49</v>
      </c>
      <c r="BK56" s="1">
        <v>36.5</v>
      </c>
      <c r="BL56" s="1">
        <v>74</v>
      </c>
      <c r="BM56" s="1">
        <v>22</v>
      </c>
      <c r="BN56" s="1">
        <v>10</v>
      </c>
      <c r="BO56" s="1">
        <v>45</v>
      </c>
      <c r="BP56" s="1">
        <v>9</v>
      </c>
      <c r="BQ56" s="1">
        <v>4</v>
      </c>
      <c r="BR56" s="1">
        <v>44</v>
      </c>
      <c r="BS56" s="1">
        <v>0</v>
      </c>
      <c r="BT56" s="1">
        <v>0</v>
      </c>
      <c r="BU56" s="1">
        <v>2</v>
      </c>
      <c r="BV56" s="1">
        <v>0</v>
      </c>
      <c r="BW56" s="1">
        <v>0</v>
      </c>
      <c r="BX56" s="1">
        <v>0</v>
      </c>
      <c r="BY56" s="1">
        <v>61</v>
      </c>
      <c r="BZ56" s="1">
        <v>2</v>
      </c>
      <c r="CA56" s="1">
        <v>8</v>
      </c>
      <c r="CB56" s="1">
        <v>0.5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>
        <v>0</v>
      </c>
      <c r="CJ56" s="1">
        <v>0</v>
      </c>
      <c r="CK56" s="1">
        <f t="shared" si="0"/>
        <v>3.1265065600000002</v>
      </c>
      <c r="CL56" s="1">
        <v>1</v>
      </c>
    </row>
    <row r="57" spans="1:90" x14ac:dyDescent="0.25">
      <c r="A57" s="1" t="s">
        <v>182</v>
      </c>
      <c r="B57" s="1">
        <v>5.0999999999999996</v>
      </c>
      <c r="C57" s="1">
        <v>2</v>
      </c>
      <c r="D57" s="1">
        <v>90</v>
      </c>
      <c r="E57" s="1">
        <v>0.04</v>
      </c>
      <c r="F57" s="1">
        <v>0.33</v>
      </c>
      <c r="G57" s="1">
        <v>0</v>
      </c>
      <c r="H57" s="1">
        <v>1</v>
      </c>
      <c r="I57" s="1">
        <v>0.5</v>
      </c>
      <c r="J57" s="1">
        <v>0</v>
      </c>
      <c r="K57" s="1">
        <v>0</v>
      </c>
      <c r="L57" s="1">
        <v>0.5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27.5</v>
      </c>
      <c r="V57" s="1">
        <v>19.5</v>
      </c>
      <c r="W57" s="1">
        <v>71</v>
      </c>
      <c r="X57" s="1">
        <v>4</v>
      </c>
      <c r="Y57" s="1">
        <v>1.5</v>
      </c>
      <c r="Z57" s="1">
        <v>38</v>
      </c>
      <c r="AA57" s="1">
        <v>0</v>
      </c>
      <c r="AB57" s="1">
        <v>0</v>
      </c>
      <c r="AC57" s="1">
        <v>1</v>
      </c>
      <c r="AD57" s="1">
        <v>0</v>
      </c>
      <c r="AE57" s="1">
        <v>0.04</v>
      </c>
      <c r="AF57" s="1">
        <v>0.5</v>
      </c>
      <c r="AG57" s="1">
        <v>0</v>
      </c>
      <c r="AH57" s="1">
        <v>0</v>
      </c>
      <c r="AI57" s="1">
        <v>0</v>
      </c>
      <c r="AJ57" s="1">
        <v>0.5</v>
      </c>
      <c r="AK57" s="1">
        <v>3.5</v>
      </c>
      <c r="AL57" s="1">
        <v>20.149999999999999</v>
      </c>
      <c r="AM57" s="1">
        <v>33.6</v>
      </c>
      <c r="AN57" s="1">
        <v>0.2</v>
      </c>
      <c r="AO57" s="1">
        <v>3.5</v>
      </c>
      <c r="AP57" s="1">
        <v>20.5</v>
      </c>
      <c r="AQ57" s="1">
        <v>31</v>
      </c>
      <c r="AR57" s="1">
        <v>3</v>
      </c>
      <c r="AS57" s="1">
        <v>8.5</v>
      </c>
      <c r="AT57" s="1">
        <v>0.5</v>
      </c>
      <c r="AU57" s="1">
        <v>2.5</v>
      </c>
      <c r="AV57" s="1">
        <v>2.5</v>
      </c>
      <c r="AW57" s="1">
        <v>100</v>
      </c>
      <c r="AX57" s="1">
        <v>9.5</v>
      </c>
      <c r="AY57" s="1">
        <v>3</v>
      </c>
      <c r="AZ57" s="1">
        <v>1</v>
      </c>
      <c r="BA57" s="1">
        <v>0.5</v>
      </c>
      <c r="BB57" s="1">
        <v>4.5</v>
      </c>
      <c r="BC57" s="1">
        <v>13.5</v>
      </c>
      <c r="BD57" s="1">
        <v>10.5</v>
      </c>
      <c r="BE57" s="1">
        <v>5.5</v>
      </c>
      <c r="BF57" s="1">
        <v>0.5</v>
      </c>
      <c r="BG57" s="1">
        <v>3.5</v>
      </c>
      <c r="BH57" s="1">
        <v>0.5</v>
      </c>
      <c r="BI57" s="1">
        <v>1.06</v>
      </c>
      <c r="BJ57" s="1">
        <v>75.5</v>
      </c>
      <c r="BK57" s="1">
        <v>60.5</v>
      </c>
      <c r="BL57" s="1">
        <v>80</v>
      </c>
      <c r="BM57" s="1">
        <v>44</v>
      </c>
      <c r="BN57" s="1">
        <v>31.5</v>
      </c>
      <c r="BO57" s="1">
        <v>72</v>
      </c>
      <c r="BP57" s="1">
        <v>27.5</v>
      </c>
      <c r="BQ57" s="1">
        <v>19.5</v>
      </c>
      <c r="BR57" s="1">
        <v>71</v>
      </c>
      <c r="BS57" s="1">
        <v>0</v>
      </c>
      <c r="BT57" s="1">
        <v>0</v>
      </c>
      <c r="BU57" s="1">
        <v>2</v>
      </c>
      <c r="BV57" s="1">
        <v>0</v>
      </c>
      <c r="BW57" s="1">
        <v>0</v>
      </c>
      <c r="BX57" s="1">
        <v>1.5</v>
      </c>
      <c r="BY57" s="1">
        <v>108.5</v>
      </c>
      <c r="BZ57" s="1">
        <v>1.5</v>
      </c>
      <c r="CA57" s="1">
        <v>12</v>
      </c>
      <c r="CB57" s="1">
        <v>4.5</v>
      </c>
      <c r="CC57" s="1">
        <v>0</v>
      </c>
      <c r="CD57" s="1">
        <v>0</v>
      </c>
      <c r="CE57" s="1">
        <v>0</v>
      </c>
      <c r="CF57" s="1">
        <v>0</v>
      </c>
      <c r="CG57" s="1">
        <v>0</v>
      </c>
      <c r="CH57" s="1">
        <v>0</v>
      </c>
      <c r="CI57" s="1">
        <v>0</v>
      </c>
      <c r="CJ57" s="1">
        <v>0</v>
      </c>
      <c r="CK57" s="1">
        <f t="shared" si="0"/>
        <v>3.640443040000001</v>
      </c>
      <c r="CL57" s="1">
        <v>1</v>
      </c>
    </row>
    <row r="58" spans="1:90" x14ac:dyDescent="0.25">
      <c r="A58" s="1" t="s">
        <v>145</v>
      </c>
      <c r="B58" s="1">
        <v>4.7</v>
      </c>
      <c r="C58" s="1">
        <v>2</v>
      </c>
      <c r="D58" s="1">
        <v>45</v>
      </c>
      <c r="E58" s="1">
        <v>0.06</v>
      </c>
      <c r="F58" s="1">
        <v>0</v>
      </c>
      <c r="G58" s="1">
        <v>0.1</v>
      </c>
      <c r="H58" s="1">
        <v>0</v>
      </c>
      <c r="I58" s="1">
        <v>0.5</v>
      </c>
      <c r="J58" s="1">
        <v>0.5</v>
      </c>
      <c r="K58" s="1">
        <v>0.5</v>
      </c>
      <c r="L58" s="1">
        <v>0</v>
      </c>
      <c r="M58" s="1">
        <v>0</v>
      </c>
      <c r="N58" s="1">
        <v>0.5</v>
      </c>
      <c r="O58" s="1">
        <v>0.08</v>
      </c>
      <c r="P58" s="1">
        <v>0.08</v>
      </c>
      <c r="Q58" s="1">
        <v>0</v>
      </c>
      <c r="R58" s="1">
        <v>0</v>
      </c>
      <c r="S58" s="1">
        <v>0</v>
      </c>
      <c r="T58" s="1">
        <v>0</v>
      </c>
      <c r="U58" s="1">
        <v>4</v>
      </c>
      <c r="V58" s="1">
        <v>4</v>
      </c>
      <c r="W58" s="1">
        <v>100</v>
      </c>
      <c r="X58" s="1">
        <v>0</v>
      </c>
      <c r="Y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0.02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8.5</v>
      </c>
      <c r="AL58" s="1">
        <v>1.7</v>
      </c>
      <c r="AM58" s="1">
        <v>16.899999999999999</v>
      </c>
      <c r="AN58" s="1">
        <v>0.5</v>
      </c>
      <c r="AO58" s="1">
        <v>3.9</v>
      </c>
      <c r="AP58" s="1">
        <v>9</v>
      </c>
      <c r="AQ58" s="1">
        <v>9</v>
      </c>
      <c r="AR58" s="1">
        <v>0</v>
      </c>
      <c r="AS58" s="1">
        <v>1</v>
      </c>
      <c r="AT58" s="1">
        <v>1</v>
      </c>
      <c r="AU58" s="1">
        <v>0.5</v>
      </c>
      <c r="AV58" s="1">
        <v>0.5</v>
      </c>
      <c r="AW58" s="1">
        <v>100</v>
      </c>
      <c r="AX58" s="1">
        <v>0.5</v>
      </c>
      <c r="AY58" s="1">
        <v>4.5</v>
      </c>
      <c r="AZ58" s="1">
        <v>1</v>
      </c>
      <c r="BA58" s="1">
        <v>1.5</v>
      </c>
      <c r="BB58" s="1">
        <v>7</v>
      </c>
      <c r="BC58" s="1">
        <v>13</v>
      </c>
      <c r="BD58" s="1">
        <v>7.5</v>
      </c>
      <c r="BE58" s="1">
        <v>3.5</v>
      </c>
      <c r="BF58" s="1">
        <v>0</v>
      </c>
      <c r="BG58" s="1">
        <v>1.5</v>
      </c>
      <c r="BH58" s="1">
        <v>0</v>
      </c>
      <c r="BI58" s="1">
        <v>0.63</v>
      </c>
      <c r="BJ58" s="1">
        <v>31.5</v>
      </c>
      <c r="BK58" s="1">
        <v>31</v>
      </c>
      <c r="BL58" s="1">
        <v>98</v>
      </c>
      <c r="BM58" s="1">
        <v>14.5</v>
      </c>
      <c r="BN58" s="1">
        <v>14.5</v>
      </c>
      <c r="BO58" s="1">
        <v>100</v>
      </c>
      <c r="BP58" s="1">
        <v>4</v>
      </c>
      <c r="BQ58" s="1">
        <v>4</v>
      </c>
      <c r="BR58" s="1">
        <v>100</v>
      </c>
      <c r="BS58" s="1">
        <v>0</v>
      </c>
      <c r="BT58" s="1">
        <v>0</v>
      </c>
      <c r="BU58" s="1">
        <v>1</v>
      </c>
      <c r="BV58" s="1">
        <v>1</v>
      </c>
      <c r="BW58" s="1">
        <v>1</v>
      </c>
      <c r="BX58" s="1">
        <v>0</v>
      </c>
      <c r="BY58" s="1">
        <v>41.5</v>
      </c>
      <c r="BZ58" s="1">
        <v>0.5</v>
      </c>
      <c r="CA58" s="1">
        <v>3</v>
      </c>
      <c r="CB58" s="1">
        <v>0</v>
      </c>
      <c r="CC58" s="1">
        <v>0</v>
      </c>
      <c r="CD58" s="1">
        <v>0</v>
      </c>
      <c r="CE58" s="1">
        <v>0</v>
      </c>
      <c r="CF58" s="1">
        <v>0</v>
      </c>
      <c r="CG58" s="1">
        <v>0</v>
      </c>
      <c r="CH58" s="1">
        <v>0</v>
      </c>
      <c r="CI58" s="1">
        <v>0</v>
      </c>
      <c r="CJ58" s="1">
        <v>0</v>
      </c>
      <c r="CK58" s="1">
        <f t="shared" si="0"/>
        <v>3.118327139999999</v>
      </c>
      <c r="CL58" s="1">
        <v>1</v>
      </c>
    </row>
    <row r="59" spans="1:90" x14ac:dyDescent="0.25">
      <c r="A59" s="1" t="s">
        <v>152</v>
      </c>
      <c r="B59" s="1">
        <v>4.5</v>
      </c>
      <c r="C59" s="1">
        <v>2</v>
      </c>
      <c r="D59" s="1">
        <v>86.5</v>
      </c>
      <c r="E59" s="1">
        <v>0.04</v>
      </c>
      <c r="F59" s="1">
        <v>0</v>
      </c>
      <c r="G59" s="1">
        <v>0</v>
      </c>
      <c r="H59" s="1">
        <v>0</v>
      </c>
      <c r="I59" s="1">
        <v>0.5</v>
      </c>
      <c r="J59" s="1">
        <v>0</v>
      </c>
      <c r="K59" s="1">
        <v>0.5</v>
      </c>
      <c r="L59" s="1">
        <v>0</v>
      </c>
      <c r="M59" s="1">
        <v>0</v>
      </c>
      <c r="N59" s="1">
        <v>0.5</v>
      </c>
      <c r="O59" s="1">
        <v>0.02</v>
      </c>
      <c r="P59" s="1">
        <v>0.02</v>
      </c>
      <c r="Q59" s="1">
        <v>0</v>
      </c>
      <c r="R59" s="1">
        <v>0</v>
      </c>
      <c r="S59" s="1">
        <v>0</v>
      </c>
      <c r="T59" s="1">
        <v>0</v>
      </c>
      <c r="U59" s="1">
        <v>7</v>
      </c>
      <c r="V59" s="1">
        <v>2</v>
      </c>
      <c r="W59" s="1">
        <v>29</v>
      </c>
      <c r="X59" s="1">
        <v>0</v>
      </c>
      <c r="Y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0.02</v>
      </c>
      <c r="AF59" s="1">
        <v>0</v>
      </c>
      <c r="AG59" s="1">
        <v>0</v>
      </c>
      <c r="AH59" s="1">
        <v>0</v>
      </c>
      <c r="AI59" s="1">
        <v>0</v>
      </c>
      <c r="AJ59" s="1">
        <v>0.5</v>
      </c>
      <c r="AK59" s="1">
        <v>10</v>
      </c>
      <c r="AL59" s="1">
        <v>0.4</v>
      </c>
      <c r="AM59" s="1">
        <v>18.3</v>
      </c>
      <c r="AN59" s="1">
        <v>0.2</v>
      </c>
      <c r="AO59" s="1">
        <v>3.1</v>
      </c>
      <c r="AP59" s="1">
        <v>11.5</v>
      </c>
      <c r="AQ59" s="1">
        <v>17.5</v>
      </c>
      <c r="AR59" s="1">
        <v>0</v>
      </c>
      <c r="AS59" s="1">
        <v>3.5</v>
      </c>
      <c r="AT59" s="1">
        <v>1.5</v>
      </c>
      <c r="AU59" s="1">
        <v>0.5</v>
      </c>
      <c r="AV59" s="1">
        <v>0</v>
      </c>
      <c r="AW59" s="1">
        <v>0</v>
      </c>
      <c r="AX59" s="1">
        <v>1.5</v>
      </c>
      <c r="AY59" s="1">
        <v>1</v>
      </c>
      <c r="AZ59" s="1">
        <v>2</v>
      </c>
      <c r="BA59" s="1">
        <v>2</v>
      </c>
      <c r="BB59" s="1">
        <v>5</v>
      </c>
      <c r="BC59" s="1">
        <v>14.5</v>
      </c>
      <c r="BD59" s="1">
        <v>8.5</v>
      </c>
      <c r="BE59" s="1">
        <v>4.5</v>
      </c>
      <c r="BF59" s="1">
        <v>1</v>
      </c>
      <c r="BG59" s="1">
        <v>3</v>
      </c>
      <c r="BH59" s="1">
        <v>2</v>
      </c>
      <c r="BI59" s="1">
        <v>1.4</v>
      </c>
      <c r="BJ59" s="1">
        <v>53</v>
      </c>
      <c r="BK59" s="1">
        <v>43.5</v>
      </c>
      <c r="BL59" s="1">
        <v>82</v>
      </c>
      <c r="BM59" s="1">
        <v>14</v>
      </c>
      <c r="BN59" s="1">
        <v>6</v>
      </c>
      <c r="BO59" s="1">
        <v>43</v>
      </c>
      <c r="BP59" s="1">
        <v>7</v>
      </c>
      <c r="BQ59" s="1">
        <v>2</v>
      </c>
      <c r="BR59" s="1">
        <v>29</v>
      </c>
      <c r="BS59" s="1">
        <v>0</v>
      </c>
      <c r="BT59" s="1">
        <v>0</v>
      </c>
      <c r="BU59" s="1">
        <v>2</v>
      </c>
      <c r="BV59" s="1">
        <v>0</v>
      </c>
      <c r="BW59" s="1">
        <v>1</v>
      </c>
      <c r="BX59" s="1">
        <v>0</v>
      </c>
      <c r="BY59" s="1">
        <v>62.5</v>
      </c>
      <c r="BZ59" s="1">
        <v>1</v>
      </c>
      <c r="CA59" s="1">
        <v>6</v>
      </c>
      <c r="CB59" s="1">
        <v>1</v>
      </c>
      <c r="CC59" s="1">
        <v>0</v>
      </c>
      <c r="CD59" s="1">
        <v>0</v>
      </c>
      <c r="CE59" s="1">
        <v>0</v>
      </c>
      <c r="CF59" s="1">
        <v>0</v>
      </c>
      <c r="CG59" s="1">
        <v>0</v>
      </c>
      <c r="CH59" s="1">
        <v>0</v>
      </c>
      <c r="CI59" s="1">
        <v>0</v>
      </c>
      <c r="CJ59" s="1">
        <v>0</v>
      </c>
      <c r="CK59" s="1">
        <f t="shared" si="0"/>
        <v>3.4349345599999994</v>
      </c>
      <c r="CL59" s="1">
        <v>1</v>
      </c>
    </row>
  </sheetData>
  <sortState xmlns:xlrd2="http://schemas.microsoft.com/office/spreadsheetml/2017/richdata2" ref="A2:CL59">
    <sortCondition ref="C4:C59"/>
  </sortState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73CB1-A416-4BC2-8FC1-63C508BF97D2}">
  <dimension ref="A1:CL63"/>
  <sheetViews>
    <sheetView zoomScale="80" zoomScaleNormal="80" workbookViewId="0">
      <pane xSplit="1" ySplit="1" topLeftCell="BT2" activePane="bottomRight" state="frozen"/>
      <selection pane="topRight" activeCell="B1" sqref="B1"/>
      <selection pane="bottomLeft" activeCell="A2" sqref="A2"/>
      <selection pane="bottomRight" activeCell="CK1" activeCellId="1" sqref="A1:B1048576 CK1:CL1048576"/>
    </sheetView>
  </sheetViews>
  <sheetFormatPr defaultRowHeight="15.75" x14ac:dyDescent="0.25"/>
  <cols>
    <col min="1" max="89" width="9.140625" style="1"/>
    <col min="90" max="90" width="12" style="1" bestFit="1" customWidth="1"/>
    <col min="91" max="16384" width="9.140625" style="1"/>
  </cols>
  <sheetData>
    <row r="1" spans="1:9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10</v>
      </c>
      <c r="S1" s="1" t="s">
        <v>11</v>
      </c>
      <c r="T1" s="1" t="s">
        <v>13</v>
      </c>
      <c r="U1" s="1" t="s">
        <v>17</v>
      </c>
      <c r="V1" s="1" t="s">
        <v>18</v>
      </c>
      <c r="W1" s="1" t="s">
        <v>19</v>
      </c>
      <c r="X1" s="1" t="s">
        <v>17</v>
      </c>
      <c r="Y1" s="1" t="s">
        <v>18</v>
      </c>
      <c r="Z1" s="1" t="s">
        <v>19</v>
      </c>
      <c r="AA1" s="1" t="s">
        <v>20</v>
      </c>
      <c r="AB1" s="1" t="s">
        <v>21</v>
      </c>
      <c r="AC1" s="1" t="s">
        <v>22</v>
      </c>
      <c r="AD1" s="1" t="s">
        <v>23</v>
      </c>
      <c r="AE1" s="1" t="s">
        <v>24</v>
      </c>
      <c r="AF1" s="1" t="s">
        <v>25</v>
      </c>
      <c r="AG1" s="1" t="s">
        <v>26</v>
      </c>
      <c r="AH1" s="1" t="s">
        <v>27</v>
      </c>
      <c r="AI1" s="1" t="s">
        <v>28</v>
      </c>
      <c r="AJ1" s="1" t="s">
        <v>29</v>
      </c>
      <c r="AK1" s="1" t="s">
        <v>30</v>
      </c>
      <c r="AL1" s="1" t="s">
        <v>31</v>
      </c>
      <c r="AM1" s="1" t="s">
        <v>32</v>
      </c>
      <c r="AN1" s="1" t="s">
        <v>33</v>
      </c>
      <c r="AO1" s="1" t="s">
        <v>34</v>
      </c>
      <c r="AP1" s="1" t="s">
        <v>35</v>
      </c>
      <c r="AQ1" s="1" t="s">
        <v>36</v>
      </c>
      <c r="AR1" s="1" t="s">
        <v>37</v>
      </c>
      <c r="AS1" s="1" t="s">
        <v>38</v>
      </c>
      <c r="AT1" s="1" t="s">
        <v>39</v>
      </c>
      <c r="AU1" s="1" t="s">
        <v>17</v>
      </c>
      <c r="AV1" s="1" t="s">
        <v>40</v>
      </c>
      <c r="AW1" s="1" t="s">
        <v>19</v>
      </c>
      <c r="AX1" s="1" t="s">
        <v>41</v>
      </c>
      <c r="AY1" s="1" t="s">
        <v>42</v>
      </c>
      <c r="AZ1" s="1" t="s">
        <v>43</v>
      </c>
      <c r="BA1" s="1" t="s">
        <v>44</v>
      </c>
      <c r="BB1" s="1" t="s">
        <v>45</v>
      </c>
      <c r="BC1" s="1" t="s">
        <v>8</v>
      </c>
      <c r="BD1" s="1" t="s">
        <v>10</v>
      </c>
      <c r="BE1" s="1" t="s">
        <v>9</v>
      </c>
      <c r="BF1" s="1" t="s">
        <v>46</v>
      </c>
      <c r="BG1" s="1" t="s">
        <v>13</v>
      </c>
      <c r="BH1" s="1" t="s">
        <v>12</v>
      </c>
      <c r="BI1" s="1" t="s">
        <v>47</v>
      </c>
      <c r="BJ1" s="1" t="s">
        <v>17</v>
      </c>
      <c r="BK1" s="1" t="s">
        <v>48</v>
      </c>
      <c r="BL1" s="1" t="s">
        <v>19</v>
      </c>
      <c r="BM1" s="1" t="s">
        <v>17</v>
      </c>
      <c r="BN1" s="1" t="s">
        <v>49</v>
      </c>
      <c r="BO1" s="1" t="s">
        <v>19</v>
      </c>
      <c r="BP1" s="1" t="s">
        <v>17</v>
      </c>
      <c r="BQ1" s="1" t="s">
        <v>18</v>
      </c>
      <c r="BR1" s="1" t="s">
        <v>19</v>
      </c>
      <c r="BS1" s="1" t="s">
        <v>17</v>
      </c>
      <c r="BT1" s="1" t="s">
        <v>49</v>
      </c>
      <c r="BU1" s="1" t="s">
        <v>50</v>
      </c>
      <c r="BV1" s="1" t="s">
        <v>51</v>
      </c>
      <c r="BW1" s="1" t="s">
        <v>52</v>
      </c>
      <c r="BX1" s="1" t="s">
        <v>53</v>
      </c>
      <c r="BY1" s="1" t="s">
        <v>54</v>
      </c>
      <c r="BZ1" s="1" t="s">
        <v>55</v>
      </c>
      <c r="CA1" s="1" t="s">
        <v>56</v>
      </c>
      <c r="CB1" s="1" t="s">
        <v>55</v>
      </c>
      <c r="CC1" s="1" t="s">
        <v>56</v>
      </c>
      <c r="CD1" s="1" t="s">
        <v>55</v>
      </c>
      <c r="CE1" s="1" t="s">
        <v>57</v>
      </c>
      <c r="CF1" s="1" t="s">
        <v>49</v>
      </c>
      <c r="CG1" s="1" t="s">
        <v>17</v>
      </c>
      <c r="CH1" s="1" t="s">
        <v>58</v>
      </c>
      <c r="CI1" s="1" t="s">
        <v>17</v>
      </c>
      <c r="CJ1" s="1" t="s">
        <v>58</v>
      </c>
      <c r="CK1" s="1" t="s">
        <v>209</v>
      </c>
      <c r="CL1" s="1" t="s">
        <v>208</v>
      </c>
    </row>
    <row r="2" spans="1:90" x14ac:dyDescent="0.25">
      <c r="A2" s="1" t="s">
        <v>141</v>
      </c>
      <c r="B2" s="1">
        <v>4.7</v>
      </c>
      <c r="C2" s="1">
        <v>1</v>
      </c>
      <c r="D2" s="1">
        <v>90</v>
      </c>
      <c r="E2" s="1">
        <v>0.09</v>
      </c>
      <c r="F2" s="1">
        <v>0</v>
      </c>
      <c r="G2" s="1">
        <v>0.1</v>
      </c>
      <c r="H2" s="1">
        <v>0</v>
      </c>
      <c r="I2" s="1">
        <v>1</v>
      </c>
      <c r="J2" s="1">
        <v>0</v>
      </c>
      <c r="K2" s="1">
        <v>1</v>
      </c>
      <c r="L2" s="1">
        <v>0</v>
      </c>
      <c r="M2" s="1">
        <v>0</v>
      </c>
      <c r="N2" s="1">
        <v>1</v>
      </c>
      <c r="O2" s="1">
        <v>0.05</v>
      </c>
      <c r="P2" s="1">
        <v>0.05</v>
      </c>
      <c r="Q2" s="1">
        <v>0</v>
      </c>
      <c r="R2" s="1">
        <v>0</v>
      </c>
      <c r="S2" s="1">
        <v>0</v>
      </c>
      <c r="T2" s="1">
        <v>0</v>
      </c>
      <c r="U2" s="1">
        <v>2</v>
      </c>
      <c r="V2" s="1">
        <v>0</v>
      </c>
      <c r="W2" s="1">
        <v>0</v>
      </c>
      <c r="X2" s="1">
        <v>1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0.05</v>
      </c>
      <c r="AF2" s="1">
        <v>0</v>
      </c>
      <c r="AG2" s="1">
        <v>0</v>
      </c>
      <c r="AH2" s="1">
        <v>0</v>
      </c>
      <c r="AI2" s="1">
        <v>0</v>
      </c>
      <c r="AJ2" s="1">
        <v>1</v>
      </c>
      <c r="AK2" s="1">
        <v>22</v>
      </c>
      <c r="AL2" s="1">
        <v>0</v>
      </c>
      <c r="AM2" s="1">
        <v>16</v>
      </c>
      <c r="AN2" s="1">
        <v>0.4</v>
      </c>
      <c r="AO2" s="1">
        <v>4.3</v>
      </c>
      <c r="AP2" s="1">
        <v>8</v>
      </c>
      <c r="AQ2" s="1">
        <v>20</v>
      </c>
      <c r="AR2" s="1">
        <v>0</v>
      </c>
      <c r="AS2" s="1">
        <v>6</v>
      </c>
      <c r="AT2" s="1">
        <v>0</v>
      </c>
      <c r="AU2" s="1">
        <v>1</v>
      </c>
      <c r="AV2" s="1">
        <v>0</v>
      </c>
      <c r="AW2" s="1">
        <v>0</v>
      </c>
      <c r="AX2" s="1">
        <v>1</v>
      </c>
      <c r="AY2" s="1">
        <v>4</v>
      </c>
      <c r="AZ2" s="1">
        <v>1</v>
      </c>
      <c r="BA2" s="1">
        <v>0</v>
      </c>
      <c r="BB2" s="1">
        <v>5</v>
      </c>
      <c r="BC2" s="1">
        <v>9</v>
      </c>
      <c r="BD2" s="1">
        <v>4</v>
      </c>
      <c r="BE2" s="1">
        <v>2</v>
      </c>
      <c r="BF2" s="1">
        <v>0</v>
      </c>
      <c r="BG2" s="1">
        <v>0</v>
      </c>
      <c r="BH2" s="1">
        <v>1</v>
      </c>
      <c r="BI2" s="1">
        <v>0.73</v>
      </c>
      <c r="BJ2" s="1">
        <v>29</v>
      </c>
      <c r="BK2" s="1">
        <v>23</v>
      </c>
      <c r="BL2" s="1">
        <v>79</v>
      </c>
      <c r="BM2" s="1">
        <v>8</v>
      </c>
      <c r="BN2" s="1">
        <v>4</v>
      </c>
      <c r="BO2" s="1">
        <v>50</v>
      </c>
      <c r="BP2" s="1">
        <v>2</v>
      </c>
      <c r="BQ2" s="1">
        <v>0</v>
      </c>
      <c r="BR2" s="1">
        <v>0</v>
      </c>
      <c r="BS2" s="1">
        <v>0</v>
      </c>
      <c r="BT2" s="1">
        <v>0</v>
      </c>
      <c r="BU2" s="1">
        <v>1</v>
      </c>
      <c r="BV2" s="1">
        <v>0</v>
      </c>
      <c r="BW2" s="1">
        <v>0</v>
      </c>
      <c r="BX2" s="1">
        <v>0</v>
      </c>
      <c r="BY2" s="1">
        <v>39</v>
      </c>
      <c r="BZ2" s="1">
        <v>3</v>
      </c>
      <c r="CA2" s="1">
        <v>2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f>4.183594+(-0.009034*D2)+(-1.802019*E2)+(1.02112*F2)+(1.762121*G2)+(-3.031996*J2)+(-6.456009*M2)+(24.043236*O2)+(-1.033312*T2)+(0.066494*AA2)+(-0.22258*AB2)+(-0.191123*AC2)+(-1.297444*AI2)+(-0.050047*AK2)+(-0.042478*AM2)+(0.045861*AQ2)+(-0.114879*AS2)+(-0.11276*AT2)+(0.156991*AU2)+(-0.222984*AV2)+(0.03936*AY2)+(0.032499*BE2)+(0.1917*BF2)+(-0.123623*BG2)+(0.065461*BH2)+(0.015142*BK2)+(-0.018628*BL2)+(-0.023796*BN2)+(0.006707*BR2)+(0.619998*BS2)+(0.019132*BY2)+(0.096691*BZ2)+(-0.020132*CA2)+(0.100053*CB2)+(-1.303454*CD2)+(-0.545811*CF2)+(-1.093949*CG2)+(4.460507*CH2)+(7.9751*CJ2)</f>
        <v>3.2563071899999994</v>
      </c>
      <c r="CL2" s="1">
        <v>9</v>
      </c>
    </row>
    <row r="3" spans="1:90" x14ac:dyDescent="0.25">
      <c r="A3" s="1" t="s">
        <v>63</v>
      </c>
      <c r="B3" s="1">
        <v>4.4000000000000004</v>
      </c>
      <c r="C3" s="1">
        <v>1</v>
      </c>
      <c r="D3" s="1">
        <v>90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8</v>
      </c>
      <c r="V3" s="1">
        <v>3</v>
      </c>
      <c r="W3" s="1">
        <v>38</v>
      </c>
      <c r="X3" s="1">
        <v>0</v>
      </c>
      <c r="Y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1</v>
      </c>
      <c r="AI3" s="1">
        <v>0</v>
      </c>
      <c r="AJ3" s="1">
        <v>0</v>
      </c>
      <c r="AK3" s="1">
        <v>0</v>
      </c>
      <c r="AL3" s="1">
        <v>0.7</v>
      </c>
      <c r="AM3" s="1">
        <v>9.4</v>
      </c>
      <c r="AN3" s="1">
        <v>0</v>
      </c>
      <c r="AO3" s="1">
        <v>1.1000000000000001</v>
      </c>
      <c r="AP3" s="1">
        <v>7</v>
      </c>
      <c r="AQ3" s="1">
        <v>7</v>
      </c>
      <c r="AR3" s="1">
        <v>0</v>
      </c>
      <c r="AS3" s="1">
        <v>0</v>
      </c>
      <c r="AT3" s="1">
        <v>2</v>
      </c>
      <c r="AU3" s="1">
        <v>1</v>
      </c>
      <c r="AV3" s="1">
        <v>0</v>
      </c>
      <c r="AW3" s="1">
        <v>0</v>
      </c>
      <c r="AX3" s="1">
        <v>8</v>
      </c>
      <c r="AY3" s="1">
        <v>4</v>
      </c>
      <c r="AZ3" s="1">
        <v>0</v>
      </c>
      <c r="BA3" s="1">
        <v>0</v>
      </c>
      <c r="BB3" s="1">
        <v>4</v>
      </c>
      <c r="BC3" s="1">
        <v>17</v>
      </c>
      <c r="BD3" s="1">
        <v>12</v>
      </c>
      <c r="BE3" s="1">
        <v>6</v>
      </c>
      <c r="BF3" s="1">
        <v>2</v>
      </c>
      <c r="BG3" s="1">
        <v>2</v>
      </c>
      <c r="BH3" s="1">
        <v>1</v>
      </c>
      <c r="BI3" s="1">
        <v>1.8</v>
      </c>
      <c r="BJ3" s="1">
        <v>46</v>
      </c>
      <c r="BK3" s="1">
        <v>34</v>
      </c>
      <c r="BL3" s="1">
        <v>74</v>
      </c>
      <c r="BM3" s="1">
        <v>15</v>
      </c>
      <c r="BN3" s="1">
        <v>6</v>
      </c>
      <c r="BO3" s="1">
        <v>40</v>
      </c>
      <c r="BP3" s="1">
        <v>8</v>
      </c>
      <c r="BQ3" s="1">
        <v>3</v>
      </c>
      <c r="BR3" s="1">
        <v>38</v>
      </c>
      <c r="BS3" s="1">
        <v>0</v>
      </c>
      <c r="BT3" s="1">
        <v>0</v>
      </c>
      <c r="BU3" s="1">
        <v>1</v>
      </c>
      <c r="BV3" s="1">
        <v>0</v>
      </c>
      <c r="BW3" s="1">
        <v>0</v>
      </c>
      <c r="BX3" s="1">
        <v>0</v>
      </c>
      <c r="BY3" s="1">
        <v>52</v>
      </c>
      <c r="BZ3" s="1">
        <v>0</v>
      </c>
      <c r="CA3" s="1">
        <v>6</v>
      </c>
      <c r="CB3" s="1">
        <v>1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f t="shared" ref="CK3:CK63" si="0">4.183594+(-0.009034*D3)+(-1.802019*E3)+(1.02112*F3)+(1.762121*G3)+(-3.031996*J3)+(-6.456009*M3)+(24.043236*O3)+(-1.033312*T3)+(0.066494*AA3)+(-0.22258*AB3)+(-0.191123*AC3)+(-1.297444*AI3)+(-0.050047*AK3)+(-0.042478*AM3)+(0.045861*AQ3)+(-0.114879*AS3)+(-0.11276*AT3)+(0.156991*AU3)+(-0.222984*AV3)+(0.03936*AY3)+(0.032499*BE3)+(0.1917*BF3)+(-0.123623*BG3)+(0.065461*BH3)+(0.015142*BK3)+(-0.018628*BL3)+(-0.023796*BN3)+(0.006707*BR3)+(0.619998*BS3)+(0.019132*BY3)+(0.096691*BZ3)+(-0.020132*CA3)+(0.100053*CB3)+(-1.303454*CD3)+(-0.545811*CF3)+(-1.093949*CG3)+(4.460507*CH3)+(7.9751*CJ3)</f>
        <v>4.0003587999999999</v>
      </c>
      <c r="CL3" s="1">
        <v>6.5</v>
      </c>
    </row>
    <row r="4" spans="1:90" x14ac:dyDescent="0.25">
      <c r="A4" s="1" t="s">
        <v>101</v>
      </c>
      <c r="B4" s="1">
        <v>4.9000000000000004</v>
      </c>
      <c r="C4" s="1">
        <v>1</v>
      </c>
      <c r="D4" s="1">
        <v>90</v>
      </c>
      <c r="E4" s="1">
        <v>0.06</v>
      </c>
      <c r="F4" s="1">
        <v>0</v>
      </c>
      <c r="G4" s="1">
        <v>0.1</v>
      </c>
      <c r="H4" s="1">
        <v>0</v>
      </c>
      <c r="I4" s="1">
        <v>3</v>
      </c>
      <c r="J4" s="1">
        <v>0</v>
      </c>
      <c r="K4" s="1">
        <v>3</v>
      </c>
      <c r="L4" s="1">
        <v>0</v>
      </c>
      <c r="M4" s="1">
        <v>0</v>
      </c>
      <c r="N4" s="1">
        <v>3</v>
      </c>
      <c r="O4" s="1">
        <v>7.0000000000000007E-2</v>
      </c>
      <c r="P4" s="1">
        <v>7.0000000000000007E-2</v>
      </c>
      <c r="Q4" s="1">
        <v>0</v>
      </c>
      <c r="R4" s="1">
        <v>0</v>
      </c>
      <c r="S4" s="1">
        <v>0</v>
      </c>
      <c r="T4" s="1">
        <v>0</v>
      </c>
      <c r="U4" s="1">
        <v>23</v>
      </c>
      <c r="V4" s="1">
        <v>15</v>
      </c>
      <c r="W4" s="1">
        <v>65</v>
      </c>
      <c r="X4" s="1">
        <v>0</v>
      </c>
      <c r="Y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7.0000000000000007E-2</v>
      </c>
      <c r="AF4" s="1">
        <v>0</v>
      </c>
      <c r="AG4" s="1">
        <v>0</v>
      </c>
      <c r="AH4" s="1">
        <v>1</v>
      </c>
      <c r="AI4" s="1">
        <v>0</v>
      </c>
      <c r="AJ4" s="1">
        <v>0</v>
      </c>
      <c r="AK4" s="1">
        <v>33</v>
      </c>
      <c r="AL4" s="1">
        <v>3.3</v>
      </c>
      <c r="AM4" s="1">
        <v>11.2</v>
      </c>
      <c r="AN4" s="1">
        <v>0.6</v>
      </c>
      <c r="AO4" s="1">
        <v>4.4000000000000004</v>
      </c>
      <c r="AP4" s="1">
        <v>11</v>
      </c>
      <c r="AQ4" s="1">
        <v>11</v>
      </c>
      <c r="AR4" s="1">
        <v>0</v>
      </c>
      <c r="AS4" s="1">
        <v>1</v>
      </c>
      <c r="AT4" s="1">
        <v>1</v>
      </c>
      <c r="AU4" s="1">
        <v>0</v>
      </c>
      <c r="AV4" s="1">
        <v>0</v>
      </c>
      <c r="AX4" s="1">
        <v>9</v>
      </c>
      <c r="AY4" s="1">
        <v>1</v>
      </c>
      <c r="AZ4" s="1">
        <v>1</v>
      </c>
      <c r="BA4" s="1">
        <v>3</v>
      </c>
      <c r="BB4" s="1">
        <v>5</v>
      </c>
      <c r="BC4" s="1">
        <v>6</v>
      </c>
      <c r="BD4" s="1">
        <v>5</v>
      </c>
      <c r="BE4" s="1">
        <v>1</v>
      </c>
      <c r="BF4" s="1">
        <v>0</v>
      </c>
      <c r="BG4" s="1">
        <v>0</v>
      </c>
      <c r="BH4" s="1">
        <v>1</v>
      </c>
      <c r="BI4" s="1">
        <v>0.42</v>
      </c>
      <c r="BJ4" s="1">
        <v>66</v>
      </c>
      <c r="BK4" s="1">
        <v>55</v>
      </c>
      <c r="BL4" s="1">
        <v>83</v>
      </c>
      <c r="BM4" s="1">
        <v>41</v>
      </c>
      <c r="BN4" s="1">
        <v>32</v>
      </c>
      <c r="BO4" s="1">
        <v>78</v>
      </c>
      <c r="BP4" s="1">
        <v>23</v>
      </c>
      <c r="BQ4" s="1">
        <v>15</v>
      </c>
      <c r="BR4" s="1">
        <v>65</v>
      </c>
      <c r="BS4" s="1">
        <v>0</v>
      </c>
      <c r="BT4" s="1">
        <v>0</v>
      </c>
      <c r="BU4" s="1">
        <v>1</v>
      </c>
      <c r="BV4" s="1">
        <v>0</v>
      </c>
      <c r="BW4" s="1">
        <v>0</v>
      </c>
      <c r="BX4" s="1">
        <v>2</v>
      </c>
      <c r="BY4" s="1">
        <v>79</v>
      </c>
      <c r="BZ4" s="1">
        <v>5</v>
      </c>
      <c r="CA4" s="1">
        <v>16</v>
      </c>
      <c r="CB4" s="1">
        <v>1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f t="shared" si="0"/>
        <v>4.1424918799999997</v>
      </c>
      <c r="CL4" s="1">
        <v>6</v>
      </c>
    </row>
    <row r="5" spans="1:90" x14ac:dyDescent="0.25">
      <c r="A5" s="1" t="s">
        <v>137</v>
      </c>
      <c r="B5" s="1">
        <v>5.3</v>
      </c>
      <c r="C5" s="1">
        <v>1</v>
      </c>
      <c r="D5" s="1">
        <v>90</v>
      </c>
      <c r="E5" s="1">
        <v>0.03</v>
      </c>
      <c r="F5" s="1">
        <v>0</v>
      </c>
      <c r="G5" s="1">
        <v>0.1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0.02</v>
      </c>
      <c r="P5" s="1">
        <v>0.02</v>
      </c>
      <c r="Q5" s="1">
        <v>0</v>
      </c>
      <c r="R5" s="1">
        <v>0</v>
      </c>
      <c r="S5" s="1">
        <v>0</v>
      </c>
      <c r="T5" s="1">
        <v>0</v>
      </c>
      <c r="U5" s="1">
        <v>27</v>
      </c>
      <c r="V5" s="1">
        <v>20</v>
      </c>
      <c r="W5" s="1">
        <v>74</v>
      </c>
      <c r="X5" s="1">
        <v>9</v>
      </c>
      <c r="Y5" s="1">
        <v>2</v>
      </c>
      <c r="Z5" s="1">
        <v>22</v>
      </c>
      <c r="AA5" s="1">
        <v>2</v>
      </c>
      <c r="AB5" s="1">
        <v>1</v>
      </c>
      <c r="AC5" s="1">
        <v>1</v>
      </c>
      <c r="AD5" s="1">
        <v>0</v>
      </c>
      <c r="AE5" s="1">
        <v>0.05</v>
      </c>
      <c r="AF5" s="1">
        <v>0</v>
      </c>
      <c r="AG5" s="1">
        <v>0</v>
      </c>
      <c r="AH5" s="1">
        <v>0</v>
      </c>
      <c r="AI5" s="1">
        <v>0</v>
      </c>
      <c r="AJ5" s="1">
        <v>1</v>
      </c>
      <c r="AK5" s="1">
        <v>8</v>
      </c>
      <c r="AL5" s="1">
        <v>24.1</v>
      </c>
      <c r="AM5" s="1">
        <v>17.2</v>
      </c>
      <c r="AN5" s="1">
        <v>0.3</v>
      </c>
      <c r="AO5" s="1">
        <v>4.9000000000000004</v>
      </c>
      <c r="AP5" s="1">
        <v>15</v>
      </c>
      <c r="AQ5" s="1">
        <v>27</v>
      </c>
      <c r="AR5" s="1">
        <v>0</v>
      </c>
      <c r="AS5" s="1">
        <v>6</v>
      </c>
      <c r="AT5" s="1">
        <v>0</v>
      </c>
      <c r="AU5" s="1">
        <v>0</v>
      </c>
      <c r="AV5" s="1">
        <v>0</v>
      </c>
      <c r="AX5" s="1">
        <v>8</v>
      </c>
      <c r="AY5" s="1">
        <v>2</v>
      </c>
      <c r="AZ5" s="1">
        <v>0</v>
      </c>
      <c r="BA5" s="1">
        <v>2</v>
      </c>
      <c r="BB5" s="1">
        <v>4</v>
      </c>
      <c r="BC5" s="1">
        <v>7</v>
      </c>
      <c r="BD5" s="1">
        <v>3</v>
      </c>
      <c r="BE5" s="1">
        <v>3</v>
      </c>
      <c r="BF5" s="1">
        <v>0</v>
      </c>
      <c r="BG5" s="1">
        <v>2</v>
      </c>
      <c r="BH5" s="1">
        <v>0</v>
      </c>
      <c r="BI5" s="1">
        <v>0.47</v>
      </c>
      <c r="BJ5" s="1">
        <v>69</v>
      </c>
      <c r="BK5" s="1">
        <v>57</v>
      </c>
      <c r="BL5" s="1">
        <v>83</v>
      </c>
      <c r="BM5" s="1">
        <v>53</v>
      </c>
      <c r="BN5" s="1">
        <v>36</v>
      </c>
      <c r="BO5" s="1">
        <v>68</v>
      </c>
      <c r="BP5" s="1">
        <v>27</v>
      </c>
      <c r="BQ5" s="1">
        <v>20</v>
      </c>
      <c r="BR5" s="1">
        <v>74</v>
      </c>
      <c r="BS5" s="1">
        <v>0</v>
      </c>
      <c r="BT5" s="1">
        <v>0</v>
      </c>
      <c r="BU5" s="1">
        <v>1</v>
      </c>
      <c r="BV5" s="1">
        <v>0</v>
      </c>
      <c r="BW5" s="1">
        <v>0</v>
      </c>
      <c r="BX5" s="1">
        <v>2</v>
      </c>
      <c r="BY5" s="1">
        <v>103</v>
      </c>
      <c r="BZ5" s="1">
        <v>4</v>
      </c>
      <c r="CA5" s="1">
        <v>9</v>
      </c>
      <c r="CB5" s="1">
        <v>8</v>
      </c>
      <c r="CC5" s="1">
        <v>0</v>
      </c>
      <c r="CD5" s="1">
        <v>0</v>
      </c>
      <c r="CE5" s="1">
        <v>2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f t="shared" si="0"/>
        <v>4.9730096499999998</v>
      </c>
      <c r="CL5" s="1">
        <v>6</v>
      </c>
    </row>
    <row r="6" spans="1:90" x14ac:dyDescent="0.25">
      <c r="A6" s="1" t="s">
        <v>114</v>
      </c>
      <c r="B6" s="1">
        <v>4.5</v>
      </c>
      <c r="C6" s="1">
        <v>1</v>
      </c>
      <c r="D6" s="1">
        <v>90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5</v>
      </c>
      <c r="V6" s="1">
        <v>4</v>
      </c>
      <c r="W6" s="1">
        <v>80</v>
      </c>
      <c r="X6" s="1">
        <v>0</v>
      </c>
      <c r="Y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1</v>
      </c>
      <c r="AK6" s="1">
        <v>0</v>
      </c>
      <c r="AL6" s="1">
        <v>1</v>
      </c>
      <c r="AM6" s="1">
        <v>15.2</v>
      </c>
      <c r="AN6" s="1">
        <v>0</v>
      </c>
      <c r="AO6" s="1">
        <v>3.9</v>
      </c>
      <c r="AP6" s="1">
        <v>14</v>
      </c>
      <c r="AQ6" s="1">
        <v>26</v>
      </c>
      <c r="AR6" s="1">
        <v>1</v>
      </c>
      <c r="AS6" s="1">
        <v>7</v>
      </c>
      <c r="AT6" s="1">
        <v>0</v>
      </c>
      <c r="AU6" s="1">
        <v>0</v>
      </c>
      <c r="AV6" s="1">
        <v>0</v>
      </c>
      <c r="AX6" s="1">
        <v>2</v>
      </c>
      <c r="AY6" s="1">
        <v>3</v>
      </c>
      <c r="AZ6" s="1">
        <v>1</v>
      </c>
      <c r="BA6" s="1">
        <v>2</v>
      </c>
      <c r="BB6" s="1">
        <v>6</v>
      </c>
      <c r="BC6" s="1">
        <v>9</v>
      </c>
      <c r="BD6" s="1">
        <v>4</v>
      </c>
      <c r="BE6" s="1">
        <v>2</v>
      </c>
      <c r="BF6" s="1">
        <v>0</v>
      </c>
      <c r="BG6" s="1">
        <v>0</v>
      </c>
      <c r="BH6" s="1">
        <v>1</v>
      </c>
      <c r="BI6" s="1">
        <v>0.73</v>
      </c>
      <c r="BJ6" s="1">
        <v>39</v>
      </c>
      <c r="BK6" s="1">
        <v>34</v>
      </c>
      <c r="BL6" s="1">
        <v>87</v>
      </c>
      <c r="BM6" s="1">
        <v>19</v>
      </c>
      <c r="BN6" s="1">
        <v>16</v>
      </c>
      <c r="BO6" s="1">
        <v>84</v>
      </c>
      <c r="BP6" s="1">
        <v>5</v>
      </c>
      <c r="BQ6" s="1">
        <v>4</v>
      </c>
      <c r="BR6" s="1">
        <v>80</v>
      </c>
      <c r="BS6" s="1">
        <v>0</v>
      </c>
      <c r="BT6" s="1">
        <v>0</v>
      </c>
      <c r="BU6" s="1">
        <v>1</v>
      </c>
      <c r="BV6" s="1">
        <v>0</v>
      </c>
      <c r="BW6" s="1">
        <v>0</v>
      </c>
      <c r="BX6" s="1">
        <v>1</v>
      </c>
      <c r="BY6" s="1">
        <v>48</v>
      </c>
      <c r="BZ6" s="1">
        <v>0</v>
      </c>
      <c r="CA6" s="1">
        <v>4</v>
      </c>
      <c r="CB6" s="1">
        <v>1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f t="shared" si="0"/>
        <v>3.3495173999999999</v>
      </c>
      <c r="CL6" s="1">
        <v>5</v>
      </c>
    </row>
    <row r="7" spans="1:90" x14ac:dyDescent="0.25">
      <c r="A7" s="1" t="s">
        <v>188</v>
      </c>
      <c r="B7" s="1">
        <v>4.3</v>
      </c>
      <c r="C7" s="1">
        <v>1</v>
      </c>
      <c r="D7" s="1">
        <v>40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5</v>
      </c>
      <c r="V7" s="1">
        <v>2</v>
      </c>
      <c r="W7" s="1">
        <v>40</v>
      </c>
      <c r="X7" s="1">
        <v>0</v>
      </c>
      <c r="Y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0.4</v>
      </c>
      <c r="AM7" s="1">
        <v>2.2000000000000002</v>
      </c>
      <c r="AN7" s="1">
        <v>0</v>
      </c>
      <c r="AO7" s="1">
        <v>0.3</v>
      </c>
      <c r="AP7" s="1">
        <v>5</v>
      </c>
      <c r="AQ7" s="1">
        <v>5</v>
      </c>
      <c r="AR7" s="1">
        <v>0</v>
      </c>
      <c r="AS7" s="1">
        <v>0</v>
      </c>
      <c r="AT7" s="1">
        <v>2</v>
      </c>
      <c r="AU7" s="1">
        <v>0</v>
      </c>
      <c r="AV7" s="1">
        <v>0</v>
      </c>
      <c r="AX7" s="1">
        <v>4</v>
      </c>
      <c r="AY7" s="1">
        <v>1</v>
      </c>
      <c r="AZ7" s="1">
        <v>0</v>
      </c>
      <c r="BA7" s="1">
        <v>1</v>
      </c>
      <c r="BB7" s="1">
        <v>2</v>
      </c>
      <c r="BC7" s="1">
        <v>13</v>
      </c>
      <c r="BD7" s="1">
        <v>10</v>
      </c>
      <c r="BE7" s="1">
        <v>6</v>
      </c>
      <c r="BF7" s="1">
        <v>0</v>
      </c>
      <c r="BG7" s="1">
        <v>2</v>
      </c>
      <c r="BH7" s="1">
        <v>5</v>
      </c>
      <c r="BI7" s="1">
        <v>2.82</v>
      </c>
      <c r="BJ7" s="1">
        <v>15</v>
      </c>
      <c r="BK7" s="1">
        <v>9</v>
      </c>
      <c r="BL7" s="1">
        <v>60</v>
      </c>
      <c r="BM7" s="1">
        <v>9</v>
      </c>
      <c r="BN7" s="1">
        <v>6</v>
      </c>
      <c r="BO7" s="1">
        <v>67</v>
      </c>
      <c r="BP7" s="1">
        <v>5</v>
      </c>
      <c r="BQ7" s="1">
        <v>2</v>
      </c>
      <c r="BR7" s="1">
        <v>40</v>
      </c>
      <c r="BS7" s="1">
        <v>0</v>
      </c>
      <c r="BT7" s="1">
        <v>0</v>
      </c>
      <c r="BU7" s="1">
        <v>1</v>
      </c>
      <c r="BV7" s="1">
        <v>0</v>
      </c>
      <c r="BW7" s="1">
        <v>1</v>
      </c>
      <c r="BX7" s="1">
        <v>0</v>
      </c>
      <c r="BY7" s="1">
        <v>29</v>
      </c>
      <c r="BZ7" s="1">
        <v>0</v>
      </c>
      <c r="CA7" s="1">
        <v>6</v>
      </c>
      <c r="CB7" s="1">
        <v>1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f t="shared" si="0"/>
        <v>3.7251714000000007</v>
      </c>
      <c r="CL7" s="1">
        <v>4</v>
      </c>
    </row>
    <row r="8" spans="1:90" x14ac:dyDescent="0.25">
      <c r="A8" s="1" t="s">
        <v>131</v>
      </c>
      <c r="B8" s="1">
        <v>4.7</v>
      </c>
      <c r="C8" s="1">
        <v>1</v>
      </c>
      <c r="D8" s="1">
        <v>45</v>
      </c>
      <c r="E8" s="1">
        <v>0.15</v>
      </c>
      <c r="F8" s="1">
        <v>0</v>
      </c>
      <c r="G8" s="1">
        <v>0.5</v>
      </c>
      <c r="H8" s="1">
        <v>0</v>
      </c>
      <c r="I8" s="1">
        <v>4</v>
      </c>
      <c r="J8" s="1">
        <v>1</v>
      </c>
      <c r="K8" s="1">
        <v>2</v>
      </c>
      <c r="L8" s="1">
        <v>2</v>
      </c>
      <c r="M8" s="1">
        <v>1</v>
      </c>
      <c r="N8" s="1">
        <v>0</v>
      </c>
      <c r="O8" s="1">
        <v>0.41</v>
      </c>
      <c r="P8" s="1">
        <v>0.41</v>
      </c>
      <c r="Q8" s="1">
        <v>0</v>
      </c>
      <c r="R8" s="1">
        <v>0</v>
      </c>
      <c r="S8" s="1">
        <v>0</v>
      </c>
      <c r="T8" s="1">
        <v>0</v>
      </c>
      <c r="U8" s="1">
        <v>17</v>
      </c>
      <c r="V8" s="1">
        <v>15</v>
      </c>
      <c r="W8" s="1">
        <v>88</v>
      </c>
      <c r="X8" s="1">
        <v>3</v>
      </c>
      <c r="Y8" s="1">
        <v>1</v>
      </c>
      <c r="Z8" s="1">
        <v>33</v>
      </c>
      <c r="AA8" s="1">
        <v>0</v>
      </c>
      <c r="AB8" s="1">
        <v>0</v>
      </c>
      <c r="AC8" s="1">
        <v>3</v>
      </c>
      <c r="AD8" s="1">
        <v>0</v>
      </c>
      <c r="AE8" s="1">
        <v>0.1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43</v>
      </c>
      <c r="AL8" s="1">
        <v>42</v>
      </c>
      <c r="AM8" s="1">
        <v>8.8000000000000007</v>
      </c>
      <c r="AN8" s="1">
        <v>2.8</v>
      </c>
      <c r="AO8" s="1">
        <v>6.9</v>
      </c>
      <c r="AP8" s="1">
        <v>9</v>
      </c>
      <c r="AQ8" s="1">
        <v>9</v>
      </c>
      <c r="AR8" s="1">
        <v>0</v>
      </c>
      <c r="AS8" s="1">
        <v>1</v>
      </c>
      <c r="AT8" s="1">
        <v>0</v>
      </c>
      <c r="AU8" s="1">
        <v>1</v>
      </c>
      <c r="AV8" s="1">
        <v>1</v>
      </c>
      <c r="AW8" s="1">
        <v>100</v>
      </c>
      <c r="AX8" s="1">
        <v>2</v>
      </c>
      <c r="AY8" s="1">
        <v>1</v>
      </c>
      <c r="AZ8" s="1">
        <v>0</v>
      </c>
      <c r="BA8" s="1">
        <v>0</v>
      </c>
      <c r="BB8" s="1">
        <v>1</v>
      </c>
      <c r="BC8" s="1">
        <v>9</v>
      </c>
      <c r="BD8" s="1">
        <v>4</v>
      </c>
      <c r="BE8" s="1">
        <v>2</v>
      </c>
      <c r="BF8" s="1">
        <v>0</v>
      </c>
      <c r="BG8" s="1">
        <v>2</v>
      </c>
      <c r="BH8" s="1">
        <v>0</v>
      </c>
      <c r="BI8" s="1">
        <v>0.32</v>
      </c>
      <c r="BJ8" s="1">
        <v>31</v>
      </c>
      <c r="BK8" s="1">
        <v>28</v>
      </c>
      <c r="BL8" s="1">
        <v>90</v>
      </c>
      <c r="BM8" s="1">
        <v>26</v>
      </c>
      <c r="BN8" s="1">
        <v>22</v>
      </c>
      <c r="BO8" s="1">
        <v>85</v>
      </c>
      <c r="BP8" s="1">
        <v>17</v>
      </c>
      <c r="BQ8" s="1">
        <v>15</v>
      </c>
      <c r="BR8" s="1">
        <v>88</v>
      </c>
      <c r="BS8" s="1">
        <v>1</v>
      </c>
      <c r="BT8" s="1">
        <v>1</v>
      </c>
      <c r="BU8" s="1">
        <v>0</v>
      </c>
      <c r="BV8" s="1">
        <v>1</v>
      </c>
      <c r="BW8" s="1">
        <v>0</v>
      </c>
      <c r="BX8" s="1">
        <v>1</v>
      </c>
      <c r="BY8" s="1">
        <v>49</v>
      </c>
      <c r="BZ8" s="1">
        <v>4</v>
      </c>
      <c r="CA8" s="1">
        <v>1</v>
      </c>
      <c r="CB8" s="1">
        <v>6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f t="shared" si="0"/>
        <v>3.0859120100000013</v>
      </c>
      <c r="CL8" s="1">
        <v>4</v>
      </c>
    </row>
    <row r="9" spans="1:90" x14ac:dyDescent="0.25">
      <c r="A9" s="1" t="s">
        <v>151</v>
      </c>
      <c r="B9" s="1">
        <v>4.3</v>
      </c>
      <c r="C9" s="1">
        <v>1</v>
      </c>
      <c r="D9" s="1">
        <v>90</v>
      </c>
      <c r="E9" s="1">
        <v>0.18</v>
      </c>
      <c r="F9" s="1">
        <v>0</v>
      </c>
      <c r="G9" s="1">
        <v>0.4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11</v>
      </c>
      <c r="V9" s="1">
        <v>6</v>
      </c>
      <c r="W9" s="1">
        <v>55</v>
      </c>
      <c r="X9" s="1">
        <v>3</v>
      </c>
      <c r="Y9" s="1">
        <v>2</v>
      </c>
      <c r="Z9" s="1">
        <v>67</v>
      </c>
      <c r="AA9" s="1">
        <v>0</v>
      </c>
      <c r="AB9" s="1">
        <v>0</v>
      </c>
      <c r="AC9" s="1">
        <v>1</v>
      </c>
      <c r="AD9" s="1">
        <v>1</v>
      </c>
      <c r="AE9" s="1">
        <v>0.41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18.7</v>
      </c>
      <c r="AM9" s="1">
        <v>28.4</v>
      </c>
      <c r="AN9" s="1">
        <v>1.2</v>
      </c>
      <c r="AO9" s="1">
        <v>5.3</v>
      </c>
      <c r="AP9" s="1">
        <v>20</v>
      </c>
      <c r="AQ9" s="1">
        <v>20</v>
      </c>
      <c r="AR9" s="1">
        <v>0</v>
      </c>
      <c r="AS9" s="1">
        <v>2</v>
      </c>
      <c r="AT9" s="1">
        <v>1</v>
      </c>
      <c r="AU9" s="1">
        <v>0</v>
      </c>
      <c r="AV9" s="1">
        <v>0</v>
      </c>
      <c r="AX9" s="1">
        <v>9</v>
      </c>
      <c r="AY9" s="1">
        <v>3</v>
      </c>
      <c r="AZ9" s="1">
        <v>2</v>
      </c>
      <c r="BA9" s="1">
        <v>0</v>
      </c>
      <c r="BB9" s="1">
        <v>5</v>
      </c>
      <c r="BC9" s="1">
        <v>8</v>
      </c>
      <c r="BD9" s="1">
        <v>4</v>
      </c>
      <c r="BE9" s="1">
        <v>2</v>
      </c>
      <c r="BF9" s="1">
        <v>0</v>
      </c>
      <c r="BG9" s="1">
        <v>0</v>
      </c>
      <c r="BH9" s="1">
        <v>1</v>
      </c>
      <c r="BI9" s="1">
        <v>0.7</v>
      </c>
      <c r="BJ9" s="1">
        <v>46</v>
      </c>
      <c r="BK9" s="1">
        <v>33</v>
      </c>
      <c r="BL9" s="1">
        <v>72</v>
      </c>
      <c r="BM9" s="1">
        <v>25</v>
      </c>
      <c r="BN9" s="1">
        <v>16</v>
      </c>
      <c r="BO9" s="1">
        <v>64</v>
      </c>
      <c r="BP9" s="1">
        <v>11</v>
      </c>
      <c r="BQ9" s="1">
        <v>6</v>
      </c>
      <c r="BR9" s="1">
        <v>55</v>
      </c>
      <c r="BS9" s="1">
        <v>0</v>
      </c>
      <c r="BT9" s="1">
        <v>0</v>
      </c>
      <c r="BU9" s="1">
        <v>1</v>
      </c>
      <c r="BV9" s="1">
        <v>0</v>
      </c>
      <c r="BW9" s="1">
        <v>0</v>
      </c>
      <c r="BX9" s="1">
        <v>2</v>
      </c>
      <c r="BY9" s="1">
        <v>75</v>
      </c>
      <c r="BZ9" s="1">
        <v>0</v>
      </c>
      <c r="CA9" s="1">
        <v>11</v>
      </c>
      <c r="CB9" s="1">
        <v>4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f t="shared" si="0"/>
        <v>3.9370407799999994</v>
      </c>
      <c r="CL9" s="1">
        <v>4</v>
      </c>
    </row>
    <row r="10" spans="1:90" x14ac:dyDescent="0.25">
      <c r="A10" s="1" t="s">
        <v>163</v>
      </c>
      <c r="B10" s="1">
        <v>5.6</v>
      </c>
      <c r="C10" s="1">
        <v>1</v>
      </c>
      <c r="D10" s="1">
        <v>90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10</v>
      </c>
      <c r="V10" s="1">
        <v>6</v>
      </c>
      <c r="W10" s="1">
        <v>60</v>
      </c>
      <c r="X10" s="1">
        <v>0</v>
      </c>
      <c r="Y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1</v>
      </c>
      <c r="AM10" s="1">
        <v>19.600000000000001</v>
      </c>
      <c r="AN10" s="1">
        <v>0</v>
      </c>
      <c r="AO10" s="1">
        <v>2.1</v>
      </c>
      <c r="AP10" s="1">
        <v>14</v>
      </c>
      <c r="AQ10" s="1">
        <v>14</v>
      </c>
      <c r="AR10" s="1">
        <v>0</v>
      </c>
      <c r="AS10" s="1">
        <v>1</v>
      </c>
      <c r="AT10" s="1">
        <v>2</v>
      </c>
      <c r="AU10" s="1">
        <v>0</v>
      </c>
      <c r="AV10" s="1">
        <v>0</v>
      </c>
      <c r="AX10" s="1">
        <v>6</v>
      </c>
      <c r="AY10" s="1">
        <v>3</v>
      </c>
      <c r="AZ10" s="1">
        <v>1</v>
      </c>
      <c r="BA10" s="1">
        <v>1</v>
      </c>
      <c r="BB10" s="1">
        <v>5</v>
      </c>
      <c r="BC10" s="1">
        <v>10</v>
      </c>
      <c r="BD10" s="1">
        <v>7</v>
      </c>
      <c r="BE10" s="1">
        <v>6</v>
      </c>
      <c r="BF10" s="1">
        <v>0</v>
      </c>
      <c r="BG10" s="1">
        <v>1</v>
      </c>
      <c r="BH10" s="1">
        <v>3</v>
      </c>
      <c r="BI10" s="1">
        <v>1.9</v>
      </c>
      <c r="BJ10" s="1">
        <v>85</v>
      </c>
      <c r="BK10" s="1">
        <v>76</v>
      </c>
      <c r="BL10" s="1">
        <v>89</v>
      </c>
      <c r="BM10" s="1">
        <v>22</v>
      </c>
      <c r="BN10" s="1">
        <v>16</v>
      </c>
      <c r="BO10" s="1">
        <v>73</v>
      </c>
      <c r="BP10" s="1">
        <v>10</v>
      </c>
      <c r="BQ10" s="1">
        <v>6</v>
      </c>
      <c r="BR10" s="1">
        <v>60</v>
      </c>
      <c r="BS10" s="1">
        <v>0</v>
      </c>
      <c r="BT10" s="1">
        <v>0</v>
      </c>
      <c r="BU10" s="1">
        <v>1</v>
      </c>
      <c r="BV10" s="1">
        <v>0</v>
      </c>
      <c r="BW10" s="1">
        <v>0</v>
      </c>
      <c r="BX10" s="1">
        <v>0</v>
      </c>
      <c r="BY10" s="1">
        <v>92</v>
      </c>
      <c r="BZ10" s="1">
        <v>0</v>
      </c>
      <c r="CA10" s="1">
        <v>9</v>
      </c>
      <c r="CB10" s="1">
        <v>2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f t="shared" si="0"/>
        <v>4.5191001999999996</v>
      </c>
      <c r="CL10" s="1">
        <v>2</v>
      </c>
    </row>
    <row r="11" spans="1:90" x14ac:dyDescent="0.25">
      <c r="A11" s="1" t="s">
        <v>203</v>
      </c>
      <c r="B11" s="1">
        <v>4.3</v>
      </c>
      <c r="C11" s="1">
        <v>1</v>
      </c>
      <c r="D11" s="1">
        <v>90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6</v>
      </c>
      <c r="V11" s="1">
        <v>2</v>
      </c>
      <c r="W11" s="1">
        <v>33</v>
      </c>
      <c r="X11" s="1">
        <v>0</v>
      </c>
      <c r="Y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2</v>
      </c>
      <c r="AL11" s="1">
        <v>0.7</v>
      </c>
      <c r="AM11" s="1">
        <v>6</v>
      </c>
      <c r="AN11" s="1">
        <v>0</v>
      </c>
      <c r="AO11" s="1">
        <v>1.9</v>
      </c>
      <c r="AP11" s="1">
        <v>12</v>
      </c>
      <c r="AQ11" s="1">
        <v>12</v>
      </c>
      <c r="AR11" s="1">
        <v>0</v>
      </c>
      <c r="AS11" s="1">
        <v>1</v>
      </c>
      <c r="AT11" s="1">
        <v>3</v>
      </c>
      <c r="AU11" s="1">
        <v>0</v>
      </c>
      <c r="AV11" s="1">
        <v>0</v>
      </c>
      <c r="AX11" s="1">
        <v>4</v>
      </c>
      <c r="AY11" s="1">
        <v>1</v>
      </c>
      <c r="AZ11" s="1">
        <v>0</v>
      </c>
      <c r="BA11" s="1">
        <v>1</v>
      </c>
      <c r="BB11" s="1">
        <v>2</v>
      </c>
      <c r="BC11" s="1">
        <v>19</v>
      </c>
      <c r="BD11" s="1">
        <v>17</v>
      </c>
      <c r="BE11" s="1">
        <v>6</v>
      </c>
      <c r="BF11" s="1">
        <v>4</v>
      </c>
      <c r="BG11" s="1">
        <v>4</v>
      </c>
      <c r="BH11" s="1">
        <v>2</v>
      </c>
      <c r="BI11" s="1">
        <v>2.0699999999999998</v>
      </c>
      <c r="BJ11" s="1">
        <v>48</v>
      </c>
      <c r="BK11" s="1">
        <v>42</v>
      </c>
      <c r="BL11" s="1">
        <v>88</v>
      </c>
      <c r="BM11" s="1">
        <v>15</v>
      </c>
      <c r="BN11" s="1">
        <v>9</v>
      </c>
      <c r="BO11" s="1">
        <v>60</v>
      </c>
      <c r="BP11" s="1">
        <v>6</v>
      </c>
      <c r="BQ11" s="1">
        <v>2</v>
      </c>
      <c r="BR11" s="1">
        <v>33</v>
      </c>
      <c r="BS11" s="1">
        <v>0</v>
      </c>
      <c r="BT11" s="1">
        <v>0</v>
      </c>
      <c r="BU11" s="1">
        <v>1</v>
      </c>
      <c r="BV11" s="1">
        <v>0</v>
      </c>
      <c r="BW11" s="1">
        <v>0</v>
      </c>
      <c r="BX11" s="1">
        <v>1</v>
      </c>
      <c r="BY11" s="1">
        <v>54</v>
      </c>
      <c r="BZ11" s="1">
        <v>1</v>
      </c>
      <c r="CA11" s="1">
        <v>5</v>
      </c>
      <c r="CB11" s="1">
        <v>1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f t="shared" si="0"/>
        <v>3.8834080000000002</v>
      </c>
      <c r="CL11" s="1">
        <v>2</v>
      </c>
    </row>
    <row r="12" spans="1:90" x14ac:dyDescent="0.25">
      <c r="A12" s="1" t="s">
        <v>85</v>
      </c>
      <c r="B12" s="1">
        <v>4.8</v>
      </c>
      <c r="C12" s="1">
        <v>1</v>
      </c>
      <c r="D12" s="1">
        <v>90</v>
      </c>
      <c r="E12" s="1">
        <v>0.28000000000000003</v>
      </c>
      <c r="F12" s="1">
        <v>0</v>
      </c>
      <c r="G12" s="1">
        <v>0.3</v>
      </c>
      <c r="H12" s="1">
        <v>0</v>
      </c>
      <c r="I12" s="1">
        <v>2</v>
      </c>
      <c r="J12" s="1">
        <v>1</v>
      </c>
      <c r="K12" s="1">
        <v>1</v>
      </c>
      <c r="L12" s="1">
        <v>1</v>
      </c>
      <c r="M12" s="1">
        <v>0</v>
      </c>
      <c r="N12" s="1">
        <v>0</v>
      </c>
      <c r="O12" s="1">
        <v>0.19</v>
      </c>
      <c r="P12" s="1">
        <v>0.19</v>
      </c>
      <c r="Q12" s="1">
        <v>0</v>
      </c>
      <c r="R12" s="1">
        <v>0</v>
      </c>
      <c r="S12" s="1">
        <v>0</v>
      </c>
      <c r="T12" s="1">
        <v>0</v>
      </c>
      <c r="U12" s="1">
        <v>21</v>
      </c>
      <c r="V12" s="1">
        <v>16</v>
      </c>
      <c r="W12" s="1">
        <v>76</v>
      </c>
      <c r="X12" s="1">
        <v>1</v>
      </c>
      <c r="Y12" s="1">
        <v>1</v>
      </c>
      <c r="Z12" s="1">
        <v>100</v>
      </c>
      <c r="AA12" s="1">
        <v>0</v>
      </c>
      <c r="AB12" s="1">
        <v>0</v>
      </c>
      <c r="AC12" s="1">
        <v>2</v>
      </c>
      <c r="AD12" s="1">
        <v>0</v>
      </c>
      <c r="AE12" s="1">
        <v>0.13</v>
      </c>
      <c r="AF12" s="1">
        <v>0</v>
      </c>
      <c r="AG12" s="1">
        <v>0</v>
      </c>
      <c r="AH12" s="1">
        <v>0</v>
      </c>
      <c r="AI12" s="1">
        <v>0</v>
      </c>
      <c r="AJ12" s="1">
        <v>1</v>
      </c>
      <c r="AK12" s="1">
        <v>29</v>
      </c>
      <c r="AL12" s="1">
        <v>32.9</v>
      </c>
      <c r="AM12" s="1">
        <v>26.6</v>
      </c>
      <c r="AN12" s="1">
        <v>1.5</v>
      </c>
      <c r="AO12" s="1">
        <v>5.6</v>
      </c>
      <c r="AP12" s="1">
        <v>21</v>
      </c>
      <c r="AQ12" s="1">
        <v>33</v>
      </c>
      <c r="AR12" s="1">
        <v>2</v>
      </c>
      <c r="AS12" s="1">
        <v>8</v>
      </c>
      <c r="AT12" s="1">
        <v>0</v>
      </c>
      <c r="AU12" s="1">
        <v>2</v>
      </c>
      <c r="AV12" s="1">
        <v>2</v>
      </c>
      <c r="AW12" s="1">
        <v>100</v>
      </c>
      <c r="AX12" s="1">
        <v>4</v>
      </c>
      <c r="AY12" s="1">
        <v>1</v>
      </c>
      <c r="AZ12" s="1">
        <v>1</v>
      </c>
      <c r="BA12" s="1">
        <v>1</v>
      </c>
      <c r="BB12" s="1">
        <v>3</v>
      </c>
      <c r="BC12" s="1">
        <v>9</v>
      </c>
      <c r="BD12" s="1">
        <v>4</v>
      </c>
      <c r="BE12" s="1">
        <v>2</v>
      </c>
      <c r="BF12" s="1">
        <v>0</v>
      </c>
      <c r="BG12" s="1">
        <v>0</v>
      </c>
      <c r="BH12" s="1">
        <v>1</v>
      </c>
      <c r="BI12" s="1">
        <v>0.73</v>
      </c>
      <c r="BJ12" s="1">
        <v>46</v>
      </c>
      <c r="BK12" s="1">
        <v>37</v>
      </c>
      <c r="BL12" s="1">
        <v>80</v>
      </c>
      <c r="BM12" s="1">
        <v>40</v>
      </c>
      <c r="BN12" s="1">
        <v>32</v>
      </c>
      <c r="BO12" s="1">
        <v>80</v>
      </c>
      <c r="BP12" s="1">
        <v>21</v>
      </c>
      <c r="BQ12" s="1">
        <v>16</v>
      </c>
      <c r="BR12" s="1">
        <v>76</v>
      </c>
      <c r="BS12" s="1">
        <v>1</v>
      </c>
      <c r="BT12" s="1">
        <v>0</v>
      </c>
      <c r="BU12" s="1">
        <v>1</v>
      </c>
      <c r="BV12" s="1">
        <v>0</v>
      </c>
      <c r="BW12" s="1">
        <v>0</v>
      </c>
      <c r="BX12" s="1">
        <v>4</v>
      </c>
      <c r="BY12" s="1">
        <v>81</v>
      </c>
      <c r="BZ12" s="1">
        <v>3</v>
      </c>
      <c r="CA12" s="1">
        <v>8</v>
      </c>
      <c r="CB12" s="1">
        <v>1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f t="shared" si="0"/>
        <v>3.8165480200000008</v>
      </c>
      <c r="CL12" s="1">
        <v>2</v>
      </c>
    </row>
    <row r="13" spans="1:90" x14ac:dyDescent="0.25">
      <c r="A13" s="1" t="s">
        <v>123</v>
      </c>
      <c r="B13" s="1">
        <v>4.4000000000000004</v>
      </c>
      <c r="C13" s="1">
        <v>1</v>
      </c>
      <c r="D13" s="1">
        <v>90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2</v>
      </c>
      <c r="V13" s="1">
        <v>0</v>
      </c>
      <c r="W13" s="1">
        <v>0</v>
      </c>
      <c r="X13" s="1">
        <v>0</v>
      </c>
      <c r="Y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11.4</v>
      </c>
      <c r="AN13" s="1">
        <v>0</v>
      </c>
      <c r="AO13" s="1">
        <v>1.7</v>
      </c>
      <c r="AP13" s="1">
        <v>15</v>
      </c>
      <c r="AQ13" s="1">
        <v>15</v>
      </c>
      <c r="AR13" s="1">
        <v>0</v>
      </c>
      <c r="AS13" s="1">
        <v>1</v>
      </c>
      <c r="AT13" s="1">
        <v>2</v>
      </c>
      <c r="AU13" s="1">
        <v>0</v>
      </c>
      <c r="AV13" s="1">
        <v>0</v>
      </c>
      <c r="AX13" s="1">
        <v>7</v>
      </c>
      <c r="AY13" s="1">
        <v>2</v>
      </c>
      <c r="AZ13" s="1">
        <v>0</v>
      </c>
      <c r="BA13" s="1">
        <v>5</v>
      </c>
      <c r="BB13" s="1">
        <v>7</v>
      </c>
      <c r="BC13" s="1">
        <v>13</v>
      </c>
      <c r="BD13" s="1">
        <v>9</v>
      </c>
      <c r="BE13" s="1">
        <v>5</v>
      </c>
      <c r="BF13" s="1">
        <v>1</v>
      </c>
      <c r="BG13" s="1">
        <v>1</v>
      </c>
      <c r="BH13" s="1">
        <v>5</v>
      </c>
      <c r="BI13" s="1">
        <v>2.42</v>
      </c>
      <c r="BJ13" s="1">
        <v>30</v>
      </c>
      <c r="BK13" s="1">
        <v>26</v>
      </c>
      <c r="BL13" s="1">
        <v>87</v>
      </c>
      <c r="BM13" s="1">
        <v>5</v>
      </c>
      <c r="BN13" s="1">
        <v>2</v>
      </c>
      <c r="BO13" s="1">
        <v>40</v>
      </c>
      <c r="BP13" s="1">
        <v>2</v>
      </c>
      <c r="BQ13" s="1">
        <v>0</v>
      </c>
      <c r="BR13" s="1">
        <v>0</v>
      </c>
      <c r="BS13" s="1">
        <v>0</v>
      </c>
      <c r="BT13" s="1">
        <v>0</v>
      </c>
      <c r="BU13" s="1">
        <v>1</v>
      </c>
      <c r="BV13" s="1">
        <v>0</v>
      </c>
      <c r="BW13" s="1">
        <v>0</v>
      </c>
      <c r="BX13" s="1">
        <v>0</v>
      </c>
      <c r="BY13" s="1">
        <v>38</v>
      </c>
      <c r="BZ13" s="1">
        <v>0</v>
      </c>
      <c r="CA13" s="1">
        <v>2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f t="shared" si="0"/>
        <v>3.2826137999999996</v>
      </c>
      <c r="CL13" s="1">
        <v>2</v>
      </c>
    </row>
    <row r="14" spans="1:90" x14ac:dyDescent="0.25">
      <c r="A14" s="1" t="s">
        <v>177</v>
      </c>
      <c r="B14" s="1">
        <v>4.8</v>
      </c>
      <c r="C14" s="1">
        <v>1</v>
      </c>
      <c r="D14" s="1">
        <v>90</v>
      </c>
      <c r="E14" s="1">
        <v>0.04</v>
      </c>
      <c r="F14" s="1">
        <v>0</v>
      </c>
      <c r="G14" s="1">
        <v>0.1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10</v>
      </c>
      <c r="V14" s="1">
        <v>10</v>
      </c>
      <c r="W14" s="1">
        <v>100</v>
      </c>
      <c r="X14" s="1">
        <v>1</v>
      </c>
      <c r="Y14" s="1">
        <v>1</v>
      </c>
      <c r="Z14" s="1">
        <v>100</v>
      </c>
      <c r="AA14" s="1">
        <v>0</v>
      </c>
      <c r="AB14" s="1">
        <v>0</v>
      </c>
      <c r="AC14" s="1">
        <v>2</v>
      </c>
      <c r="AD14" s="1">
        <v>0</v>
      </c>
      <c r="AE14" s="1">
        <v>7.0000000000000007E-2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26.6</v>
      </c>
      <c r="AM14" s="1">
        <v>22.6</v>
      </c>
      <c r="AN14" s="1">
        <v>0.2</v>
      </c>
      <c r="AO14" s="1">
        <v>2.8</v>
      </c>
      <c r="AP14" s="1">
        <v>20</v>
      </c>
      <c r="AQ14" s="1">
        <v>20</v>
      </c>
      <c r="AR14" s="1">
        <v>0</v>
      </c>
      <c r="AS14" s="1">
        <v>1</v>
      </c>
      <c r="AT14" s="1">
        <v>3</v>
      </c>
      <c r="AU14" s="1">
        <v>2</v>
      </c>
      <c r="AV14" s="1">
        <v>2</v>
      </c>
      <c r="AW14" s="1">
        <v>100</v>
      </c>
      <c r="AX14" s="1">
        <v>7</v>
      </c>
      <c r="AY14" s="1">
        <v>1</v>
      </c>
      <c r="AZ14" s="1">
        <v>1</v>
      </c>
      <c r="BA14" s="1">
        <v>0</v>
      </c>
      <c r="BB14" s="1">
        <v>2</v>
      </c>
      <c r="BC14" s="1">
        <v>12</v>
      </c>
      <c r="BD14" s="1">
        <v>4</v>
      </c>
      <c r="BE14" s="1">
        <v>5</v>
      </c>
      <c r="BF14" s="1">
        <v>0</v>
      </c>
      <c r="BG14" s="1">
        <v>2</v>
      </c>
      <c r="BH14" s="1">
        <v>2</v>
      </c>
      <c r="BI14" s="1">
        <v>1.52</v>
      </c>
      <c r="BJ14" s="1">
        <v>43</v>
      </c>
      <c r="BK14" s="1">
        <v>38</v>
      </c>
      <c r="BL14" s="1">
        <v>88</v>
      </c>
      <c r="BM14" s="1">
        <v>23</v>
      </c>
      <c r="BN14" s="1">
        <v>22</v>
      </c>
      <c r="BO14" s="1">
        <v>96</v>
      </c>
      <c r="BP14" s="1">
        <v>10</v>
      </c>
      <c r="BQ14" s="1">
        <v>10</v>
      </c>
      <c r="BR14" s="1">
        <v>100</v>
      </c>
      <c r="BS14" s="1">
        <v>0</v>
      </c>
      <c r="BT14" s="1">
        <v>0</v>
      </c>
      <c r="BU14" s="1">
        <v>1</v>
      </c>
      <c r="BV14" s="1">
        <v>0</v>
      </c>
      <c r="BW14" s="1">
        <v>0</v>
      </c>
      <c r="BX14" s="1">
        <v>1</v>
      </c>
      <c r="BY14" s="1">
        <v>60</v>
      </c>
      <c r="BZ14" s="1">
        <v>0</v>
      </c>
      <c r="CA14" s="1">
        <v>5</v>
      </c>
      <c r="CB14" s="1">
        <v>4</v>
      </c>
      <c r="CC14" s="1">
        <v>1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f t="shared" si="0"/>
        <v>3.0808145399999995</v>
      </c>
      <c r="CL14" s="1">
        <v>2</v>
      </c>
    </row>
    <row r="15" spans="1:90" x14ac:dyDescent="0.25">
      <c r="A15" s="1" t="s">
        <v>169</v>
      </c>
      <c r="B15" s="1">
        <v>4.5</v>
      </c>
      <c r="C15" s="1">
        <v>1</v>
      </c>
      <c r="D15" s="1">
        <v>9</v>
      </c>
      <c r="E15" s="1">
        <v>0.01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0.01</v>
      </c>
      <c r="P15" s="1">
        <v>0.01</v>
      </c>
      <c r="Q15" s="1">
        <v>0</v>
      </c>
      <c r="R15" s="1">
        <v>0</v>
      </c>
      <c r="S15" s="1">
        <v>0</v>
      </c>
      <c r="T15" s="1">
        <v>0</v>
      </c>
      <c r="U15" s="1">
        <v>7</v>
      </c>
      <c r="V15" s="1">
        <v>3</v>
      </c>
      <c r="W15" s="1">
        <v>43</v>
      </c>
      <c r="X15" s="1">
        <v>3</v>
      </c>
      <c r="Y15" s="1">
        <v>1</v>
      </c>
      <c r="Z15" s="1">
        <v>33</v>
      </c>
      <c r="AA15" s="1">
        <v>0</v>
      </c>
      <c r="AB15" s="1">
        <v>0</v>
      </c>
      <c r="AC15" s="1">
        <v>0</v>
      </c>
      <c r="AD15" s="1">
        <v>0</v>
      </c>
      <c r="AE15" s="1">
        <v>0.01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4</v>
      </c>
      <c r="AL15" s="1">
        <v>5</v>
      </c>
      <c r="AM15" s="1">
        <v>2.4</v>
      </c>
      <c r="AN15" s="1">
        <v>0.1</v>
      </c>
      <c r="AO15" s="1">
        <v>1.9</v>
      </c>
      <c r="AP15" s="1">
        <v>4</v>
      </c>
      <c r="AQ15" s="1">
        <v>4</v>
      </c>
      <c r="AR15" s="1">
        <v>0</v>
      </c>
      <c r="AS15" s="1">
        <v>1</v>
      </c>
      <c r="AT15" s="1">
        <v>0</v>
      </c>
      <c r="AU15" s="1">
        <v>0</v>
      </c>
      <c r="AV15" s="1">
        <v>0</v>
      </c>
      <c r="AX15" s="1">
        <v>2</v>
      </c>
      <c r="AY15" s="1">
        <v>0</v>
      </c>
      <c r="AZ15" s="1">
        <v>0</v>
      </c>
      <c r="BA15" s="1">
        <v>0</v>
      </c>
      <c r="BB15" s="1">
        <v>0</v>
      </c>
      <c r="BC15" s="1">
        <v>10</v>
      </c>
      <c r="BD15" s="1">
        <v>9</v>
      </c>
      <c r="BE15" s="1">
        <v>3</v>
      </c>
      <c r="BF15" s="1">
        <v>2</v>
      </c>
      <c r="BG15" s="1">
        <v>5</v>
      </c>
      <c r="BH15" s="1">
        <v>2</v>
      </c>
      <c r="BI15" s="1">
        <v>1.23</v>
      </c>
      <c r="BJ15" s="1">
        <v>9</v>
      </c>
      <c r="BK15" s="1">
        <v>5</v>
      </c>
      <c r="BL15" s="1">
        <v>56</v>
      </c>
      <c r="BM15" s="1">
        <v>11</v>
      </c>
      <c r="BN15" s="1">
        <v>5</v>
      </c>
      <c r="BO15" s="1">
        <v>45</v>
      </c>
      <c r="BP15" s="1">
        <v>7</v>
      </c>
      <c r="BQ15" s="1">
        <v>3</v>
      </c>
      <c r="BR15" s="1">
        <v>43</v>
      </c>
      <c r="BS15" s="1">
        <v>0</v>
      </c>
      <c r="BT15" s="1">
        <v>0</v>
      </c>
      <c r="BU15" s="1">
        <v>0</v>
      </c>
      <c r="BV15" s="1">
        <v>1</v>
      </c>
      <c r="BW15" s="1">
        <v>0</v>
      </c>
      <c r="BX15" s="1">
        <v>0</v>
      </c>
      <c r="BY15" s="1">
        <v>14</v>
      </c>
      <c r="BZ15" s="1">
        <v>2</v>
      </c>
      <c r="CA15" s="1">
        <v>3</v>
      </c>
      <c r="CB15" s="1">
        <v>2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f t="shared" si="0"/>
        <v>3.8877369700000011</v>
      </c>
      <c r="CL15" s="1">
        <v>1.5</v>
      </c>
    </row>
    <row r="16" spans="1:90" x14ac:dyDescent="0.25">
      <c r="A16" s="1" t="s">
        <v>73</v>
      </c>
      <c r="B16" s="1">
        <v>4.3</v>
      </c>
      <c r="C16" s="1">
        <v>1</v>
      </c>
      <c r="D16" s="1">
        <v>90</v>
      </c>
      <c r="E16" s="1">
        <v>7.0000000000000007E-2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9</v>
      </c>
      <c r="V16" s="1">
        <v>5</v>
      </c>
      <c r="W16" s="1">
        <v>56</v>
      </c>
      <c r="X16" s="1">
        <v>0</v>
      </c>
      <c r="Y16" s="1">
        <v>0</v>
      </c>
      <c r="AA16" s="1">
        <v>0</v>
      </c>
      <c r="AB16" s="1">
        <v>0</v>
      </c>
      <c r="AC16" s="1">
        <v>1</v>
      </c>
      <c r="AD16" s="1">
        <v>0</v>
      </c>
      <c r="AE16" s="1">
        <v>0.03</v>
      </c>
      <c r="AF16" s="1">
        <v>0</v>
      </c>
      <c r="AG16" s="1">
        <v>0</v>
      </c>
      <c r="AH16" s="1">
        <v>0</v>
      </c>
      <c r="AI16" s="1">
        <v>0</v>
      </c>
      <c r="AJ16" s="1">
        <v>1</v>
      </c>
      <c r="AK16" s="1">
        <v>0</v>
      </c>
      <c r="AL16" s="1">
        <v>10.8</v>
      </c>
      <c r="AM16" s="1">
        <v>24.6</v>
      </c>
      <c r="AN16" s="1">
        <v>0.1</v>
      </c>
      <c r="AO16" s="1">
        <v>1.8</v>
      </c>
      <c r="AP16" s="1">
        <v>13</v>
      </c>
      <c r="AQ16" s="1">
        <v>25</v>
      </c>
      <c r="AR16" s="1">
        <v>0</v>
      </c>
      <c r="AS16" s="1">
        <v>6</v>
      </c>
      <c r="AT16" s="1">
        <v>0</v>
      </c>
      <c r="AU16" s="1">
        <v>2</v>
      </c>
      <c r="AV16" s="1">
        <v>0</v>
      </c>
      <c r="AW16" s="1">
        <v>0</v>
      </c>
      <c r="AX16" s="1">
        <v>5</v>
      </c>
      <c r="AY16" s="1">
        <v>7</v>
      </c>
      <c r="AZ16" s="1">
        <v>0</v>
      </c>
      <c r="BA16" s="1">
        <v>6</v>
      </c>
      <c r="BB16" s="1">
        <v>13</v>
      </c>
      <c r="BC16" s="1">
        <v>21</v>
      </c>
      <c r="BD16" s="1">
        <v>17</v>
      </c>
      <c r="BE16" s="1">
        <v>4</v>
      </c>
      <c r="BF16" s="1">
        <v>4</v>
      </c>
      <c r="BG16" s="1">
        <v>6</v>
      </c>
      <c r="BH16" s="1">
        <v>5</v>
      </c>
      <c r="BI16" s="1">
        <v>2.41</v>
      </c>
      <c r="BJ16" s="1">
        <v>27</v>
      </c>
      <c r="BK16" s="1">
        <v>19</v>
      </c>
      <c r="BL16" s="1">
        <v>70</v>
      </c>
      <c r="BM16" s="1">
        <v>13</v>
      </c>
      <c r="BN16" s="1">
        <v>8</v>
      </c>
      <c r="BO16" s="1">
        <v>62</v>
      </c>
      <c r="BP16" s="1">
        <v>9</v>
      </c>
      <c r="BQ16" s="1">
        <v>5</v>
      </c>
      <c r="BR16" s="1">
        <v>56</v>
      </c>
      <c r="BS16" s="1">
        <v>0</v>
      </c>
      <c r="BT16" s="1">
        <v>0</v>
      </c>
      <c r="BU16" s="1">
        <v>1</v>
      </c>
      <c r="BV16" s="1">
        <v>0</v>
      </c>
      <c r="BW16" s="1">
        <v>0</v>
      </c>
      <c r="BX16" s="1">
        <v>0</v>
      </c>
      <c r="BY16" s="1">
        <v>60</v>
      </c>
      <c r="BZ16" s="1">
        <v>0</v>
      </c>
      <c r="CA16" s="1">
        <v>5</v>
      </c>
      <c r="CB16" s="1">
        <v>2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f t="shared" si="0"/>
        <v>3.9537548700000009</v>
      </c>
      <c r="CL16" s="1">
        <v>1</v>
      </c>
    </row>
    <row r="17" spans="1:90" x14ac:dyDescent="0.25">
      <c r="A17" s="1" t="s">
        <v>104</v>
      </c>
      <c r="B17" s="1">
        <v>5.4</v>
      </c>
      <c r="C17" s="1">
        <v>1</v>
      </c>
      <c r="D17" s="1">
        <v>90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10</v>
      </c>
      <c r="V17" s="1">
        <v>6</v>
      </c>
      <c r="W17" s="1">
        <v>60</v>
      </c>
      <c r="X17" s="1">
        <v>1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1.1000000000000001</v>
      </c>
      <c r="AM17" s="1">
        <v>13.4</v>
      </c>
      <c r="AN17" s="1">
        <v>0</v>
      </c>
      <c r="AO17" s="1">
        <v>2.9</v>
      </c>
      <c r="AP17" s="1">
        <v>12</v>
      </c>
      <c r="AQ17" s="1">
        <v>12</v>
      </c>
      <c r="AR17" s="1">
        <v>0</v>
      </c>
      <c r="AS17" s="1">
        <v>2</v>
      </c>
      <c r="AT17" s="1">
        <v>1</v>
      </c>
      <c r="AU17" s="1">
        <v>0</v>
      </c>
      <c r="AV17" s="1">
        <v>0</v>
      </c>
      <c r="AX17" s="1">
        <v>5</v>
      </c>
      <c r="AY17" s="1">
        <v>5</v>
      </c>
      <c r="AZ17" s="1">
        <v>0</v>
      </c>
      <c r="BA17" s="1">
        <v>1</v>
      </c>
      <c r="BB17" s="1">
        <v>6</v>
      </c>
      <c r="BC17" s="1">
        <v>10</v>
      </c>
      <c r="BD17" s="1">
        <v>9</v>
      </c>
      <c r="BE17" s="1">
        <v>3</v>
      </c>
      <c r="BF17" s="1">
        <v>2</v>
      </c>
      <c r="BG17" s="1">
        <v>5</v>
      </c>
      <c r="BH17" s="1">
        <v>2</v>
      </c>
      <c r="BI17" s="1">
        <v>1.23</v>
      </c>
      <c r="BJ17" s="1">
        <v>45</v>
      </c>
      <c r="BK17" s="1">
        <v>35</v>
      </c>
      <c r="BL17" s="1">
        <v>78</v>
      </c>
      <c r="BM17" s="1">
        <v>19</v>
      </c>
      <c r="BN17" s="1">
        <v>13</v>
      </c>
      <c r="BO17" s="1">
        <v>68</v>
      </c>
      <c r="BP17" s="1">
        <v>10</v>
      </c>
      <c r="BQ17" s="1">
        <v>6</v>
      </c>
      <c r="BR17" s="1">
        <v>60</v>
      </c>
      <c r="BS17" s="1">
        <v>0</v>
      </c>
      <c r="BT17" s="1">
        <v>0</v>
      </c>
      <c r="BU17" s="1">
        <v>1</v>
      </c>
      <c r="BV17" s="1">
        <v>0</v>
      </c>
      <c r="BW17" s="1">
        <v>0</v>
      </c>
      <c r="BX17" s="1">
        <v>0</v>
      </c>
      <c r="BY17" s="1">
        <v>54</v>
      </c>
      <c r="BZ17" s="1">
        <v>0</v>
      </c>
      <c r="CA17" s="1">
        <v>8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f t="shared" si="0"/>
        <v>3.2417768000000011</v>
      </c>
      <c r="CL17" s="1">
        <v>1</v>
      </c>
    </row>
    <row r="18" spans="1:90" x14ac:dyDescent="0.25">
      <c r="A18" s="1" t="s">
        <v>112</v>
      </c>
      <c r="B18" s="1">
        <v>4.9000000000000004</v>
      </c>
      <c r="C18" s="1">
        <v>1</v>
      </c>
      <c r="D18" s="1">
        <v>90</v>
      </c>
      <c r="E18" s="1">
        <v>0.03</v>
      </c>
      <c r="F18" s="1">
        <v>0</v>
      </c>
      <c r="G18" s="1">
        <v>0</v>
      </c>
      <c r="H18" s="1">
        <v>0</v>
      </c>
      <c r="I18" s="1">
        <v>1</v>
      </c>
      <c r="J18" s="1">
        <v>0</v>
      </c>
      <c r="K18" s="1">
        <v>1</v>
      </c>
      <c r="L18" s="1">
        <v>0</v>
      </c>
      <c r="M18" s="1">
        <v>0</v>
      </c>
      <c r="N18" s="1">
        <v>1</v>
      </c>
      <c r="O18" s="1">
        <v>0.02</v>
      </c>
      <c r="P18" s="1">
        <v>0.02</v>
      </c>
      <c r="Q18" s="1">
        <v>0</v>
      </c>
      <c r="R18" s="1">
        <v>0</v>
      </c>
      <c r="S18" s="1">
        <v>0</v>
      </c>
      <c r="T18" s="1">
        <v>0</v>
      </c>
      <c r="U18" s="1">
        <v>3</v>
      </c>
      <c r="V18" s="1">
        <v>2</v>
      </c>
      <c r="W18" s="1">
        <v>67</v>
      </c>
      <c r="X18" s="1">
        <v>0</v>
      </c>
      <c r="Y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0.02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9</v>
      </c>
      <c r="AL18" s="1">
        <v>0.5</v>
      </c>
      <c r="AM18" s="1">
        <v>4.8</v>
      </c>
      <c r="AN18" s="1">
        <v>0.2</v>
      </c>
      <c r="AO18" s="1">
        <v>4.2</v>
      </c>
      <c r="AP18" s="1">
        <v>11</v>
      </c>
      <c r="AQ18" s="1">
        <v>11</v>
      </c>
      <c r="AR18" s="1">
        <v>0</v>
      </c>
      <c r="AS18" s="1">
        <v>1</v>
      </c>
      <c r="AT18" s="1">
        <v>2</v>
      </c>
      <c r="AU18" s="1">
        <v>1</v>
      </c>
      <c r="AV18" s="1">
        <v>1</v>
      </c>
      <c r="AW18" s="1">
        <v>100</v>
      </c>
      <c r="AX18" s="1">
        <v>5</v>
      </c>
      <c r="AY18" s="1">
        <v>2</v>
      </c>
      <c r="AZ18" s="1">
        <v>0</v>
      </c>
      <c r="BA18" s="1">
        <v>0</v>
      </c>
      <c r="BB18" s="1">
        <v>2</v>
      </c>
      <c r="BC18" s="1">
        <v>10</v>
      </c>
      <c r="BD18" s="1">
        <v>6</v>
      </c>
      <c r="BE18" s="1">
        <v>4</v>
      </c>
      <c r="BF18" s="1">
        <v>0</v>
      </c>
      <c r="BG18" s="1">
        <v>3</v>
      </c>
      <c r="BH18" s="1">
        <v>0</v>
      </c>
      <c r="BI18" s="1">
        <v>0.69</v>
      </c>
      <c r="BJ18" s="1">
        <v>50</v>
      </c>
      <c r="BK18" s="1">
        <v>42</v>
      </c>
      <c r="BL18" s="1">
        <v>84</v>
      </c>
      <c r="BM18" s="1">
        <v>10</v>
      </c>
      <c r="BN18" s="1">
        <v>6</v>
      </c>
      <c r="BO18" s="1">
        <v>60</v>
      </c>
      <c r="BP18" s="1">
        <v>3</v>
      </c>
      <c r="BQ18" s="1">
        <v>2</v>
      </c>
      <c r="BR18" s="1">
        <v>67</v>
      </c>
      <c r="BS18" s="1">
        <v>0</v>
      </c>
      <c r="BT18" s="1">
        <v>0</v>
      </c>
      <c r="BU18" s="1">
        <v>1</v>
      </c>
      <c r="BV18" s="1">
        <v>0</v>
      </c>
      <c r="BW18" s="1">
        <v>0</v>
      </c>
      <c r="BX18" s="1">
        <v>0</v>
      </c>
      <c r="BY18" s="1">
        <v>55</v>
      </c>
      <c r="BZ18" s="1">
        <v>2</v>
      </c>
      <c r="CA18" s="1">
        <v>3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f t="shared" si="0"/>
        <v>3.6419977500000011</v>
      </c>
      <c r="CL18" s="1">
        <v>1</v>
      </c>
    </row>
    <row r="19" spans="1:90" x14ac:dyDescent="0.25">
      <c r="A19" s="1" t="s">
        <v>168</v>
      </c>
      <c r="B19" s="1">
        <v>4.4000000000000004</v>
      </c>
      <c r="C19" s="1">
        <v>1</v>
      </c>
      <c r="D19" s="1">
        <v>90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7</v>
      </c>
      <c r="V19" s="1">
        <v>3</v>
      </c>
      <c r="W19" s="1">
        <v>43</v>
      </c>
      <c r="X19" s="1">
        <v>0</v>
      </c>
      <c r="Y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2</v>
      </c>
      <c r="AL19" s="1">
        <v>0.5</v>
      </c>
      <c r="AM19" s="1">
        <v>10</v>
      </c>
      <c r="AN19" s="1">
        <v>0</v>
      </c>
      <c r="AO19" s="1">
        <v>4</v>
      </c>
      <c r="AP19" s="1">
        <v>13</v>
      </c>
      <c r="AQ19" s="1">
        <v>13</v>
      </c>
      <c r="AR19" s="1">
        <v>0</v>
      </c>
      <c r="AS19" s="1">
        <v>1</v>
      </c>
      <c r="AT19" s="1">
        <v>2</v>
      </c>
      <c r="AU19" s="1">
        <v>0</v>
      </c>
      <c r="AV19" s="1">
        <v>0</v>
      </c>
      <c r="AX19" s="1">
        <v>7</v>
      </c>
      <c r="AY19" s="1">
        <v>3</v>
      </c>
      <c r="AZ19" s="1">
        <v>0</v>
      </c>
      <c r="BA19" s="1">
        <v>0</v>
      </c>
      <c r="BB19" s="1">
        <v>3</v>
      </c>
      <c r="BC19" s="1">
        <v>10</v>
      </c>
      <c r="BD19" s="1">
        <v>6</v>
      </c>
      <c r="BE19" s="1">
        <v>4</v>
      </c>
      <c r="BF19" s="1">
        <v>0</v>
      </c>
      <c r="BG19" s="1">
        <v>3</v>
      </c>
      <c r="BH19" s="1">
        <v>0</v>
      </c>
      <c r="BI19" s="1">
        <v>0.69</v>
      </c>
      <c r="BJ19" s="1">
        <v>47</v>
      </c>
      <c r="BK19" s="1">
        <v>38</v>
      </c>
      <c r="BL19" s="1">
        <v>81</v>
      </c>
      <c r="BM19" s="1">
        <v>22</v>
      </c>
      <c r="BN19" s="1">
        <v>15</v>
      </c>
      <c r="BO19" s="1">
        <v>68</v>
      </c>
      <c r="BP19" s="1">
        <v>7</v>
      </c>
      <c r="BQ19" s="1">
        <v>3</v>
      </c>
      <c r="BR19" s="1">
        <v>43</v>
      </c>
      <c r="BS19" s="1">
        <v>0</v>
      </c>
      <c r="BT19" s="1">
        <v>0</v>
      </c>
      <c r="BU19" s="1">
        <v>1</v>
      </c>
      <c r="BV19" s="1">
        <v>0</v>
      </c>
      <c r="BW19" s="1">
        <v>0</v>
      </c>
      <c r="BX19" s="1">
        <v>0</v>
      </c>
      <c r="BY19" s="1">
        <v>54</v>
      </c>
      <c r="BZ19" s="1">
        <v>1</v>
      </c>
      <c r="CA19" s="1">
        <v>6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f t="shared" si="0"/>
        <v>2.9856769999999999</v>
      </c>
      <c r="CL19" s="1">
        <v>1</v>
      </c>
    </row>
    <row r="20" spans="1:90" x14ac:dyDescent="0.25">
      <c r="A20" s="1" t="s">
        <v>126</v>
      </c>
      <c r="B20" s="1">
        <v>4.4000000000000004</v>
      </c>
      <c r="C20" s="1">
        <v>1</v>
      </c>
      <c r="D20" s="1">
        <v>45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3</v>
      </c>
      <c r="V20" s="1">
        <v>0</v>
      </c>
      <c r="W20" s="1">
        <v>0</v>
      </c>
      <c r="X20" s="1">
        <v>0</v>
      </c>
      <c r="Y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0.1</v>
      </c>
      <c r="AM20" s="1">
        <v>2.6</v>
      </c>
      <c r="AN20" s="1">
        <v>0</v>
      </c>
      <c r="AO20" s="1">
        <v>0.8</v>
      </c>
      <c r="AP20" s="1">
        <v>3</v>
      </c>
      <c r="AQ20" s="1">
        <v>3</v>
      </c>
      <c r="AR20" s="1">
        <v>0</v>
      </c>
      <c r="AS20" s="1">
        <v>0</v>
      </c>
      <c r="AT20" s="1">
        <v>3</v>
      </c>
      <c r="AU20" s="1">
        <v>1</v>
      </c>
      <c r="AV20" s="1">
        <v>1</v>
      </c>
      <c r="AW20" s="1">
        <v>100</v>
      </c>
      <c r="AX20" s="1">
        <v>6</v>
      </c>
      <c r="AY20" s="1">
        <v>1</v>
      </c>
      <c r="AZ20" s="1">
        <v>0</v>
      </c>
      <c r="BA20" s="1">
        <v>1</v>
      </c>
      <c r="BB20" s="1">
        <v>2</v>
      </c>
      <c r="BC20" s="1">
        <v>19</v>
      </c>
      <c r="BD20" s="1">
        <v>17</v>
      </c>
      <c r="BE20" s="1">
        <v>6</v>
      </c>
      <c r="BF20" s="1">
        <v>4</v>
      </c>
      <c r="BG20" s="1">
        <v>4</v>
      </c>
      <c r="BH20" s="1">
        <v>2</v>
      </c>
      <c r="BI20" s="1">
        <v>2.0699999999999998</v>
      </c>
      <c r="BJ20" s="1">
        <v>13</v>
      </c>
      <c r="BK20" s="1">
        <v>9</v>
      </c>
      <c r="BL20" s="1">
        <v>69</v>
      </c>
      <c r="BM20" s="1">
        <v>5</v>
      </c>
      <c r="BN20" s="1">
        <v>2</v>
      </c>
      <c r="BO20" s="1">
        <v>40</v>
      </c>
      <c r="BP20" s="1">
        <v>3</v>
      </c>
      <c r="BQ20" s="1">
        <v>0</v>
      </c>
      <c r="BR20" s="1">
        <v>0</v>
      </c>
      <c r="BS20" s="1">
        <v>0</v>
      </c>
      <c r="BT20" s="1">
        <v>0</v>
      </c>
      <c r="BU20" s="1">
        <v>1</v>
      </c>
      <c r="BV20" s="1">
        <v>0</v>
      </c>
      <c r="BW20" s="1">
        <v>1</v>
      </c>
      <c r="BX20" s="1">
        <v>0</v>
      </c>
      <c r="BY20" s="1">
        <v>31</v>
      </c>
      <c r="BZ20" s="1">
        <v>0</v>
      </c>
      <c r="CA20" s="1">
        <v>4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f t="shared" si="0"/>
        <v>3.3534331999999996</v>
      </c>
      <c r="CL20" s="1">
        <v>1</v>
      </c>
    </row>
    <row r="21" spans="1:90" x14ac:dyDescent="0.25">
      <c r="A21" s="1" t="s">
        <v>127</v>
      </c>
      <c r="B21" s="1">
        <v>4.7</v>
      </c>
      <c r="C21" s="1">
        <v>1</v>
      </c>
      <c r="D21" s="1">
        <v>90</v>
      </c>
      <c r="E21" s="1">
        <v>0.1</v>
      </c>
      <c r="F21" s="1">
        <v>0</v>
      </c>
      <c r="G21" s="1">
        <v>0.2</v>
      </c>
      <c r="H21" s="1">
        <v>0</v>
      </c>
      <c r="I21" s="1">
        <v>2</v>
      </c>
      <c r="J21" s="1">
        <v>1</v>
      </c>
      <c r="K21" s="1">
        <v>2</v>
      </c>
      <c r="L21" s="1">
        <v>0</v>
      </c>
      <c r="M21" s="1">
        <v>0</v>
      </c>
      <c r="N21" s="1">
        <v>0</v>
      </c>
      <c r="O21" s="1">
        <v>0.17</v>
      </c>
      <c r="P21" s="1">
        <v>0.17</v>
      </c>
      <c r="Q21" s="1">
        <v>0</v>
      </c>
      <c r="R21" s="1">
        <v>0</v>
      </c>
      <c r="S21" s="1">
        <v>0</v>
      </c>
      <c r="T21" s="1">
        <v>0</v>
      </c>
      <c r="U21" s="1">
        <v>7</v>
      </c>
      <c r="V21" s="1">
        <v>6</v>
      </c>
      <c r="W21" s="1">
        <v>86</v>
      </c>
      <c r="X21" s="1">
        <v>0</v>
      </c>
      <c r="Y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0.05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21</v>
      </c>
      <c r="AL21" s="1">
        <v>1.3</v>
      </c>
      <c r="AM21" s="1">
        <v>19.8</v>
      </c>
      <c r="AN21" s="1">
        <v>1.2</v>
      </c>
      <c r="AO21" s="1">
        <v>5.3</v>
      </c>
      <c r="AP21" s="1">
        <v>16</v>
      </c>
      <c r="AQ21" s="1">
        <v>16</v>
      </c>
      <c r="AR21" s="1">
        <v>0</v>
      </c>
      <c r="AS21" s="1">
        <v>2</v>
      </c>
      <c r="AT21" s="1">
        <v>1</v>
      </c>
      <c r="AU21" s="1">
        <v>5</v>
      </c>
      <c r="AV21" s="1">
        <v>4</v>
      </c>
      <c r="AW21" s="1">
        <v>80</v>
      </c>
      <c r="AX21" s="1">
        <v>6</v>
      </c>
      <c r="AY21" s="1">
        <v>3</v>
      </c>
      <c r="AZ21" s="1">
        <v>0</v>
      </c>
      <c r="BA21" s="1">
        <v>0</v>
      </c>
      <c r="BB21" s="1">
        <v>3</v>
      </c>
      <c r="BC21" s="1">
        <v>8</v>
      </c>
      <c r="BD21" s="1">
        <v>4</v>
      </c>
      <c r="BE21" s="1">
        <v>2</v>
      </c>
      <c r="BF21" s="1">
        <v>0</v>
      </c>
      <c r="BG21" s="1">
        <v>0</v>
      </c>
      <c r="BH21" s="1">
        <v>1</v>
      </c>
      <c r="BI21" s="1">
        <v>0.7</v>
      </c>
      <c r="BJ21" s="1">
        <v>30</v>
      </c>
      <c r="BK21" s="1">
        <v>23</v>
      </c>
      <c r="BL21" s="1">
        <v>77</v>
      </c>
      <c r="BM21" s="1">
        <v>17</v>
      </c>
      <c r="BN21" s="1">
        <v>15</v>
      </c>
      <c r="BO21" s="1">
        <v>88</v>
      </c>
      <c r="BP21" s="1">
        <v>7</v>
      </c>
      <c r="BQ21" s="1">
        <v>6</v>
      </c>
      <c r="BR21" s="1">
        <v>86</v>
      </c>
      <c r="BS21" s="1">
        <v>0</v>
      </c>
      <c r="BT21" s="1">
        <v>0</v>
      </c>
      <c r="BU21" s="1">
        <v>1</v>
      </c>
      <c r="BV21" s="1">
        <v>0</v>
      </c>
      <c r="BW21" s="1">
        <v>0</v>
      </c>
      <c r="BX21" s="1">
        <v>2</v>
      </c>
      <c r="BY21" s="1">
        <v>49</v>
      </c>
      <c r="BZ21" s="1">
        <v>2</v>
      </c>
      <c r="CA21" s="1">
        <v>3</v>
      </c>
      <c r="CB21" s="1">
        <v>3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f t="shared" si="0"/>
        <v>3.7432600200000006</v>
      </c>
      <c r="CL21" s="1">
        <v>1</v>
      </c>
    </row>
    <row r="22" spans="1:90" x14ac:dyDescent="0.25">
      <c r="A22" s="1" t="s">
        <v>147</v>
      </c>
      <c r="B22" s="1">
        <v>5.0999999999999996</v>
      </c>
      <c r="C22" s="1">
        <v>1</v>
      </c>
      <c r="D22" s="1">
        <v>90</v>
      </c>
      <c r="E22" s="1">
        <v>0.03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11</v>
      </c>
      <c r="V22" s="1">
        <v>9</v>
      </c>
      <c r="W22" s="1">
        <v>82</v>
      </c>
      <c r="X22" s="1">
        <v>1</v>
      </c>
      <c r="Y22" s="1">
        <v>0</v>
      </c>
      <c r="Z22" s="1">
        <v>0</v>
      </c>
      <c r="AA22" s="1">
        <v>0</v>
      </c>
      <c r="AB22" s="1">
        <v>0</v>
      </c>
      <c r="AC22" s="1">
        <v>1</v>
      </c>
      <c r="AD22" s="1">
        <v>0</v>
      </c>
      <c r="AE22" s="1">
        <v>0.04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2</v>
      </c>
      <c r="AL22" s="1">
        <v>12.8</v>
      </c>
      <c r="AM22" s="1">
        <v>8.6</v>
      </c>
      <c r="AN22" s="1">
        <v>0.1</v>
      </c>
      <c r="AO22" s="1">
        <v>4.0999999999999996</v>
      </c>
      <c r="AP22" s="1">
        <v>10</v>
      </c>
      <c r="AQ22" s="1">
        <v>10</v>
      </c>
      <c r="AR22" s="1">
        <v>0</v>
      </c>
      <c r="AS22" s="1">
        <v>1</v>
      </c>
      <c r="AT22" s="1">
        <v>2</v>
      </c>
      <c r="AU22" s="1">
        <v>0</v>
      </c>
      <c r="AV22" s="1">
        <v>0</v>
      </c>
      <c r="AX22" s="1">
        <v>4</v>
      </c>
      <c r="AY22" s="1">
        <v>1</v>
      </c>
      <c r="AZ22" s="1">
        <v>0</v>
      </c>
      <c r="BA22" s="1">
        <v>3</v>
      </c>
      <c r="BB22" s="1">
        <v>4</v>
      </c>
      <c r="BC22" s="1">
        <v>10</v>
      </c>
      <c r="BD22" s="1">
        <v>6</v>
      </c>
      <c r="BE22" s="1">
        <v>4</v>
      </c>
      <c r="BF22" s="1">
        <v>0</v>
      </c>
      <c r="BG22" s="1">
        <v>3</v>
      </c>
      <c r="BH22" s="1">
        <v>0</v>
      </c>
      <c r="BI22" s="1">
        <v>0.69</v>
      </c>
      <c r="BJ22" s="1">
        <v>33</v>
      </c>
      <c r="BK22" s="1">
        <v>28</v>
      </c>
      <c r="BL22" s="1">
        <v>85</v>
      </c>
      <c r="BM22" s="1">
        <v>20</v>
      </c>
      <c r="BN22" s="1">
        <v>15</v>
      </c>
      <c r="BO22" s="1">
        <v>75</v>
      </c>
      <c r="BP22" s="1">
        <v>11</v>
      </c>
      <c r="BQ22" s="1">
        <v>9</v>
      </c>
      <c r="BR22" s="1">
        <v>82</v>
      </c>
      <c r="BS22" s="1">
        <v>0</v>
      </c>
      <c r="BT22" s="1">
        <v>0</v>
      </c>
      <c r="BU22" s="1">
        <v>1</v>
      </c>
      <c r="BV22" s="1">
        <v>0</v>
      </c>
      <c r="BW22" s="1">
        <v>0</v>
      </c>
      <c r="BX22" s="1">
        <v>0</v>
      </c>
      <c r="BY22" s="1">
        <v>61</v>
      </c>
      <c r="BZ22" s="1">
        <v>1</v>
      </c>
      <c r="CA22" s="1">
        <v>5</v>
      </c>
      <c r="CB22" s="1">
        <v>1</v>
      </c>
      <c r="CC22" s="1">
        <v>1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f t="shared" si="0"/>
        <v>2.8734096300000007</v>
      </c>
      <c r="CL22" s="1">
        <v>1</v>
      </c>
    </row>
    <row r="23" spans="1:90" x14ac:dyDescent="0.25">
      <c r="A23" s="1" t="s">
        <v>206</v>
      </c>
      <c r="B23" s="1">
        <v>4.4000000000000004</v>
      </c>
      <c r="C23" s="1">
        <v>1</v>
      </c>
      <c r="D23" s="1">
        <v>90</v>
      </c>
      <c r="E23" s="1">
        <v>0.46</v>
      </c>
      <c r="F23" s="1">
        <v>0</v>
      </c>
      <c r="G23" s="1">
        <v>0.3</v>
      </c>
      <c r="H23" s="1">
        <v>0</v>
      </c>
      <c r="I23" s="1">
        <v>1</v>
      </c>
      <c r="J23" s="1">
        <v>1</v>
      </c>
      <c r="K23" s="1">
        <v>1</v>
      </c>
      <c r="L23" s="1">
        <v>0</v>
      </c>
      <c r="M23" s="1">
        <v>0</v>
      </c>
      <c r="N23" s="1">
        <v>1</v>
      </c>
      <c r="O23" s="1">
        <v>0.2</v>
      </c>
      <c r="P23" s="1">
        <v>0.2</v>
      </c>
      <c r="Q23" s="1">
        <v>0</v>
      </c>
      <c r="R23" s="1">
        <v>0</v>
      </c>
      <c r="S23" s="1">
        <v>0</v>
      </c>
      <c r="T23" s="1">
        <v>0</v>
      </c>
      <c r="U23" s="1">
        <v>11</v>
      </c>
      <c r="V23" s="1">
        <v>7</v>
      </c>
      <c r="W23" s="1">
        <v>64</v>
      </c>
      <c r="X23" s="1">
        <v>3</v>
      </c>
      <c r="Y23" s="1">
        <v>0</v>
      </c>
      <c r="Z23" s="1">
        <v>0</v>
      </c>
      <c r="AA23" s="1">
        <v>0</v>
      </c>
      <c r="AB23" s="1">
        <v>0</v>
      </c>
      <c r="AC23" s="1">
        <v>1</v>
      </c>
      <c r="AD23" s="1">
        <v>0</v>
      </c>
      <c r="AE23" s="1">
        <v>0.11</v>
      </c>
      <c r="AF23" s="1">
        <v>0</v>
      </c>
      <c r="AG23" s="1">
        <v>0</v>
      </c>
      <c r="AH23" s="1">
        <v>1</v>
      </c>
      <c r="AI23" s="1">
        <v>0</v>
      </c>
      <c r="AJ23" s="1">
        <v>0</v>
      </c>
      <c r="AK23" s="1">
        <v>36</v>
      </c>
      <c r="AL23" s="1">
        <v>11.9</v>
      </c>
      <c r="AM23" s="1">
        <v>21.4</v>
      </c>
      <c r="AN23" s="1">
        <v>1.5</v>
      </c>
      <c r="AO23" s="1">
        <v>2.4</v>
      </c>
      <c r="AP23" s="1">
        <v>5</v>
      </c>
      <c r="AQ23" s="1">
        <v>5</v>
      </c>
      <c r="AR23" s="1">
        <v>0</v>
      </c>
      <c r="AS23" s="1">
        <v>0</v>
      </c>
      <c r="AT23" s="1">
        <v>3</v>
      </c>
      <c r="AU23" s="1">
        <v>1</v>
      </c>
      <c r="AV23" s="1">
        <v>0</v>
      </c>
      <c r="AW23" s="1">
        <v>0</v>
      </c>
      <c r="AX23" s="1">
        <v>4</v>
      </c>
      <c r="AY23" s="1">
        <v>4</v>
      </c>
      <c r="AZ23" s="1">
        <v>2</v>
      </c>
      <c r="BA23" s="1">
        <v>0</v>
      </c>
      <c r="BB23" s="1">
        <v>6</v>
      </c>
      <c r="BC23" s="1">
        <v>19</v>
      </c>
      <c r="BD23" s="1">
        <v>17</v>
      </c>
      <c r="BE23" s="1">
        <v>6</v>
      </c>
      <c r="BF23" s="1">
        <v>4</v>
      </c>
      <c r="BG23" s="1">
        <v>4</v>
      </c>
      <c r="BH23" s="1">
        <v>2</v>
      </c>
      <c r="BI23" s="1">
        <v>2.0699999999999998</v>
      </c>
      <c r="BJ23" s="1">
        <v>35</v>
      </c>
      <c r="BK23" s="1">
        <v>26</v>
      </c>
      <c r="BL23" s="1">
        <v>74</v>
      </c>
      <c r="BM23" s="1">
        <v>23</v>
      </c>
      <c r="BN23" s="1">
        <v>12</v>
      </c>
      <c r="BO23" s="1">
        <v>52</v>
      </c>
      <c r="BP23" s="1">
        <v>11</v>
      </c>
      <c r="BQ23" s="1">
        <v>7</v>
      </c>
      <c r="BR23" s="1">
        <v>64</v>
      </c>
      <c r="BS23" s="1">
        <v>0</v>
      </c>
      <c r="BT23" s="1">
        <v>0</v>
      </c>
      <c r="BU23" s="1">
        <v>1</v>
      </c>
      <c r="BV23" s="1">
        <v>0</v>
      </c>
      <c r="BW23" s="1">
        <v>0</v>
      </c>
      <c r="BX23" s="1">
        <v>0</v>
      </c>
      <c r="BY23" s="1">
        <v>65</v>
      </c>
      <c r="BZ23" s="1">
        <v>2</v>
      </c>
      <c r="CA23" s="1">
        <v>6</v>
      </c>
      <c r="CB23" s="1">
        <v>1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f t="shared" si="0"/>
        <v>3.3238675600000001</v>
      </c>
      <c r="CL23" s="1">
        <v>1</v>
      </c>
    </row>
    <row r="24" spans="1:90" x14ac:dyDescent="0.25">
      <c r="A24" s="1" t="s">
        <v>159</v>
      </c>
      <c r="B24" s="1">
        <v>4.3</v>
      </c>
      <c r="C24" s="1">
        <v>1</v>
      </c>
      <c r="D24" s="1">
        <v>90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8</v>
      </c>
      <c r="V24" s="1">
        <v>4</v>
      </c>
      <c r="W24" s="1">
        <v>50</v>
      </c>
      <c r="X24" s="1">
        <v>0</v>
      </c>
      <c r="Y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2</v>
      </c>
      <c r="AL24" s="1">
        <v>1.2</v>
      </c>
      <c r="AM24" s="1">
        <v>23.6</v>
      </c>
      <c r="AN24" s="1">
        <v>0</v>
      </c>
      <c r="AO24" s="1">
        <v>1.7</v>
      </c>
      <c r="AP24" s="1">
        <v>17</v>
      </c>
      <c r="AQ24" s="1">
        <v>17</v>
      </c>
      <c r="AR24" s="1">
        <v>0</v>
      </c>
      <c r="AS24" s="1">
        <v>1</v>
      </c>
      <c r="AT24" s="1">
        <v>2</v>
      </c>
      <c r="AU24" s="1">
        <v>6</v>
      </c>
      <c r="AV24" s="1">
        <v>5</v>
      </c>
      <c r="AW24" s="1">
        <v>83</v>
      </c>
      <c r="AX24" s="1">
        <v>4</v>
      </c>
      <c r="AY24" s="1">
        <v>2</v>
      </c>
      <c r="AZ24" s="1">
        <v>1</v>
      </c>
      <c r="BA24" s="1">
        <v>1</v>
      </c>
      <c r="BB24" s="1">
        <v>4</v>
      </c>
      <c r="BC24" s="1">
        <v>13</v>
      </c>
      <c r="BD24" s="1">
        <v>9</v>
      </c>
      <c r="BE24" s="1">
        <v>5</v>
      </c>
      <c r="BF24" s="1">
        <v>1</v>
      </c>
      <c r="BG24" s="1">
        <v>1</v>
      </c>
      <c r="BH24" s="1">
        <v>5</v>
      </c>
      <c r="BI24" s="1">
        <v>2.42</v>
      </c>
      <c r="BJ24" s="1">
        <v>33</v>
      </c>
      <c r="BK24" s="1">
        <v>23</v>
      </c>
      <c r="BL24" s="1">
        <v>70</v>
      </c>
      <c r="BM24" s="1">
        <v>16</v>
      </c>
      <c r="BN24" s="1">
        <v>8</v>
      </c>
      <c r="BO24" s="1">
        <v>50</v>
      </c>
      <c r="BP24" s="1">
        <v>8</v>
      </c>
      <c r="BQ24" s="1">
        <v>4</v>
      </c>
      <c r="BR24" s="1">
        <v>50</v>
      </c>
      <c r="BS24" s="1">
        <v>0</v>
      </c>
      <c r="BT24" s="1">
        <v>0</v>
      </c>
      <c r="BU24" s="1">
        <v>1</v>
      </c>
      <c r="BV24" s="1">
        <v>0</v>
      </c>
      <c r="BW24" s="1">
        <v>0</v>
      </c>
      <c r="BX24" s="1">
        <v>1</v>
      </c>
      <c r="BY24" s="1">
        <v>54</v>
      </c>
      <c r="BZ24" s="1">
        <v>1</v>
      </c>
      <c r="CA24" s="1">
        <v>7</v>
      </c>
      <c r="CB24" s="1">
        <v>2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f t="shared" si="0"/>
        <v>3.5491092000000002</v>
      </c>
      <c r="CL24" s="1">
        <v>1</v>
      </c>
    </row>
    <row r="25" spans="1:90" x14ac:dyDescent="0.25">
      <c r="A25" s="1" t="s">
        <v>197</v>
      </c>
      <c r="B25" s="1">
        <v>4.4000000000000004</v>
      </c>
      <c r="C25" s="1">
        <v>1</v>
      </c>
      <c r="D25" s="1">
        <v>90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4</v>
      </c>
      <c r="V25" s="1">
        <v>1</v>
      </c>
      <c r="W25" s="1">
        <v>25</v>
      </c>
      <c r="X25" s="1">
        <v>0</v>
      </c>
      <c r="Y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0.7</v>
      </c>
      <c r="AM25" s="1">
        <v>6.2</v>
      </c>
      <c r="AN25" s="1">
        <v>0</v>
      </c>
      <c r="AO25" s="1">
        <v>3.2</v>
      </c>
      <c r="AP25" s="1">
        <v>10</v>
      </c>
      <c r="AQ25" s="1">
        <v>10</v>
      </c>
      <c r="AR25" s="1">
        <v>0</v>
      </c>
      <c r="AS25" s="1">
        <v>2</v>
      </c>
      <c r="AT25" s="1">
        <v>1</v>
      </c>
      <c r="AU25" s="1">
        <v>1</v>
      </c>
      <c r="AV25" s="1">
        <v>1</v>
      </c>
      <c r="AW25" s="1">
        <v>100</v>
      </c>
      <c r="AX25" s="1">
        <v>10</v>
      </c>
      <c r="AY25" s="1">
        <v>3</v>
      </c>
      <c r="AZ25" s="1">
        <v>0</v>
      </c>
      <c r="BA25" s="1">
        <v>1</v>
      </c>
      <c r="BB25" s="1">
        <v>4</v>
      </c>
      <c r="BC25" s="1">
        <v>5</v>
      </c>
      <c r="BD25" s="1">
        <v>4</v>
      </c>
      <c r="BE25" s="1">
        <v>4</v>
      </c>
      <c r="BF25" s="1">
        <v>0</v>
      </c>
      <c r="BG25" s="1">
        <v>0</v>
      </c>
      <c r="BH25" s="1">
        <v>1</v>
      </c>
      <c r="BI25" s="1">
        <v>1.07</v>
      </c>
      <c r="BJ25" s="1">
        <v>32</v>
      </c>
      <c r="BK25" s="1">
        <v>19</v>
      </c>
      <c r="BL25" s="1">
        <v>59</v>
      </c>
      <c r="BM25" s="1">
        <v>16</v>
      </c>
      <c r="BN25" s="1">
        <v>10</v>
      </c>
      <c r="BO25" s="1">
        <v>63</v>
      </c>
      <c r="BP25" s="1">
        <v>4</v>
      </c>
      <c r="BQ25" s="1">
        <v>1</v>
      </c>
      <c r="BR25" s="1">
        <v>25</v>
      </c>
      <c r="BS25" s="1">
        <v>0</v>
      </c>
      <c r="BT25" s="1">
        <v>0</v>
      </c>
      <c r="BU25" s="1">
        <v>1</v>
      </c>
      <c r="BV25" s="1">
        <v>0</v>
      </c>
      <c r="BW25" s="1">
        <v>0</v>
      </c>
      <c r="BX25" s="1">
        <v>0</v>
      </c>
      <c r="BY25" s="1">
        <v>44</v>
      </c>
      <c r="BZ25" s="1">
        <v>0</v>
      </c>
      <c r="CA25" s="1">
        <v>4</v>
      </c>
      <c r="CB25" s="1">
        <v>2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f t="shared" si="0"/>
        <v>3.5505534000000001</v>
      </c>
      <c r="CL25" s="1">
        <v>0</v>
      </c>
    </row>
    <row r="26" spans="1:90" x14ac:dyDescent="0.25">
      <c r="A26" s="1" t="s">
        <v>113</v>
      </c>
      <c r="B26" s="1">
        <v>4.3</v>
      </c>
      <c r="C26" s="1">
        <v>1</v>
      </c>
      <c r="D26" s="1">
        <v>90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X26" s="1">
        <v>0</v>
      </c>
      <c r="Y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0.1</v>
      </c>
      <c r="AM26" s="1">
        <v>10.8</v>
      </c>
      <c r="AN26" s="1">
        <v>0</v>
      </c>
      <c r="AO26" s="1">
        <v>4</v>
      </c>
      <c r="AP26" s="1">
        <v>12</v>
      </c>
      <c r="AQ26" s="1">
        <v>12</v>
      </c>
      <c r="AR26" s="1">
        <v>0</v>
      </c>
      <c r="AS26" s="1">
        <v>2</v>
      </c>
      <c r="AT26" s="1">
        <v>1</v>
      </c>
      <c r="AU26" s="1">
        <v>1</v>
      </c>
      <c r="AV26" s="1">
        <v>1</v>
      </c>
      <c r="AW26" s="1">
        <v>100</v>
      </c>
      <c r="AX26" s="1">
        <v>5</v>
      </c>
      <c r="AY26" s="1">
        <v>6</v>
      </c>
      <c r="AZ26" s="1">
        <v>0</v>
      </c>
      <c r="BA26" s="1">
        <v>1</v>
      </c>
      <c r="BB26" s="1">
        <v>7</v>
      </c>
      <c r="BC26" s="1">
        <v>8</v>
      </c>
      <c r="BD26" s="1">
        <v>4</v>
      </c>
      <c r="BE26" s="1">
        <v>2</v>
      </c>
      <c r="BF26" s="1">
        <v>0</v>
      </c>
      <c r="BG26" s="1">
        <v>0</v>
      </c>
      <c r="BH26" s="1">
        <v>1</v>
      </c>
      <c r="BI26" s="1">
        <v>0.7</v>
      </c>
      <c r="BJ26" s="1">
        <v>31</v>
      </c>
      <c r="BK26" s="1">
        <v>21</v>
      </c>
      <c r="BL26" s="1">
        <v>68</v>
      </c>
      <c r="BM26" s="1">
        <v>4</v>
      </c>
      <c r="BN26" s="1">
        <v>4</v>
      </c>
      <c r="BO26" s="1">
        <v>100</v>
      </c>
      <c r="BP26" s="1">
        <v>0</v>
      </c>
      <c r="BQ26" s="1">
        <v>0</v>
      </c>
      <c r="BS26" s="1">
        <v>0</v>
      </c>
      <c r="BT26" s="1">
        <v>0</v>
      </c>
      <c r="BU26" s="1">
        <v>1</v>
      </c>
      <c r="BV26" s="1">
        <v>0</v>
      </c>
      <c r="BW26" s="1">
        <v>0</v>
      </c>
      <c r="BX26" s="1">
        <v>0</v>
      </c>
      <c r="BY26" s="1">
        <v>43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f t="shared" si="0"/>
        <v>3.1989816000000006</v>
      </c>
      <c r="CL26" s="1">
        <v>0</v>
      </c>
    </row>
    <row r="27" spans="1:90" x14ac:dyDescent="0.25">
      <c r="A27" s="1" t="s">
        <v>140</v>
      </c>
      <c r="B27" s="1">
        <v>4.9000000000000004</v>
      </c>
      <c r="C27" s="1">
        <v>1</v>
      </c>
      <c r="D27" s="1">
        <v>90</v>
      </c>
      <c r="E27" s="1">
        <v>0.01</v>
      </c>
      <c r="F27" s="1">
        <v>0</v>
      </c>
      <c r="G27" s="1">
        <v>0</v>
      </c>
      <c r="H27" s="1">
        <v>0</v>
      </c>
      <c r="I27" s="1">
        <v>1</v>
      </c>
      <c r="J27" s="1">
        <v>0</v>
      </c>
      <c r="K27" s="1">
        <v>0</v>
      </c>
      <c r="L27" s="1">
        <v>1</v>
      </c>
      <c r="M27" s="1">
        <v>0</v>
      </c>
      <c r="N27" s="1">
        <v>0</v>
      </c>
      <c r="O27" s="1">
        <v>0.01</v>
      </c>
      <c r="P27" s="1">
        <v>0.01</v>
      </c>
      <c r="Q27" s="1">
        <v>0</v>
      </c>
      <c r="R27" s="1">
        <v>0</v>
      </c>
      <c r="S27" s="1">
        <v>0</v>
      </c>
      <c r="T27" s="1">
        <v>0</v>
      </c>
      <c r="U27" s="1">
        <v>22</v>
      </c>
      <c r="V27" s="1">
        <v>14</v>
      </c>
      <c r="W27" s="1">
        <v>64</v>
      </c>
      <c r="X27" s="1">
        <v>3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0.01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3</v>
      </c>
      <c r="AL27" s="1">
        <v>2.9</v>
      </c>
      <c r="AM27" s="1">
        <v>12.4</v>
      </c>
      <c r="AN27" s="1">
        <v>0.1</v>
      </c>
      <c r="AO27" s="1">
        <v>2.6</v>
      </c>
      <c r="AP27" s="1">
        <v>12</v>
      </c>
      <c r="AQ27" s="1">
        <v>12</v>
      </c>
      <c r="AR27" s="1">
        <v>0</v>
      </c>
      <c r="AS27" s="1">
        <v>1</v>
      </c>
      <c r="AT27" s="1">
        <v>3</v>
      </c>
      <c r="AU27" s="1">
        <v>3</v>
      </c>
      <c r="AV27" s="1">
        <v>2</v>
      </c>
      <c r="AW27" s="1">
        <v>67</v>
      </c>
      <c r="AX27" s="1">
        <v>7</v>
      </c>
      <c r="AY27" s="1">
        <v>1</v>
      </c>
      <c r="AZ27" s="1">
        <v>0</v>
      </c>
      <c r="BA27" s="1">
        <v>1</v>
      </c>
      <c r="BB27" s="1">
        <v>2</v>
      </c>
      <c r="BC27" s="1">
        <v>12</v>
      </c>
      <c r="BD27" s="1">
        <v>4</v>
      </c>
      <c r="BE27" s="1">
        <v>5</v>
      </c>
      <c r="BF27" s="1">
        <v>0</v>
      </c>
      <c r="BG27" s="1">
        <v>2</v>
      </c>
      <c r="BH27" s="1">
        <v>2</v>
      </c>
      <c r="BI27" s="1">
        <v>1.52</v>
      </c>
      <c r="BJ27" s="1">
        <v>41</v>
      </c>
      <c r="BK27" s="1">
        <v>30</v>
      </c>
      <c r="BL27" s="1">
        <v>73</v>
      </c>
      <c r="BM27" s="1">
        <v>31</v>
      </c>
      <c r="BN27" s="1">
        <v>19</v>
      </c>
      <c r="BO27" s="1">
        <v>61</v>
      </c>
      <c r="BP27" s="1">
        <v>22</v>
      </c>
      <c r="BQ27" s="1">
        <v>14</v>
      </c>
      <c r="BR27" s="1">
        <v>64</v>
      </c>
      <c r="BS27" s="1">
        <v>0</v>
      </c>
      <c r="BT27" s="1">
        <v>0</v>
      </c>
      <c r="BU27" s="1">
        <v>1</v>
      </c>
      <c r="BV27" s="1">
        <v>0</v>
      </c>
      <c r="BW27" s="1">
        <v>0</v>
      </c>
      <c r="BX27" s="1">
        <v>3</v>
      </c>
      <c r="BY27" s="1">
        <v>68</v>
      </c>
      <c r="BZ27" s="1">
        <v>1</v>
      </c>
      <c r="CA27" s="1">
        <v>9</v>
      </c>
      <c r="CB27" s="1">
        <v>6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f t="shared" si="0"/>
        <v>4.0121239699999984</v>
      </c>
      <c r="CL27" s="1">
        <v>0</v>
      </c>
    </row>
    <row r="28" spans="1:90" x14ac:dyDescent="0.25">
      <c r="A28" s="1" t="s">
        <v>157</v>
      </c>
      <c r="B28" s="1">
        <v>4.4000000000000004</v>
      </c>
      <c r="C28" s="1">
        <v>1</v>
      </c>
      <c r="D28" s="1">
        <v>90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8</v>
      </c>
      <c r="V28" s="1">
        <v>8</v>
      </c>
      <c r="W28" s="1">
        <v>100</v>
      </c>
      <c r="X28" s="1">
        <v>1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1.8</v>
      </c>
      <c r="AM28" s="1">
        <v>12</v>
      </c>
      <c r="AN28" s="1">
        <v>0</v>
      </c>
      <c r="AO28" s="1">
        <v>2</v>
      </c>
      <c r="AP28" s="1">
        <v>11</v>
      </c>
      <c r="AQ28" s="1">
        <v>11</v>
      </c>
      <c r="AR28" s="1">
        <v>0</v>
      </c>
      <c r="AS28" s="1">
        <v>0</v>
      </c>
      <c r="AT28" s="1">
        <v>4</v>
      </c>
      <c r="AU28" s="1">
        <v>2</v>
      </c>
      <c r="AV28" s="1">
        <v>1</v>
      </c>
      <c r="AW28" s="1">
        <v>50</v>
      </c>
      <c r="AX28" s="1">
        <v>4</v>
      </c>
      <c r="AY28" s="1">
        <v>2</v>
      </c>
      <c r="AZ28" s="1">
        <v>0</v>
      </c>
      <c r="BA28" s="1">
        <v>0</v>
      </c>
      <c r="BB28" s="1">
        <v>2</v>
      </c>
      <c r="BC28" s="1">
        <v>12</v>
      </c>
      <c r="BD28" s="1">
        <v>8</v>
      </c>
      <c r="BE28" s="1">
        <v>6</v>
      </c>
      <c r="BF28" s="1">
        <v>0</v>
      </c>
      <c r="BG28" s="1">
        <v>2</v>
      </c>
      <c r="BH28" s="1">
        <v>3</v>
      </c>
      <c r="BI28" s="1">
        <v>1.94</v>
      </c>
      <c r="BJ28" s="1">
        <v>50</v>
      </c>
      <c r="BK28" s="1">
        <v>37</v>
      </c>
      <c r="BL28" s="1">
        <v>74</v>
      </c>
      <c r="BM28" s="1">
        <v>23</v>
      </c>
      <c r="BN28" s="1">
        <v>17</v>
      </c>
      <c r="BO28" s="1">
        <v>74</v>
      </c>
      <c r="BP28" s="1">
        <v>8</v>
      </c>
      <c r="BQ28" s="1">
        <v>8</v>
      </c>
      <c r="BR28" s="1">
        <v>100</v>
      </c>
      <c r="BS28" s="1">
        <v>0</v>
      </c>
      <c r="BT28" s="1">
        <v>0</v>
      </c>
      <c r="BU28" s="1">
        <v>1</v>
      </c>
      <c r="BV28" s="1">
        <v>0</v>
      </c>
      <c r="BW28" s="1">
        <v>0</v>
      </c>
      <c r="BX28" s="1">
        <v>1</v>
      </c>
      <c r="BY28" s="1">
        <v>72</v>
      </c>
      <c r="BZ28" s="1">
        <v>0</v>
      </c>
      <c r="CA28" s="1">
        <v>5</v>
      </c>
      <c r="CB28" s="1">
        <v>1</v>
      </c>
      <c r="CC28" s="1">
        <v>1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f t="shared" si="0"/>
        <v>4.052925000000001</v>
      </c>
      <c r="CL28" s="1">
        <v>0</v>
      </c>
    </row>
    <row r="29" spans="1:90" x14ac:dyDescent="0.25">
      <c r="A29" s="1" t="s">
        <v>115</v>
      </c>
      <c r="B29" s="1">
        <v>4.9000000000000004</v>
      </c>
      <c r="C29" s="1">
        <v>1</v>
      </c>
      <c r="D29" s="1">
        <v>90</v>
      </c>
      <c r="E29" s="1">
        <v>0</v>
      </c>
      <c r="F29" s="1">
        <v>0</v>
      </c>
      <c r="G29" s="1">
        <v>0</v>
      </c>
      <c r="H29" s="1">
        <v>0</v>
      </c>
      <c r="I29" s="1">
        <v>1</v>
      </c>
      <c r="J29" s="1">
        <v>0</v>
      </c>
      <c r="K29" s="1">
        <v>0</v>
      </c>
      <c r="L29" s="1">
        <v>1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8</v>
      </c>
      <c r="V29" s="1">
        <v>4</v>
      </c>
      <c r="W29" s="1">
        <v>50</v>
      </c>
      <c r="X29" s="1">
        <v>0</v>
      </c>
      <c r="Y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1</v>
      </c>
      <c r="AL29" s="1">
        <v>0.7</v>
      </c>
      <c r="AM29" s="1">
        <v>12</v>
      </c>
      <c r="AN29" s="1">
        <v>0</v>
      </c>
      <c r="AO29" s="1">
        <v>2.5</v>
      </c>
      <c r="AP29" s="1">
        <v>8</v>
      </c>
      <c r="AQ29" s="1">
        <v>8</v>
      </c>
      <c r="AR29" s="1">
        <v>0</v>
      </c>
      <c r="AS29" s="1">
        <v>1</v>
      </c>
      <c r="AT29" s="1">
        <v>3</v>
      </c>
      <c r="AU29" s="1">
        <v>3</v>
      </c>
      <c r="AV29" s="1">
        <v>0</v>
      </c>
      <c r="AW29" s="1">
        <v>0</v>
      </c>
      <c r="AX29" s="1">
        <v>11</v>
      </c>
      <c r="AY29" s="1">
        <v>2</v>
      </c>
      <c r="AZ29" s="1">
        <v>0</v>
      </c>
      <c r="BA29" s="1">
        <v>0</v>
      </c>
      <c r="BB29" s="1">
        <v>2</v>
      </c>
      <c r="BC29" s="1">
        <v>12</v>
      </c>
      <c r="BD29" s="1">
        <v>4</v>
      </c>
      <c r="BE29" s="1">
        <v>5</v>
      </c>
      <c r="BF29" s="1">
        <v>0</v>
      </c>
      <c r="BG29" s="1">
        <v>2</v>
      </c>
      <c r="BH29" s="1">
        <v>2</v>
      </c>
      <c r="BI29" s="1">
        <v>1.52</v>
      </c>
      <c r="BJ29" s="1">
        <v>49</v>
      </c>
      <c r="BK29" s="1">
        <v>34</v>
      </c>
      <c r="BL29" s="1">
        <v>69</v>
      </c>
      <c r="BM29" s="1">
        <v>22</v>
      </c>
      <c r="BN29" s="1">
        <v>11</v>
      </c>
      <c r="BO29" s="1">
        <v>50</v>
      </c>
      <c r="BP29" s="1">
        <v>8</v>
      </c>
      <c r="BQ29" s="1">
        <v>4</v>
      </c>
      <c r="BR29" s="1">
        <v>50</v>
      </c>
      <c r="BS29" s="1">
        <v>0</v>
      </c>
      <c r="BT29" s="1">
        <v>0</v>
      </c>
      <c r="BU29" s="1">
        <v>1</v>
      </c>
      <c r="BV29" s="1">
        <v>0</v>
      </c>
      <c r="BW29" s="1">
        <v>0</v>
      </c>
      <c r="BX29" s="1">
        <v>0</v>
      </c>
      <c r="BY29" s="1">
        <v>59</v>
      </c>
      <c r="BZ29" s="1">
        <v>0</v>
      </c>
      <c r="CA29" s="1">
        <v>6</v>
      </c>
      <c r="CB29" s="1">
        <v>1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f t="shared" si="0"/>
        <v>3.731482999999999</v>
      </c>
      <c r="CL29" s="1">
        <v>-2</v>
      </c>
    </row>
    <row r="30" spans="1:90" x14ac:dyDescent="0.25">
      <c r="A30" s="1" t="s">
        <v>148</v>
      </c>
      <c r="B30" s="1">
        <v>7.1</v>
      </c>
      <c r="C30" s="1">
        <v>2</v>
      </c>
      <c r="D30" s="1">
        <v>90</v>
      </c>
      <c r="E30" s="1">
        <v>0.06</v>
      </c>
      <c r="F30" s="1">
        <v>0</v>
      </c>
      <c r="G30" s="1">
        <v>0.1</v>
      </c>
      <c r="H30" s="1">
        <v>0</v>
      </c>
      <c r="I30" s="1">
        <v>1.5</v>
      </c>
      <c r="J30" s="1">
        <v>0</v>
      </c>
      <c r="K30" s="1">
        <v>0</v>
      </c>
      <c r="L30" s="1">
        <v>1.5</v>
      </c>
      <c r="M30" s="1">
        <v>0</v>
      </c>
      <c r="N30" s="1">
        <v>0</v>
      </c>
      <c r="O30" s="1">
        <v>0.02</v>
      </c>
      <c r="P30" s="1">
        <v>0.02</v>
      </c>
      <c r="Q30" s="1">
        <v>0</v>
      </c>
      <c r="R30" s="1">
        <v>0</v>
      </c>
      <c r="S30" s="1">
        <v>0</v>
      </c>
      <c r="T30" s="1">
        <v>0</v>
      </c>
      <c r="U30" s="1">
        <v>36.5</v>
      </c>
      <c r="V30" s="1">
        <v>31.5</v>
      </c>
      <c r="W30" s="1">
        <v>86</v>
      </c>
      <c r="X30" s="1">
        <v>2.5</v>
      </c>
      <c r="Y30" s="1">
        <v>0.5</v>
      </c>
      <c r="Z30" s="1">
        <v>20</v>
      </c>
      <c r="AA30" s="1">
        <v>0</v>
      </c>
      <c r="AB30" s="1">
        <v>0</v>
      </c>
      <c r="AC30" s="1">
        <v>1</v>
      </c>
      <c r="AD30" s="1">
        <v>0</v>
      </c>
      <c r="AE30" s="1">
        <v>0.06</v>
      </c>
      <c r="AF30" s="1">
        <v>0</v>
      </c>
      <c r="AG30" s="1">
        <v>0</v>
      </c>
      <c r="AH30" s="1">
        <v>0</v>
      </c>
      <c r="AI30" s="1">
        <v>0</v>
      </c>
      <c r="AJ30" s="1">
        <v>0.5</v>
      </c>
      <c r="AK30" s="1">
        <v>11.5</v>
      </c>
      <c r="AL30" s="1">
        <v>21.85</v>
      </c>
      <c r="AM30" s="1">
        <v>13.5</v>
      </c>
      <c r="AN30" s="1">
        <v>0.3</v>
      </c>
      <c r="AO30" s="1">
        <v>4.5999999999999996</v>
      </c>
      <c r="AP30" s="1">
        <v>9</v>
      </c>
      <c r="AQ30" s="1">
        <v>15</v>
      </c>
      <c r="AR30" s="1">
        <v>0</v>
      </c>
      <c r="AS30" s="1">
        <v>4</v>
      </c>
      <c r="AT30" s="1">
        <v>0.5</v>
      </c>
      <c r="AU30" s="1">
        <v>2</v>
      </c>
      <c r="AV30" s="1">
        <v>0</v>
      </c>
      <c r="AW30" s="1">
        <v>0</v>
      </c>
      <c r="AX30" s="1">
        <v>1.5</v>
      </c>
      <c r="AY30" s="1">
        <v>1</v>
      </c>
      <c r="AZ30" s="1">
        <v>0</v>
      </c>
      <c r="BA30" s="1">
        <v>1</v>
      </c>
      <c r="BB30" s="1">
        <v>2</v>
      </c>
      <c r="BC30" s="1">
        <v>6.5</v>
      </c>
      <c r="BD30" s="1">
        <v>4</v>
      </c>
      <c r="BE30" s="1">
        <v>2</v>
      </c>
      <c r="BF30" s="1">
        <v>0</v>
      </c>
      <c r="BG30" s="1">
        <v>0</v>
      </c>
      <c r="BH30" s="1">
        <v>0.5</v>
      </c>
      <c r="BI30" s="1">
        <v>0.56999999999999995</v>
      </c>
      <c r="BJ30" s="1">
        <v>81.5</v>
      </c>
      <c r="BK30" s="1">
        <v>71</v>
      </c>
      <c r="BL30" s="1">
        <v>87</v>
      </c>
      <c r="BM30" s="1">
        <v>56.5</v>
      </c>
      <c r="BN30" s="1">
        <v>47</v>
      </c>
      <c r="BO30" s="1">
        <v>83</v>
      </c>
      <c r="BP30" s="1">
        <v>36.5</v>
      </c>
      <c r="BQ30" s="1">
        <v>31.5</v>
      </c>
      <c r="BR30" s="1">
        <v>86</v>
      </c>
      <c r="BS30" s="1">
        <v>0.5</v>
      </c>
      <c r="BT30" s="1">
        <v>0</v>
      </c>
      <c r="BU30" s="1">
        <v>2</v>
      </c>
      <c r="BV30" s="1">
        <v>0</v>
      </c>
      <c r="BW30" s="1">
        <v>0</v>
      </c>
      <c r="BX30" s="1">
        <v>0</v>
      </c>
      <c r="BY30" s="1">
        <v>105</v>
      </c>
      <c r="BZ30" s="1">
        <v>1.5</v>
      </c>
      <c r="CA30" s="1">
        <v>15.5</v>
      </c>
      <c r="CB30" s="1">
        <v>6.5</v>
      </c>
      <c r="CC30" s="1">
        <v>0.5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f t="shared" si="0"/>
        <v>4.9174926800000005</v>
      </c>
      <c r="CL30" s="1">
        <v>11</v>
      </c>
    </row>
    <row r="31" spans="1:90" x14ac:dyDescent="0.25">
      <c r="A31" s="1" t="s">
        <v>155</v>
      </c>
      <c r="B31" s="1">
        <v>8.5</v>
      </c>
      <c r="C31" s="1">
        <v>2</v>
      </c>
      <c r="D31" s="1">
        <v>90</v>
      </c>
      <c r="E31" s="1">
        <v>0.19</v>
      </c>
      <c r="F31" s="1">
        <v>0.5</v>
      </c>
      <c r="G31" s="1">
        <v>0.4</v>
      </c>
      <c r="H31" s="1">
        <v>1</v>
      </c>
      <c r="I31" s="1">
        <v>1</v>
      </c>
      <c r="J31" s="1">
        <v>0.5</v>
      </c>
      <c r="K31" s="1">
        <v>0.5</v>
      </c>
      <c r="L31" s="1">
        <v>0.5</v>
      </c>
      <c r="M31" s="1">
        <v>0</v>
      </c>
      <c r="N31" s="1">
        <v>0</v>
      </c>
      <c r="O31" s="1">
        <v>0.1</v>
      </c>
      <c r="P31" s="1">
        <v>0.1</v>
      </c>
      <c r="Q31" s="1">
        <v>0</v>
      </c>
      <c r="R31" s="1">
        <v>0</v>
      </c>
      <c r="S31" s="1">
        <v>0</v>
      </c>
      <c r="T31" s="1">
        <v>0</v>
      </c>
      <c r="U31" s="1">
        <v>33.5</v>
      </c>
      <c r="V31" s="1">
        <v>21.5</v>
      </c>
      <c r="W31" s="1">
        <v>64</v>
      </c>
      <c r="X31" s="1">
        <v>8</v>
      </c>
      <c r="Y31" s="1">
        <v>2</v>
      </c>
      <c r="Z31" s="1">
        <v>25</v>
      </c>
      <c r="AA31" s="1">
        <v>4.5</v>
      </c>
      <c r="AB31" s="1">
        <v>1</v>
      </c>
      <c r="AC31" s="1">
        <v>2</v>
      </c>
      <c r="AD31" s="1">
        <v>0.5</v>
      </c>
      <c r="AE31" s="1">
        <v>0.3</v>
      </c>
      <c r="AF31" s="1">
        <v>0.5</v>
      </c>
      <c r="AG31" s="1">
        <v>0</v>
      </c>
      <c r="AH31" s="1">
        <v>0</v>
      </c>
      <c r="AI31" s="1">
        <v>0</v>
      </c>
      <c r="AJ31" s="1">
        <v>0</v>
      </c>
      <c r="AK31" s="1">
        <v>19.5</v>
      </c>
      <c r="AL31" s="1">
        <v>33.549999999999997</v>
      </c>
      <c r="AM31" s="1">
        <v>21.5</v>
      </c>
      <c r="AN31" s="1">
        <v>1.5</v>
      </c>
      <c r="AO31" s="1">
        <v>5.0999999999999996</v>
      </c>
      <c r="AP31" s="1">
        <v>13.5</v>
      </c>
      <c r="AQ31" s="1">
        <v>18</v>
      </c>
      <c r="AR31" s="1">
        <v>0</v>
      </c>
      <c r="AS31" s="1">
        <v>3</v>
      </c>
      <c r="AT31" s="1">
        <v>1.5</v>
      </c>
      <c r="AU31" s="1">
        <v>0</v>
      </c>
      <c r="AV31" s="1">
        <v>0</v>
      </c>
      <c r="AX31" s="1">
        <v>10</v>
      </c>
      <c r="AY31" s="1">
        <v>1.5</v>
      </c>
      <c r="AZ31" s="1">
        <v>0</v>
      </c>
      <c r="BA31" s="1">
        <v>0.5</v>
      </c>
      <c r="BB31" s="1">
        <v>2</v>
      </c>
      <c r="BC31" s="1">
        <v>10.5</v>
      </c>
      <c r="BD31" s="1">
        <v>7</v>
      </c>
      <c r="BE31" s="1">
        <v>3.5</v>
      </c>
      <c r="BF31" s="1">
        <v>1</v>
      </c>
      <c r="BG31" s="1">
        <v>0.5</v>
      </c>
      <c r="BH31" s="1">
        <v>1.5</v>
      </c>
      <c r="BI31" s="1">
        <v>1.06</v>
      </c>
      <c r="BJ31" s="1">
        <v>66.5</v>
      </c>
      <c r="BK31" s="1">
        <v>49.5</v>
      </c>
      <c r="BL31" s="1">
        <v>74</v>
      </c>
      <c r="BM31" s="1">
        <v>57.5</v>
      </c>
      <c r="BN31" s="1">
        <v>38</v>
      </c>
      <c r="BO31" s="1">
        <v>66</v>
      </c>
      <c r="BP31" s="1">
        <v>33.5</v>
      </c>
      <c r="BQ31" s="1">
        <v>21.5</v>
      </c>
      <c r="BR31" s="1">
        <v>64</v>
      </c>
      <c r="BS31" s="1">
        <v>0</v>
      </c>
      <c r="BT31" s="1">
        <v>0</v>
      </c>
      <c r="BU31" s="1">
        <v>2</v>
      </c>
      <c r="BV31" s="1">
        <v>0</v>
      </c>
      <c r="BW31" s="1">
        <v>0</v>
      </c>
      <c r="BX31" s="1">
        <v>0.5</v>
      </c>
      <c r="BY31" s="1">
        <v>97</v>
      </c>
      <c r="BZ31" s="1">
        <v>4</v>
      </c>
      <c r="CA31" s="1">
        <v>17</v>
      </c>
      <c r="CB31" s="1">
        <v>13</v>
      </c>
      <c r="CC31" s="1">
        <v>0</v>
      </c>
      <c r="CD31" s="1">
        <v>0</v>
      </c>
      <c r="CE31" s="1">
        <v>3.5</v>
      </c>
      <c r="CF31" s="1">
        <v>0.5</v>
      </c>
      <c r="CG31" s="1">
        <v>0</v>
      </c>
      <c r="CH31" s="1">
        <v>0</v>
      </c>
      <c r="CI31" s="1">
        <v>0</v>
      </c>
      <c r="CJ31" s="1">
        <v>0</v>
      </c>
      <c r="CK31" s="1">
        <f t="shared" si="0"/>
        <v>5.4738398899999989</v>
      </c>
      <c r="CL31" s="1">
        <v>10</v>
      </c>
    </row>
    <row r="32" spans="1:90" x14ac:dyDescent="0.25">
      <c r="A32" s="1" t="s">
        <v>109</v>
      </c>
      <c r="B32" s="1">
        <v>5.7</v>
      </c>
      <c r="C32" s="1">
        <v>2</v>
      </c>
      <c r="D32" s="1">
        <v>90</v>
      </c>
      <c r="E32" s="1">
        <v>0.08</v>
      </c>
      <c r="F32" s="1">
        <v>0.33</v>
      </c>
      <c r="G32" s="1">
        <v>0.1</v>
      </c>
      <c r="H32" s="1">
        <v>1</v>
      </c>
      <c r="I32" s="1">
        <v>1.5</v>
      </c>
      <c r="J32" s="1">
        <v>0.5</v>
      </c>
      <c r="K32" s="1">
        <v>1</v>
      </c>
      <c r="L32" s="1">
        <v>0.5</v>
      </c>
      <c r="M32" s="1">
        <v>0</v>
      </c>
      <c r="N32" s="1">
        <v>0.5</v>
      </c>
      <c r="O32" s="1">
        <v>0.08</v>
      </c>
      <c r="P32" s="1">
        <v>0.08</v>
      </c>
      <c r="Q32" s="1">
        <v>0</v>
      </c>
      <c r="R32" s="1">
        <v>0.5</v>
      </c>
      <c r="S32" s="1">
        <v>0</v>
      </c>
      <c r="T32" s="1">
        <v>0.5</v>
      </c>
      <c r="U32" s="1">
        <v>9.5</v>
      </c>
      <c r="V32" s="1">
        <v>9</v>
      </c>
      <c r="W32" s="1">
        <v>95</v>
      </c>
      <c r="X32" s="1">
        <v>0</v>
      </c>
      <c r="Y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0.02</v>
      </c>
      <c r="AF32" s="1">
        <v>0.5</v>
      </c>
      <c r="AG32" s="1">
        <v>0</v>
      </c>
      <c r="AH32" s="1">
        <v>0</v>
      </c>
      <c r="AI32" s="1">
        <v>0</v>
      </c>
      <c r="AJ32" s="1">
        <v>0.5</v>
      </c>
      <c r="AK32" s="1">
        <v>9.5</v>
      </c>
      <c r="AL32" s="1">
        <v>2.4500000000000002</v>
      </c>
      <c r="AM32" s="1">
        <v>9</v>
      </c>
      <c r="AN32" s="1">
        <v>0.6</v>
      </c>
      <c r="AO32" s="1">
        <v>4.9000000000000004</v>
      </c>
      <c r="AP32" s="1">
        <v>12.5</v>
      </c>
      <c r="AQ32" s="1">
        <v>23</v>
      </c>
      <c r="AR32" s="1">
        <v>0.5</v>
      </c>
      <c r="AS32" s="1">
        <v>6</v>
      </c>
      <c r="AT32" s="1">
        <v>0.5</v>
      </c>
      <c r="AU32" s="1">
        <v>0.5</v>
      </c>
      <c r="AV32" s="1">
        <v>0</v>
      </c>
      <c r="AW32" s="1">
        <v>0</v>
      </c>
      <c r="AX32" s="1">
        <v>5</v>
      </c>
      <c r="AY32" s="1">
        <v>1</v>
      </c>
      <c r="AZ32" s="1">
        <v>0</v>
      </c>
      <c r="BA32" s="1">
        <v>0</v>
      </c>
      <c r="BB32" s="1">
        <v>1</v>
      </c>
      <c r="BC32" s="1">
        <v>6.5</v>
      </c>
      <c r="BD32" s="1">
        <v>4</v>
      </c>
      <c r="BE32" s="1">
        <v>2</v>
      </c>
      <c r="BF32" s="1">
        <v>0</v>
      </c>
      <c r="BG32" s="1">
        <v>0</v>
      </c>
      <c r="BH32" s="1">
        <v>0.5</v>
      </c>
      <c r="BI32" s="1">
        <v>0.56999999999999995</v>
      </c>
      <c r="BJ32" s="1">
        <v>75</v>
      </c>
      <c r="BK32" s="1">
        <v>71.5</v>
      </c>
      <c r="BL32" s="1">
        <v>95</v>
      </c>
      <c r="BM32" s="1">
        <v>34.5</v>
      </c>
      <c r="BN32" s="1">
        <v>33</v>
      </c>
      <c r="BO32" s="1">
        <v>96</v>
      </c>
      <c r="BP32" s="1">
        <v>9.5</v>
      </c>
      <c r="BQ32" s="1">
        <v>9</v>
      </c>
      <c r="BR32" s="1">
        <v>95</v>
      </c>
      <c r="BS32" s="1">
        <v>0</v>
      </c>
      <c r="BT32" s="1">
        <v>0</v>
      </c>
      <c r="BU32" s="1">
        <v>2</v>
      </c>
      <c r="BV32" s="1">
        <v>0</v>
      </c>
      <c r="BW32" s="1">
        <v>0</v>
      </c>
      <c r="BX32" s="1">
        <v>0.5</v>
      </c>
      <c r="BY32" s="1">
        <v>79</v>
      </c>
      <c r="BZ32" s="1">
        <v>1</v>
      </c>
      <c r="CA32" s="1">
        <v>8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0</v>
      </c>
      <c r="CK32" s="1">
        <f t="shared" si="0"/>
        <v>3.90929656</v>
      </c>
      <c r="CL32" s="1">
        <v>7</v>
      </c>
    </row>
    <row r="33" spans="1:90" x14ac:dyDescent="0.25">
      <c r="A33" s="1" t="s">
        <v>59</v>
      </c>
      <c r="B33" s="1">
        <v>6.7</v>
      </c>
      <c r="C33" s="1">
        <v>2</v>
      </c>
      <c r="D33" s="1">
        <v>90</v>
      </c>
      <c r="E33" s="1">
        <v>0.05</v>
      </c>
      <c r="F33" s="1">
        <v>0</v>
      </c>
      <c r="G33" s="1">
        <v>0.1</v>
      </c>
      <c r="H33" s="1">
        <v>0</v>
      </c>
      <c r="I33" s="1">
        <v>0.5</v>
      </c>
      <c r="J33" s="1">
        <v>0.5</v>
      </c>
      <c r="K33" s="1">
        <v>0.5</v>
      </c>
      <c r="L33" s="1">
        <v>0</v>
      </c>
      <c r="M33" s="1">
        <v>0</v>
      </c>
      <c r="N33" s="1">
        <v>0</v>
      </c>
      <c r="O33" s="1">
        <v>0.08</v>
      </c>
      <c r="P33" s="1">
        <v>0.08</v>
      </c>
      <c r="Q33" s="1">
        <v>0</v>
      </c>
      <c r="R33" s="1">
        <v>0</v>
      </c>
      <c r="S33" s="1">
        <v>0</v>
      </c>
      <c r="T33" s="1">
        <v>0</v>
      </c>
      <c r="U33" s="1">
        <v>10.5</v>
      </c>
      <c r="V33" s="1">
        <v>5.5</v>
      </c>
      <c r="W33" s="1">
        <v>52</v>
      </c>
      <c r="X33" s="1">
        <v>0</v>
      </c>
      <c r="Y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0.02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10.5</v>
      </c>
      <c r="AL33" s="1">
        <v>1.1000000000000001</v>
      </c>
      <c r="AM33" s="1">
        <v>22</v>
      </c>
      <c r="AN33" s="1">
        <v>0.6</v>
      </c>
      <c r="AO33" s="1">
        <v>4.2</v>
      </c>
      <c r="AP33" s="1">
        <v>15</v>
      </c>
      <c r="AQ33" s="1">
        <v>15</v>
      </c>
      <c r="AR33" s="1">
        <v>0</v>
      </c>
      <c r="AS33" s="1">
        <v>1.5</v>
      </c>
      <c r="AT33" s="1">
        <v>1.5</v>
      </c>
      <c r="AU33" s="1">
        <v>1</v>
      </c>
      <c r="AV33" s="1">
        <v>1</v>
      </c>
      <c r="AW33" s="1">
        <v>100</v>
      </c>
      <c r="AX33" s="1">
        <v>6.5</v>
      </c>
      <c r="AY33" s="1">
        <v>4</v>
      </c>
      <c r="AZ33" s="1">
        <v>1</v>
      </c>
      <c r="BA33" s="1">
        <v>1</v>
      </c>
      <c r="BB33" s="1">
        <v>6</v>
      </c>
      <c r="BC33" s="1">
        <v>10.5</v>
      </c>
      <c r="BD33" s="1">
        <v>7</v>
      </c>
      <c r="BE33" s="1">
        <v>3.5</v>
      </c>
      <c r="BF33" s="1">
        <v>1</v>
      </c>
      <c r="BG33" s="1">
        <v>0.5</v>
      </c>
      <c r="BH33" s="1">
        <v>1.5</v>
      </c>
      <c r="BI33" s="1">
        <v>1.06</v>
      </c>
      <c r="BJ33" s="1">
        <v>61</v>
      </c>
      <c r="BK33" s="1">
        <v>47.5</v>
      </c>
      <c r="BL33" s="1">
        <v>78</v>
      </c>
      <c r="BM33" s="1">
        <v>27.5</v>
      </c>
      <c r="BN33" s="1">
        <v>19</v>
      </c>
      <c r="BO33" s="1">
        <v>69</v>
      </c>
      <c r="BP33" s="1">
        <v>10.5</v>
      </c>
      <c r="BQ33" s="1">
        <v>5.5</v>
      </c>
      <c r="BR33" s="1">
        <v>52</v>
      </c>
      <c r="BS33" s="1">
        <v>0</v>
      </c>
      <c r="BT33" s="1">
        <v>0</v>
      </c>
      <c r="BU33" s="1">
        <v>2</v>
      </c>
      <c r="BV33" s="1">
        <v>0</v>
      </c>
      <c r="BW33" s="1">
        <v>0</v>
      </c>
      <c r="BX33" s="1">
        <v>0</v>
      </c>
      <c r="BY33" s="1">
        <v>71.5</v>
      </c>
      <c r="BZ33" s="1">
        <v>1.5</v>
      </c>
      <c r="CA33" s="1">
        <v>9</v>
      </c>
      <c r="CB33" s="1">
        <v>0.5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f t="shared" si="0"/>
        <v>3.7285405300000001</v>
      </c>
      <c r="CL33" s="1">
        <v>6</v>
      </c>
    </row>
    <row r="34" spans="1:90" x14ac:dyDescent="0.25">
      <c r="A34" s="1" t="s">
        <v>160</v>
      </c>
      <c r="B34" s="1">
        <v>3.9</v>
      </c>
      <c r="C34" s="1">
        <v>2</v>
      </c>
      <c r="D34" s="1">
        <v>67.5</v>
      </c>
      <c r="E34" s="1">
        <v>0.04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7</v>
      </c>
      <c r="V34" s="1">
        <v>5.5</v>
      </c>
      <c r="W34" s="1">
        <v>79</v>
      </c>
      <c r="X34" s="1">
        <v>1</v>
      </c>
      <c r="Y34" s="1">
        <v>0.5</v>
      </c>
      <c r="Z34" s="1">
        <v>50</v>
      </c>
      <c r="AA34" s="1">
        <v>0</v>
      </c>
      <c r="AB34" s="1">
        <v>0</v>
      </c>
      <c r="AC34" s="1">
        <v>0.5</v>
      </c>
      <c r="AD34" s="1">
        <v>0</v>
      </c>
      <c r="AE34" s="1">
        <v>0.02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2</v>
      </c>
      <c r="AL34" s="1">
        <v>8.65</v>
      </c>
      <c r="AM34" s="1">
        <v>11.5</v>
      </c>
      <c r="AN34" s="1">
        <v>0.1</v>
      </c>
      <c r="AO34" s="1">
        <v>1.3</v>
      </c>
      <c r="AP34" s="1">
        <v>9.5</v>
      </c>
      <c r="AQ34" s="1">
        <v>9.5</v>
      </c>
      <c r="AR34" s="1">
        <v>0</v>
      </c>
      <c r="AS34" s="1">
        <v>1</v>
      </c>
      <c r="AT34" s="1">
        <v>1</v>
      </c>
      <c r="AU34" s="1">
        <v>0</v>
      </c>
      <c r="AV34" s="1">
        <v>0</v>
      </c>
      <c r="AX34" s="1">
        <v>10</v>
      </c>
      <c r="AY34" s="1">
        <v>1.5</v>
      </c>
      <c r="AZ34" s="1">
        <v>0.5</v>
      </c>
      <c r="BA34" s="1">
        <v>1.5</v>
      </c>
      <c r="BB34" s="1">
        <v>3.5</v>
      </c>
      <c r="BC34" s="1">
        <v>16</v>
      </c>
      <c r="BD34" s="1">
        <v>13</v>
      </c>
      <c r="BE34" s="1">
        <v>5.5</v>
      </c>
      <c r="BF34" s="1">
        <v>2.5</v>
      </c>
      <c r="BG34" s="1">
        <v>2.5</v>
      </c>
      <c r="BH34" s="1">
        <v>3.5</v>
      </c>
      <c r="BI34" s="1">
        <v>2.2400000000000002</v>
      </c>
      <c r="BJ34" s="1">
        <v>32</v>
      </c>
      <c r="BK34" s="1">
        <v>27</v>
      </c>
      <c r="BL34" s="1">
        <v>84</v>
      </c>
      <c r="BM34" s="1">
        <v>14.5</v>
      </c>
      <c r="BN34" s="1">
        <v>12</v>
      </c>
      <c r="BO34" s="1">
        <v>83</v>
      </c>
      <c r="BP34" s="1">
        <v>7</v>
      </c>
      <c r="BQ34" s="1">
        <v>5.5</v>
      </c>
      <c r="BR34" s="1">
        <v>79</v>
      </c>
      <c r="BS34" s="1">
        <v>0</v>
      </c>
      <c r="BT34" s="1">
        <v>0</v>
      </c>
      <c r="BU34" s="1">
        <v>1</v>
      </c>
      <c r="BV34" s="1">
        <v>1</v>
      </c>
      <c r="BW34" s="1">
        <v>0</v>
      </c>
      <c r="BX34" s="1">
        <v>1.5</v>
      </c>
      <c r="BY34" s="1">
        <v>53</v>
      </c>
      <c r="BZ34" s="1">
        <v>1</v>
      </c>
      <c r="CA34" s="1">
        <v>2.5</v>
      </c>
      <c r="CB34" s="1">
        <v>2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f t="shared" si="0"/>
        <v>4.0115427400000003</v>
      </c>
      <c r="CL34" s="1">
        <v>6</v>
      </c>
    </row>
    <row r="35" spans="1:90" x14ac:dyDescent="0.25">
      <c r="A35" s="1" t="s">
        <v>182</v>
      </c>
      <c r="B35" s="1">
        <v>5.0999999999999996</v>
      </c>
      <c r="C35" s="1">
        <v>2</v>
      </c>
      <c r="D35" s="1">
        <v>90</v>
      </c>
      <c r="E35" s="1">
        <v>0.03</v>
      </c>
      <c r="F35" s="1">
        <v>0.25</v>
      </c>
      <c r="G35" s="1">
        <v>0</v>
      </c>
      <c r="H35" s="1">
        <v>1</v>
      </c>
      <c r="I35" s="1">
        <v>1</v>
      </c>
      <c r="J35" s="1">
        <v>0</v>
      </c>
      <c r="K35" s="1">
        <v>0</v>
      </c>
      <c r="L35" s="1">
        <v>1</v>
      </c>
      <c r="M35" s="1">
        <v>0</v>
      </c>
      <c r="N35" s="1">
        <v>0</v>
      </c>
      <c r="O35" s="1">
        <v>0.01</v>
      </c>
      <c r="P35" s="1">
        <v>0.01</v>
      </c>
      <c r="Q35" s="1">
        <v>0</v>
      </c>
      <c r="R35" s="1">
        <v>0</v>
      </c>
      <c r="S35" s="1">
        <v>0</v>
      </c>
      <c r="T35" s="1">
        <v>0</v>
      </c>
      <c r="U35" s="1">
        <v>20</v>
      </c>
      <c r="V35" s="1">
        <v>12</v>
      </c>
      <c r="W35" s="1">
        <v>60</v>
      </c>
      <c r="X35" s="1">
        <v>3</v>
      </c>
      <c r="Y35" s="1">
        <v>1</v>
      </c>
      <c r="Z35" s="1">
        <v>33</v>
      </c>
      <c r="AA35" s="1">
        <v>0</v>
      </c>
      <c r="AB35" s="1">
        <v>0</v>
      </c>
      <c r="AC35" s="1">
        <v>0.5</v>
      </c>
      <c r="AD35" s="1">
        <v>0</v>
      </c>
      <c r="AE35" s="1">
        <v>0.02</v>
      </c>
      <c r="AF35" s="1">
        <v>0.5</v>
      </c>
      <c r="AG35" s="1">
        <v>0</v>
      </c>
      <c r="AH35" s="1">
        <v>0</v>
      </c>
      <c r="AI35" s="1">
        <v>0</v>
      </c>
      <c r="AJ35" s="1">
        <v>0</v>
      </c>
      <c r="AK35" s="1">
        <v>4</v>
      </c>
      <c r="AL35" s="1">
        <v>12.3</v>
      </c>
      <c r="AM35" s="1">
        <v>31.8</v>
      </c>
      <c r="AN35" s="1">
        <v>0.1</v>
      </c>
      <c r="AO35" s="1">
        <v>2.9</v>
      </c>
      <c r="AP35" s="1">
        <v>17.5</v>
      </c>
      <c r="AQ35" s="1">
        <v>22</v>
      </c>
      <c r="AR35" s="1">
        <v>1.5</v>
      </c>
      <c r="AS35" s="1">
        <v>4.5</v>
      </c>
      <c r="AT35" s="1">
        <v>1.5</v>
      </c>
      <c r="AU35" s="1">
        <v>3.5</v>
      </c>
      <c r="AV35" s="1">
        <v>3</v>
      </c>
      <c r="AW35" s="1">
        <v>86</v>
      </c>
      <c r="AX35" s="1">
        <v>7.5</v>
      </c>
      <c r="AY35" s="1">
        <v>4.5</v>
      </c>
      <c r="AZ35" s="1">
        <v>1</v>
      </c>
      <c r="BA35" s="1">
        <v>0</v>
      </c>
      <c r="BB35" s="1">
        <v>5.5</v>
      </c>
      <c r="BC35" s="1">
        <v>14</v>
      </c>
      <c r="BD35" s="1">
        <v>10.5</v>
      </c>
      <c r="BE35" s="1">
        <v>5.5</v>
      </c>
      <c r="BF35" s="1">
        <v>1</v>
      </c>
      <c r="BG35" s="1">
        <v>2.5</v>
      </c>
      <c r="BH35" s="1">
        <v>0.5</v>
      </c>
      <c r="BI35" s="1">
        <v>1.44</v>
      </c>
      <c r="BJ35" s="1">
        <v>57</v>
      </c>
      <c r="BK35" s="1">
        <v>43.5</v>
      </c>
      <c r="BL35" s="1">
        <v>76</v>
      </c>
      <c r="BM35" s="1">
        <v>31</v>
      </c>
      <c r="BN35" s="1">
        <v>20.5</v>
      </c>
      <c r="BO35" s="1">
        <v>66</v>
      </c>
      <c r="BP35" s="1">
        <v>20</v>
      </c>
      <c r="BQ35" s="1">
        <v>12</v>
      </c>
      <c r="BR35" s="1">
        <v>60</v>
      </c>
      <c r="BS35" s="1">
        <v>0</v>
      </c>
      <c r="BT35" s="1">
        <v>0</v>
      </c>
      <c r="BU35" s="1">
        <v>2</v>
      </c>
      <c r="BV35" s="1">
        <v>0</v>
      </c>
      <c r="BW35" s="1">
        <v>0</v>
      </c>
      <c r="BX35" s="1">
        <v>1.5</v>
      </c>
      <c r="BY35" s="1">
        <v>90</v>
      </c>
      <c r="BZ35" s="1">
        <v>1.5</v>
      </c>
      <c r="CA35" s="1">
        <v>7</v>
      </c>
      <c r="CB35" s="1">
        <v>3.5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>
        <v>0</v>
      </c>
      <c r="CJ35" s="1">
        <v>0</v>
      </c>
      <c r="CK35" s="1">
        <f t="shared" si="0"/>
        <v>3.8739653900000004</v>
      </c>
      <c r="CL35" s="1">
        <v>2.5</v>
      </c>
    </row>
    <row r="36" spans="1:90" x14ac:dyDescent="0.25">
      <c r="A36" s="1" t="s">
        <v>64</v>
      </c>
      <c r="B36" s="1">
        <v>4.5</v>
      </c>
      <c r="C36" s="1">
        <v>2</v>
      </c>
      <c r="D36" s="1">
        <v>90</v>
      </c>
      <c r="E36" s="1">
        <v>0.01</v>
      </c>
      <c r="F36" s="1">
        <v>0</v>
      </c>
      <c r="G36" s="1">
        <v>0</v>
      </c>
      <c r="H36" s="1">
        <v>0</v>
      </c>
      <c r="I36" s="1">
        <v>0.5</v>
      </c>
      <c r="J36" s="1">
        <v>0</v>
      </c>
      <c r="K36" s="1">
        <v>0</v>
      </c>
      <c r="L36" s="1">
        <v>0.5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10.5</v>
      </c>
      <c r="V36" s="1">
        <v>6.5</v>
      </c>
      <c r="W36" s="1">
        <v>62</v>
      </c>
      <c r="X36" s="1">
        <v>2.5</v>
      </c>
      <c r="Y36" s="1">
        <v>0.5</v>
      </c>
      <c r="Z36" s="1">
        <v>20</v>
      </c>
      <c r="AA36" s="1">
        <v>0</v>
      </c>
      <c r="AB36" s="1">
        <v>0</v>
      </c>
      <c r="AC36" s="1">
        <v>0.5</v>
      </c>
      <c r="AD36" s="1">
        <v>0</v>
      </c>
      <c r="AE36" s="1">
        <v>0.02</v>
      </c>
      <c r="AF36" s="1">
        <v>0</v>
      </c>
      <c r="AG36" s="1">
        <v>0</v>
      </c>
      <c r="AH36" s="1">
        <v>0</v>
      </c>
      <c r="AI36" s="1">
        <v>0</v>
      </c>
      <c r="AJ36" s="1">
        <v>0.5</v>
      </c>
      <c r="AK36" s="1">
        <v>1.5</v>
      </c>
      <c r="AL36" s="1">
        <v>8.4499999999999993</v>
      </c>
      <c r="AM36" s="1">
        <v>13.5</v>
      </c>
      <c r="AN36" s="1">
        <v>0.1</v>
      </c>
      <c r="AO36" s="1">
        <v>3.1</v>
      </c>
      <c r="AP36" s="1">
        <v>12.5</v>
      </c>
      <c r="AQ36" s="1">
        <v>18.5</v>
      </c>
      <c r="AR36" s="1">
        <v>0</v>
      </c>
      <c r="AS36" s="1">
        <v>3.5</v>
      </c>
      <c r="AT36" s="1">
        <v>1.5</v>
      </c>
      <c r="AU36" s="1">
        <v>2</v>
      </c>
      <c r="AV36" s="1">
        <v>1.5</v>
      </c>
      <c r="AW36" s="1">
        <v>75</v>
      </c>
      <c r="AX36" s="1">
        <v>7.5</v>
      </c>
      <c r="AY36" s="1">
        <v>2</v>
      </c>
      <c r="AZ36" s="1">
        <v>0.5</v>
      </c>
      <c r="BA36" s="1">
        <v>0.5</v>
      </c>
      <c r="BB36" s="1">
        <v>3</v>
      </c>
      <c r="BC36" s="1">
        <v>11</v>
      </c>
      <c r="BD36" s="1">
        <v>7.5</v>
      </c>
      <c r="BE36" s="1">
        <v>4</v>
      </c>
      <c r="BF36" s="1">
        <v>1</v>
      </c>
      <c r="BG36" s="1">
        <v>2</v>
      </c>
      <c r="BH36" s="1">
        <v>1.5</v>
      </c>
      <c r="BI36" s="1">
        <v>1.39</v>
      </c>
      <c r="BJ36" s="1">
        <v>45</v>
      </c>
      <c r="BK36" s="1">
        <v>33.5</v>
      </c>
      <c r="BL36" s="1">
        <v>74</v>
      </c>
      <c r="BM36" s="1">
        <v>22.5</v>
      </c>
      <c r="BN36" s="1">
        <v>14</v>
      </c>
      <c r="BO36" s="1">
        <v>62</v>
      </c>
      <c r="BP36" s="1">
        <v>10.5</v>
      </c>
      <c r="BQ36" s="1">
        <v>6.5</v>
      </c>
      <c r="BR36" s="1">
        <v>62</v>
      </c>
      <c r="BS36" s="1">
        <v>0</v>
      </c>
      <c r="BT36" s="1">
        <v>0</v>
      </c>
      <c r="BU36" s="1">
        <v>2</v>
      </c>
      <c r="BV36" s="1">
        <v>0</v>
      </c>
      <c r="BW36" s="1">
        <v>0</v>
      </c>
      <c r="BX36" s="1">
        <v>0</v>
      </c>
      <c r="BY36" s="1">
        <v>68.5</v>
      </c>
      <c r="BZ36" s="1">
        <v>0.5</v>
      </c>
      <c r="CA36" s="1">
        <v>7.5</v>
      </c>
      <c r="CB36" s="1">
        <v>2.5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>
        <v>0</v>
      </c>
      <c r="CJ36" s="1">
        <v>0</v>
      </c>
      <c r="CK36" s="1">
        <f t="shared" si="0"/>
        <v>3.78601331</v>
      </c>
      <c r="CL36" s="1">
        <v>2</v>
      </c>
    </row>
    <row r="37" spans="1:90" x14ac:dyDescent="0.25">
      <c r="A37" s="1" t="s">
        <v>161</v>
      </c>
      <c r="B37" s="1">
        <v>4.2</v>
      </c>
      <c r="C37" s="1">
        <v>2</v>
      </c>
      <c r="D37" s="1">
        <v>75.5</v>
      </c>
      <c r="E37" s="1">
        <v>0.03</v>
      </c>
      <c r="F37" s="1">
        <v>0</v>
      </c>
      <c r="G37" s="1">
        <v>0</v>
      </c>
      <c r="H37" s="1">
        <v>0</v>
      </c>
      <c r="I37" s="1">
        <v>0.5</v>
      </c>
      <c r="J37" s="1">
        <v>0</v>
      </c>
      <c r="K37" s="1">
        <v>0</v>
      </c>
      <c r="L37" s="1">
        <v>0.5</v>
      </c>
      <c r="M37" s="1">
        <v>0</v>
      </c>
      <c r="N37" s="1">
        <v>0</v>
      </c>
      <c r="O37" s="1">
        <v>0.01</v>
      </c>
      <c r="P37" s="1">
        <v>0.01</v>
      </c>
      <c r="Q37" s="1">
        <v>0</v>
      </c>
      <c r="R37" s="1">
        <v>0</v>
      </c>
      <c r="S37" s="1">
        <v>0</v>
      </c>
      <c r="T37" s="1">
        <v>0</v>
      </c>
      <c r="U37" s="1">
        <v>9</v>
      </c>
      <c r="V37" s="1">
        <v>5.5</v>
      </c>
      <c r="W37" s="1">
        <v>61</v>
      </c>
      <c r="X37" s="1">
        <v>1</v>
      </c>
      <c r="Y37" s="1">
        <v>1</v>
      </c>
      <c r="Z37" s="1">
        <v>100</v>
      </c>
      <c r="AA37" s="1">
        <v>0</v>
      </c>
      <c r="AB37" s="1">
        <v>0</v>
      </c>
      <c r="AC37" s="1">
        <v>0.5</v>
      </c>
      <c r="AD37" s="1">
        <v>0</v>
      </c>
      <c r="AE37" s="1">
        <v>0.03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6</v>
      </c>
      <c r="AL37" s="1">
        <v>11.85</v>
      </c>
      <c r="AM37" s="1">
        <v>20.100000000000001</v>
      </c>
      <c r="AN37" s="1">
        <v>0.2</v>
      </c>
      <c r="AO37" s="1">
        <v>2.9</v>
      </c>
      <c r="AP37" s="1">
        <v>12.5</v>
      </c>
      <c r="AQ37" s="1">
        <v>12.5</v>
      </c>
      <c r="AR37" s="1">
        <v>0</v>
      </c>
      <c r="AS37" s="1">
        <v>2</v>
      </c>
      <c r="AT37" s="1">
        <v>1</v>
      </c>
      <c r="AU37" s="1">
        <v>0.5</v>
      </c>
      <c r="AV37" s="1">
        <v>0</v>
      </c>
      <c r="AW37" s="1">
        <v>0</v>
      </c>
      <c r="AX37" s="1">
        <v>6</v>
      </c>
      <c r="AY37" s="1">
        <v>3</v>
      </c>
      <c r="AZ37" s="1">
        <v>1.5</v>
      </c>
      <c r="BA37" s="1">
        <v>1.5</v>
      </c>
      <c r="BB37" s="1">
        <v>6</v>
      </c>
      <c r="BC37" s="1">
        <v>14</v>
      </c>
      <c r="BD37" s="1">
        <v>10.5</v>
      </c>
      <c r="BE37" s="1">
        <v>5.5</v>
      </c>
      <c r="BF37" s="1">
        <v>1</v>
      </c>
      <c r="BG37" s="1">
        <v>2.5</v>
      </c>
      <c r="BH37" s="1">
        <v>0.5</v>
      </c>
      <c r="BI37" s="1">
        <v>1.44</v>
      </c>
      <c r="BJ37" s="1">
        <v>36.5</v>
      </c>
      <c r="BK37" s="1">
        <v>30</v>
      </c>
      <c r="BL37" s="1">
        <v>82</v>
      </c>
      <c r="BM37" s="1">
        <v>17.5</v>
      </c>
      <c r="BN37" s="1">
        <v>13</v>
      </c>
      <c r="BO37" s="1">
        <v>74</v>
      </c>
      <c r="BP37" s="1">
        <v>9</v>
      </c>
      <c r="BQ37" s="1">
        <v>5.5</v>
      </c>
      <c r="BR37" s="1">
        <v>61</v>
      </c>
      <c r="BS37" s="1">
        <v>0.5</v>
      </c>
      <c r="BT37" s="1">
        <v>0.5</v>
      </c>
      <c r="BU37" s="1">
        <v>2</v>
      </c>
      <c r="BV37" s="1">
        <v>0</v>
      </c>
      <c r="BW37" s="1">
        <v>1</v>
      </c>
      <c r="BX37" s="1">
        <v>0.5</v>
      </c>
      <c r="BY37" s="1">
        <v>57</v>
      </c>
      <c r="BZ37" s="1">
        <v>1</v>
      </c>
      <c r="CA37" s="1">
        <v>6.5</v>
      </c>
      <c r="CB37" s="1">
        <v>2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>
        <v>0</v>
      </c>
      <c r="CJ37" s="1">
        <v>0</v>
      </c>
      <c r="CK37" s="1">
        <f t="shared" si="0"/>
        <v>3.5526899899999993</v>
      </c>
      <c r="CL37" s="1">
        <v>2</v>
      </c>
    </row>
    <row r="38" spans="1:90" x14ac:dyDescent="0.25">
      <c r="A38" s="1" t="s">
        <v>97</v>
      </c>
      <c r="B38" s="1">
        <v>4.5</v>
      </c>
      <c r="C38" s="1">
        <v>2</v>
      </c>
      <c r="D38" s="1">
        <v>90</v>
      </c>
      <c r="E38" s="1">
        <v>7.0000000000000007E-2</v>
      </c>
      <c r="F38" s="1">
        <v>0</v>
      </c>
      <c r="G38" s="1">
        <v>0.2</v>
      </c>
      <c r="H38" s="1">
        <v>0</v>
      </c>
      <c r="I38" s="1">
        <v>0.5</v>
      </c>
      <c r="J38" s="1">
        <v>0</v>
      </c>
      <c r="K38" s="1">
        <v>0.5</v>
      </c>
      <c r="L38" s="1">
        <v>0</v>
      </c>
      <c r="M38" s="1">
        <v>0</v>
      </c>
      <c r="N38" s="1">
        <v>0</v>
      </c>
      <c r="O38" s="1">
        <v>0.02</v>
      </c>
      <c r="P38" s="1">
        <v>0.02</v>
      </c>
      <c r="Q38" s="1">
        <v>0</v>
      </c>
      <c r="R38" s="1">
        <v>0</v>
      </c>
      <c r="S38" s="1">
        <v>0</v>
      </c>
      <c r="T38" s="1">
        <v>0</v>
      </c>
      <c r="U38" s="1">
        <v>15</v>
      </c>
      <c r="V38" s="1">
        <v>12</v>
      </c>
      <c r="W38" s="1">
        <v>80</v>
      </c>
      <c r="X38" s="1">
        <v>2.5</v>
      </c>
      <c r="Y38" s="1">
        <v>2.5</v>
      </c>
      <c r="Z38" s="1">
        <v>100</v>
      </c>
      <c r="AA38" s="1">
        <v>0</v>
      </c>
      <c r="AB38" s="1">
        <v>0</v>
      </c>
      <c r="AC38" s="1">
        <v>3</v>
      </c>
      <c r="AD38" s="1">
        <v>0</v>
      </c>
      <c r="AE38" s="1">
        <v>0.12</v>
      </c>
      <c r="AF38" s="1">
        <v>0</v>
      </c>
      <c r="AG38" s="1">
        <v>0</v>
      </c>
      <c r="AH38" s="1">
        <v>0</v>
      </c>
      <c r="AI38" s="1">
        <v>0</v>
      </c>
      <c r="AJ38" s="1">
        <v>0.5</v>
      </c>
      <c r="AK38" s="1">
        <v>11</v>
      </c>
      <c r="AL38" s="1">
        <v>42.95</v>
      </c>
      <c r="AM38" s="1">
        <v>28.1</v>
      </c>
      <c r="AN38" s="1">
        <v>0.5</v>
      </c>
      <c r="AO38" s="1">
        <v>3.6</v>
      </c>
      <c r="AP38" s="1">
        <v>19.5</v>
      </c>
      <c r="AQ38" s="1">
        <v>25.5</v>
      </c>
      <c r="AR38" s="1">
        <v>1</v>
      </c>
      <c r="AS38" s="1">
        <v>4.5</v>
      </c>
      <c r="AT38" s="1">
        <v>1.5</v>
      </c>
      <c r="AU38" s="1">
        <v>5.5</v>
      </c>
      <c r="AV38" s="1">
        <v>4</v>
      </c>
      <c r="AW38" s="1">
        <v>73</v>
      </c>
      <c r="AX38" s="1">
        <v>7.5</v>
      </c>
      <c r="AY38" s="1">
        <v>1.5</v>
      </c>
      <c r="AZ38" s="1">
        <v>0</v>
      </c>
      <c r="BA38" s="1">
        <v>0.5</v>
      </c>
      <c r="BB38" s="1">
        <v>2</v>
      </c>
      <c r="BC38" s="1">
        <v>11</v>
      </c>
      <c r="BD38" s="1">
        <v>7.5</v>
      </c>
      <c r="BE38" s="1">
        <v>4</v>
      </c>
      <c r="BF38" s="1">
        <v>1</v>
      </c>
      <c r="BG38" s="1">
        <v>2</v>
      </c>
      <c r="BH38" s="1">
        <v>1.5</v>
      </c>
      <c r="BI38" s="1">
        <v>1.39</v>
      </c>
      <c r="BJ38" s="1">
        <v>42</v>
      </c>
      <c r="BK38" s="1">
        <v>32.5</v>
      </c>
      <c r="BL38" s="1">
        <v>77</v>
      </c>
      <c r="BM38" s="1">
        <v>24.5</v>
      </c>
      <c r="BN38" s="1">
        <v>18.5</v>
      </c>
      <c r="BO38" s="1">
        <v>76</v>
      </c>
      <c r="BP38" s="1">
        <v>15</v>
      </c>
      <c r="BQ38" s="1">
        <v>12</v>
      </c>
      <c r="BR38" s="1">
        <v>80</v>
      </c>
      <c r="BS38" s="1">
        <v>0</v>
      </c>
      <c r="BT38" s="1">
        <v>0</v>
      </c>
      <c r="BU38" s="1">
        <v>2</v>
      </c>
      <c r="BV38" s="1">
        <v>0</v>
      </c>
      <c r="BW38" s="1">
        <v>0</v>
      </c>
      <c r="BX38" s="1">
        <v>0</v>
      </c>
      <c r="BY38" s="1">
        <v>75.5</v>
      </c>
      <c r="BZ38" s="1">
        <v>1.5</v>
      </c>
      <c r="CA38" s="1">
        <v>4.5</v>
      </c>
      <c r="CB38" s="1">
        <v>5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f t="shared" si="0"/>
        <v>3.5999862900000004</v>
      </c>
      <c r="CL38" s="1">
        <v>2</v>
      </c>
    </row>
    <row r="39" spans="1:90" x14ac:dyDescent="0.25">
      <c r="A39" s="1" t="s">
        <v>124</v>
      </c>
      <c r="B39" s="1">
        <v>4.5</v>
      </c>
      <c r="C39" s="1">
        <v>2</v>
      </c>
      <c r="D39" s="1">
        <v>90</v>
      </c>
      <c r="E39" s="1">
        <v>0.02</v>
      </c>
      <c r="F39" s="1">
        <v>0</v>
      </c>
      <c r="G39" s="1">
        <v>0</v>
      </c>
      <c r="H39" s="1">
        <v>0</v>
      </c>
      <c r="I39" s="1">
        <v>0.5</v>
      </c>
      <c r="J39" s="1">
        <v>0</v>
      </c>
      <c r="K39" s="1">
        <v>0.5</v>
      </c>
      <c r="L39" s="1">
        <v>0</v>
      </c>
      <c r="M39" s="1">
        <v>0</v>
      </c>
      <c r="N39" s="1">
        <v>0</v>
      </c>
      <c r="O39" s="1">
        <v>0.02</v>
      </c>
      <c r="P39" s="1">
        <v>0.02</v>
      </c>
      <c r="Q39" s="1">
        <v>0</v>
      </c>
      <c r="R39" s="1">
        <v>0</v>
      </c>
      <c r="S39" s="1">
        <v>0</v>
      </c>
      <c r="T39" s="1">
        <v>0</v>
      </c>
      <c r="U39" s="1">
        <v>4.5</v>
      </c>
      <c r="V39" s="1">
        <v>3.5</v>
      </c>
      <c r="W39" s="1">
        <v>78</v>
      </c>
      <c r="X39" s="1">
        <v>0</v>
      </c>
      <c r="Y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0.02</v>
      </c>
      <c r="AF39" s="1">
        <v>0</v>
      </c>
      <c r="AG39" s="1">
        <v>0</v>
      </c>
      <c r="AH39" s="1">
        <v>0</v>
      </c>
      <c r="AI39" s="1">
        <v>0</v>
      </c>
      <c r="AJ39" s="1">
        <v>0.5</v>
      </c>
      <c r="AK39" s="1">
        <v>9</v>
      </c>
      <c r="AL39" s="1">
        <v>0.75</v>
      </c>
      <c r="AM39" s="1">
        <v>26.2</v>
      </c>
      <c r="AN39" s="1">
        <v>0.2</v>
      </c>
      <c r="AO39" s="1">
        <v>3.2</v>
      </c>
      <c r="AP39" s="1">
        <v>15.5</v>
      </c>
      <c r="AQ39" s="1">
        <v>21.5</v>
      </c>
      <c r="AR39" s="1">
        <v>0</v>
      </c>
      <c r="AS39" s="1">
        <v>3.5</v>
      </c>
      <c r="AT39" s="1">
        <v>1.5</v>
      </c>
      <c r="AU39" s="1">
        <v>1.5</v>
      </c>
      <c r="AV39" s="1">
        <v>0.5</v>
      </c>
      <c r="AW39" s="1">
        <v>33</v>
      </c>
      <c r="AX39" s="1">
        <v>3</v>
      </c>
      <c r="AY39" s="1">
        <v>3.5</v>
      </c>
      <c r="AZ39" s="1">
        <v>2</v>
      </c>
      <c r="BA39" s="1">
        <v>1</v>
      </c>
      <c r="BB39" s="1">
        <v>6.5</v>
      </c>
      <c r="BC39" s="1">
        <v>11</v>
      </c>
      <c r="BD39" s="1">
        <v>7.5</v>
      </c>
      <c r="BE39" s="1">
        <v>4</v>
      </c>
      <c r="BF39" s="1">
        <v>1</v>
      </c>
      <c r="BG39" s="1">
        <v>2</v>
      </c>
      <c r="BH39" s="1">
        <v>1.5</v>
      </c>
      <c r="BI39" s="1">
        <v>1.39</v>
      </c>
      <c r="BJ39" s="1">
        <v>73.5</v>
      </c>
      <c r="BK39" s="1">
        <v>67</v>
      </c>
      <c r="BL39" s="1">
        <v>91</v>
      </c>
      <c r="BM39" s="1">
        <v>19.5</v>
      </c>
      <c r="BN39" s="1">
        <v>14.5</v>
      </c>
      <c r="BO39" s="1">
        <v>74</v>
      </c>
      <c r="BP39" s="1">
        <v>4.5</v>
      </c>
      <c r="BQ39" s="1">
        <v>3.5</v>
      </c>
      <c r="BR39" s="1">
        <v>78</v>
      </c>
      <c r="BS39" s="1">
        <v>0</v>
      </c>
      <c r="BT39" s="1">
        <v>0</v>
      </c>
      <c r="BU39" s="1">
        <v>2</v>
      </c>
      <c r="BV39" s="1">
        <v>0</v>
      </c>
      <c r="BW39" s="1">
        <v>0</v>
      </c>
      <c r="BX39" s="1">
        <v>0</v>
      </c>
      <c r="BY39" s="1">
        <v>86</v>
      </c>
      <c r="BZ39" s="1">
        <v>0.5</v>
      </c>
      <c r="CA39" s="1">
        <v>4</v>
      </c>
      <c r="CB39" s="1">
        <v>0</v>
      </c>
      <c r="CC39" s="1">
        <v>0.5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K39" s="1">
        <f t="shared" si="0"/>
        <v>4.2118422399999993</v>
      </c>
      <c r="CL39" s="1">
        <v>2</v>
      </c>
    </row>
    <row r="40" spans="1:90" x14ac:dyDescent="0.25">
      <c r="A40" s="1" t="s">
        <v>125</v>
      </c>
      <c r="B40" s="1">
        <v>4.4000000000000004</v>
      </c>
      <c r="C40" s="1">
        <v>2</v>
      </c>
      <c r="D40" s="1">
        <v>90</v>
      </c>
      <c r="E40" s="1">
        <v>0.05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9.5</v>
      </c>
      <c r="V40" s="1">
        <v>3</v>
      </c>
      <c r="W40" s="1">
        <v>32</v>
      </c>
      <c r="X40" s="1">
        <v>0.5</v>
      </c>
      <c r="Y40" s="1">
        <v>0</v>
      </c>
      <c r="Z40" s="1">
        <v>0</v>
      </c>
      <c r="AA40" s="1">
        <v>0</v>
      </c>
      <c r="AB40" s="1">
        <v>0</v>
      </c>
      <c r="AC40" s="1">
        <v>0.5</v>
      </c>
      <c r="AD40" s="1">
        <v>0</v>
      </c>
      <c r="AE40" s="1">
        <v>0.02</v>
      </c>
      <c r="AF40" s="1">
        <v>0</v>
      </c>
      <c r="AG40" s="1">
        <v>0</v>
      </c>
      <c r="AH40" s="1">
        <v>0.5</v>
      </c>
      <c r="AI40" s="1">
        <v>0</v>
      </c>
      <c r="AJ40" s="1">
        <v>0</v>
      </c>
      <c r="AK40" s="1">
        <v>3</v>
      </c>
      <c r="AL40" s="1">
        <v>5.75</v>
      </c>
      <c r="AM40" s="1">
        <v>16</v>
      </c>
      <c r="AN40" s="1">
        <v>0.1</v>
      </c>
      <c r="AO40" s="1">
        <v>1.4</v>
      </c>
      <c r="AP40" s="1">
        <v>10.5</v>
      </c>
      <c r="AQ40" s="1">
        <v>10.5</v>
      </c>
      <c r="AR40" s="1">
        <v>0</v>
      </c>
      <c r="AS40" s="1">
        <v>0.5</v>
      </c>
      <c r="AT40" s="1">
        <v>2.5</v>
      </c>
      <c r="AU40" s="1">
        <v>1</v>
      </c>
      <c r="AV40" s="1">
        <v>1</v>
      </c>
      <c r="AW40" s="1">
        <v>100</v>
      </c>
      <c r="AX40" s="1">
        <v>3</v>
      </c>
      <c r="AY40" s="1">
        <v>3</v>
      </c>
      <c r="AZ40" s="1">
        <v>1</v>
      </c>
      <c r="BA40" s="1">
        <v>1</v>
      </c>
      <c r="BB40" s="1">
        <v>5</v>
      </c>
      <c r="BC40" s="1">
        <v>16</v>
      </c>
      <c r="BD40" s="1">
        <v>13</v>
      </c>
      <c r="BE40" s="1">
        <v>5.5</v>
      </c>
      <c r="BF40" s="1">
        <v>2.5</v>
      </c>
      <c r="BG40" s="1">
        <v>2.5</v>
      </c>
      <c r="BH40" s="1">
        <v>3.5</v>
      </c>
      <c r="BI40" s="1">
        <v>2.2400000000000002</v>
      </c>
      <c r="BJ40" s="1">
        <v>48.5</v>
      </c>
      <c r="BK40" s="1">
        <v>34.5</v>
      </c>
      <c r="BL40" s="1">
        <v>71</v>
      </c>
      <c r="BM40" s="1">
        <v>19</v>
      </c>
      <c r="BN40" s="1">
        <v>8</v>
      </c>
      <c r="BO40" s="1">
        <v>42</v>
      </c>
      <c r="BP40" s="1">
        <v>9.5</v>
      </c>
      <c r="BQ40" s="1">
        <v>3</v>
      </c>
      <c r="BR40" s="1">
        <v>32</v>
      </c>
      <c r="BS40" s="1">
        <v>0</v>
      </c>
      <c r="BT40" s="1">
        <v>0</v>
      </c>
      <c r="BU40" s="1">
        <v>2</v>
      </c>
      <c r="BV40" s="1">
        <v>0</v>
      </c>
      <c r="BW40" s="1">
        <v>0</v>
      </c>
      <c r="BX40" s="1">
        <v>0</v>
      </c>
      <c r="BY40" s="1">
        <v>58</v>
      </c>
      <c r="BZ40" s="1">
        <v>1.5</v>
      </c>
      <c r="CA40" s="1">
        <v>8</v>
      </c>
      <c r="CB40" s="1">
        <v>1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f t="shared" si="0"/>
        <v>3.5451775500000005</v>
      </c>
      <c r="CL40" s="1">
        <v>2</v>
      </c>
    </row>
    <row r="41" spans="1:90" x14ac:dyDescent="0.25">
      <c r="A41" s="1" t="s">
        <v>146</v>
      </c>
      <c r="B41" s="1">
        <v>4.3</v>
      </c>
      <c r="C41" s="1">
        <v>2</v>
      </c>
      <c r="D41" s="1">
        <v>90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6</v>
      </c>
      <c r="V41" s="1">
        <v>3.5</v>
      </c>
      <c r="W41" s="1">
        <v>58</v>
      </c>
      <c r="X41" s="1">
        <v>0.5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0.5</v>
      </c>
      <c r="AM41" s="1">
        <v>22.9</v>
      </c>
      <c r="AN41" s="1">
        <v>0</v>
      </c>
      <c r="AO41" s="1">
        <v>1.5</v>
      </c>
      <c r="AP41" s="1">
        <v>10</v>
      </c>
      <c r="AQ41" s="1">
        <v>10</v>
      </c>
      <c r="AR41" s="1">
        <v>0</v>
      </c>
      <c r="AS41" s="1">
        <v>1</v>
      </c>
      <c r="AT41" s="1">
        <v>2.5</v>
      </c>
      <c r="AU41" s="1">
        <v>1.5</v>
      </c>
      <c r="AV41" s="1">
        <v>0.5</v>
      </c>
      <c r="AW41" s="1">
        <v>33</v>
      </c>
      <c r="AX41" s="1">
        <v>4</v>
      </c>
      <c r="AY41" s="1">
        <v>4</v>
      </c>
      <c r="AZ41" s="1">
        <v>2.5</v>
      </c>
      <c r="BA41" s="1">
        <v>0.5</v>
      </c>
      <c r="BB41" s="1">
        <v>7</v>
      </c>
      <c r="BC41" s="1">
        <v>17</v>
      </c>
      <c r="BD41" s="1">
        <v>11</v>
      </c>
      <c r="BE41" s="1">
        <v>7.5</v>
      </c>
      <c r="BF41" s="1">
        <v>0.5</v>
      </c>
      <c r="BG41" s="1">
        <v>3.5</v>
      </c>
      <c r="BH41" s="1">
        <v>3.5</v>
      </c>
      <c r="BI41" s="1">
        <v>2.57</v>
      </c>
      <c r="BJ41" s="1">
        <v>25</v>
      </c>
      <c r="BK41" s="1">
        <v>20</v>
      </c>
      <c r="BL41" s="1">
        <v>80</v>
      </c>
      <c r="BM41" s="1">
        <v>10</v>
      </c>
      <c r="BN41" s="1">
        <v>5.5</v>
      </c>
      <c r="BO41" s="1">
        <v>55</v>
      </c>
      <c r="BP41" s="1">
        <v>6</v>
      </c>
      <c r="BQ41" s="1">
        <v>3.5</v>
      </c>
      <c r="BR41" s="1">
        <v>58</v>
      </c>
      <c r="BS41" s="1">
        <v>0</v>
      </c>
      <c r="BT41" s="1">
        <v>0</v>
      </c>
      <c r="BU41" s="1">
        <v>2</v>
      </c>
      <c r="BV41" s="1">
        <v>0</v>
      </c>
      <c r="BW41" s="1">
        <v>0</v>
      </c>
      <c r="BX41" s="1">
        <v>0</v>
      </c>
      <c r="BY41" s="1">
        <v>39.5</v>
      </c>
      <c r="BZ41" s="1">
        <v>0</v>
      </c>
      <c r="CA41" s="1">
        <v>6.5</v>
      </c>
      <c r="CB41" s="1">
        <v>0.5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1">
        <v>0</v>
      </c>
      <c r="CI41" s="1">
        <v>0</v>
      </c>
      <c r="CJ41" s="1">
        <v>0</v>
      </c>
      <c r="CK41" s="1">
        <f t="shared" si="0"/>
        <v>2.6226892999999993</v>
      </c>
      <c r="CL41" s="1">
        <v>2</v>
      </c>
    </row>
    <row r="42" spans="1:90" x14ac:dyDescent="0.25">
      <c r="A42" s="1" t="s">
        <v>150</v>
      </c>
      <c r="B42" s="1">
        <v>5.7</v>
      </c>
      <c r="C42" s="1">
        <v>2</v>
      </c>
      <c r="D42" s="1">
        <v>90</v>
      </c>
      <c r="E42" s="1">
        <v>0.09</v>
      </c>
      <c r="F42" s="1">
        <v>0</v>
      </c>
      <c r="G42" s="1">
        <v>0.1</v>
      </c>
      <c r="H42" s="1">
        <v>0</v>
      </c>
      <c r="I42" s="1">
        <v>0.5</v>
      </c>
      <c r="J42" s="1">
        <v>0.5</v>
      </c>
      <c r="K42" s="1">
        <v>0.5</v>
      </c>
      <c r="L42" s="1">
        <v>0</v>
      </c>
      <c r="M42" s="1">
        <v>0</v>
      </c>
      <c r="N42" s="1">
        <v>0</v>
      </c>
      <c r="O42" s="1">
        <v>0.08</v>
      </c>
      <c r="P42" s="1">
        <v>0.08</v>
      </c>
      <c r="Q42" s="1">
        <v>0</v>
      </c>
      <c r="R42" s="1">
        <v>0</v>
      </c>
      <c r="S42" s="1">
        <v>0</v>
      </c>
      <c r="T42" s="1">
        <v>0</v>
      </c>
      <c r="U42" s="1">
        <v>23.5</v>
      </c>
      <c r="V42" s="1">
        <v>16</v>
      </c>
      <c r="W42" s="1">
        <v>68</v>
      </c>
      <c r="X42" s="1">
        <v>1.5</v>
      </c>
      <c r="Y42" s="1">
        <v>0.5</v>
      </c>
      <c r="Z42" s="1">
        <v>33</v>
      </c>
      <c r="AA42" s="1">
        <v>0</v>
      </c>
      <c r="AB42" s="1">
        <v>0</v>
      </c>
      <c r="AC42" s="1">
        <v>0.5</v>
      </c>
      <c r="AD42" s="1">
        <v>0</v>
      </c>
      <c r="AE42" s="1">
        <v>0.04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11.5</v>
      </c>
      <c r="AL42" s="1">
        <v>11.1</v>
      </c>
      <c r="AM42" s="1">
        <v>21.9</v>
      </c>
      <c r="AN42" s="1">
        <v>0.6</v>
      </c>
      <c r="AO42" s="1">
        <v>3.3</v>
      </c>
      <c r="AP42" s="1">
        <v>15</v>
      </c>
      <c r="AQ42" s="1">
        <v>15</v>
      </c>
      <c r="AR42" s="1">
        <v>0</v>
      </c>
      <c r="AS42" s="1">
        <v>1.5</v>
      </c>
      <c r="AT42" s="1">
        <v>1.5</v>
      </c>
      <c r="AU42" s="1">
        <v>3</v>
      </c>
      <c r="AV42" s="1">
        <v>0.5</v>
      </c>
      <c r="AW42" s="1">
        <v>17</v>
      </c>
      <c r="AX42" s="1">
        <v>6</v>
      </c>
      <c r="AY42" s="1">
        <v>4</v>
      </c>
      <c r="AZ42" s="1">
        <v>0</v>
      </c>
      <c r="BA42" s="1">
        <v>2.5</v>
      </c>
      <c r="BB42" s="1">
        <v>6.5</v>
      </c>
      <c r="BC42" s="1">
        <v>14</v>
      </c>
      <c r="BD42" s="1">
        <v>8.5</v>
      </c>
      <c r="BE42" s="1">
        <v>6</v>
      </c>
      <c r="BF42" s="1">
        <v>0</v>
      </c>
      <c r="BG42" s="1">
        <v>1.5</v>
      </c>
      <c r="BH42" s="1">
        <v>1.5</v>
      </c>
      <c r="BI42" s="1">
        <v>1.52</v>
      </c>
      <c r="BJ42" s="1">
        <v>70</v>
      </c>
      <c r="BK42" s="1">
        <v>55</v>
      </c>
      <c r="BL42" s="1">
        <v>79</v>
      </c>
      <c r="BM42" s="1">
        <v>42</v>
      </c>
      <c r="BN42" s="1">
        <v>30.5</v>
      </c>
      <c r="BO42" s="1">
        <v>73</v>
      </c>
      <c r="BP42" s="1">
        <v>23.5</v>
      </c>
      <c r="BQ42" s="1">
        <v>16</v>
      </c>
      <c r="BR42" s="1">
        <v>68</v>
      </c>
      <c r="BS42" s="1">
        <v>0</v>
      </c>
      <c r="BT42" s="1">
        <v>0</v>
      </c>
      <c r="BU42" s="1">
        <v>2</v>
      </c>
      <c r="BV42" s="1">
        <v>0</v>
      </c>
      <c r="BW42" s="1">
        <v>0</v>
      </c>
      <c r="BX42" s="1">
        <v>0</v>
      </c>
      <c r="BY42" s="1">
        <v>95</v>
      </c>
      <c r="BZ42" s="1">
        <v>2</v>
      </c>
      <c r="CA42" s="1">
        <v>14</v>
      </c>
      <c r="CB42" s="1">
        <v>2</v>
      </c>
      <c r="CC42" s="1">
        <v>0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  <c r="CI42" s="1">
        <v>0</v>
      </c>
      <c r="CJ42" s="1">
        <v>0</v>
      </c>
      <c r="CK42" s="1">
        <f t="shared" si="0"/>
        <v>4.182459569999998</v>
      </c>
      <c r="CL42" s="1">
        <v>2</v>
      </c>
    </row>
    <row r="43" spans="1:90" x14ac:dyDescent="0.25">
      <c r="A43" s="1" t="s">
        <v>162</v>
      </c>
      <c r="B43" s="1">
        <v>5.5</v>
      </c>
      <c r="C43" s="1">
        <v>2</v>
      </c>
      <c r="D43" s="1">
        <v>57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2</v>
      </c>
      <c r="V43" s="1">
        <v>0.5</v>
      </c>
      <c r="W43" s="1">
        <v>25</v>
      </c>
      <c r="X43" s="1">
        <v>0.5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0.05</v>
      </c>
      <c r="AM43" s="1">
        <v>10.7</v>
      </c>
      <c r="AN43" s="1">
        <v>0</v>
      </c>
      <c r="AO43" s="1">
        <v>2.4</v>
      </c>
      <c r="AP43" s="1">
        <v>9</v>
      </c>
      <c r="AQ43" s="1">
        <v>9</v>
      </c>
      <c r="AR43" s="1">
        <v>0</v>
      </c>
      <c r="AS43" s="1">
        <v>1.5</v>
      </c>
      <c r="AT43" s="1">
        <v>0.5</v>
      </c>
      <c r="AU43" s="1">
        <v>1.5</v>
      </c>
      <c r="AV43" s="1">
        <v>1</v>
      </c>
      <c r="AW43" s="1">
        <v>67</v>
      </c>
      <c r="AX43" s="1">
        <v>2</v>
      </c>
      <c r="AY43" s="1">
        <v>2.5</v>
      </c>
      <c r="AZ43" s="1">
        <v>0</v>
      </c>
      <c r="BA43" s="1">
        <v>1</v>
      </c>
      <c r="BB43" s="1">
        <v>3.5</v>
      </c>
      <c r="BC43" s="1">
        <v>14.5</v>
      </c>
      <c r="BD43" s="1">
        <v>8.5</v>
      </c>
      <c r="BE43" s="1">
        <v>4.5</v>
      </c>
      <c r="BF43" s="1">
        <v>1.5</v>
      </c>
      <c r="BG43" s="1">
        <v>4.5</v>
      </c>
      <c r="BH43" s="1">
        <v>1</v>
      </c>
      <c r="BI43" s="1">
        <v>1.2</v>
      </c>
      <c r="BJ43" s="1">
        <v>26.5</v>
      </c>
      <c r="BK43" s="1">
        <v>22.5</v>
      </c>
      <c r="BL43" s="1">
        <v>85</v>
      </c>
      <c r="BM43" s="1">
        <v>5.5</v>
      </c>
      <c r="BN43" s="1">
        <v>3</v>
      </c>
      <c r="BO43" s="1">
        <v>55</v>
      </c>
      <c r="BP43" s="1">
        <v>2</v>
      </c>
      <c r="BQ43" s="1">
        <v>0.5</v>
      </c>
      <c r="BR43" s="1">
        <v>25</v>
      </c>
      <c r="BS43" s="1">
        <v>0</v>
      </c>
      <c r="BT43" s="1">
        <v>0</v>
      </c>
      <c r="BU43" s="1">
        <v>1</v>
      </c>
      <c r="BV43" s="1">
        <v>1</v>
      </c>
      <c r="BW43" s="1">
        <v>0</v>
      </c>
      <c r="BX43" s="1">
        <v>0</v>
      </c>
      <c r="BY43" s="1">
        <v>33.5</v>
      </c>
      <c r="BZ43" s="1">
        <v>0</v>
      </c>
      <c r="CA43" s="1">
        <v>2</v>
      </c>
      <c r="CB43" s="1">
        <v>0.5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f t="shared" si="0"/>
        <v>2.9563339000000006</v>
      </c>
      <c r="CL43" s="1">
        <v>1.5</v>
      </c>
    </row>
    <row r="44" spans="1:90" x14ac:dyDescent="0.25">
      <c r="A44" s="1" t="s">
        <v>89</v>
      </c>
      <c r="B44" s="1">
        <v>6.2</v>
      </c>
      <c r="C44" s="1">
        <v>2</v>
      </c>
      <c r="D44" s="1">
        <v>90</v>
      </c>
      <c r="E44" s="1">
        <v>0.11</v>
      </c>
      <c r="F44" s="1">
        <v>0</v>
      </c>
      <c r="G44" s="1">
        <v>0.2</v>
      </c>
      <c r="H44" s="1">
        <v>0</v>
      </c>
      <c r="I44" s="1">
        <v>1</v>
      </c>
      <c r="J44" s="1">
        <v>0.5</v>
      </c>
      <c r="K44" s="1">
        <v>1</v>
      </c>
      <c r="L44" s="1">
        <v>0</v>
      </c>
      <c r="M44" s="1">
        <v>0</v>
      </c>
      <c r="N44" s="1">
        <v>1</v>
      </c>
      <c r="O44" s="1">
        <v>0.1</v>
      </c>
      <c r="P44" s="1">
        <v>0.1</v>
      </c>
      <c r="Q44" s="1">
        <v>0</v>
      </c>
      <c r="R44" s="1">
        <v>0</v>
      </c>
      <c r="S44" s="1">
        <v>0</v>
      </c>
      <c r="T44" s="1">
        <v>0</v>
      </c>
      <c r="U44" s="1">
        <v>12</v>
      </c>
      <c r="V44" s="1">
        <v>8</v>
      </c>
      <c r="W44" s="1">
        <v>67</v>
      </c>
      <c r="X44" s="1">
        <v>1</v>
      </c>
      <c r="Y44" s="1">
        <v>0.5</v>
      </c>
      <c r="Z44" s="1">
        <v>50</v>
      </c>
      <c r="AA44" s="1">
        <v>0</v>
      </c>
      <c r="AB44" s="1">
        <v>0</v>
      </c>
      <c r="AC44" s="1">
        <v>0</v>
      </c>
      <c r="AD44" s="1">
        <v>0</v>
      </c>
      <c r="AE44" s="1">
        <v>0.04</v>
      </c>
      <c r="AF44" s="1">
        <v>0</v>
      </c>
      <c r="AG44" s="1">
        <v>0</v>
      </c>
      <c r="AH44" s="1">
        <v>0.5</v>
      </c>
      <c r="AI44" s="1">
        <v>0</v>
      </c>
      <c r="AJ44" s="1">
        <v>0</v>
      </c>
      <c r="AK44" s="1">
        <v>20.5</v>
      </c>
      <c r="AL44" s="1">
        <v>4</v>
      </c>
      <c r="AM44" s="1">
        <v>15.5</v>
      </c>
      <c r="AN44" s="1">
        <v>0.8</v>
      </c>
      <c r="AO44" s="1">
        <v>2.9</v>
      </c>
      <c r="AP44" s="1">
        <v>13</v>
      </c>
      <c r="AQ44" s="1">
        <v>13</v>
      </c>
      <c r="AR44" s="1">
        <v>0</v>
      </c>
      <c r="AS44" s="1">
        <v>1</v>
      </c>
      <c r="AT44" s="1">
        <v>1.5</v>
      </c>
      <c r="AU44" s="1">
        <v>1</v>
      </c>
      <c r="AV44" s="1">
        <v>1</v>
      </c>
      <c r="AW44" s="1">
        <v>100</v>
      </c>
      <c r="AX44" s="1">
        <v>8</v>
      </c>
      <c r="AY44" s="1">
        <v>2.5</v>
      </c>
      <c r="AZ44" s="1">
        <v>1</v>
      </c>
      <c r="BA44" s="1">
        <v>0.5</v>
      </c>
      <c r="BB44" s="1">
        <v>4</v>
      </c>
      <c r="BC44" s="1">
        <v>14</v>
      </c>
      <c r="BD44" s="1">
        <v>8.5</v>
      </c>
      <c r="BE44" s="1">
        <v>6</v>
      </c>
      <c r="BF44" s="1">
        <v>0</v>
      </c>
      <c r="BG44" s="1">
        <v>1.5</v>
      </c>
      <c r="BH44" s="1">
        <v>1.5</v>
      </c>
      <c r="BI44" s="1">
        <v>1.52</v>
      </c>
      <c r="BJ44" s="1">
        <v>44.5</v>
      </c>
      <c r="BK44" s="1">
        <v>35.5</v>
      </c>
      <c r="BL44" s="1">
        <v>80</v>
      </c>
      <c r="BM44" s="1">
        <v>24</v>
      </c>
      <c r="BN44" s="1">
        <v>18.5</v>
      </c>
      <c r="BO44" s="1">
        <v>77</v>
      </c>
      <c r="BP44" s="1">
        <v>12</v>
      </c>
      <c r="BQ44" s="1">
        <v>8</v>
      </c>
      <c r="BR44" s="1">
        <v>67</v>
      </c>
      <c r="BS44" s="1">
        <v>0</v>
      </c>
      <c r="BT44" s="1">
        <v>0</v>
      </c>
      <c r="BU44" s="1">
        <v>2</v>
      </c>
      <c r="BV44" s="1">
        <v>0</v>
      </c>
      <c r="BW44" s="1">
        <v>0</v>
      </c>
      <c r="BX44" s="1">
        <v>0</v>
      </c>
      <c r="BY44" s="1">
        <v>53.5</v>
      </c>
      <c r="BZ44" s="1">
        <v>2</v>
      </c>
      <c r="CA44" s="1">
        <v>7.5</v>
      </c>
      <c r="CB44" s="1">
        <v>1.5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f t="shared" si="0"/>
        <v>3.4534987100000003</v>
      </c>
      <c r="CL44" s="1">
        <v>1.5</v>
      </c>
    </row>
    <row r="45" spans="1:90" x14ac:dyDescent="0.25">
      <c r="A45" s="1" t="s">
        <v>195</v>
      </c>
      <c r="B45" s="1">
        <v>4.5</v>
      </c>
      <c r="C45" s="1">
        <v>2</v>
      </c>
      <c r="D45" s="1">
        <v>47.5</v>
      </c>
      <c r="E45" s="1">
        <v>0.02</v>
      </c>
      <c r="F45" s="1">
        <v>0</v>
      </c>
      <c r="G45" s="1">
        <v>0</v>
      </c>
      <c r="H45" s="1">
        <v>0</v>
      </c>
      <c r="I45" s="1">
        <v>1.5</v>
      </c>
      <c r="J45" s="1">
        <v>0</v>
      </c>
      <c r="K45" s="1">
        <v>1</v>
      </c>
      <c r="L45" s="1">
        <v>0.5</v>
      </c>
      <c r="M45" s="1">
        <v>0</v>
      </c>
      <c r="N45" s="1">
        <v>0</v>
      </c>
      <c r="O45" s="1">
        <v>0.01</v>
      </c>
      <c r="P45" s="1">
        <v>0.01</v>
      </c>
      <c r="Q45" s="1">
        <v>0</v>
      </c>
      <c r="R45" s="1">
        <v>0</v>
      </c>
      <c r="S45" s="1">
        <v>0</v>
      </c>
      <c r="T45" s="1">
        <v>0</v>
      </c>
      <c r="U45" s="1">
        <v>2.5</v>
      </c>
      <c r="V45" s="1">
        <v>2.5</v>
      </c>
      <c r="W45" s="1">
        <v>100</v>
      </c>
      <c r="X45" s="1">
        <v>1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0.01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4.5</v>
      </c>
      <c r="AL45" s="1">
        <v>1.05</v>
      </c>
      <c r="AM45" s="1">
        <v>3.6</v>
      </c>
      <c r="AN45" s="1">
        <v>0.1</v>
      </c>
      <c r="AO45" s="1">
        <v>2.2000000000000002</v>
      </c>
      <c r="AP45" s="1">
        <v>7.5</v>
      </c>
      <c r="AQ45" s="1">
        <v>7.5</v>
      </c>
      <c r="AR45" s="1">
        <v>0</v>
      </c>
      <c r="AS45" s="1">
        <v>1.5</v>
      </c>
      <c r="AT45" s="1">
        <v>1</v>
      </c>
      <c r="AU45" s="1">
        <v>1.5</v>
      </c>
      <c r="AV45" s="1">
        <v>1.5</v>
      </c>
      <c r="AW45" s="1">
        <v>100</v>
      </c>
      <c r="AX45" s="1">
        <v>4.5</v>
      </c>
      <c r="AY45" s="1">
        <v>0.5</v>
      </c>
      <c r="AZ45" s="1">
        <v>0</v>
      </c>
      <c r="BA45" s="1">
        <v>1.5</v>
      </c>
      <c r="BB45" s="1">
        <v>2</v>
      </c>
      <c r="BC45" s="1">
        <v>14</v>
      </c>
      <c r="BD45" s="1">
        <v>10.5</v>
      </c>
      <c r="BE45" s="1">
        <v>5.5</v>
      </c>
      <c r="BF45" s="1">
        <v>1</v>
      </c>
      <c r="BG45" s="1">
        <v>2.5</v>
      </c>
      <c r="BH45" s="1">
        <v>0.5</v>
      </c>
      <c r="BI45" s="1">
        <v>1.44</v>
      </c>
      <c r="BJ45" s="1">
        <v>12</v>
      </c>
      <c r="BK45" s="1">
        <v>9</v>
      </c>
      <c r="BL45" s="1">
        <v>75</v>
      </c>
      <c r="BM45" s="1">
        <v>8</v>
      </c>
      <c r="BN45" s="1">
        <v>6</v>
      </c>
      <c r="BO45" s="1">
        <v>75</v>
      </c>
      <c r="BP45" s="1">
        <v>2.5</v>
      </c>
      <c r="BQ45" s="1">
        <v>2.5</v>
      </c>
      <c r="BR45" s="1">
        <v>100</v>
      </c>
      <c r="BS45" s="1">
        <v>0</v>
      </c>
      <c r="BT45" s="1">
        <v>0</v>
      </c>
      <c r="BU45" s="1">
        <v>1</v>
      </c>
      <c r="BV45" s="1">
        <v>1</v>
      </c>
      <c r="BW45" s="1">
        <v>1</v>
      </c>
      <c r="BX45" s="1">
        <v>1</v>
      </c>
      <c r="BY45" s="1">
        <v>25.5</v>
      </c>
      <c r="BZ45" s="1">
        <v>1</v>
      </c>
      <c r="CA45" s="1">
        <v>1</v>
      </c>
      <c r="CB45" s="1">
        <v>1</v>
      </c>
      <c r="CC45" s="1">
        <v>1</v>
      </c>
      <c r="CD45" s="1">
        <v>0</v>
      </c>
      <c r="CE45" s="1">
        <v>0</v>
      </c>
      <c r="CF45" s="1">
        <v>0</v>
      </c>
      <c r="CG45" s="1">
        <v>0</v>
      </c>
      <c r="CH45" s="1">
        <v>0</v>
      </c>
      <c r="CI45" s="1">
        <v>0</v>
      </c>
      <c r="CJ45" s="1">
        <v>0</v>
      </c>
      <c r="CK45" s="1">
        <f t="shared" si="0"/>
        <v>3.5860056800000004</v>
      </c>
      <c r="CL45" s="1">
        <v>1.5</v>
      </c>
    </row>
    <row r="46" spans="1:90" x14ac:dyDescent="0.25">
      <c r="A46" s="1" t="s">
        <v>189</v>
      </c>
      <c r="B46" s="1">
        <v>4.4000000000000004</v>
      </c>
      <c r="C46" s="1">
        <v>2</v>
      </c>
      <c r="D46" s="1">
        <v>90</v>
      </c>
      <c r="E46" s="1">
        <v>0.28999999999999998</v>
      </c>
      <c r="F46" s="1">
        <v>0.25</v>
      </c>
      <c r="G46" s="1">
        <v>0.4</v>
      </c>
      <c r="H46" s="1">
        <v>1</v>
      </c>
      <c r="I46" s="1">
        <v>1</v>
      </c>
      <c r="J46" s="1">
        <v>1</v>
      </c>
      <c r="K46" s="1">
        <v>1</v>
      </c>
      <c r="L46" s="1">
        <v>0</v>
      </c>
      <c r="M46" s="1">
        <v>0.5</v>
      </c>
      <c r="N46" s="1">
        <v>1</v>
      </c>
      <c r="O46" s="1">
        <v>0.32</v>
      </c>
      <c r="P46" s="1">
        <v>0.32</v>
      </c>
      <c r="Q46" s="1">
        <v>0.5</v>
      </c>
      <c r="R46" s="1">
        <v>0.5</v>
      </c>
      <c r="S46" s="1">
        <v>0</v>
      </c>
      <c r="T46" s="1">
        <v>0.5</v>
      </c>
      <c r="U46" s="1">
        <v>8</v>
      </c>
      <c r="V46" s="1">
        <v>2.5</v>
      </c>
      <c r="W46" s="1">
        <v>31</v>
      </c>
      <c r="X46" s="1">
        <v>0</v>
      </c>
      <c r="Y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0.06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27</v>
      </c>
      <c r="AL46" s="1">
        <v>0.35</v>
      </c>
      <c r="AM46" s="1">
        <v>38.4</v>
      </c>
      <c r="AN46" s="1">
        <v>2.1</v>
      </c>
      <c r="AO46" s="1">
        <v>4.9000000000000004</v>
      </c>
      <c r="AP46" s="1">
        <v>13</v>
      </c>
      <c r="AQ46" s="1">
        <v>19</v>
      </c>
      <c r="AR46" s="1">
        <v>0.5</v>
      </c>
      <c r="AS46" s="1">
        <v>5</v>
      </c>
      <c r="AT46" s="1">
        <v>1.5</v>
      </c>
      <c r="AU46" s="1">
        <v>2</v>
      </c>
      <c r="AV46" s="1">
        <v>1</v>
      </c>
      <c r="AW46" s="1">
        <v>50</v>
      </c>
      <c r="AX46" s="1">
        <v>3.5</v>
      </c>
      <c r="AY46" s="1">
        <v>5.5</v>
      </c>
      <c r="AZ46" s="1">
        <v>0.5</v>
      </c>
      <c r="BA46" s="1">
        <v>2</v>
      </c>
      <c r="BB46" s="1">
        <v>8</v>
      </c>
      <c r="BC46" s="1">
        <v>14</v>
      </c>
      <c r="BD46" s="1">
        <v>10.5</v>
      </c>
      <c r="BE46" s="1">
        <v>5.5</v>
      </c>
      <c r="BF46" s="1">
        <v>1</v>
      </c>
      <c r="BG46" s="1">
        <v>2.5</v>
      </c>
      <c r="BH46" s="1">
        <v>0.5</v>
      </c>
      <c r="BI46" s="1">
        <v>1.44</v>
      </c>
      <c r="BJ46" s="1">
        <v>49.5</v>
      </c>
      <c r="BK46" s="1">
        <v>38</v>
      </c>
      <c r="BL46" s="1">
        <v>77</v>
      </c>
      <c r="BM46" s="1">
        <v>16</v>
      </c>
      <c r="BN46" s="1">
        <v>7.5</v>
      </c>
      <c r="BO46" s="1">
        <v>47</v>
      </c>
      <c r="BP46" s="1">
        <v>8</v>
      </c>
      <c r="BQ46" s="1">
        <v>2.5</v>
      </c>
      <c r="BR46" s="1">
        <v>31</v>
      </c>
      <c r="BS46" s="1">
        <v>0</v>
      </c>
      <c r="BT46" s="1">
        <v>0</v>
      </c>
      <c r="BU46" s="1">
        <v>2</v>
      </c>
      <c r="BV46" s="1">
        <v>0</v>
      </c>
      <c r="BW46" s="1">
        <v>0</v>
      </c>
      <c r="BX46" s="1">
        <v>0</v>
      </c>
      <c r="BY46" s="1">
        <v>63</v>
      </c>
      <c r="BZ46" s="1">
        <v>2</v>
      </c>
      <c r="CA46" s="1">
        <v>6</v>
      </c>
      <c r="CB46" s="1">
        <v>2.5</v>
      </c>
      <c r="CC46" s="1">
        <v>0</v>
      </c>
      <c r="CD46" s="1">
        <v>0</v>
      </c>
      <c r="CE46" s="1">
        <v>0</v>
      </c>
      <c r="CF46" s="1">
        <v>0</v>
      </c>
      <c r="CG46" s="1">
        <v>0</v>
      </c>
      <c r="CH46" s="1">
        <v>0</v>
      </c>
      <c r="CI46" s="1">
        <v>0</v>
      </c>
      <c r="CJ46" s="1">
        <v>0</v>
      </c>
      <c r="CK46" s="1">
        <f t="shared" si="0"/>
        <v>2.9707767099999995</v>
      </c>
      <c r="CL46" s="1">
        <v>1.5</v>
      </c>
    </row>
    <row r="47" spans="1:90" x14ac:dyDescent="0.25">
      <c r="A47" s="1" t="s">
        <v>79</v>
      </c>
      <c r="B47" s="1">
        <v>4.3</v>
      </c>
      <c r="C47" s="1">
        <v>2</v>
      </c>
      <c r="D47" s="1">
        <v>90</v>
      </c>
      <c r="E47" s="1">
        <v>0.03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3.5</v>
      </c>
      <c r="V47" s="1">
        <v>2</v>
      </c>
      <c r="W47" s="1">
        <v>57</v>
      </c>
      <c r="X47" s="1">
        <v>0</v>
      </c>
      <c r="Y47" s="1">
        <v>0</v>
      </c>
      <c r="AA47" s="1">
        <v>0</v>
      </c>
      <c r="AB47" s="1">
        <v>0</v>
      </c>
      <c r="AC47" s="1">
        <v>0.5</v>
      </c>
      <c r="AD47" s="1">
        <v>0</v>
      </c>
      <c r="AE47" s="1">
        <v>0.02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5.25</v>
      </c>
      <c r="AM47" s="1">
        <v>12</v>
      </c>
      <c r="AN47" s="1">
        <v>0.1</v>
      </c>
      <c r="AO47" s="1">
        <v>3.1</v>
      </c>
      <c r="AP47" s="1">
        <v>11</v>
      </c>
      <c r="AQ47" s="1">
        <v>11</v>
      </c>
      <c r="AR47" s="1">
        <v>0</v>
      </c>
      <c r="AS47" s="1">
        <v>2</v>
      </c>
      <c r="AT47" s="1">
        <v>1</v>
      </c>
      <c r="AU47" s="1">
        <v>0.5</v>
      </c>
      <c r="AV47" s="1">
        <v>0</v>
      </c>
      <c r="AW47" s="1">
        <v>0</v>
      </c>
      <c r="AX47" s="1">
        <v>4.5</v>
      </c>
      <c r="AY47" s="1">
        <v>3</v>
      </c>
      <c r="AZ47" s="1">
        <v>0.5</v>
      </c>
      <c r="BA47" s="1">
        <v>1</v>
      </c>
      <c r="BB47" s="1">
        <v>4.5</v>
      </c>
      <c r="BC47" s="1">
        <v>14</v>
      </c>
      <c r="BD47" s="1">
        <v>8.5</v>
      </c>
      <c r="BE47" s="1">
        <v>4</v>
      </c>
      <c r="BF47" s="1">
        <v>1.5</v>
      </c>
      <c r="BG47" s="1">
        <v>3</v>
      </c>
      <c r="BH47" s="1">
        <v>1</v>
      </c>
      <c r="BI47" s="1">
        <v>1.1399999999999999</v>
      </c>
      <c r="BJ47" s="1">
        <v>46</v>
      </c>
      <c r="BK47" s="1">
        <v>34</v>
      </c>
      <c r="BL47" s="1">
        <v>74</v>
      </c>
      <c r="BM47" s="1">
        <v>11.5</v>
      </c>
      <c r="BN47" s="1">
        <v>4</v>
      </c>
      <c r="BO47" s="1">
        <v>35</v>
      </c>
      <c r="BP47" s="1">
        <v>3.5</v>
      </c>
      <c r="BQ47" s="1">
        <v>2</v>
      </c>
      <c r="BR47" s="1">
        <v>57</v>
      </c>
      <c r="BS47" s="1">
        <v>0</v>
      </c>
      <c r="BT47" s="1">
        <v>0</v>
      </c>
      <c r="BU47" s="1">
        <v>2</v>
      </c>
      <c r="BV47" s="1">
        <v>0</v>
      </c>
      <c r="BW47" s="1">
        <v>0</v>
      </c>
      <c r="BX47" s="1">
        <v>0</v>
      </c>
      <c r="BY47" s="1">
        <v>61.5</v>
      </c>
      <c r="BZ47" s="1">
        <v>0</v>
      </c>
      <c r="CA47" s="1">
        <v>4.5</v>
      </c>
      <c r="CB47" s="1">
        <v>1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0</v>
      </c>
      <c r="CK47" s="1">
        <f t="shared" si="0"/>
        <v>3.7913904300000003</v>
      </c>
      <c r="CL47" s="1">
        <v>1</v>
      </c>
    </row>
    <row r="48" spans="1:90" x14ac:dyDescent="0.25">
      <c r="A48" s="1" t="s">
        <v>92</v>
      </c>
      <c r="B48" s="1">
        <v>5.4</v>
      </c>
      <c r="C48" s="1">
        <v>2</v>
      </c>
      <c r="D48" s="1">
        <v>64</v>
      </c>
      <c r="E48" s="1">
        <v>0.05</v>
      </c>
      <c r="F48" s="1">
        <v>0</v>
      </c>
      <c r="G48" s="1">
        <v>0.2</v>
      </c>
      <c r="H48" s="1">
        <v>0</v>
      </c>
      <c r="I48" s="1">
        <v>1</v>
      </c>
      <c r="J48" s="1">
        <v>0.5</v>
      </c>
      <c r="K48" s="1">
        <v>0.5</v>
      </c>
      <c r="L48" s="1">
        <v>0.5</v>
      </c>
      <c r="M48" s="1">
        <v>0</v>
      </c>
      <c r="N48" s="1">
        <v>0</v>
      </c>
      <c r="O48" s="1">
        <v>0.1</v>
      </c>
      <c r="P48" s="1">
        <v>0.1</v>
      </c>
      <c r="Q48" s="1">
        <v>0</v>
      </c>
      <c r="R48" s="1">
        <v>0</v>
      </c>
      <c r="S48" s="1">
        <v>0</v>
      </c>
      <c r="T48" s="1">
        <v>0</v>
      </c>
      <c r="U48" s="1">
        <v>13.5</v>
      </c>
      <c r="V48" s="1">
        <v>11.5</v>
      </c>
      <c r="W48" s="1">
        <v>85</v>
      </c>
      <c r="X48" s="1">
        <v>3</v>
      </c>
      <c r="Y48" s="1">
        <v>0</v>
      </c>
      <c r="Z48" s="1">
        <v>0</v>
      </c>
      <c r="AA48" s="1">
        <v>0</v>
      </c>
      <c r="AB48" s="1">
        <v>0</v>
      </c>
      <c r="AC48" s="1">
        <v>0.5</v>
      </c>
      <c r="AD48" s="1">
        <v>0</v>
      </c>
      <c r="AE48" s="1">
        <v>0.06</v>
      </c>
      <c r="AF48" s="1">
        <v>0</v>
      </c>
      <c r="AG48" s="1">
        <v>0</v>
      </c>
      <c r="AH48" s="1">
        <v>0.5</v>
      </c>
      <c r="AI48" s="1">
        <v>0</v>
      </c>
      <c r="AJ48" s="1">
        <v>0.5</v>
      </c>
      <c r="AK48" s="1">
        <v>16.5</v>
      </c>
      <c r="AL48" s="1">
        <v>8.8000000000000007</v>
      </c>
      <c r="AM48" s="1">
        <v>7.1</v>
      </c>
      <c r="AN48" s="1">
        <v>0.7</v>
      </c>
      <c r="AO48" s="1">
        <v>4.3</v>
      </c>
      <c r="AP48" s="1">
        <v>5</v>
      </c>
      <c r="AQ48" s="1">
        <v>11</v>
      </c>
      <c r="AR48" s="1">
        <v>0</v>
      </c>
      <c r="AS48" s="1">
        <v>3</v>
      </c>
      <c r="AT48" s="1">
        <v>0.5</v>
      </c>
      <c r="AU48" s="1">
        <v>2</v>
      </c>
      <c r="AV48" s="1">
        <v>1</v>
      </c>
      <c r="AW48" s="1">
        <v>50</v>
      </c>
      <c r="AX48" s="1">
        <v>3.5</v>
      </c>
      <c r="AY48" s="1">
        <v>1.5</v>
      </c>
      <c r="AZ48" s="1">
        <v>0</v>
      </c>
      <c r="BA48" s="1">
        <v>0</v>
      </c>
      <c r="BB48" s="1">
        <v>1.5</v>
      </c>
      <c r="BC48" s="1">
        <v>7.5</v>
      </c>
      <c r="BD48" s="1">
        <v>3.5</v>
      </c>
      <c r="BE48" s="1">
        <v>3</v>
      </c>
      <c r="BF48" s="1">
        <v>0</v>
      </c>
      <c r="BG48" s="1">
        <v>1.5</v>
      </c>
      <c r="BH48" s="1">
        <v>0</v>
      </c>
      <c r="BI48" s="1">
        <v>0.47</v>
      </c>
      <c r="BJ48" s="1">
        <v>25</v>
      </c>
      <c r="BK48" s="1">
        <v>20</v>
      </c>
      <c r="BL48" s="1">
        <v>80</v>
      </c>
      <c r="BM48" s="1">
        <v>21.5</v>
      </c>
      <c r="BN48" s="1">
        <v>15.5</v>
      </c>
      <c r="BO48" s="1">
        <v>72</v>
      </c>
      <c r="BP48" s="1">
        <v>13.5</v>
      </c>
      <c r="BQ48" s="1">
        <v>11.5</v>
      </c>
      <c r="BR48" s="1">
        <v>85</v>
      </c>
      <c r="BS48" s="1">
        <v>0</v>
      </c>
      <c r="BT48" s="1">
        <v>0</v>
      </c>
      <c r="BU48" s="1">
        <v>2</v>
      </c>
      <c r="BV48" s="1">
        <v>0</v>
      </c>
      <c r="BW48" s="1">
        <v>2</v>
      </c>
      <c r="BX48" s="1">
        <v>0</v>
      </c>
      <c r="BY48" s="1">
        <v>46</v>
      </c>
      <c r="BZ48" s="1">
        <v>2.5</v>
      </c>
      <c r="CA48" s="1">
        <v>3.5</v>
      </c>
      <c r="CB48" s="1">
        <v>3</v>
      </c>
      <c r="CC48" s="1">
        <v>0.5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  <c r="CJ48" s="1">
        <v>0</v>
      </c>
      <c r="CK48" s="1">
        <f t="shared" si="0"/>
        <v>4.0640440500000006</v>
      </c>
      <c r="CL48" s="1">
        <v>1</v>
      </c>
    </row>
    <row r="49" spans="1:90" x14ac:dyDescent="0.25">
      <c r="A49" s="1" t="s">
        <v>94</v>
      </c>
      <c r="B49" s="1">
        <v>4.8</v>
      </c>
      <c r="C49" s="1">
        <v>2</v>
      </c>
      <c r="D49" s="1">
        <v>90</v>
      </c>
      <c r="E49" s="1">
        <v>0.11</v>
      </c>
      <c r="F49" s="1">
        <v>0</v>
      </c>
      <c r="G49" s="1">
        <v>0.1</v>
      </c>
      <c r="H49" s="1">
        <v>0</v>
      </c>
      <c r="I49" s="1">
        <v>1.5</v>
      </c>
      <c r="J49" s="1">
        <v>0.5</v>
      </c>
      <c r="K49" s="1">
        <v>1</v>
      </c>
      <c r="L49" s="1">
        <v>0.5</v>
      </c>
      <c r="M49" s="1">
        <v>0</v>
      </c>
      <c r="N49" s="1">
        <v>0.5</v>
      </c>
      <c r="O49" s="1">
        <v>0.09</v>
      </c>
      <c r="P49" s="1">
        <v>0.09</v>
      </c>
      <c r="Q49" s="1">
        <v>0</v>
      </c>
      <c r="R49" s="1">
        <v>0</v>
      </c>
      <c r="S49" s="1">
        <v>0</v>
      </c>
      <c r="T49" s="1">
        <v>0</v>
      </c>
      <c r="U49" s="1">
        <v>14.5</v>
      </c>
      <c r="V49" s="1">
        <v>10</v>
      </c>
      <c r="W49" s="1">
        <v>69</v>
      </c>
      <c r="X49" s="1">
        <v>4.5</v>
      </c>
      <c r="Y49" s="1">
        <v>0.5</v>
      </c>
      <c r="Z49" s="1">
        <v>11</v>
      </c>
      <c r="AA49" s="1">
        <v>0</v>
      </c>
      <c r="AB49" s="1">
        <v>0</v>
      </c>
      <c r="AC49" s="1">
        <v>0</v>
      </c>
      <c r="AD49" s="1">
        <v>0</v>
      </c>
      <c r="AE49" s="1">
        <v>0.03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16.5</v>
      </c>
      <c r="AL49" s="1">
        <v>6.65</v>
      </c>
      <c r="AM49" s="1">
        <v>7.7</v>
      </c>
      <c r="AN49" s="1">
        <v>0.6</v>
      </c>
      <c r="AO49" s="1">
        <v>2.8</v>
      </c>
      <c r="AP49" s="1">
        <v>9.5</v>
      </c>
      <c r="AQ49" s="1">
        <v>9.5</v>
      </c>
      <c r="AR49" s="1">
        <v>0</v>
      </c>
      <c r="AS49" s="1">
        <v>2</v>
      </c>
      <c r="AT49" s="1">
        <v>1</v>
      </c>
      <c r="AU49" s="1">
        <v>0</v>
      </c>
      <c r="AV49" s="1">
        <v>0</v>
      </c>
      <c r="AX49" s="1">
        <v>5.5</v>
      </c>
      <c r="AY49" s="1">
        <v>2.5</v>
      </c>
      <c r="AZ49" s="1">
        <v>0</v>
      </c>
      <c r="BA49" s="1">
        <v>1</v>
      </c>
      <c r="BB49" s="1">
        <v>3.5</v>
      </c>
      <c r="BC49" s="1">
        <v>13</v>
      </c>
      <c r="BD49" s="1">
        <v>9</v>
      </c>
      <c r="BE49" s="1">
        <v>7.5</v>
      </c>
      <c r="BF49" s="1">
        <v>0.5</v>
      </c>
      <c r="BG49" s="1">
        <v>2.5</v>
      </c>
      <c r="BH49" s="1">
        <v>2.5</v>
      </c>
      <c r="BI49" s="1">
        <v>2.2000000000000002</v>
      </c>
      <c r="BJ49" s="1">
        <v>28</v>
      </c>
      <c r="BK49" s="1">
        <v>19</v>
      </c>
      <c r="BL49" s="1">
        <v>68</v>
      </c>
      <c r="BM49" s="1">
        <v>26.5</v>
      </c>
      <c r="BN49" s="1">
        <v>16</v>
      </c>
      <c r="BO49" s="1">
        <v>60</v>
      </c>
      <c r="BP49" s="1">
        <v>14.5</v>
      </c>
      <c r="BQ49" s="1">
        <v>10</v>
      </c>
      <c r="BR49" s="1">
        <v>69</v>
      </c>
      <c r="BS49" s="1">
        <v>0.5</v>
      </c>
      <c r="BT49" s="1">
        <v>0</v>
      </c>
      <c r="BU49" s="1">
        <v>2</v>
      </c>
      <c r="BV49" s="1">
        <v>0</v>
      </c>
      <c r="BW49" s="1">
        <v>0</v>
      </c>
      <c r="BX49" s="1">
        <v>0.5</v>
      </c>
      <c r="BY49" s="1">
        <v>50</v>
      </c>
      <c r="BZ49" s="1">
        <v>2</v>
      </c>
      <c r="CA49" s="1">
        <v>7</v>
      </c>
      <c r="CB49" s="1">
        <v>3</v>
      </c>
      <c r="CC49" s="1">
        <v>0.5</v>
      </c>
      <c r="CD49" s="1">
        <v>0</v>
      </c>
      <c r="CE49" s="1">
        <v>0</v>
      </c>
      <c r="CF49" s="1">
        <v>0</v>
      </c>
      <c r="CG49" s="1">
        <v>0</v>
      </c>
      <c r="CH49" s="1">
        <v>0</v>
      </c>
      <c r="CI49" s="1">
        <v>0</v>
      </c>
      <c r="CJ49" s="1">
        <v>0</v>
      </c>
      <c r="CK49" s="1">
        <f t="shared" si="0"/>
        <v>3.9515671500000007</v>
      </c>
      <c r="CL49" s="1">
        <v>1</v>
      </c>
    </row>
    <row r="50" spans="1:90" x14ac:dyDescent="0.25">
      <c r="A50" s="1" t="s">
        <v>180</v>
      </c>
      <c r="B50" s="1">
        <v>5</v>
      </c>
      <c r="C50" s="1">
        <v>2</v>
      </c>
      <c r="D50" s="1">
        <v>83.5</v>
      </c>
      <c r="E50" s="1">
        <v>0.05</v>
      </c>
      <c r="F50" s="1">
        <v>0</v>
      </c>
      <c r="G50" s="1">
        <v>0.1</v>
      </c>
      <c r="H50" s="1">
        <v>0</v>
      </c>
      <c r="I50" s="1">
        <v>0.5</v>
      </c>
      <c r="J50" s="1">
        <v>0</v>
      </c>
      <c r="K50" s="1">
        <v>0.5</v>
      </c>
      <c r="L50" s="1">
        <v>0</v>
      </c>
      <c r="M50" s="1">
        <v>0</v>
      </c>
      <c r="N50" s="1">
        <v>0</v>
      </c>
      <c r="O50" s="1">
        <v>0.02</v>
      </c>
      <c r="P50" s="1">
        <v>0.02</v>
      </c>
      <c r="Q50" s="1">
        <v>0</v>
      </c>
      <c r="R50" s="1">
        <v>0</v>
      </c>
      <c r="S50" s="1">
        <v>0</v>
      </c>
      <c r="T50" s="1">
        <v>0</v>
      </c>
      <c r="U50" s="1">
        <v>26</v>
      </c>
      <c r="V50" s="1">
        <v>21</v>
      </c>
      <c r="W50" s="1">
        <v>81</v>
      </c>
      <c r="X50" s="1">
        <v>7.5</v>
      </c>
      <c r="Y50" s="1">
        <v>2.5</v>
      </c>
      <c r="Z50" s="1">
        <v>33</v>
      </c>
      <c r="AA50" s="1">
        <v>0</v>
      </c>
      <c r="AB50" s="1">
        <v>0</v>
      </c>
      <c r="AC50" s="1">
        <v>3</v>
      </c>
      <c r="AD50" s="1">
        <v>0</v>
      </c>
      <c r="AE50" s="1">
        <v>0.12</v>
      </c>
      <c r="AF50" s="1">
        <v>0</v>
      </c>
      <c r="AG50" s="1">
        <v>0</v>
      </c>
      <c r="AH50" s="1">
        <v>0</v>
      </c>
      <c r="AI50" s="1">
        <v>0</v>
      </c>
      <c r="AJ50" s="1">
        <v>0.5</v>
      </c>
      <c r="AK50" s="1">
        <v>10</v>
      </c>
      <c r="AL50" s="1">
        <v>47.65</v>
      </c>
      <c r="AM50" s="1">
        <v>18.7</v>
      </c>
      <c r="AN50" s="1">
        <v>0.5</v>
      </c>
      <c r="AO50" s="1">
        <v>5.2</v>
      </c>
      <c r="AP50" s="1">
        <v>17.5</v>
      </c>
      <c r="AQ50" s="1">
        <v>23.5</v>
      </c>
      <c r="AR50" s="1">
        <v>1</v>
      </c>
      <c r="AS50" s="1">
        <v>5</v>
      </c>
      <c r="AT50" s="1">
        <v>0.5</v>
      </c>
      <c r="AU50" s="1">
        <v>1</v>
      </c>
      <c r="AV50" s="1">
        <v>0.5</v>
      </c>
      <c r="AW50" s="1">
        <v>50</v>
      </c>
      <c r="AX50" s="1">
        <v>6</v>
      </c>
      <c r="AY50" s="1">
        <v>1.5</v>
      </c>
      <c r="AZ50" s="1">
        <v>0</v>
      </c>
      <c r="BA50" s="1">
        <v>0.5</v>
      </c>
      <c r="BB50" s="1">
        <v>2</v>
      </c>
      <c r="BC50" s="1">
        <v>7.5</v>
      </c>
      <c r="BD50" s="1">
        <v>3.5</v>
      </c>
      <c r="BE50" s="1">
        <v>3</v>
      </c>
      <c r="BF50" s="1">
        <v>0</v>
      </c>
      <c r="BG50" s="1">
        <v>1.5</v>
      </c>
      <c r="BH50" s="1">
        <v>0</v>
      </c>
      <c r="BI50" s="1">
        <v>0.47</v>
      </c>
      <c r="BJ50" s="1">
        <v>60</v>
      </c>
      <c r="BK50" s="1">
        <v>53</v>
      </c>
      <c r="BL50" s="1">
        <v>88</v>
      </c>
      <c r="BM50" s="1">
        <v>49</v>
      </c>
      <c r="BN50" s="1">
        <v>39</v>
      </c>
      <c r="BO50" s="1">
        <v>80</v>
      </c>
      <c r="BP50" s="1">
        <v>26</v>
      </c>
      <c r="BQ50" s="1">
        <v>21</v>
      </c>
      <c r="BR50" s="1">
        <v>81</v>
      </c>
      <c r="BS50" s="1">
        <v>0</v>
      </c>
      <c r="BT50" s="1">
        <v>0</v>
      </c>
      <c r="BU50" s="1">
        <v>2</v>
      </c>
      <c r="BV50" s="1">
        <v>0</v>
      </c>
      <c r="BW50" s="1">
        <v>1</v>
      </c>
      <c r="BX50" s="1">
        <v>1.5</v>
      </c>
      <c r="BY50" s="1">
        <v>86</v>
      </c>
      <c r="BZ50" s="1">
        <v>4.5</v>
      </c>
      <c r="CA50" s="1">
        <v>2.5</v>
      </c>
      <c r="CB50" s="1">
        <v>8.5</v>
      </c>
      <c r="CC50" s="1">
        <v>0.5</v>
      </c>
      <c r="CD50" s="1">
        <v>0</v>
      </c>
      <c r="CE50" s="1">
        <v>0</v>
      </c>
      <c r="CF50" s="1">
        <v>0</v>
      </c>
      <c r="CG50" s="1">
        <v>0</v>
      </c>
      <c r="CH50" s="1">
        <v>0</v>
      </c>
      <c r="CI50" s="1">
        <v>0</v>
      </c>
      <c r="CJ50" s="1">
        <v>0</v>
      </c>
      <c r="CK50" s="1">
        <f t="shared" si="0"/>
        <v>4.2506802700000001</v>
      </c>
      <c r="CL50" s="1">
        <v>1</v>
      </c>
    </row>
    <row r="51" spans="1:90" x14ac:dyDescent="0.25">
      <c r="A51" s="1" t="s">
        <v>181</v>
      </c>
      <c r="B51" s="1">
        <v>4.5</v>
      </c>
      <c r="C51" s="1">
        <v>2</v>
      </c>
      <c r="D51" s="1">
        <v>90</v>
      </c>
      <c r="E51" s="1">
        <v>0.03</v>
      </c>
      <c r="F51" s="1">
        <v>0</v>
      </c>
      <c r="G51" s="1">
        <v>0.1</v>
      </c>
      <c r="H51" s="1">
        <v>0</v>
      </c>
      <c r="I51" s="1">
        <v>1.5</v>
      </c>
      <c r="J51" s="1">
        <v>0</v>
      </c>
      <c r="K51" s="1">
        <v>0</v>
      </c>
      <c r="L51" s="1">
        <v>1.5</v>
      </c>
      <c r="M51" s="1">
        <v>0</v>
      </c>
      <c r="N51" s="1">
        <v>0</v>
      </c>
      <c r="O51" s="1">
        <v>0.02</v>
      </c>
      <c r="P51" s="1">
        <v>0.02</v>
      </c>
      <c r="Q51" s="1">
        <v>0</v>
      </c>
      <c r="R51" s="1">
        <v>0</v>
      </c>
      <c r="S51" s="1">
        <v>0</v>
      </c>
      <c r="T51" s="1">
        <v>0</v>
      </c>
      <c r="U51" s="1">
        <v>24.5</v>
      </c>
      <c r="V51" s="1">
        <v>22</v>
      </c>
      <c r="W51" s="1">
        <v>90</v>
      </c>
      <c r="X51" s="1">
        <v>2.5</v>
      </c>
      <c r="Y51" s="1">
        <v>1.5</v>
      </c>
      <c r="Z51" s="1">
        <v>60</v>
      </c>
      <c r="AA51" s="1">
        <v>0</v>
      </c>
      <c r="AB51" s="1">
        <v>0</v>
      </c>
      <c r="AC51" s="1">
        <v>1</v>
      </c>
      <c r="AD51" s="1">
        <v>0</v>
      </c>
      <c r="AE51" s="1">
        <v>0.06</v>
      </c>
      <c r="AF51" s="1">
        <v>0</v>
      </c>
      <c r="AG51" s="1">
        <v>0</v>
      </c>
      <c r="AH51" s="1">
        <v>0</v>
      </c>
      <c r="AI51" s="1">
        <v>0</v>
      </c>
      <c r="AJ51" s="1">
        <v>0.5</v>
      </c>
      <c r="AK51" s="1">
        <v>14</v>
      </c>
      <c r="AL51" s="1">
        <v>22.05</v>
      </c>
      <c r="AM51" s="1">
        <v>20.7</v>
      </c>
      <c r="AN51" s="1">
        <v>0.3</v>
      </c>
      <c r="AO51" s="1">
        <v>5</v>
      </c>
      <c r="AP51" s="1">
        <v>16.5</v>
      </c>
      <c r="AQ51" s="1">
        <v>22.5</v>
      </c>
      <c r="AR51" s="1">
        <v>0</v>
      </c>
      <c r="AS51" s="1">
        <v>4</v>
      </c>
      <c r="AT51" s="1">
        <v>0.5</v>
      </c>
      <c r="AU51" s="1">
        <v>3</v>
      </c>
      <c r="AV51" s="1">
        <v>2.5</v>
      </c>
      <c r="AW51" s="1">
        <v>83</v>
      </c>
      <c r="AX51" s="1">
        <v>4.5</v>
      </c>
      <c r="AY51" s="1">
        <v>1.5</v>
      </c>
      <c r="AZ51" s="1">
        <v>0.5</v>
      </c>
      <c r="BA51" s="1">
        <v>0</v>
      </c>
      <c r="BB51" s="1">
        <v>2</v>
      </c>
      <c r="BC51" s="1">
        <v>7.5</v>
      </c>
      <c r="BD51" s="1">
        <v>3.5</v>
      </c>
      <c r="BE51" s="1">
        <v>3</v>
      </c>
      <c r="BF51" s="1">
        <v>0</v>
      </c>
      <c r="BG51" s="1">
        <v>1.5</v>
      </c>
      <c r="BH51" s="1">
        <v>0</v>
      </c>
      <c r="BI51" s="1">
        <v>0.47</v>
      </c>
      <c r="BJ51" s="1">
        <v>66</v>
      </c>
      <c r="BK51" s="1">
        <v>57.5</v>
      </c>
      <c r="BL51" s="1">
        <v>87</v>
      </c>
      <c r="BM51" s="1">
        <v>44</v>
      </c>
      <c r="BN51" s="1">
        <v>38</v>
      </c>
      <c r="BO51" s="1">
        <v>86</v>
      </c>
      <c r="BP51" s="1">
        <v>24.5</v>
      </c>
      <c r="BQ51" s="1">
        <v>22</v>
      </c>
      <c r="BR51" s="1">
        <v>90</v>
      </c>
      <c r="BS51" s="1">
        <v>0</v>
      </c>
      <c r="BT51" s="1">
        <v>0</v>
      </c>
      <c r="BU51" s="1">
        <v>2</v>
      </c>
      <c r="BV51" s="1">
        <v>0</v>
      </c>
      <c r="BW51" s="1">
        <v>0</v>
      </c>
      <c r="BX51" s="1">
        <v>0</v>
      </c>
      <c r="BY51" s="1">
        <v>78</v>
      </c>
      <c r="BZ51" s="1">
        <v>1</v>
      </c>
      <c r="CA51" s="1">
        <v>9.5</v>
      </c>
      <c r="CB51" s="1">
        <v>5.5</v>
      </c>
      <c r="CC51" s="1">
        <v>0</v>
      </c>
      <c r="CD51" s="1">
        <v>0</v>
      </c>
      <c r="CE51" s="1">
        <v>0</v>
      </c>
      <c r="CF51" s="1">
        <v>0</v>
      </c>
      <c r="CG51" s="1">
        <v>0</v>
      </c>
      <c r="CH51" s="1">
        <v>0</v>
      </c>
      <c r="CI51" s="1">
        <v>0</v>
      </c>
      <c r="CJ51" s="1">
        <v>0</v>
      </c>
      <c r="CK51" s="1">
        <f t="shared" si="0"/>
        <v>3.50050215</v>
      </c>
      <c r="CL51" s="1">
        <v>1</v>
      </c>
    </row>
    <row r="52" spans="1:90" x14ac:dyDescent="0.25">
      <c r="A52" s="1" t="s">
        <v>149</v>
      </c>
      <c r="B52" s="1">
        <v>4.4000000000000004</v>
      </c>
      <c r="C52" s="1">
        <v>2</v>
      </c>
      <c r="D52" s="1">
        <v>90</v>
      </c>
      <c r="E52" s="1">
        <v>0.24</v>
      </c>
      <c r="F52" s="1">
        <v>0.2</v>
      </c>
      <c r="G52" s="1">
        <v>0.3</v>
      </c>
      <c r="H52" s="1">
        <v>1</v>
      </c>
      <c r="I52" s="1">
        <v>0.5</v>
      </c>
      <c r="J52" s="1">
        <v>0.5</v>
      </c>
      <c r="K52" s="1">
        <v>0.5</v>
      </c>
      <c r="L52" s="1">
        <v>0</v>
      </c>
      <c r="M52" s="1">
        <v>0.5</v>
      </c>
      <c r="N52" s="1">
        <v>0.5</v>
      </c>
      <c r="O52" s="1">
        <v>0.24</v>
      </c>
      <c r="P52" s="1">
        <v>0.24</v>
      </c>
      <c r="Q52" s="1">
        <v>0.5</v>
      </c>
      <c r="R52" s="1">
        <v>0.5</v>
      </c>
      <c r="S52" s="1">
        <v>0</v>
      </c>
      <c r="T52" s="1">
        <v>0.5</v>
      </c>
      <c r="U52" s="1">
        <v>6</v>
      </c>
      <c r="V52" s="1">
        <v>4</v>
      </c>
      <c r="W52" s="1">
        <v>67</v>
      </c>
      <c r="X52" s="1">
        <v>0</v>
      </c>
      <c r="Y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0.04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16.5</v>
      </c>
      <c r="AL52" s="1">
        <v>1</v>
      </c>
      <c r="AM52" s="1">
        <v>39.200000000000003</v>
      </c>
      <c r="AN52" s="1">
        <v>1.5</v>
      </c>
      <c r="AO52" s="1">
        <v>3.7</v>
      </c>
      <c r="AP52" s="1">
        <v>12.5</v>
      </c>
      <c r="AQ52" s="1">
        <v>18.5</v>
      </c>
      <c r="AR52" s="1">
        <v>0</v>
      </c>
      <c r="AS52" s="1">
        <v>5</v>
      </c>
      <c r="AT52" s="1">
        <v>1</v>
      </c>
      <c r="AU52" s="1">
        <v>1</v>
      </c>
      <c r="AV52" s="1">
        <v>0.5</v>
      </c>
      <c r="AW52" s="1">
        <v>50</v>
      </c>
      <c r="AX52" s="1">
        <v>5</v>
      </c>
      <c r="AY52" s="1">
        <v>7</v>
      </c>
      <c r="AZ52" s="1">
        <v>0.5</v>
      </c>
      <c r="BA52" s="1">
        <v>4.5</v>
      </c>
      <c r="BB52" s="1">
        <v>12</v>
      </c>
      <c r="BC52" s="1">
        <v>13</v>
      </c>
      <c r="BD52" s="1">
        <v>9</v>
      </c>
      <c r="BE52" s="1">
        <v>7.5</v>
      </c>
      <c r="BF52" s="1">
        <v>0.5</v>
      </c>
      <c r="BG52" s="1">
        <v>2.5</v>
      </c>
      <c r="BH52" s="1">
        <v>2.5</v>
      </c>
      <c r="BI52" s="1">
        <v>2.2000000000000002</v>
      </c>
      <c r="BJ52" s="1">
        <v>31</v>
      </c>
      <c r="BK52" s="1">
        <v>25</v>
      </c>
      <c r="BL52" s="1">
        <v>81</v>
      </c>
      <c r="BM52" s="1">
        <v>15.5</v>
      </c>
      <c r="BN52" s="1">
        <v>10.5</v>
      </c>
      <c r="BO52" s="1">
        <v>68</v>
      </c>
      <c r="BP52" s="1">
        <v>6</v>
      </c>
      <c r="BQ52" s="1">
        <v>4</v>
      </c>
      <c r="BR52" s="1">
        <v>67</v>
      </c>
      <c r="BS52" s="1">
        <v>0</v>
      </c>
      <c r="BT52" s="1">
        <v>0</v>
      </c>
      <c r="BU52" s="1">
        <v>2</v>
      </c>
      <c r="BV52" s="1">
        <v>0</v>
      </c>
      <c r="BW52" s="1">
        <v>0</v>
      </c>
      <c r="BX52" s="1">
        <v>0</v>
      </c>
      <c r="BY52" s="1">
        <v>55</v>
      </c>
      <c r="BZ52" s="1">
        <v>0.5</v>
      </c>
      <c r="CA52" s="1">
        <v>7.5</v>
      </c>
      <c r="CB52" s="1">
        <v>0.5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  <c r="CJ52" s="1">
        <v>0</v>
      </c>
      <c r="CK52" s="1">
        <f t="shared" si="0"/>
        <v>2.4350297800000003</v>
      </c>
      <c r="CL52" s="1">
        <v>1</v>
      </c>
    </row>
    <row r="53" spans="1:90" x14ac:dyDescent="0.25">
      <c r="A53" s="1" t="s">
        <v>154</v>
      </c>
      <c r="B53" s="1">
        <v>5.7</v>
      </c>
      <c r="C53" s="1">
        <v>2</v>
      </c>
      <c r="D53" s="1">
        <v>76.5</v>
      </c>
      <c r="E53" s="1">
        <v>0.28999999999999998</v>
      </c>
      <c r="F53" s="1">
        <v>0.33</v>
      </c>
      <c r="G53" s="1">
        <v>0.4</v>
      </c>
      <c r="H53" s="1">
        <v>1</v>
      </c>
      <c r="I53" s="1">
        <v>2</v>
      </c>
      <c r="J53" s="1">
        <v>1</v>
      </c>
      <c r="K53" s="1">
        <v>1</v>
      </c>
      <c r="L53" s="1">
        <v>1</v>
      </c>
      <c r="M53" s="1">
        <v>0</v>
      </c>
      <c r="N53" s="1">
        <v>0</v>
      </c>
      <c r="O53" s="1">
        <v>0.15</v>
      </c>
      <c r="P53" s="1">
        <v>0.15</v>
      </c>
      <c r="Q53" s="1">
        <v>0</v>
      </c>
      <c r="R53" s="1">
        <v>0</v>
      </c>
      <c r="S53" s="1">
        <v>0</v>
      </c>
      <c r="T53" s="1">
        <v>0</v>
      </c>
      <c r="U53" s="1">
        <v>12</v>
      </c>
      <c r="V53" s="1">
        <v>11</v>
      </c>
      <c r="W53" s="1">
        <v>92</v>
      </c>
      <c r="X53" s="1">
        <v>5.5</v>
      </c>
      <c r="Y53" s="1">
        <v>0.5</v>
      </c>
      <c r="Z53" s="1">
        <v>9</v>
      </c>
      <c r="AA53" s="1">
        <v>2.5</v>
      </c>
      <c r="AB53" s="1">
        <v>0</v>
      </c>
      <c r="AC53" s="1">
        <v>1</v>
      </c>
      <c r="AD53" s="1">
        <v>0.5</v>
      </c>
      <c r="AE53" s="1">
        <v>0.25</v>
      </c>
      <c r="AF53" s="1">
        <v>0.5</v>
      </c>
      <c r="AG53" s="1">
        <v>0</v>
      </c>
      <c r="AH53" s="1">
        <v>0</v>
      </c>
      <c r="AI53" s="1">
        <v>0</v>
      </c>
      <c r="AJ53" s="1">
        <v>0</v>
      </c>
      <c r="AK53" s="1">
        <v>13</v>
      </c>
      <c r="AL53" s="1">
        <v>16.05</v>
      </c>
      <c r="AM53" s="1">
        <v>18.899999999999999</v>
      </c>
      <c r="AN53" s="1">
        <v>1.7</v>
      </c>
      <c r="AO53" s="1">
        <v>4.3</v>
      </c>
      <c r="AP53" s="1">
        <v>14.5</v>
      </c>
      <c r="AQ53" s="1">
        <v>19</v>
      </c>
      <c r="AR53" s="1">
        <v>1</v>
      </c>
      <c r="AS53" s="1">
        <v>4</v>
      </c>
      <c r="AT53" s="1">
        <v>1.5</v>
      </c>
      <c r="AU53" s="1">
        <v>2</v>
      </c>
      <c r="AV53" s="1">
        <v>0.5</v>
      </c>
      <c r="AW53" s="1">
        <v>25</v>
      </c>
      <c r="AX53" s="1">
        <v>5.5</v>
      </c>
      <c r="AY53" s="1">
        <v>1.5</v>
      </c>
      <c r="AZ53" s="1">
        <v>0.5</v>
      </c>
      <c r="BA53" s="1">
        <v>2.5</v>
      </c>
      <c r="BB53" s="1">
        <v>4.5</v>
      </c>
      <c r="BC53" s="1">
        <v>14</v>
      </c>
      <c r="BD53" s="1">
        <v>8.5</v>
      </c>
      <c r="BE53" s="1">
        <v>6</v>
      </c>
      <c r="BF53" s="1">
        <v>0</v>
      </c>
      <c r="BG53" s="1">
        <v>1.5</v>
      </c>
      <c r="BH53" s="1">
        <v>1.5</v>
      </c>
      <c r="BI53" s="1">
        <v>1.52</v>
      </c>
      <c r="BJ53" s="1">
        <v>37</v>
      </c>
      <c r="BK53" s="1">
        <v>30</v>
      </c>
      <c r="BL53" s="1">
        <v>81</v>
      </c>
      <c r="BM53" s="1">
        <v>29.5</v>
      </c>
      <c r="BN53" s="1">
        <v>20.5</v>
      </c>
      <c r="BO53" s="1">
        <v>69</v>
      </c>
      <c r="BP53" s="1">
        <v>12</v>
      </c>
      <c r="BQ53" s="1">
        <v>11</v>
      </c>
      <c r="BR53" s="1">
        <v>92</v>
      </c>
      <c r="BS53" s="1">
        <v>0</v>
      </c>
      <c r="BT53" s="1">
        <v>0</v>
      </c>
      <c r="BU53" s="1">
        <v>1</v>
      </c>
      <c r="BV53" s="1">
        <v>1</v>
      </c>
      <c r="BW53" s="1">
        <v>0</v>
      </c>
      <c r="BX53" s="1">
        <v>1.5</v>
      </c>
      <c r="BY53" s="1">
        <v>60</v>
      </c>
      <c r="BZ53" s="1">
        <v>2</v>
      </c>
      <c r="CA53" s="1">
        <v>3</v>
      </c>
      <c r="CB53" s="1">
        <v>5.5</v>
      </c>
      <c r="CC53" s="1">
        <v>0.5</v>
      </c>
      <c r="CD53" s="1">
        <v>0</v>
      </c>
      <c r="CE53" s="1">
        <v>2.5</v>
      </c>
      <c r="CF53" s="1">
        <v>0</v>
      </c>
      <c r="CG53" s="1">
        <v>1</v>
      </c>
      <c r="CH53" s="1">
        <v>0</v>
      </c>
      <c r="CI53" s="1">
        <v>0</v>
      </c>
      <c r="CJ53" s="1">
        <v>0</v>
      </c>
      <c r="CK53" s="1">
        <f t="shared" si="0"/>
        <v>3.5317321900000005</v>
      </c>
      <c r="CL53" s="1">
        <v>1</v>
      </c>
    </row>
    <row r="54" spans="1:90" x14ac:dyDescent="0.25">
      <c r="A54" s="1" t="s">
        <v>81</v>
      </c>
      <c r="B54" s="1">
        <v>4.5999999999999996</v>
      </c>
      <c r="C54" s="1">
        <v>2</v>
      </c>
      <c r="D54" s="1">
        <v>90</v>
      </c>
      <c r="E54" s="1">
        <v>0.12</v>
      </c>
      <c r="F54" s="1">
        <v>0.5</v>
      </c>
      <c r="G54" s="1">
        <v>0.3</v>
      </c>
      <c r="H54" s="1">
        <v>1</v>
      </c>
      <c r="I54" s="1">
        <v>1.5</v>
      </c>
      <c r="J54" s="1">
        <v>0.5</v>
      </c>
      <c r="K54" s="1">
        <v>1.5</v>
      </c>
      <c r="L54" s="1">
        <v>0</v>
      </c>
      <c r="M54" s="1">
        <v>0.5</v>
      </c>
      <c r="N54" s="1">
        <v>1</v>
      </c>
      <c r="O54" s="1">
        <v>0.26</v>
      </c>
      <c r="P54" s="1">
        <v>0.26</v>
      </c>
      <c r="Q54" s="1">
        <v>0.5</v>
      </c>
      <c r="R54" s="1">
        <v>0.5</v>
      </c>
      <c r="S54" s="1">
        <v>0</v>
      </c>
      <c r="T54" s="1">
        <v>0.5</v>
      </c>
      <c r="U54" s="1">
        <v>22</v>
      </c>
      <c r="V54" s="1">
        <v>19.5</v>
      </c>
      <c r="W54" s="1">
        <v>89</v>
      </c>
      <c r="X54" s="1">
        <v>1</v>
      </c>
      <c r="Y54" s="1">
        <v>0.5</v>
      </c>
      <c r="Z54" s="1">
        <v>50</v>
      </c>
      <c r="AA54" s="1">
        <v>0</v>
      </c>
      <c r="AB54" s="1">
        <v>0</v>
      </c>
      <c r="AC54" s="1">
        <v>0</v>
      </c>
      <c r="AD54" s="1">
        <v>0</v>
      </c>
      <c r="AE54" s="1">
        <v>0.06</v>
      </c>
      <c r="AF54" s="1">
        <v>0</v>
      </c>
      <c r="AG54" s="1">
        <v>0</v>
      </c>
      <c r="AH54" s="1">
        <v>0</v>
      </c>
      <c r="AI54" s="1">
        <v>0</v>
      </c>
      <c r="AJ54" s="1">
        <v>0.5</v>
      </c>
      <c r="AK54" s="1">
        <v>29.5</v>
      </c>
      <c r="AL54" s="1">
        <v>8.35</v>
      </c>
      <c r="AM54" s="1">
        <v>32.799999999999997</v>
      </c>
      <c r="AN54" s="1">
        <v>1.8</v>
      </c>
      <c r="AO54" s="1">
        <v>6.5</v>
      </c>
      <c r="AP54" s="1">
        <v>15.5</v>
      </c>
      <c r="AQ54" s="1">
        <v>27.5</v>
      </c>
      <c r="AR54" s="1">
        <v>1.5</v>
      </c>
      <c r="AS54" s="1">
        <v>8.5</v>
      </c>
      <c r="AT54" s="1">
        <v>0.5</v>
      </c>
      <c r="AU54" s="1">
        <v>0.5</v>
      </c>
      <c r="AV54" s="1">
        <v>0.5</v>
      </c>
      <c r="AW54" s="1">
        <v>100</v>
      </c>
      <c r="AX54" s="1">
        <v>9</v>
      </c>
      <c r="AY54" s="1">
        <v>1.5</v>
      </c>
      <c r="AZ54" s="1">
        <v>1</v>
      </c>
      <c r="BA54" s="1">
        <v>1</v>
      </c>
      <c r="BB54" s="1">
        <v>3.5</v>
      </c>
      <c r="BC54" s="1">
        <v>7.5</v>
      </c>
      <c r="BD54" s="1">
        <v>3.5</v>
      </c>
      <c r="BE54" s="1">
        <v>3</v>
      </c>
      <c r="BF54" s="1">
        <v>0</v>
      </c>
      <c r="BG54" s="1">
        <v>1.5</v>
      </c>
      <c r="BH54" s="1">
        <v>0</v>
      </c>
      <c r="BI54" s="1">
        <v>0.47</v>
      </c>
      <c r="BJ54" s="1">
        <v>73.5</v>
      </c>
      <c r="BK54" s="1">
        <v>65</v>
      </c>
      <c r="BL54" s="1">
        <v>88</v>
      </c>
      <c r="BM54" s="1">
        <v>48.5</v>
      </c>
      <c r="BN54" s="1">
        <v>44</v>
      </c>
      <c r="BO54" s="1">
        <v>91</v>
      </c>
      <c r="BP54" s="1">
        <v>22</v>
      </c>
      <c r="BQ54" s="1">
        <v>19.5</v>
      </c>
      <c r="BR54" s="1">
        <v>89</v>
      </c>
      <c r="BS54" s="1">
        <v>0</v>
      </c>
      <c r="BT54" s="1">
        <v>0</v>
      </c>
      <c r="BU54" s="1">
        <v>2</v>
      </c>
      <c r="BV54" s="1">
        <v>0</v>
      </c>
      <c r="BW54" s="1">
        <v>0</v>
      </c>
      <c r="BX54" s="1">
        <v>0.5</v>
      </c>
      <c r="BY54" s="1">
        <v>83.5</v>
      </c>
      <c r="BZ54" s="1">
        <v>2.5</v>
      </c>
      <c r="CA54" s="1">
        <v>9</v>
      </c>
      <c r="CB54" s="1">
        <v>1.5</v>
      </c>
      <c r="CC54" s="1">
        <v>0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0</v>
      </c>
      <c r="CJ54" s="1">
        <v>0</v>
      </c>
      <c r="CK54" s="1">
        <f t="shared" si="0"/>
        <v>3.1838439799999994</v>
      </c>
      <c r="CL54" s="1">
        <v>0</v>
      </c>
    </row>
    <row r="55" spans="1:90" x14ac:dyDescent="0.25">
      <c r="A55" s="1" t="s">
        <v>88</v>
      </c>
      <c r="B55" s="1">
        <v>4.5</v>
      </c>
      <c r="C55" s="1">
        <v>2</v>
      </c>
      <c r="D55" s="1">
        <v>64.5</v>
      </c>
      <c r="E55" s="1">
        <v>0.01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7.5</v>
      </c>
      <c r="V55" s="1">
        <v>4</v>
      </c>
      <c r="W55" s="1">
        <v>53</v>
      </c>
      <c r="X55" s="1">
        <v>0.5</v>
      </c>
      <c r="Y55" s="1">
        <v>0</v>
      </c>
      <c r="Z55" s="1">
        <v>0</v>
      </c>
      <c r="AA55" s="1">
        <v>0</v>
      </c>
      <c r="AB55" s="1">
        <v>0</v>
      </c>
      <c r="AC55" s="1">
        <v>0.5</v>
      </c>
      <c r="AD55" s="1">
        <v>0</v>
      </c>
      <c r="AE55" s="1">
        <v>0.02</v>
      </c>
      <c r="AF55" s="1">
        <v>0</v>
      </c>
      <c r="AG55" s="1">
        <v>0</v>
      </c>
      <c r="AH55" s="1">
        <v>0</v>
      </c>
      <c r="AI55" s="1">
        <v>0.5</v>
      </c>
      <c r="AJ55" s="1">
        <v>0</v>
      </c>
      <c r="AK55" s="1">
        <v>0</v>
      </c>
      <c r="AL55" s="1">
        <v>6.25</v>
      </c>
      <c r="AM55" s="1">
        <v>12.9</v>
      </c>
      <c r="AN55" s="1">
        <v>0.1</v>
      </c>
      <c r="AO55" s="1">
        <v>1.6</v>
      </c>
      <c r="AP55" s="1">
        <v>6</v>
      </c>
      <c r="AQ55" s="1">
        <v>1.5</v>
      </c>
      <c r="AR55" s="1">
        <v>0</v>
      </c>
      <c r="AS55" s="1">
        <v>0</v>
      </c>
      <c r="AT55" s="1">
        <v>1</v>
      </c>
      <c r="AU55" s="1">
        <v>3.5</v>
      </c>
      <c r="AV55" s="1">
        <v>1.5</v>
      </c>
      <c r="AW55" s="1">
        <v>43</v>
      </c>
      <c r="AX55" s="1">
        <v>6.5</v>
      </c>
      <c r="AY55" s="1">
        <v>1.5</v>
      </c>
      <c r="AZ55" s="1">
        <v>0.5</v>
      </c>
      <c r="BA55" s="1">
        <v>2</v>
      </c>
      <c r="BB55" s="1">
        <v>4</v>
      </c>
      <c r="BC55" s="1">
        <v>13</v>
      </c>
      <c r="BD55" s="1">
        <v>9</v>
      </c>
      <c r="BE55" s="1">
        <v>7.5</v>
      </c>
      <c r="BF55" s="1">
        <v>0.5</v>
      </c>
      <c r="BG55" s="1">
        <v>2.5</v>
      </c>
      <c r="BH55" s="1">
        <v>2.5</v>
      </c>
      <c r="BI55" s="1">
        <v>2.2000000000000002</v>
      </c>
      <c r="BJ55" s="1">
        <v>34.5</v>
      </c>
      <c r="BK55" s="1">
        <v>27.5</v>
      </c>
      <c r="BL55" s="1">
        <v>80</v>
      </c>
      <c r="BM55" s="1">
        <v>21</v>
      </c>
      <c r="BN55" s="1">
        <v>15.5</v>
      </c>
      <c r="BO55" s="1">
        <v>74</v>
      </c>
      <c r="BP55" s="1">
        <v>7.5</v>
      </c>
      <c r="BQ55" s="1">
        <v>4</v>
      </c>
      <c r="BR55" s="1">
        <v>53</v>
      </c>
      <c r="BS55" s="1">
        <v>0</v>
      </c>
      <c r="BT55" s="1">
        <v>0</v>
      </c>
      <c r="BU55" s="1">
        <v>2</v>
      </c>
      <c r="BV55" s="1">
        <v>0</v>
      </c>
      <c r="BW55" s="1">
        <v>0</v>
      </c>
      <c r="BX55" s="1">
        <v>0</v>
      </c>
      <c r="BY55" s="1">
        <v>50.5</v>
      </c>
      <c r="BZ55" s="1">
        <v>0</v>
      </c>
      <c r="CA55" s="1">
        <v>6</v>
      </c>
      <c r="CB55" s="1">
        <v>3.5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  <c r="CI55" s="1">
        <v>0</v>
      </c>
      <c r="CJ55" s="1">
        <v>0</v>
      </c>
      <c r="CK55" s="1">
        <f t="shared" si="0"/>
        <v>2.8232401100000004</v>
      </c>
      <c r="CL55" s="1">
        <v>0</v>
      </c>
    </row>
    <row r="56" spans="1:90" x14ac:dyDescent="0.25">
      <c r="A56" s="1" t="s">
        <v>152</v>
      </c>
      <c r="B56" s="1">
        <v>4.5</v>
      </c>
      <c r="C56" s="1">
        <v>2</v>
      </c>
      <c r="D56" s="1">
        <v>86.5</v>
      </c>
      <c r="E56" s="1">
        <v>0.02</v>
      </c>
      <c r="F56" s="1">
        <v>0</v>
      </c>
      <c r="G56" s="1">
        <v>0</v>
      </c>
      <c r="H56" s="1">
        <v>0</v>
      </c>
      <c r="I56" s="1">
        <v>0.5</v>
      </c>
      <c r="J56" s="1">
        <v>0</v>
      </c>
      <c r="K56" s="1">
        <v>0.5</v>
      </c>
      <c r="L56" s="1">
        <v>0</v>
      </c>
      <c r="M56" s="1">
        <v>0</v>
      </c>
      <c r="N56" s="1">
        <v>0.5</v>
      </c>
      <c r="O56" s="1">
        <v>0.02</v>
      </c>
      <c r="P56" s="1">
        <v>0.02</v>
      </c>
      <c r="Q56" s="1">
        <v>0</v>
      </c>
      <c r="R56" s="1">
        <v>0</v>
      </c>
      <c r="S56" s="1">
        <v>0</v>
      </c>
      <c r="T56" s="1">
        <v>0</v>
      </c>
      <c r="U56" s="1">
        <v>15</v>
      </c>
      <c r="V56" s="1">
        <v>8.5</v>
      </c>
      <c r="W56" s="1">
        <v>57</v>
      </c>
      <c r="X56" s="1">
        <v>0</v>
      </c>
      <c r="Y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0.02</v>
      </c>
      <c r="AF56" s="1">
        <v>0</v>
      </c>
      <c r="AG56" s="1">
        <v>0</v>
      </c>
      <c r="AH56" s="1">
        <v>0</v>
      </c>
      <c r="AI56" s="1">
        <v>0</v>
      </c>
      <c r="AJ56" s="1">
        <v>0.5</v>
      </c>
      <c r="AK56" s="1">
        <v>10</v>
      </c>
      <c r="AL56" s="1">
        <v>0.7</v>
      </c>
      <c r="AM56" s="1">
        <v>13.2</v>
      </c>
      <c r="AN56" s="1">
        <v>0.2</v>
      </c>
      <c r="AO56" s="1">
        <v>3.2</v>
      </c>
      <c r="AP56" s="1">
        <v>12.5</v>
      </c>
      <c r="AQ56" s="1">
        <v>18.5</v>
      </c>
      <c r="AR56" s="1">
        <v>0</v>
      </c>
      <c r="AS56" s="1">
        <v>3.5</v>
      </c>
      <c r="AT56" s="1">
        <v>1.5</v>
      </c>
      <c r="AU56" s="1">
        <v>0.5</v>
      </c>
      <c r="AV56" s="1">
        <v>0.5</v>
      </c>
      <c r="AW56" s="1">
        <v>100</v>
      </c>
      <c r="AX56" s="1">
        <v>3</v>
      </c>
      <c r="AY56" s="1">
        <v>2</v>
      </c>
      <c r="AZ56" s="1">
        <v>0.5</v>
      </c>
      <c r="BA56" s="1">
        <v>1</v>
      </c>
      <c r="BB56" s="1">
        <v>3.5</v>
      </c>
      <c r="BC56" s="1">
        <v>11</v>
      </c>
      <c r="BD56" s="1">
        <v>7.5</v>
      </c>
      <c r="BE56" s="1">
        <v>4</v>
      </c>
      <c r="BF56" s="1">
        <v>1</v>
      </c>
      <c r="BG56" s="1">
        <v>2</v>
      </c>
      <c r="BH56" s="1">
        <v>1.5</v>
      </c>
      <c r="BI56" s="1">
        <v>1.39</v>
      </c>
      <c r="BJ56" s="1">
        <v>79.5</v>
      </c>
      <c r="BK56" s="1">
        <v>69</v>
      </c>
      <c r="BL56" s="1">
        <v>87</v>
      </c>
      <c r="BM56" s="1">
        <v>25</v>
      </c>
      <c r="BN56" s="1">
        <v>17</v>
      </c>
      <c r="BO56" s="1">
        <v>68</v>
      </c>
      <c r="BP56" s="1">
        <v>15</v>
      </c>
      <c r="BQ56" s="1">
        <v>8.5</v>
      </c>
      <c r="BR56" s="1">
        <v>57</v>
      </c>
      <c r="BS56" s="1">
        <v>0</v>
      </c>
      <c r="BT56" s="1">
        <v>0</v>
      </c>
      <c r="BU56" s="1">
        <v>2</v>
      </c>
      <c r="BV56" s="1">
        <v>0</v>
      </c>
      <c r="BW56" s="1">
        <v>1</v>
      </c>
      <c r="BX56" s="1">
        <v>0</v>
      </c>
      <c r="BY56" s="1">
        <v>85</v>
      </c>
      <c r="BZ56" s="1">
        <v>1</v>
      </c>
      <c r="CA56" s="1">
        <v>14</v>
      </c>
      <c r="CB56" s="1">
        <v>2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>
        <v>0</v>
      </c>
      <c r="CJ56" s="1">
        <v>0</v>
      </c>
      <c r="CK56" s="1">
        <f t="shared" si="0"/>
        <v>4.3244727399999991</v>
      </c>
      <c r="CL56" s="1">
        <v>0</v>
      </c>
    </row>
    <row r="57" spans="1:90" x14ac:dyDescent="0.25">
      <c r="A57" s="1" t="s">
        <v>173</v>
      </c>
      <c r="B57" s="1">
        <v>4.3</v>
      </c>
      <c r="C57" s="1">
        <v>3</v>
      </c>
      <c r="D57" s="1">
        <v>90</v>
      </c>
      <c r="E57" s="1">
        <v>0.23</v>
      </c>
      <c r="F57" s="1">
        <v>0.67</v>
      </c>
      <c r="G57" s="1">
        <v>0.2</v>
      </c>
      <c r="H57" s="1">
        <v>2</v>
      </c>
      <c r="I57" s="1">
        <v>1</v>
      </c>
      <c r="J57" s="1">
        <v>0.67</v>
      </c>
      <c r="K57" s="1">
        <v>0.67</v>
      </c>
      <c r="L57" s="1">
        <v>0.33</v>
      </c>
      <c r="M57" s="1">
        <v>0</v>
      </c>
      <c r="N57" s="1">
        <v>0</v>
      </c>
      <c r="O57" s="1">
        <v>0.12</v>
      </c>
      <c r="P57" s="1">
        <v>0.12</v>
      </c>
      <c r="Q57" s="1">
        <v>0.33</v>
      </c>
      <c r="R57" s="1">
        <v>0.33</v>
      </c>
      <c r="S57" s="1">
        <v>0</v>
      </c>
      <c r="T57" s="1">
        <v>0</v>
      </c>
      <c r="U57" s="1">
        <v>5.33</v>
      </c>
      <c r="V57" s="1">
        <v>3.67</v>
      </c>
      <c r="W57" s="1">
        <v>69</v>
      </c>
      <c r="X57" s="1">
        <v>2.33</v>
      </c>
      <c r="Y57" s="1">
        <v>1</v>
      </c>
      <c r="Z57" s="1">
        <v>43</v>
      </c>
      <c r="AA57" s="1">
        <v>0</v>
      </c>
      <c r="AB57" s="1">
        <v>0</v>
      </c>
      <c r="AC57" s="1">
        <v>0.33</v>
      </c>
      <c r="AD57" s="1">
        <v>0</v>
      </c>
      <c r="AE57" s="1">
        <v>0.05</v>
      </c>
      <c r="AF57" s="1">
        <v>0.33</v>
      </c>
      <c r="AG57" s="1">
        <v>0</v>
      </c>
      <c r="AH57" s="1">
        <v>0</v>
      </c>
      <c r="AI57" s="1">
        <v>0</v>
      </c>
      <c r="AJ57" s="1">
        <v>0</v>
      </c>
      <c r="AK57" s="1">
        <v>17</v>
      </c>
      <c r="AL57" s="1">
        <v>8.5</v>
      </c>
      <c r="AM57" s="1">
        <v>24.8</v>
      </c>
      <c r="AN57" s="1">
        <v>0.9</v>
      </c>
      <c r="AO57" s="1">
        <v>3.6</v>
      </c>
      <c r="AP57" s="1">
        <v>10</v>
      </c>
      <c r="AQ57" s="1">
        <v>17</v>
      </c>
      <c r="AR57" s="1">
        <v>1</v>
      </c>
      <c r="AS57" s="1">
        <v>5.33</v>
      </c>
      <c r="AT57" s="1">
        <v>2</v>
      </c>
      <c r="AU57" s="1">
        <v>1</v>
      </c>
      <c r="AV57" s="1">
        <v>1</v>
      </c>
      <c r="AW57" s="1">
        <v>100</v>
      </c>
      <c r="AX57" s="1">
        <v>3.67</v>
      </c>
      <c r="AY57" s="1">
        <v>1.67</v>
      </c>
      <c r="AZ57" s="1">
        <v>0</v>
      </c>
      <c r="BA57" s="1">
        <v>0.67</v>
      </c>
      <c r="BB57" s="1">
        <v>2.33</v>
      </c>
      <c r="BC57" s="1">
        <v>13.33</v>
      </c>
      <c r="BD57" s="1">
        <v>8.33</v>
      </c>
      <c r="BE57" s="1">
        <v>4.67</v>
      </c>
      <c r="BF57" s="1">
        <v>1</v>
      </c>
      <c r="BG57" s="1">
        <v>2.67</v>
      </c>
      <c r="BH57" s="1">
        <v>1.67</v>
      </c>
      <c r="BI57" s="1">
        <v>1.41</v>
      </c>
      <c r="BJ57" s="1">
        <v>21</v>
      </c>
      <c r="BK57" s="1">
        <v>13.67</v>
      </c>
      <c r="BL57" s="1">
        <v>65</v>
      </c>
      <c r="BM57" s="1">
        <v>12</v>
      </c>
      <c r="BN57" s="1">
        <v>7.33</v>
      </c>
      <c r="BO57" s="1">
        <v>61</v>
      </c>
      <c r="BP57" s="1">
        <v>5.33</v>
      </c>
      <c r="BQ57" s="1">
        <v>3.67</v>
      </c>
      <c r="BR57" s="1">
        <v>69</v>
      </c>
      <c r="BS57" s="1">
        <v>0</v>
      </c>
      <c r="BT57" s="1">
        <v>0</v>
      </c>
      <c r="BU57" s="1">
        <v>3</v>
      </c>
      <c r="BV57" s="1">
        <v>0</v>
      </c>
      <c r="BW57" s="1">
        <v>0</v>
      </c>
      <c r="BX57" s="1">
        <v>0.33</v>
      </c>
      <c r="BY57" s="1">
        <v>35.33</v>
      </c>
      <c r="BZ57" s="1">
        <v>0.67</v>
      </c>
      <c r="CA57" s="1">
        <v>2.67</v>
      </c>
      <c r="CB57" s="1">
        <v>2.33</v>
      </c>
      <c r="CC57" s="1">
        <v>0</v>
      </c>
      <c r="CD57" s="1">
        <v>0</v>
      </c>
      <c r="CE57" s="1">
        <v>0</v>
      </c>
      <c r="CF57" s="1">
        <v>0</v>
      </c>
      <c r="CG57" s="1">
        <v>0</v>
      </c>
      <c r="CH57" s="1">
        <v>0</v>
      </c>
      <c r="CI57" s="1">
        <v>0</v>
      </c>
      <c r="CJ57" s="1">
        <v>0</v>
      </c>
      <c r="CK57" s="1">
        <f t="shared" si="0"/>
        <v>3.147955200000002</v>
      </c>
      <c r="CL57" s="1">
        <v>1</v>
      </c>
    </row>
    <row r="58" spans="1:90" x14ac:dyDescent="0.25">
      <c r="A58" s="1" t="s">
        <v>93</v>
      </c>
      <c r="B58" s="1">
        <v>4.5</v>
      </c>
      <c r="C58" s="1">
        <v>3</v>
      </c>
      <c r="D58" s="1">
        <v>82.67</v>
      </c>
      <c r="E58" s="1">
        <v>0.05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0.01</v>
      </c>
      <c r="P58" s="1">
        <v>0.01</v>
      </c>
      <c r="Q58" s="1">
        <v>0</v>
      </c>
      <c r="R58" s="1">
        <v>0</v>
      </c>
      <c r="S58" s="1">
        <v>0</v>
      </c>
      <c r="T58" s="1">
        <v>0</v>
      </c>
      <c r="U58" s="1">
        <v>5.67</v>
      </c>
      <c r="V58" s="1">
        <v>3.33</v>
      </c>
      <c r="W58" s="1">
        <v>59</v>
      </c>
      <c r="X58" s="1">
        <v>1</v>
      </c>
      <c r="Y58" s="1">
        <v>0</v>
      </c>
      <c r="Z58" s="1">
        <v>0</v>
      </c>
      <c r="AA58" s="1">
        <v>0</v>
      </c>
      <c r="AB58" s="1">
        <v>0</v>
      </c>
      <c r="AC58" s="1">
        <v>0.67</v>
      </c>
      <c r="AD58" s="1">
        <v>0</v>
      </c>
      <c r="AE58" s="1">
        <v>0.03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3.33</v>
      </c>
      <c r="AL58" s="1">
        <v>7.43</v>
      </c>
      <c r="AM58" s="1">
        <v>19.600000000000001</v>
      </c>
      <c r="AN58" s="1">
        <v>0.1</v>
      </c>
      <c r="AO58" s="1">
        <v>2.9</v>
      </c>
      <c r="AP58" s="1">
        <v>12.33</v>
      </c>
      <c r="AQ58" s="1">
        <v>12.33</v>
      </c>
      <c r="AR58" s="1">
        <v>0</v>
      </c>
      <c r="AS58" s="1">
        <v>1.67</v>
      </c>
      <c r="AT58" s="1">
        <v>1.67</v>
      </c>
      <c r="AU58" s="1">
        <v>2.33</v>
      </c>
      <c r="AV58" s="1">
        <v>1</v>
      </c>
      <c r="AW58" s="1">
        <v>43</v>
      </c>
      <c r="AX58" s="1">
        <v>4.67</v>
      </c>
      <c r="AY58" s="1">
        <v>4</v>
      </c>
      <c r="AZ58" s="1">
        <v>0.67</v>
      </c>
      <c r="BA58" s="1">
        <v>0.67</v>
      </c>
      <c r="BB58" s="1">
        <v>5.33</v>
      </c>
      <c r="BC58" s="1">
        <v>13.33</v>
      </c>
      <c r="BD58" s="1">
        <v>8.33</v>
      </c>
      <c r="BE58" s="1">
        <v>4.67</v>
      </c>
      <c r="BF58" s="1">
        <v>1</v>
      </c>
      <c r="BG58" s="1">
        <v>2.67</v>
      </c>
      <c r="BH58" s="1">
        <v>1.67</v>
      </c>
      <c r="BI58" s="1">
        <v>1.41</v>
      </c>
      <c r="BJ58" s="1">
        <v>39.67</v>
      </c>
      <c r="BK58" s="1">
        <v>28.67</v>
      </c>
      <c r="BL58" s="1">
        <v>72</v>
      </c>
      <c r="BM58" s="1">
        <v>16.670000000000002</v>
      </c>
      <c r="BN58" s="1">
        <v>10</v>
      </c>
      <c r="BO58" s="1">
        <v>60</v>
      </c>
      <c r="BP58" s="1">
        <v>5.67</v>
      </c>
      <c r="BQ58" s="1">
        <v>3.33</v>
      </c>
      <c r="BR58" s="1">
        <v>59</v>
      </c>
      <c r="BS58" s="1">
        <v>0</v>
      </c>
      <c r="BT58" s="1">
        <v>0</v>
      </c>
      <c r="BU58" s="1">
        <v>3</v>
      </c>
      <c r="BV58" s="1">
        <v>0</v>
      </c>
      <c r="BW58" s="1">
        <v>1</v>
      </c>
      <c r="BX58" s="1">
        <v>0.33</v>
      </c>
      <c r="BY58" s="1">
        <v>59.33</v>
      </c>
      <c r="BZ58" s="1">
        <v>1.67</v>
      </c>
      <c r="CA58" s="1">
        <v>4.67</v>
      </c>
      <c r="CB58" s="1">
        <v>1</v>
      </c>
      <c r="CC58" s="1">
        <v>0</v>
      </c>
      <c r="CD58" s="1">
        <v>0</v>
      </c>
      <c r="CE58" s="1">
        <v>0</v>
      </c>
      <c r="CF58" s="1">
        <v>0</v>
      </c>
      <c r="CG58" s="1">
        <v>0</v>
      </c>
      <c r="CH58" s="1">
        <v>0</v>
      </c>
      <c r="CI58" s="1">
        <v>0</v>
      </c>
      <c r="CJ58" s="1">
        <v>0</v>
      </c>
      <c r="CK58" s="1">
        <f t="shared" si="0"/>
        <v>3.6213479599999996</v>
      </c>
      <c r="CL58" s="1">
        <v>1</v>
      </c>
    </row>
    <row r="59" spans="1:90" x14ac:dyDescent="0.25">
      <c r="A59" s="1" t="s">
        <v>200</v>
      </c>
      <c r="B59" s="1">
        <v>4.4000000000000004</v>
      </c>
      <c r="C59" s="1">
        <v>3</v>
      </c>
      <c r="D59" s="1">
        <v>21.67</v>
      </c>
      <c r="E59" s="1">
        <v>0.06</v>
      </c>
      <c r="F59" s="1">
        <v>0.11</v>
      </c>
      <c r="G59" s="1">
        <v>0.1</v>
      </c>
      <c r="H59" s="1">
        <v>1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5.33</v>
      </c>
      <c r="V59" s="1">
        <v>4.67</v>
      </c>
      <c r="W59" s="1">
        <v>88</v>
      </c>
      <c r="X59" s="1">
        <v>1</v>
      </c>
      <c r="Y59" s="1">
        <v>0</v>
      </c>
      <c r="Z59" s="1">
        <v>0</v>
      </c>
      <c r="AA59" s="1">
        <v>0</v>
      </c>
      <c r="AB59" s="1">
        <v>0</v>
      </c>
      <c r="AC59" s="1">
        <v>0.33</v>
      </c>
      <c r="AD59" s="1">
        <v>0.33</v>
      </c>
      <c r="AE59" s="1">
        <v>0.14000000000000001</v>
      </c>
      <c r="AF59" s="1">
        <v>0.33</v>
      </c>
      <c r="AG59" s="1">
        <v>0</v>
      </c>
      <c r="AH59" s="1">
        <v>0.33</v>
      </c>
      <c r="AI59" s="1">
        <v>0</v>
      </c>
      <c r="AJ59" s="1">
        <v>0</v>
      </c>
      <c r="AK59" s="1">
        <v>2</v>
      </c>
      <c r="AL59" s="1">
        <v>4.33</v>
      </c>
      <c r="AM59" s="1">
        <v>12.93</v>
      </c>
      <c r="AN59" s="1">
        <v>0.4</v>
      </c>
      <c r="AO59" s="1">
        <v>2</v>
      </c>
      <c r="AP59" s="1">
        <v>5.33</v>
      </c>
      <c r="AQ59" s="1">
        <v>8.33</v>
      </c>
      <c r="AR59" s="1">
        <v>0</v>
      </c>
      <c r="AS59" s="1">
        <v>1.33</v>
      </c>
      <c r="AT59" s="1">
        <v>0.67</v>
      </c>
      <c r="AU59" s="1">
        <v>2.67</v>
      </c>
      <c r="AV59" s="1">
        <v>2</v>
      </c>
      <c r="AW59" s="1">
        <v>75</v>
      </c>
      <c r="AX59" s="1">
        <v>2</v>
      </c>
      <c r="AY59" s="1">
        <v>1</v>
      </c>
      <c r="AZ59" s="1">
        <v>0</v>
      </c>
      <c r="BA59" s="1">
        <v>0.67</v>
      </c>
      <c r="BB59" s="1">
        <v>1.67</v>
      </c>
      <c r="BC59" s="1">
        <v>14.33</v>
      </c>
      <c r="BD59" s="1">
        <v>10</v>
      </c>
      <c r="BE59" s="1">
        <v>4.67</v>
      </c>
      <c r="BF59" s="1">
        <v>1</v>
      </c>
      <c r="BG59" s="1">
        <v>3.33</v>
      </c>
      <c r="BH59" s="1">
        <v>2</v>
      </c>
      <c r="BI59" s="1">
        <v>1.45</v>
      </c>
      <c r="BJ59" s="1">
        <v>10.33</v>
      </c>
      <c r="BK59" s="1">
        <v>8</v>
      </c>
      <c r="BL59" s="1">
        <v>77</v>
      </c>
      <c r="BM59" s="1">
        <v>8.33</v>
      </c>
      <c r="BN59" s="1">
        <v>5.67</v>
      </c>
      <c r="BO59" s="1">
        <v>68</v>
      </c>
      <c r="BP59" s="1">
        <v>5.33</v>
      </c>
      <c r="BQ59" s="1">
        <v>4.67</v>
      </c>
      <c r="BR59" s="1">
        <v>88</v>
      </c>
      <c r="BS59" s="1">
        <v>0</v>
      </c>
      <c r="BT59" s="1">
        <v>0</v>
      </c>
      <c r="BU59" s="1">
        <v>0</v>
      </c>
      <c r="BV59" s="1">
        <v>3</v>
      </c>
      <c r="BW59" s="1">
        <v>0</v>
      </c>
      <c r="BX59" s="1">
        <v>0</v>
      </c>
      <c r="BY59" s="1">
        <v>19.670000000000002</v>
      </c>
      <c r="BZ59" s="1">
        <v>1</v>
      </c>
      <c r="CA59" s="1">
        <v>2.33</v>
      </c>
      <c r="CB59" s="1">
        <v>1</v>
      </c>
      <c r="CC59" s="1">
        <v>0.33</v>
      </c>
      <c r="CD59" s="1">
        <v>0</v>
      </c>
      <c r="CE59" s="1">
        <v>0</v>
      </c>
      <c r="CF59" s="1">
        <v>0</v>
      </c>
      <c r="CG59" s="1">
        <v>0</v>
      </c>
      <c r="CH59" s="1">
        <v>0</v>
      </c>
      <c r="CI59" s="1">
        <v>0</v>
      </c>
      <c r="CJ59" s="1">
        <v>0</v>
      </c>
      <c r="CK59" s="1">
        <f t="shared" si="0"/>
        <v>3.353041380000001</v>
      </c>
      <c r="CL59" s="1">
        <v>1</v>
      </c>
    </row>
    <row r="60" spans="1:90" x14ac:dyDescent="0.25">
      <c r="A60" s="1" t="s">
        <v>117</v>
      </c>
      <c r="B60" s="1">
        <v>4.5999999999999996</v>
      </c>
      <c r="C60" s="1">
        <v>3</v>
      </c>
      <c r="D60" s="1">
        <v>90</v>
      </c>
      <c r="E60" s="1">
        <v>0.01</v>
      </c>
      <c r="F60" s="1">
        <v>0</v>
      </c>
      <c r="G60" s="1">
        <v>0</v>
      </c>
      <c r="H60" s="1">
        <v>0</v>
      </c>
      <c r="I60" s="1">
        <v>0.33</v>
      </c>
      <c r="J60" s="1">
        <v>0</v>
      </c>
      <c r="K60" s="1">
        <v>0.33</v>
      </c>
      <c r="L60" s="1">
        <v>0</v>
      </c>
      <c r="M60" s="1">
        <v>0</v>
      </c>
      <c r="N60" s="1">
        <v>0.33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1.67</v>
      </c>
      <c r="V60" s="1">
        <v>0.33</v>
      </c>
      <c r="W60" s="1">
        <v>20</v>
      </c>
      <c r="X60" s="1">
        <v>0</v>
      </c>
      <c r="Y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2</v>
      </c>
      <c r="AL60" s="1">
        <v>0.2</v>
      </c>
      <c r="AM60" s="1">
        <v>14.93</v>
      </c>
      <c r="AN60" s="1">
        <v>0</v>
      </c>
      <c r="AO60" s="1">
        <v>2.8</v>
      </c>
      <c r="AP60" s="1">
        <v>12.67</v>
      </c>
      <c r="AQ60" s="1">
        <v>12.67</v>
      </c>
      <c r="AR60" s="1">
        <v>0</v>
      </c>
      <c r="AS60" s="1">
        <v>1.33</v>
      </c>
      <c r="AT60" s="1">
        <v>2</v>
      </c>
      <c r="AU60" s="1">
        <v>1</v>
      </c>
      <c r="AV60" s="1">
        <v>0.67</v>
      </c>
      <c r="AW60" s="1">
        <v>67</v>
      </c>
      <c r="AX60" s="1">
        <v>3.33</v>
      </c>
      <c r="AY60" s="1">
        <v>3.33</v>
      </c>
      <c r="AZ60" s="1">
        <v>1</v>
      </c>
      <c r="BA60" s="1">
        <v>1.33</v>
      </c>
      <c r="BB60" s="1">
        <v>5.67</v>
      </c>
      <c r="BC60" s="1">
        <v>13.33</v>
      </c>
      <c r="BD60" s="1">
        <v>8.33</v>
      </c>
      <c r="BE60" s="1">
        <v>4.67</v>
      </c>
      <c r="BF60" s="1">
        <v>1</v>
      </c>
      <c r="BG60" s="1">
        <v>2.67</v>
      </c>
      <c r="BH60" s="1">
        <v>1.67</v>
      </c>
      <c r="BI60" s="1">
        <v>1.41</v>
      </c>
      <c r="BJ60" s="1">
        <v>39.67</v>
      </c>
      <c r="BK60" s="1">
        <v>33.67</v>
      </c>
      <c r="BL60" s="1">
        <v>85</v>
      </c>
      <c r="BM60" s="1">
        <v>9</v>
      </c>
      <c r="BN60" s="1">
        <v>4.67</v>
      </c>
      <c r="BO60" s="1">
        <v>52</v>
      </c>
      <c r="BP60" s="1">
        <v>1.67</v>
      </c>
      <c r="BQ60" s="1">
        <v>0.33</v>
      </c>
      <c r="BR60" s="1">
        <v>20</v>
      </c>
      <c r="BS60" s="1">
        <v>0</v>
      </c>
      <c r="BT60" s="1">
        <v>0</v>
      </c>
      <c r="BU60" s="1">
        <v>3</v>
      </c>
      <c r="BV60" s="1">
        <v>0</v>
      </c>
      <c r="BW60" s="1">
        <v>0</v>
      </c>
      <c r="BX60" s="1">
        <v>0</v>
      </c>
      <c r="BY60" s="1">
        <v>48.67</v>
      </c>
      <c r="BZ60" s="1">
        <v>0.67</v>
      </c>
      <c r="CA60" s="1">
        <v>1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  <c r="CI60" s="1">
        <v>0</v>
      </c>
      <c r="CJ60" s="1">
        <v>0</v>
      </c>
      <c r="CK60" s="1">
        <f t="shared" si="0"/>
        <v>3.0076196100000017</v>
      </c>
      <c r="CL60" s="1">
        <v>1</v>
      </c>
    </row>
    <row r="61" spans="1:90" x14ac:dyDescent="0.25">
      <c r="A61" s="1" t="s">
        <v>204</v>
      </c>
      <c r="B61" s="1">
        <v>4.3</v>
      </c>
      <c r="C61" s="1">
        <v>3</v>
      </c>
      <c r="D61" s="1">
        <v>90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2.33</v>
      </c>
      <c r="V61" s="1">
        <v>1.33</v>
      </c>
      <c r="W61" s="1">
        <v>57</v>
      </c>
      <c r="X61" s="1">
        <v>0</v>
      </c>
      <c r="Y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0.33</v>
      </c>
      <c r="AK61" s="1">
        <v>0.67</v>
      </c>
      <c r="AL61" s="1">
        <v>1.2</v>
      </c>
      <c r="AM61" s="1">
        <v>12.53</v>
      </c>
      <c r="AN61" s="1">
        <v>0</v>
      </c>
      <c r="AO61" s="1">
        <v>3</v>
      </c>
      <c r="AP61" s="1">
        <v>14</v>
      </c>
      <c r="AQ61" s="1">
        <v>18</v>
      </c>
      <c r="AR61" s="1">
        <v>0.33</v>
      </c>
      <c r="AS61" s="1">
        <v>3.33</v>
      </c>
      <c r="AT61" s="1">
        <v>1</v>
      </c>
      <c r="AU61" s="1">
        <v>0.67</v>
      </c>
      <c r="AV61" s="1">
        <v>0.67</v>
      </c>
      <c r="AW61" s="1">
        <v>100</v>
      </c>
      <c r="AX61" s="1">
        <v>6.33</v>
      </c>
      <c r="AY61" s="1">
        <v>4</v>
      </c>
      <c r="AZ61" s="1">
        <v>0.33</v>
      </c>
      <c r="BA61" s="1">
        <v>1</v>
      </c>
      <c r="BB61" s="1">
        <v>5.33</v>
      </c>
      <c r="BC61" s="1">
        <v>14.33</v>
      </c>
      <c r="BD61" s="1">
        <v>10</v>
      </c>
      <c r="BE61" s="1">
        <v>4.67</v>
      </c>
      <c r="BF61" s="1">
        <v>1</v>
      </c>
      <c r="BG61" s="1">
        <v>3.33</v>
      </c>
      <c r="BH61" s="1">
        <v>2</v>
      </c>
      <c r="BI61" s="1">
        <v>1.45</v>
      </c>
      <c r="BJ61" s="1">
        <v>42</v>
      </c>
      <c r="BK61" s="1">
        <v>36</v>
      </c>
      <c r="BL61" s="1">
        <v>86</v>
      </c>
      <c r="BM61" s="1">
        <v>10.33</v>
      </c>
      <c r="BN61" s="1">
        <v>8</v>
      </c>
      <c r="BO61" s="1">
        <v>77</v>
      </c>
      <c r="BP61" s="1">
        <v>2.33</v>
      </c>
      <c r="BQ61" s="1">
        <v>1.33</v>
      </c>
      <c r="BR61" s="1">
        <v>57</v>
      </c>
      <c r="BS61" s="1">
        <v>0.33</v>
      </c>
      <c r="BT61" s="1">
        <v>0.33</v>
      </c>
      <c r="BU61" s="1">
        <v>3</v>
      </c>
      <c r="BV61" s="1">
        <v>0</v>
      </c>
      <c r="BW61" s="1">
        <v>0</v>
      </c>
      <c r="BX61" s="1">
        <v>0</v>
      </c>
      <c r="BY61" s="1">
        <v>49</v>
      </c>
      <c r="BZ61" s="1">
        <v>0.33</v>
      </c>
      <c r="CA61" s="1">
        <v>2</v>
      </c>
      <c r="CB61" s="1">
        <v>0</v>
      </c>
      <c r="CC61" s="1">
        <v>0</v>
      </c>
      <c r="CD61" s="1">
        <v>0</v>
      </c>
      <c r="CE61" s="1">
        <v>0</v>
      </c>
      <c r="CF61" s="1">
        <v>0</v>
      </c>
      <c r="CG61" s="1">
        <v>0</v>
      </c>
      <c r="CH61" s="1">
        <v>0</v>
      </c>
      <c r="CI61" s="1">
        <v>0</v>
      </c>
      <c r="CJ61" s="1">
        <v>0</v>
      </c>
      <c r="CK61" s="1">
        <f t="shared" si="0"/>
        <v>3.5796429000000001</v>
      </c>
      <c r="CL61" s="1">
        <v>1</v>
      </c>
    </row>
    <row r="62" spans="1:90" x14ac:dyDescent="0.25">
      <c r="A62" s="1" t="s">
        <v>135</v>
      </c>
      <c r="B62" s="1">
        <v>4.9000000000000004</v>
      </c>
      <c r="C62" s="1">
        <v>3</v>
      </c>
      <c r="D62" s="1">
        <v>90</v>
      </c>
      <c r="E62" s="1">
        <v>0.01</v>
      </c>
      <c r="F62" s="1">
        <v>0</v>
      </c>
      <c r="G62" s="1">
        <v>0</v>
      </c>
      <c r="H62" s="1">
        <v>0</v>
      </c>
      <c r="I62" s="1">
        <v>0.33</v>
      </c>
      <c r="J62" s="1">
        <v>0</v>
      </c>
      <c r="K62" s="1">
        <v>0.33</v>
      </c>
      <c r="L62" s="1">
        <v>0</v>
      </c>
      <c r="M62" s="1">
        <v>0</v>
      </c>
      <c r="N62" s="1">
        <v>0</v>
      </c>
      <c r="O62" s="1">
        <v>0.01</v>
      </c>
      <c r="P62" s="1">
        <v>0.01</v>
      </c>
      <c r="Q62" s="1">
        <v>0</v>
      </c>
      <c r="R62" s="1">
        <v>0</v>
      </c>
      <c r="S62" s="1">
        <v>0</v>
      </c>
      <c r="T62" s="1">
        <v>0</v>
      </c>
      <c r="U62" s="1">
        <v>7</v>
      </c>
      <c r="V62" s="1">
        <v>2.67</v>
      </c>
      <c r="W62" s="1">
        <v>38</v>
      </c>
      <c r="X62" s="1">
        <v>0</v>
      </c>
      <c r="Y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0.01</v>
      </c>
      <c r="AF62" s="1">
        <v>0</v>
      </c>
      <c r="AG62" s="1">
        <v>0</v>
      </c>
      <c r="AH62" s="1">
        <v>0.33</v>
      </c>
      <c r="AI62" s="1">
        <v>0</v>
      </c>
      <c r="AJ62" s="1">
        <v>0.33</v>
      </c>
      <c r="AK62" s="1">
        <v>3.67</v>
      </c>
      <c r="AL62" s="1">
        <v>0.43</v>
      </c>
      <c r="AM62" s="1">
        <v>18</v>
      </c>
      <c r="AN62" s="1">
        <v>0.1</v>
      </c>
      <c r="AO62" s="1">
        <v>2.6</v>
      </c>
      <c r="AP62" s="1">
        <v>7.33</v>
      </c>
      <c r="AQ62" s="1">
        <v>11.33</v>
      </c>
      <c r="AR62" s="1">
        <v>0</v>
      </c>
      <c r="AS62" s="1">
        <v>2.67</v>
      </c>
      <c r="AT62" s="1">
        <v>1</v>
      </c>
      <c r="AU62" s="1">
        <v>1.67</v>
      </c>
      <c r="AV62" s="1">
        <v>0.33</v>
      </c>
      <c r="AW62" s="1">
        <v>20</v>
      </c>
      <c r="AX62" s="1">
        <v>3</v>
      </c>
      <c r="AY62" s="1">
        <v>5</v>
      </c>
      <c r="AZ62" s="1">
        <v>1.33</v>
      </c>
      <c r="BA62" s="1">
        <v>0.33</v>
      </c>
      <c r="BB62" s="1">
        <v>6.67</v>
      </c>
      <c r="BC62" s="1">
        <v>14.33</v>
      </c>
      <c r="BD62" s="1">
        <v>10</v>
      </c>
      <c r="BE62" s="1">
        <v>4.67</v>
      </c>
      <c r="BF62" s="1">
        <v>1</v>
      </c>
      <c r="BG62" s="1">
        <v>3.33</v>
      </c>
      <c r="BH62" s="1">
        <v>2</v>
      </c>
      <c r="BI62" s="1">
        <v>1.45</v>
      </c>
      <c r="BJ62" s="1">
        <v>35.33</v>
      </c>
      <c r="BK62" s="1">
        <v>27</v>
      </c>
      <c r="BL62" s="1">
        <v>76</v>
      </c>
      <c r="BM62" s="1">
        <v>14.67</v>
      </c>
      <c r="BN62" s="1">
        <v>7.33</v>
      </c>
      <c r="BO62" s="1">
        <v>50</v>
      </c>
      <c r="BP62" s="1">
        <v>7</v>
      </c>
      <c r="BQ62" s="1">
        <v>2.67</v>
      </c>
      <c r="BR62" s="1">
        <v>38</v>
      </c>
      <c r="BS62" s="1">
        <v>0</v>
      </c>
      <c r="BT62" s="1">
        <v>0</v>
      </c>
      <c r="BU62" s="1">
        <v>3</v>
      </c>
      <c r="BV62" s="1">
        <v>0</v>
      </c>
      <c r="BW62" s="1">
        <v>0</v>
      </c>
      <c r="BX62" s="1">
        <v>0.33</v>
      </c>
      <c r="BY62" s="1">
        <v>45.67</v>
      </c>
      <c r="BZ62" s="1">
        <v>1</v>
      </c>
      <c r="CA62" s="1">
        <v>6.33</v>
      </c>
      <c r="CB62" s="1">
        <v>0.33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  <c r="CI62" s="1">
        <v>0</v>
      </c>
      <c r="CJ62" s="1">
        <v>0</v>
      </c>
      <c r="CK62" s="1">
        <f t="shared" si="0"/>
        <v>3.1424845600000002</v>
      </c>
      <c r="CL62" s="1">
        <v>1</v>
      </c>
    </row>
    <row r="63" spans="1:90" x14ac:dyDescent="0.25">
      <c r="A63" s="1" t="s">
        <v>138</v>
      </c>
      <c r="B63" s="1">
        <v>4.7</v>
      </c>
      <c r="C63" s="1">
        <v>3</v>
      </c>
      <c r="D63" s="1">
        <v>90</v>
      </c>
      <c r="E63" s="1">
        <v>7.0000000000000007E-2</v>
      </c>
      <c r="F63" s="1">
        <v>0.11</v>
      </c>
      <c r="G63" s="1">
        <v>0.2</v>
      </c>
      <c r="H63" s="1">
        <v>1</v>
      </c>
      <c r="I63" s="1">
        <v>0.33</v>
      </c>
      <c r="J63" s="1">
        <v>0</v>
      </c>
      <c r="K63" s="1">
        <v>0.33</v>
      </c>
      <c r="L63" s="1">
        <v>0</v>
      </c>
      <c r="M63" s="1">
        <v>0</v>
      </c>
      <c r="N63" s="1">
        <v>0</v>
      </c>
      <c r="O63" s="1">
        <v>0.01</v>
      </c>
      <c r="P63" s="1">
        <v>0.01</v>
      </c>
      <c r="Q63" s="1">
        <v>0</v>
      </c>
      <c r="R63" s="1">
        <v>0</v>
      </c>
      <c r="S63" s="1">
        <v>0</v>
      </c>
      <c r="T63" s="1">
        <v>0</v>
      </c>
      <c r="U63" s="1">
        <v>15.67</v>
      </c>
      <c r="V63" s="1">
        <v>10</v>
      </c>
      <c r="W63" s="1">
        <v>64</v>
      </c>
      <c r="X63" s="1">
        <v>5</v>
      </c>
      <c r="Y63" s="1">
        <v>1</v>
      </c>
      <c r="Z63" s="1">
        <v>20</v>
      </c>
      <c r="AA63" s="1">
        <v>0</v>
      </c>
      <c r="AB63" s="1">
        <v>0</v>
      </c>
      <c r="AC63" s="1">
        <v>1</v>
      </c>
      <c r="AD63" s="1">
        <v>0.33</v>
      </c>
      <c r="AE63" s="1">
        <v>0.17</v>
      </c>
      <c r="AF63" s="1">
        <v>0.33</v>
      </c>
      <c r="AG63" s="1">
        <v>0</v>
      </c>
      <c r="AH63" s="1">
        <v>0</v>
      </c>
      <c r="AI63" s="1">
        <v>0</v>
      </c>
      <c r="AJ63" s="1">
        <v>0.33</v>
      </c>
      <c r="AK63" s="1">
        <v>6</v>
      </c>
      <c r="AL63" s="1">
        <v>17.100000000000001</v>
      </c>
      <c r="AM63" s="1">
        <v>28.07</v>
      </c>
      <c r="AN63" s="1">
        <v>0.6</v>
      </c>
      <c r="AO63" s="1">
        <v>3.6</v>
      </c>
      <c r="AP63" s="1">
        <v>14.67</v>
      </c>
      <c r="AQ63" s="1">
        <v>21.67</v>
      </c>
      <c r="AR63" s="1">
        <v>0.67</v>
      </c>
      <c r="AS63" s="1">
        <v>4.67</v>
      </c>
      <c r="AT63" s="1">
        <v>1</v>
      </c>
      <c r="AU63" s="1">
        <v>2.67</v>
      </c>
      <c r="AV63" s="1">
        <v>1.33</v>
      </c>
      <c r="AW63" s="1">
        <v>50</v>
      </c>
      <c r="AX63" s="1">
        <v>4.67</v>
      </c>
      <c r="AY63" s="1">
        <v>4</v>
      </c>
      <c r="AZ63" s="1">
        <v>0.33</v>
      </c>
      <c r="BA63" s="1">
        <v>3</v>
      </c>
      <c r="BB63" s="1">
        <v>7.33</v>
      </c>
      <c r="BC63" s="1">
        <v>14.33</v>
      </c>
      <c r="BD63" s="1">
        <v>10</v>
      </c>
      <c r="BE63" s="1">
        <v>4.67</v>
      </c>
      <c r="BF63" s="1">
        <v>1</v>
      </c>
      <c r="BG63" s="1">
        <v>3.33</v>
      </c>
      <c r="BH63" s="1">
        <v>2</v>
      </c>
      <c r="BI63" s="1">
        <v>1.45</v>
      </c>
      <c r="BJ63" s="1">
        <v>41.33</v>
      </c>
      <c r="BK63" s="1">
        <v>28.33</v>
      </c>
      <c r="BL63" s="1">
        <v>69</v>
      </c>
      <c r="BM63" s="1">
        <v>31</v>
      </c>
      <c r="BN63" s="1">
        <v>18.670000000000002</v>
      </c>
      <c r="BO63" s="1">
        <v>60</v>
      </c>
      <c r="BP63" s="1">
        <v>15.67</v>
      </c>
      <c r="BQ63" s="1">
        <v>10</v>
      </c>
      <c r="BR63" s="1">
        <v>64</v>
      </c>
      <c r="BS63" s="1">
        <v>0</v>
      </c>
      <c r="BT63" s="1">
        <v>0</v>
      </c>
      <c r="BU63" s="1">
        <v>3</v>
      </c>
      <c r="BV63" s="1">
        <v>0</v>
      </c>
      <c r="BW63" s="1">
        <v>0</v>
      </c>
      <c r="BX63" s="1">
        <v>1.33</v>
      </c>
      <c r="BY63" s="1">
        <v>79</v>
      </c>
      <c r="BZ63" s="1">
        <v>2.67</v>
      </c>
      <c r="CA63" s="1">
        <v>7.33</v>
      </c>
      <c r="CB63" s="1">
        <v>4.67</v>
      </c>
      <c r="CC63" s="1">
        <v>0.33</v>
      </c>
      <c r="CD63" s="1">
        <v>0</v>
      </c>
      <c r="CE63" s="1">
        <v>0</v>
      </c>
      <c r="CF63" s="1">
        <v>0</v>
      </c>
      <c r="CG63" s="1">
        <v>0</v>
      </c>
      <c r="CH63" s="1">
        <v>0</v>
      </c>
      <c r="CI63" s="1">
        <v>0</v>
      </c>
      <c r="CJ63" s="1">
        <v>0</v>
      </c>
      <c r="CK63" s="1">
        <f t="shared" si="0"/>
        <v>4.1710283600000002</v>
      </c>
      <c r="CL63" s="1">
        <v>1</v>
      </c>
    </row>
  </sheetData>
  <sortState xmlns:xlrd2="http://schemas.microsoft.com/office/spreadsheetml/2017/richdata2" ref="A2:CL63">
    <sortCondition ref="C11:C63"/>
  </sortState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CBF06-6479-4129-8157-8DF184820D41}">
  <dimension ref="A1:T1442"/>
  <sheetViews>
    <sheetView zoomScale="80" zoomScaleNormal="80" workbookViewId="0">
      <pane xSplit="1" ySplit="1" topLeftCell="B229" activePane="bottomRight" state="frozen"/>
      <selection pane="topRight" activeCell="B1" sqref="B1"/>
      <selection pane="bottomLeft" activeCell="A3" sqref="A3"/>
      <selection pane="bottomRight" activeCell="I1423" sqref="I1423"/>
    </sheetView>
  </sheetViews>
  <sheetFormatPr defaultRowHeight="15.75" x14ac:dyDescent="0.25"/>
  <cols>
    <col min="1" max="3" width="9.140625" style="1"/>
    <col min="4" max="4" width="12.140625" style="1" bestFit="1" customWidth="1"/>
    <col min="5" max="9" width="9.140625" style="1"/>
    <col min="10" max="10" width="12.140625" style="1" bestFit="1" customWidth="1"/>
    <col min="11" max="16384" width="9.140625" style="1"/>
  </cols>
  <sheetData>
    <row r="1" spans="1:15" x14ac:dyDescent="0.25">
      <c r="A1" s="1" t="s">
        <v>0</v>
      </c>
      <c r="B1" s="1" t="s">
        <v>1</v>
      </c>
      <c r="C1" s="1" t="s">
        <v>209</v>
      </c>
      <c r="D1" s="1" t="s">
        <v>208</v>
      </c>
      <c r="G1" s="1" t="s">
        <v>0</v>
      </c>
      <c r="H1" s="1" t="s">
        <v>1</v>
      </c>
      <c r="I1" s="1" t="s">
        <v>209</v>
      </c>
      <c r="J1" s="1" t="s">
        <v>208</v>
      </c>
      <c r="K1" s="1" t="s">
        <v>210</v>
      </c>
      <c r="L1" s="1" t="s">
        <v>211</v>
      </c>
      <c r="M1" s="1" t="s">
        <v>213</v>
      </c>
      <c r="N1" s="1" t="s">
        <v>212</v>
      </c>
    </row>
    <row r="2" spans="1:15" x14ac:dyDescent="0.25">
      <c r="A2" s="1" t="s">
        <v>109</v>
      </c>
      <c r="B2" s="1">
        <v>5.7</v>
      </c>
      <c r="C2" s="1">
        <v>2.7924976300000002</v>
      </c>
      <c r="D2" s="1">
        <v>6</v>
      </c>
      <c r="G2" s="1" t="s">
        <v>148</v>
      </c>
      <c r="H2" s="1">
        <v>7.1</v>
      </c>
      <c r="I2" s="1">
        <v>7</v>
      </c>
      <c r="J2" s="1">
        <v>18</v>
      </c>
      <c r="K2" s="1">
        <f t="shared" ref="K2:K11" si="0">IF(AND((10&gt;J2),(J2&gt;I2),(I2&gt;2)),1,0)</f>
        <v>0</v>
      </c>
      <c r="L2" s="1">
        <f t="shared" ref="L2:L65" si="1">IF(AND((J2&lt;I2),(J2&gt;2),(I2&lt;10)),1,0)</f>
        <v>0</v>
      </c>
      <c r="M2" s="1">
        <f t="shared" ref="M2:M65" si="2">IF(J2&gt;=10,1,0)</f>
        <v>1</v>
      </c>
      <c r="N2" s="1">
        <f t="shared" ref="N2:N65" si="3">IF(J2&lt;=2,1,0)</f>
        <v>0</v>
      </c>
      <c r="O2" s="1">
        <f t="shared" ref="O2:O65" si="4">SUM(K2:N2)</f>
        <v>1</v>
      </c>
    </row>
    <row r="3" spans="1:15" x14ac:dyDescent="0.25">
      <c r="A3" s="1" t="s">
        <v>119</v>
      </c>
      <c r="B3" s="1">
        <v>4.2</v>
      </c>
      <c r="C3" s="1">
        <v>3.3325742000000003</v>
      </c>
      <c r="D3" s="1">
        <v>6</v>
      </c>
      <c r="G3" s="1" t="s">
        <v>155</v>
      </c>
      <c r="H3" s="1">
        <v>8.5</v>
      </c>
      <c r="I3" s="1">
        <v>6</v>
      </c>
      <c r="J3" s="1">
        <v>15</v>
      </c>
      <c r="K3" s="1">
        <f t="shared" si="0"/>
        <v>0</v>
      </c>
      <c r="L3" s="1">
        <f t="shared" si="1"/>
        <v>0</v>
      </c>
      <c r="M3" s="1">
        <f t="shared" si="2"/>
        <v>1</v>
      </c>
      <c r="N3" s="1">
        <f t="shared" si="3"/>
        <v>0</v>
      </c>
      <c r="O3" s="1">
        <f t="shared" si="4"/>
        <v>1</v>
      </c>
    </row>
    <row r="4" spans="1:15" x14ac:dyDescent="0.25">
      <c r="A4" s="1" t="s">
        <v>69</v>
      </c>
      <c r="B4" s="1">
        <v>4.4000000000000004</v>
      </c>
      <c r="C4" s="1">
        <v>2.1548719999999992</v>
      </c>
      <c r="D4" s="1">
        <v>2</v>
      </c>
      <c r="G4" s="1" t="s">
        <v>148</v>
      </c>
      <c r="H4" s="1">
        <v>7.1</v>
      </c>
      <c r="I4" s="1">
        <v>6</v>
      </c>
      <c r="J4" s="1">
        <v>12</v>
      </c>
      <c r="K4" s="1">
        <f t="shared" si="0"/>
        <v>0</v>
      </c>
      <c r="L4" s="1">
        <f t="shared" si="1"/>
        <v>0</v>
      </c>
      <c r="M4" s="1">
        <f t="shared" si="2"/>
        <v>1</v>
      </c>
      <c r="N4" s="1">
        <f t="shared" si="3"/>
        <v>0</v>
      </c>
      <c r="O4" s="1">
        <f t="shared" si="4"/>
        <v>1</v>
      </c>
    </row>
    <row r="5" spans="1:15" x14ac:dyDescent="0.25">
      <c r="A5" s="1" t="s">
        <v>77</v>
      </c>
      <c r="B5" s="1">
        <v>4.7</v>
      </c>
      <c r="C5" s="1">
        <v>3.4888644300000005</v>
      </c>
      <c r="D5" s="1">
        <v>2</v>
      </c>
      <c r="G5" s="1" t="s">
        <v>148</v>
      </c>
      <c r="H5" s="1">
        <v>7.1</v>
      </c>
      <c r="I5" s="1">
        <v>6</v>
      </c>
      <c r="J5" s="1">
        <v>12</v>
      </c>
      <c r="K5" s="1">
        <f t="shared" si="0"/>
        <v>0</v>
      </c>
      <c r="L5" s="1">
        <f t="shared" si="1"/>
        <v>0</v>
      </c>
      <c r="M5" s="1">
        <f t="shared" si="2"/>
        <v>1</v>
      </c>
      <c r="N5" s="1">
        <f t="shared" si="3"/>
        <v>0</v>
      </c>
      <c r="O5" s="1">
        <f t="shared" si="4"/>
        <v>1</v>
      </c>
    </row>
    <row r="6" spans="1:15" x14ac:dyDescent="0.25">
      <c r="A6" s="1" t="s">
        <v>85</v>
      </c>
      <c r="B6" s="1">
        <v>4.8</v>
      </c>
      <c r="C6" s="1">
        <v>4.9866448900000009</v>
      </c>
      <c r="D6" s="1">
        <v>2</v>
      </c>
      <c r="G6" s="1" t="s">
        <v>148</v>
      </c>
      <c r="H6" s="1">
        <v>7.1</v>
      </c>
      <c r="I6" s="1">
        <v>6</v>
      </c>
      <c r="J6" s="1">
        <v>12</v>
      </c>
      <c r="K6" s="1">
        <f t="shared" si="0"/>
        <v>0</v>
      </c>
      <c r="L6" s="1">
        <f t="shared" si="1"/>
        <v>0</v>
      </c>
      <c r="M6" s="1">
        <f t="shared" si="2"/>
        <v>1</v>
      </c>
      <c r="N6" s="1">
        <f t="shared" si="3"/>
        <v>0</v>
      </c>
      <c r="O6" s="1">
        <f t="shared" si="4"/>
        <v>1</v>
      </c>
    </row>
    <row r="7" spans="1:15" x14ac:dyDescent="0.25">
      <c r="A7" s="1" t="s">
        <v>60</v>
      </c>
      <c r="B7" s="1">
        <v>5.3</v>
      </c>
      <c r="C7" s="1">
        <v>4.5507215999999993</v>
      </c>
      <c r="D7" s="1">
        <v>1</v>
      </c>
      <c r="G7" s="1" t="s">
        <v>165</v>
      </c>
      <c r="H7" s="1">
        <v>7.1</v>
      </c>
      <c r="I7" s="1">
        <v>6</v>
      </c>
      <c r="J7" s="1">
        <v>12</v>
      </c>
      <c r="K7" s="1">
        <f t="shared" si="0"/>
        <v>0</v>
      </c>
      <c r="L7" s="1">
        <f t="shared" si="1"/>
        <v>0</v>
      </c>
      <c r="M7" s="1">
        <f t="shared" si="2"/>
        <v>1</v>
      </c>
      <c r="N7" s="1">
        <f t="shared" si="3"/>
        <v>0</v>
      </c>
      <c r="O7" s="1">
        <f t="shared" si="4"/>
        <v>1</v>
      </c>
    </row>
    <row r="8" spans="1:15" x14ac:dyDescent="0.25">
      <c r="A8" s="1" t="s">
        <v>67</v>
      </c>
      <c r="B8" s="1">
        <v>5.4</v>
      </c>
      <c r="C8" s="1">
        <v>4.08424634</v>
      </c>
      <c r="D8" s="1">
        <v>1</v>
      </c>
      <c r="G8" s="1" t="s">
        <v>155</v>
      </c>
      <c r="H8" s="1">
        <v>8.5</v>
      </c>
      <c r="I8" s="1">
        <v>6</v>
      </c>
      <c r="J8" s="1">
        <v>10</v>
      </c>
      <c r="K8" s="1">
        <f t="shared" si="0"/>
        <v>0</v>
      </c>
      <c r="L8" s="1">
        <f t="shared" si="1"/>
        <v>0</v>
      </c>
      <c r="M8" s="1">
        <f t="shared" si="2"/>
        <v>1</v>
      </c>
      <c r="N8" s="1">
        <f t="shared" si="3"/>
        <v>0</v>
      </c>
      <c r="O8" s="1">
        <f t="shared" si="4"/>
        <v>1</v>
      </c>
    </row>
    <row r="9" spans="1:15" x14ac:dyDescent="0.25">
      <c r="A9" s="1" t="s">
        <v>145</v>
      </c>
      <c r="B9" s="1">
        <v>4.7</v>
      </c>
      <c r="C9" s="1">
        <v>3.4369427200000011</v>
      </c>
      <c r="D9" s="1">
        <v>1</v>
      </c>
      <c r="G9" s="1" t="s">
        <v>155</v>
      </c>
      <c r="H9" s="1">
        <v>8.5</v>
      </c>
      <c r="I9" s="1">
        <v>6</v>
      </c>
      <c r="J9" s="1">
        <v>9</v>
      </c>
      <c r="K9" s="1">
        <f t="shared" si="0"/>
        <v>1</v>
      </c>
      <c r="L9" s="1">
        <f t="shared" si="1"/>
        <v>0</v>
      </c>
      <c r="M9" s="1">
        <f t="shared" si="2"/>
        <v>0</v>
      </c>
      <c r="N9" s="1">
        <f t="shared" si="3"/>
        <v>0</v>
      </c>
      <c r="O9" s="1">
        <f t="shared" si="4"/>
        <v>1</v>
      </c>
    </row>
    <row r="10" spans="1:15" x14ac:dyDescent="0.25">
      <c r="A10" s="1" t="s">
        <v>66</v>
      </c>
      <c r="B10" s="1">
        <v>4.8</v>
      </c>
      <c r="C10" s="1">
        <v>3.8081047999999988</v>
      </c>
      <c r="D10" s="1">
        <v>0</v>
      </c>
      <c r="G10" s="1" t="s">
        <v>155</v>
      </c>
      <c r="H10" s="1">
        <v>8.5</v>
      </c>
      <c r="I10" s="1">
        <v>6</v>
      </c>
      <c r="J10" s="1">
        <v>9</v>
      </c>
      <c r="K10" s="1">
        <f t="shared" si="0"/>
        <v>1</v>
      </c>
      <c r="L10" s="1">
        <f t="shared" si="1"/>
        <v>0</v>
      </c>
      <c r="M10" s="1">
        <f t="shared" si="2"/>
        <v>0</v>
      </c>
      <c r="N10" s="1">
        <f t="shared" si="3"/>
        <v>0</v>
      </c>
      <c r="O10" s="1">
        <f t="shared" si="4"/>
        <v>1</v>
      </c>
    </row>
    <row r="11" spans="1:15" x14ac:dyDescent="0.25">
      <c r="A11" s="1" t="s">
        <v>86</v>
      </c>
      <c r="B11" s="1">
        <v>4.3</v>
      </c>
      <c r="C11" s="1">
        <v>4.1663568</v>
      </c>
      <c r="D11" s="1">
        <v>0</v>
      </c>
      <c r="G11" s="1" t="s">
        <v>165</v>
      </c>
      <c r="H11" s="1">
        <v>7.1</v>
      </c>
      <c r="I11" s="1">
        <v>6</v>
      </c>
      <c r="J11" s="1">
        <v>9</v>
      </c>
      <c r="K11" s="1">
        <f t="shared" si="0"/>
        <v>1</v>
      </c>
      <c r="L11" s="1">
        <f t="shared" si="1"/>
        <v>0</v>
      </c>
      <c r="M11" s="1">
        <f t="shared" si="2"/>
        <v>0</v>
      </c>
      <c r="N11" s="1">
        <f t="shared" si="3"/>
        <v>0</v>
      </c>
      <c r="O11" s="1">
        <f t="shared" si="4"/>
        <v>1</v>
      </c>
    </row>
    <row r="12" spans="1:15" x14ac:dyDescent="0.25">
      <c r="A12" s="1" t="s">
        <v>108</v>
      </c>
      <c r="B12" s="1">
        <v>4.4000000000000004</v>
      </c>
      <c r="C12" s="1">
        <v>3.7850525999999998</v>
      </c>
      <c r="D12" s="1">
        <v>0</v>
      </c>
      <c r="G12" s="1" t="s">
        <v>148</v>
      </c>
      <c r="H12" s="1">
        <v>7.1</v>
      </c>
      <c r="I12" s="1">
        <v>6</v>
      </c>
      <c r="J12" s="1">
        <v>6</v>
      </c>
      <c r="K12" s="1">
        <v>1</v>
      </c>
      <c r="L12" s="1">
        <f t="shared" si="1"/>
        <v>0</v>
      </c>
      <c r="M12" s="1">
        <f t="shared" si="2"/>
        <v>0</v>
      </c>
      <c r="N12" s="1">
        <f t="shared" si="3"/>
        <v>0</v>
      </c>
      <c r="O12" s="1">
        <f t="shared" si="4"/>
        <v>1</v>
      </c>
    </row>
    <row r="13" spans="1:15" x14ac:dyDescent="0.25">
      <c r="A13" s="1" t="s">
        <v>120</v>
      </c>
      <c r="B13" s="1">
        <v>4.0999999999999996</v>
      </c>
      <c r="C13" s="1">
        <v>2.72103568</v>
      </c>
      <c r="D13" s="1">
        <v>0</v>
      </c>
      <c r="G13" s="1" t="s">
        <v>155</v>
      </c>
      <c r="H13" s="1">
        <v>8.5</v>
      </c>
      <c r="I13" s="1">
        <v>6</v>
      </c>
      <c r="J13" s="1">
        <v>6</v>
      </c>
      <c r="K13" s="1">
        <v>1</v>
      </c>
      <c r="L13" s="1">
        <f t="shared" si="1"/>
        <v>0</v>
      </c>
      <c r="M13" s="1">
        <f t="shared" si="2"/>
        <v>0</v>
      </c>
      <c r="N13" s="1">
        <f t="shared" si="3"/>
        <v>0</v>
      </c>
      <c r="O13" s="1">
        <f t="shared" si="4"/>
        <v>1</v>
      </c>
    </row>
    <row r="14" spans="1:15" x14ac:dyDescent="0.25">
      <c r="A14" s="1" t="s">
        <v>144</v>
      </c>
      <c r="B14" s="1">
        <v>4.2</v>
      </c>
      <c r="C14" s="1">
        <v>3.9963115099999995</v>
      </c>
      <c r="D14" s="1">
        <v>0</v>
      </c>
      <c r="G14" s="1" t="s">
        <v>158</v>
      </c>
      <c r="H14" s="1">
        <v>4.3</v>
      </c>
      <c r="I14" s="1">
        <v>6</v>
      </c>
      <c r="J14" s="1">
        <v>6</v>
      </c>
      <c r="K14" s="1">
        <v>1</v>
      </c>
      <c r="L14" s="1">
        <f t="shared" si="1"/>
        <v>0</v>
      </c>
      <c r="M14" s="1">
        <f t="shared" si="2"/>
        <v>0</v>
      </c>
      <c r="N14" s="1">
        <f t="shared" si="3"/>
        <v>0</v>
      </c>
      <c r="O14" s="1">
        <f t="shared" si="4"/>
        <v>1</v>
      </c>
    </row>
    <row r="15" spans="1:15" x14ac:dyDescent="0.25">
      <c r="A15" s="1" t="s">
        <v>136</v>
      </c>
      <c r="B15" s="1">
        <v>4.2</v>
      </c>
      <c r="C15" s="1">
        <v>3.0772372399999992</v>
      </c>
      <c r="D15" s="1">
        <v>-1</v>
      </c>
      <c r="G15" s="1" t="s">
        <v>103</v>
      </c>
      <c r="H15" s="1">
        <v>4.2</v>
      </c>
      <c r="I15" s="1">
        <v>6</v>
      </c>
      <c r="J15" s="1">
        <v>6</v>
      </c>
      <c r="K15" s="1">
        <v>1</v>
      </c>
      <c r="L15" s="1">
        <f t="shared" si="1"/>
        <v>0</v>
      </c>
      <c r="M15" s="1">
        <f t="shared" si="2"/>
        <v>0</v>
      </c>
      <c r="N15" s="1">
        <f t="shared" si="3"/>
        <v>0</v>
      </c>
      <c r="O15" s="1">
        <f t="shared" si="4"/>
        <v>1</v>
      </c>
    </row>
    <row r="16" spans="1:15" x14ac:dyDescent="0.25">
      <c r="A16" s="1" t="s">
        <v>140</v>
      </c>
      <c r="B16" s="1">
        <v>4.9000000000000004</v>
      </c>
      <c r="C16" s="1">
        <v>3.6760176199999997</v>
      </c>
      <c r="D16" s="1">
        <v>10</v>
      </c>
      <c r="G16" s="1" t="s">
        <v>81</v>
      </c>
      <c r="H16" s="1">
        <v>4.5999999999999996</v>
      </c>
      <c r="I16" s="1">
        <v>6</v>
      </c>
      <c r="J16" s="1">
        <v>5</v>
      </c>
      <c r="K16" s="1">
        <f t="shared" ref="K16:K47" si="5">IF(AND((10&gt;J16),(J16&gt;I16),(I16&gt;2)),1,0)</f>
        <v>0</v>
      </c>
      <c r="L16" s="1">
        <f t="shared" si="1"/>
        <v>1</v>
      </c>
      <c r="M16" s="1">
        <f t="shared" si="2"/>
        <v>0</v>
      </c>
      <c r="N16" s="1">
        <f t="shared" si="3"/>
        <v>0</v>
      </c>
      <c r="O16" s="1">
        <f t="shared" si="4"/>
        <v>1</v>
      </c>
    </row>
    <row r="17" spans="1:15" x14ac:dyDescent="0.25">
      <c r="A17" s="1" t="s">
        <v>92</v>
      </c>
      <c r="B17" s="1">
        <v>5.4</v>
      </c>
      <c r="C17" s="1">
        <v>3.720122219999999</v>
      </c>
      <c r="D17" s="1">
        <v>9</v>
      </c>
      <c r="G17" s="1" t="s">
        <v>155</v>
      </c>
      <c r="H17" s="1">
        <v>8.5</v>
      </c>
      <c r="I17" s="1">
        <v>6</v>
      </c>
      <c r="J17" s="1">
        <v>4</v>
      </c>
      <c r="K17" s="1">
        <f t="shared" si="5"/>
        <v>0</v>
      </c>
      <c r="L17" s="1">
        <f t="shared" si="1"/>
        <v>1</v>
      </c>
      <c r="M17" s="1">
        <f t="shared" si="2"/>
        <v>0</v>
      </c>
      <c r="N17" s="1">
        <f t="shared" si="3"/>
        <v>0</v>
      </c>
      <c r="O17" s="1">
        <f t="shared" si="4"/>
        <v>1</v>
      </c>
    </row>
    <row r="18" spans="1:15" x14ac:dyDescent="0.25">
      <c r="A18" s="1" t="s">
        <v>65</v>
      </c>
      <c r="B18" s="1">
        <v>5.0999999999999996</v>
      </c>
      <c r="C18" s="1">
        <v>3.6019606199999994</v>
      </c>
      <c r="D18" s="1">
        <v>8</v>
      </c>
      <c r="G18" s="1" t="s">
        <v>165</v>
      </c>
      <c r="H18" s="1">
        <v>7.1</v>
      </c>
      <c r="I18" s="1">
        <v>6</v>
      </c>
      <c r="J18" s="1">
        <v>2</v>
      </c>
      <c r="K18" s="1">
        <f t="shared" si="5"/>
        <v>0</v>
      </c>
      <c r="L18" s="1">
        <f t="shared" si="1"/>
        <v>0</v>
      </c>
      <c r="M18" s="1">
        <f t="shared" si="2"/>
        <v>0</v>
      </c>
      <c r="N18" s="1">
        <f t="shared" si="3"/>
        <v>1</v>
      </c>
      <c r="O18" s="1">
        <f t="shared" si="4"/>
        <v>1</v>
      </c>
    </row>
    <row r="19" spans="1:15" x14ac:dyDescent="0.25">
      <c r="A19" s="1" t="s">
        <v>104</v>
      </c>
      <c r="B19" s="1">
        <v>5.4</v>
      </c>
      <c r="C19" s="1">
        <v>4.7406290400000026</v>
      </c>
      <c r="D19" s="1">
        <v>7</v>
      </c>
      <c r="G19" s="1" t="s">
        <v>103</v>
      </c>
      <c r="H19" s="1">
        <v>4.2</v>
      </c>
      <c r="I19" s="1">
        <v>6</v>
      </c>
      <c r="J19" s="1">
        <v>1</v>
      </c>
      <c r="K19" s="1">
        <f t="shared" si="5"/>
        <v>0</v>
      </c>
      <c r="L19" s="1">
        <f t="shared" si="1"/>
        <v>0</v>
      </c>
      <c r="M19" s="1">
        <f t="shared" si="2"/>
        <v>0</v>
      </c>
      <c r="N19" s="1">
        <f t="shared" si="3"/>
        <v>1</v>
      </c>
      <c r="O19" s="1">
        <f t="shared" si="4"/>
        <v>1</v>
      </c>
    </row>
    <row r="20" spans="1:15" x14ac:dyDescent="0.25">
      <c r="A20" s="1" t="s">
        <v>117</v>
      </c>
      <c r="B20" s="1">
        <v>4.5999999999999996</v>
      </c>
      <c r="C20" s="1">
        <v>2.8938756200000002</v>
      </c>
      <c r="D20" s="1">
        <v>7</v>
      </c>
      <c r="G20" s="1" t="s">
        <v>154</v>
      </c>
      <c r="H20" s="1">
        <v>5.7</v>
      </c>
      <c r="I20" s="1">
        <v>6</v>
      </c>
      <c r="J20" s="1">
        <v>1</v>
      </c>
      <c r="K20" s="1">
        <f t="shared" si="5"/>
        <v>0</v>
      </c>
      <c r="L20" s="1">
        <f t="shared" si="1"/>
        <v>0</v>
      </c>
      <c r="M20" s="1">
        <f t="shared" si="2"/>
        <v>0</v>
      </c>
      <c r="N20" s="1">
        <f t="shared" si="3"/>
        <v>1</v>
      </c>
      <c r="O20" s="1">
        <f t="shared" si="4"/>
        <v>1</v>
      </c>
    </row>
    <row r="21" spans="1:15" x14ac:dyDescent="0.25">
      <c r="A21" s="1" t="s">
        <v>133</v>
      </c>
      <c r="B21" s="1">
        <v>4.5999999999999996</v>
      </c>
      <c r="C21" s="1">
        <v>3.297488490000001</v>
      </c>
      <c r="D21" s="1">
        <v>7</v>
      </c>
      <c r="G21" s="1" t="s">
        <v>148</v>
      </c>
      <c r="H21" s="1">
        <v>7.1</v>
      </c>
      <c r="I21" s="1">
        <v>6</v>
      </c>
      <c r="J21" s="1">
        <v>1</v>
      </c>
      <c r="K21" s="1">
        <f t="shared" si="5"/>
        <v>0</v>
      </c>
      <c r="L21" s="1">
        <f t="shared" si="1"/>
        <v>0</v>
      </c>
      <c r="M21" s="1">
        <f t="shared" si="2"/>
        <v>0</v>
      </c>
      <c r="N21" s="1">
        <f t="shared" si="3"/>
        <v>1</v>
      </c>
      <c r="O21" s="1">
        <f t="shared" si="4"/>
        <v>1</v>
      </c>
    </row>
    <row r="22" spans="1:15" x14ac:dyDescent="0.25">
      <c r="A22" s="1" t="s">
        <v>78</v>
      </c>
      <c r="B22" s="1">
        <v>4.2</v>
      </c>
      <c r="C22" s="1">
        <v>3.2436586999999997</v>
      </c>
      <c r="D22" s="1">
        <v>6</v>
      </c>
      <c r="G22" s="1" t="s">
        <v>154</v>
      </c>
      <c r="H22" s="1">
        <v>5.7</v>
      </c>
      <c r="I22" s="1">
        <v>6</v>
      </c>
      <c r="J22" s="1">
        <v>1</v>
      </c>
      <c r="K22" s="1">
        <f t="shared" si="5"/>
        <v>0</v>
      </c>
      <c r="L22" s="1">
        <f t="shared" si="1"/>
        <v>0</v>
      </c>
      <c r="M22" s="1">
        <f t="shared" si="2"/>
        <v>0</v>
      </c>
      <c r="N22" s="1">
        <f t="shared" si="3"/>
        <v>1</v>
      </c>
      <c r="O22" s="1">
        <f t="shared" si="4"/>
        <v>1</v>
      </c>
    </row>
    <row r="23" spans="1:15" x14ac:dyDescent="0.25">
      <c r="A23" s="1" t="s">
        <v>81</v>
      </c>
      <c r="B23" s="1">
        <v>4.5999999999999996</v>
      </c>
      <c r="C23" s="1">
        <v>2.9439940099999999</v>
      </c>
      <c r="D23" s="1">
        <v>6</v>
      </c>
      <c r="G23" s="1" t="s">
        <v>70</v>
      </c>
      <c r="H23" s="1">
        <v>3.7</v>
      </c>
      <c r="I23" s="1">
        <v>6</v>
      </c>
      <c r="J23" s="1">
        <v>1</v>
      </c>
      <c r="K23" s="1">
        <f t="shared" si="5"/>
        <v>0</v>
      </c>
      <c r="L23" s="1">
        <f t="shared" si="1"/>
        <v>0</v>
      </c>
      <c r="M23" s="1">
        <f t="shared" si="2"/>
        <v>0</v>
      </c>
      <c r="N23" s="1">
        <f t="shared" si="3"/>
        <v>1</v>
      </c>
      <c r="O23" s="1">
        <f t="shared" si="4"/>
        <v>1</v>
      </c>
    </row>
    <row r="24" spans="1:15" x14ac:dyDescent="0.25">
      <c r="A24" s="1" t="s">
        <v>84</v>
      </c>
      <c r="B24" s="1">
        <v>5</v>
      </c>
      <c r="C24" s="1">
        <v>4.5665564299999994</v>
      </c>
      <c r="D24" s="1">
        <v>6</v>
      </c>
      <c r="G24" s="1" t="s">
        <v>148</v>
      </c>
      <c r="H24" s="1">
        <v>7.1</v>
      </c>
      <c r="I24" s="1">
        <v>6</v>
      </c>
      <c r="J24" s="1">
        <v>0</v>
      </c>
      <c r="K24" s="1">
        <f t="shared" si="5"/>
        <v>0</v>
      </c>
      <c r="L24" s="1">
        <f t="shared" si="1"/>
        <v>0</v>
      </c>
      <c r="M24" s="1">
        <f t="shared" si="2"/>
        <v>0</v>
      </c>
      <c r="N24" s="1">
        <f t="shared" si="3"/>
        <v>1</v>
      </c>
      <c r="O24" s="1">
        <f t="shared" si="4"/>
        <v>1</v>
      </c>
    </row>
    <row r="25" spans="1:15" x14ac:dyDescent="0.25">
      <c r="A25" s="1" t="s">
        <v>105</v>
      </c>
      <c r="B25" s="1">
        <v>4.4000000000000004</v>
      </c>
      <c r="C25" s="1">
        <v>3.75904083</v>
      </c>
      <c r="D25" s="1">
        <v>6</v>
      </c>
      <c r="G25" s="1" t="s">
        <v>192</v>
      </c>
      <c r="H25" s="1">
        <v>5.6</v>
      </c>
      <c r="I25" s="1">
        <v>5</v>
      </c>
      <c r="J25" s="1">
        <v>15</v>
      </c>
      <c r="K25" s="1">
        <f t="shared" si="5"/>
        <v>0</v>
      </c>
      <c r="L25" s="1">
        <f t="shared" si="1"/>
        <v>0</v>
      </c>
      <c r="M25" s="1">
        <f t="shared" si="2"/>
        <v>1</v>
      </c>
      <c r="N25" s="1">
        <f t="shared" si="3"/>
        <v>0</v>
      </c>
      <c r="O25" s="1">
        <f t="shared" si="4"/>
        <v>1</v>
      </c>
    </row>
    <row r="26" spans="1:15" x14ac:dyDescent="0.25">
      <c r="A26" s="1" t="s">
        <v>115</v>
      </c>
      <c r="B26" s="1">
        <v>4.9000000000000004</v>
      </c>
      <c r="C26" s="1">
        <v>3.7066862700000018</v>
      </c>
      <c r="D26" s="1">
        <v>6</v>
      </c>
      <c r="G26" s="1" t="s">
        <v>89</v>
      </c>
      <c r="H26" s="1">
        <v>6.2</v>
      </c>
      <c r="I26" s="1">
        <v>5</v>
      </c>
      <c r="J26" s="1">
        <v>14</v>
      </c>
      <c r="K26" s="1">
        <f t="shared" si="5"/>
        <v>0</v>
      </c>
      <c r="L26" s="1">
        <f t="shared" si="1"/>
        <v>0</v>
      </c>
      <c r="M26" s="1">
        <f t="shared" si="2"/>
        <v>1</v>
      </c>
      <c r="N26" s="1">
        <f t="shared" si="3"/>
        <v>0</v>
      </c>
      <c r="O26" s="1">
        <f t="shared" si="4"/>
        <v>1</v>
      </c>
    </row>
    <row r="27" spans="1:15" x14ac:dyDescent="0.25">
      <c r="A27" s="1" t="s">
        <v>132</v>
      </c>
      <c r="B27" s="1">
        <v>5.0999999999999996</v>
      </c>
      <c r="C27" s="1">
        <v>3.7684605099999979</v>
      </c>
      <c r="D27" s="1">
        <v>6</v>
      </c>
      <c r="G27" s="1" t="s">
        <v>155</v>
      </c>
      <c r="H27" s="1">
        <v>8.5</v>
      </c>
      <c r="I27" s="1">
        <v>5</v>
      </c>
      <c r="J27" s="1">
        <v>12</v>
      </c>
      <c r="K27" s="1">
        <f t="shared" si="5"/>
        <v>0</v>
      </c>
      <c r="L27" s="1">
        <f t="shared" si="1"/>
        <v>0</v>
      </c>
      <c r="M27" s="1">
        <f t="shared" si="2"/>
        <v>1</v>
      </c>
      <c r="N27" s="1">
        <f t="shared" si="3"/>
        <v>0</v>
      </c>
      <c r="O27" s="1">
        <f t="shared" si="4"/>
        <v>1</v>
      </c>
    </row>
    <row r="28" spans="1:15" x14ac:dyDescent="0.25">
      <c r="A28" s="1" t="s">
        <v>134</v>
      </c>
      <c r="B28" s="1">
        <v>6.3</v>
      </c>
      <c r="C28" s="1">
        <v>3.8694976200000002</v>
      </c>
      <c r="D28" s="1">
        <v>6</v>
      </c>
      <c r="G28" s="1" t="s">
        <v>137</v>
      </c>
      <c r="H28" s="1">
        <v>5.3</v>
      </c>
      <c r="I28" s="1">
        <v>5</v>
      </c>
      <c r="J28" s="1">
        <v>12</v>
      </c>
      <c r="K28" s="1">
        <f t="shared" si="5"/>
        <v>0</v>
      </c>
      <c r="L28" s="1">
        <f t="shared" si="1"/>
        <v>0</v>
      </c>
      <c r="M28" s="1">
        <f t="shared" si="2"/>
        <v>1</v>
      </c>
      <c r="N28" s="1">
        <f t="shared" si="3"/>
        <v>0</v>
      </c>
      <c r="O28" s="1">
        <f t="shared" si="4"/>
        <v>1</v>
      </c>
    </row>
    <row r="29" spans="1:15" x14ac:dyDescent="0.25">
      <c r="A29" s="1" t="s">
        <v>148</v>
      </c>
      <c r="B29" s="1">
        <v>7.1</v>
      </c>
      <c r="C29" s="1">
        <v>4.6086854700000019</v>
      </c>
      <c r="D29" s="1">
        <v>6</v>
      </c>
      <c r="G29" s="1" t="s">
        <v>155</v>
      </c>
      <c r="H29" s="1">
        <v>8.5</v>
      </c>
      <c r="I29" s="1">
        <v>5</v>
      </c>
      <c r="J29" s="1">
        <v>12</v>
      </c>
      <c r="K29" s="1">
        <f t="shared" si="5"/>
        <v>0</v>
      </c>
      <c r="L29" s="1">
        <f t="shared" si="1"/>
        <v>0</v>
      </c>
      <c r="M29" s="1">
        <f t="shared" si="2"/>
        <v>1</v>
      </c>
      <c r="N29" s="1">
        <f t="shared" si="3"/>
        <v>0</v>
      </c>
      <c r="O29" s="1">
        <f t="shared" si="4"/>
        <v>1</v>
      </c>
    </row>
    <row r="30" spans="1:15" x14ac:dyDescent="0.25">
      <c r="A30" s="1" t="s">
        <v>137</v>
      </c>
      <c r="B30" s="1">
        <v>5.3</v>
      </c>
      <c r="C30" s="1">
        <v>2.7932485200000006</v>
      </c>
      <c r="D30" s="1">
        <v>5</v>
      </c>
      <c r="G30" s="1" t="s">
        <v>118</v>
      </c>
      <c r="H30" s="1">
        <v>6.2</v>
      </c>
      <c r="I30" s="1">
        <v>5</v>
      </c>
      <c r="J30" s="1">
        <v>12</v>
      </c>
      <c r="K30" s="1">
        <f t="shared" si="5"/>
        <v>0</v>
      </c>
      <c r="L30" s="1">
        <f t="shared" si="1"/>
        <v>0</v>
      </c>
      <c r="M30" s="1">
        <f t="shared" si="2"/>
        <v>1</v>
      </c>
      <c r="N30" s="1">
        <f t="shared" si="3"/>
        <v>0</v>
      </c>
      <c r="O30" s="1">
        <f t="shared" si="4"/>
        <v>1</v>
      </c>
    </row>
    <row r="31" spans="1:15" x14ac:dyDescent="0.25">
      <c r="A31" s="1" t="s">
        <v>95</v>
      </c>
      <c r="B31" s="1">
        <v>5.2</v>
      </c>
      <c r="C31" s="1">
        <v>3.1109167400000004</v>
      </c>
      <c r="D31" s="1">
        <v>4</v>
      </c>
      <c r="G31" s="1" t="s">
        <v>155</v>
      </c>
      <c r="H31" s="1">
        <v>8.5</v>
      </c>
      <c r="I31" s="1">
        <v>5</v>
      </c>
      <c r="J31" s="1">
        <v>11</v>
      </c>
      <c r="K31" s="1">
        <f t="shared" si="5"/>
        <v>0</v>
      </c>
      <c r="L31" s="1">
        <f t="shared" si="1"/>
        <v>0</v>
      </c>
      <c r="M31" s="1">
        <f t="shared" si="2"/>
        <v>1</v>
      </c>
      <c r="N31" s="1">
        <f t="shared" si="3"/>
        <v>0</v>
      </c>
      <c r="O31" s="1">
        <f t="shared" si="4"/>
        <v>1</v>
      </c>
    </row>
    <row r="32" spans="1:15" x14ac:dyDescent="0.25">
      <c r="A32" s="1" t="s">
        <v>155</v>
      </c>
      <c r="B32" s="1">
        <v>8.5</v>
      </c>
      <c r="C32" s="1">
        <v>4.5396407600000002</v>
      </c>
      <c r="D32" s="1">
        <v>4</v>
      </c>
      <c r="G32" s="1" t="s">
        <v>148</v>
      </c>
      <c r="H32" s="1">
        <v>7.1</v>
      </c>
      <c r="I32" s="1">
        <v>5</v>
      </c>
      <c r="J32" s="1">
        <v>11</v>
      </c>
      <c r="K32" s="1">
        <f t="shared" si="5"/>
        <v>0</v>
      </c>
      <c r="L32" s="1">
        <f t="shared" si="1"/>
        <v>0</v>
      </c>
      <c r="M32" s="1">
        <f t="shared" si="2"/>
        <v>1</v>
      </c>
      <c r="N32" s="1">
        <f t="shared" si="3"/>
        <v>0</v>
      </c>
      <c r="O32" s="1">
        <f t="shared" si="4"/>
        <v>1</v>
      </c>
    </row>
    <row r="33" spans="1:15" x14ac:dyDescent="0.25">
      <c r="A33" s="1" t="s">
        <v>159</v>
      </c>
      <c r="B33" s="1">
        <v>4.3</v>
      </c>
      <c r="C33" s="1">
        <v>3.1889186299999999</v>
      </c>
      <c r="D33" s="1">
        <v>3</v>
      </c>
      <c r="G33" s="1" t="s">
        <v>109</v>
      </c>
      <c r="H33" s="1">
        <v>5.7</v>
      </c>
      <c r="I33" s="1">
        <v>5</v>
      </c>
      <c r="J33" s="1">
        <v>10</v>
      </c>
      <c r="K33" s="1">
        <f t="shared" si="5"/>
        <v>0</v>
      </c>
      <c r="L33" s="1">
        <f t="shared" si="1"/>
        <v>0</v>
      </c>
      <c r="M33" s="1">
        <f t="shared" si="2"/>
        <v>1</v>
      </c>
      <c r="N33" s="1">
        <f t="shared" si="3"/>
        <v>0</v>
      </c>
      <c r="O33" s="1">
        <f t="shared" si="4"/>
        <v>1</v>
      </c>
    </row>
    <row r="34" spans="1:15" x14ac:dyDescent="0.25">
      <c r="A34" s="1" t="s">
        <v>59</v>
      </c>
      <c r="B34" s="1">
        <v>6.7</v>
      </c>
      <c r="C34" s="1">
        <v>4.9668473800000008</v>
      </c>
      <c r="D34" s="1">
        <v>2</v>
      </c>
      <c r="G34" s="1" t="s">
        <v>155</v>
      </c>
      <c r="H34" s="1">
        <v>8.5</v>
      </c>
      <c r="I34" s="1">
        <v>5</v>
      </c>
      <c r="J34" s="1">
        <v>10</v>
      </c>
      <c r="K34" s="1">
        <f t="shared" si="5"/>
        <v>0</v>
      </c>
      <c r="L34" s="1">
        <f t="shared" si="1"/>
        <v>0</v>
      </c>
      <c r="M34" s="1">
        <f t="shared" si="2"/>
        <v>1</v>
      </c>
      <c r="N34" s="1">
        <f t="shared" si="3"/>
        <v>0</v>
      </c>
      <c r="O34" s="1">
        <f t="shared" si="4"/>
        <v>1</v>
      </c>
    </row>
    <row r="35" spans="1:15" x14ac:dyDescent="0.25">
      <c r="A35" s="1" t="s">
        <v>61</v>
      </c>
      <c r="B35" s="1">
        <v>4.7</v>
      </c>
      <c r="C35" s="1">
        <v>3.5392656399999995</v>
      </c>
      <c r="D35" s="1">
        <v>2</v>
      </c>
      <c r="G35" s="1" t="s">
        <v>192</v>
      </c>
      <c r="H35" s="1">
        <v>5.6</v>
      </c>
      <c r="I35" s="1">
        <v>5</v>
      </c>
      <c r="J35" s="1">
        <v>9</v>
      </c>
      <c r="K35" s="1">
        <f t="shared" si="5"/>
        <v>1</v>
      </c>
      <c r="L35" s="1">
        <f t="shared" si="1"/>
        <v>0</v>
      </c>
      <c r="M35" s="1">
        <f t="shared" si="2"/>
        <v>0</v>
      </c>
      <c r="N35" s="1">
        <f t="shared" si="3"/>
        <v>0</v>
      </c>
      <c r="O35" s="1">
        <f t="shared" si="4"/>
        <v>1</v>
      </c>
    </row>
    <row r="36" spans="1:15" x14ac:dyDescent="0.25">
      <c r="A36" s="1" t="s">
        <v>71</v>
      </c>
      <c r="B36" s="1">
        <v>4.3</v>
      </c>
      <c r="C36" s="1">
        <v>3.5125013099999998</v>
      </c>
      <c r="D36" s="1">
        <v>2</v>
      </c>
      <c r="G36" s="1" t="s">
        <v>158</v>
      </c>
      <c r="H36" s="1">
        <v>4.3</v>
      </c>
      <c r="I36" s="1">
        <v>5</v>
      </c>
      <c r="J36" s="1">
        <v>9</v>
      </c>
      <c r="K36" s="1">
        <f t="shared" si="5"/>
        <v>1</v>
      </c>
      <c r="L36" s="1">
        <f t="shared" si="1"/>
        <v>0</v>
      </c>
      <c r="M36" s="1">
        <f t="shared" si="2"/>
        <v>0</v>
      </c>
      <c r="N36" s="1">
        <f t="shared" si="3"/>
        <v>0</v>
      </c>
      <c r="O36" s="1">
        <f t="shared" si="4"/>
        <v>1</v>
      </c>
    </row>
    <row r="37" spans="1:15" x14ac:dyDescent="0.25">
      <c r="A37" s="1" t="s">
        <v>73</v>
      </c>
      <c r="B37" s="1">
        <v>4.3</v>
      </c>
      <c r="C37" s="1">
        <v>3.2491116000000004</v>
      </c>
      <c r="D37" s="1">
        <v>2</v>
      </c>
      <c r="G37" s="1" t="s">
        <v>155</v>
      </c>
      <c r="H37" s="1">
        <v>8.5</v>
      </c>
      <c r="I37" s="1">
        <v>5</v>
      </c>
      <c r="J37" s="1">
        <v>9</v>
      </c>
      <c r="K37" s="1">
        <f t="shared" si="5"/>
        <v>1</v>
      </c>
      <c r="L37" s="1">
        <f t="shared" si="1"/>
        <v>0</v>
      </c>
      <c r="M37" s="1">
        <f t="shared" si="2"/>
        <v>0</v>
      </c>
      <c r="N37" s="1">
        <f t="shared" si="3"/>
        <v>0</v>
      </c>
      <c r="O37" s="1">
        <f t="shared" si="4"/>
        <v>1</v>
      </c>
    </row>
    <row r="38" spans="1:15" x14ac:dyDescent="0.25">
      <c r="A38" s="1" t="s">
        <v>74</v>
      </c>
      <c r="B38" s="1">
        <v>4.4000000000000004</v>
      </c>
      <c r="C38" s="1">
        <v>3.4840722199999998</v>
      </c>
      <c r="D38" s="1">
        <v>2</v>
      </c>
      <c r="G38" s="1" t="s">
        <v>163</v>
      </c>
      <c r="H38" s="1">
        <v>5.6</v>
      </c>
      <c r="I38" s="1">
        <v>5</v>
      </c>
      <c r="J38" s="1">
        <v>8</v>
      </c>
      <c r="K38" s="1">
        <f t="shared" si="5"/>
        <v>1</v>
      </c>
      <c r="L38" s="1">
        <f t="shared" si="1"/>
        <v>0</v>
      </c>
      <c r="M38" s="1">
        <f t="shared" si="2"/>
        <v>0</v>
      </c>
      <c r="N38" s="1">
        <f t="shared" si="3"/>
        <v>0</v>
      </c>
      <c r="O38" s="1">
        <f t="shared" si="4"/>
        <v>1</v>
      </c>
    </row>
    <row r="39" spans="1:15" x14ac:dyDescent="0.25">
      <c r="A39" s="1" t="s">
        <v>76</v>
      </c>
      <c r="B39" s="1">
        <v>4.9000000000000004</v>
      </c>
      <c r="C39" s="1">
        <v>2.9787546899999997</v>
      </c>
      <c r="D39" s="1">
        <v>2</v>
      </c>
      <c r="G39" s="1" t="s">
        <v>178</v>
      </c>
      <c r="H39" s="1">
        <v>5.3</v>
      </c>
      <c r="I39" s="1">
        <v>5</v>
      </c>
      <c r="J39" s="1">
        <v>8</v>
      </c>
      <c r="K39" s="1">
        <f t="shared" si="5"/>
        <v>1</v>
      </c>
      <c r="L39" s="1">
        <f t="shared" si="1"/>
        <v>0</v>
      </c>
      <c r="M39" s="1">
        <f t="shared" si="2"/>
        <v>0</v>
      </c>
      <c r="N39" s="1">
        <f t="shared" si="3"/>
        <v>0</v>
      </c>
      <c r="O39" s="1">
        <f t="shared" si="4"/>
        <v>1</v>
      </c>
    </row>
    <row r="40" spans="1:15" x14ac:dyDescent="0.25">
      <c r="A40" s="1" t="s">
        <v>80</v>
      </c>
      <c r="B40" s="1">
        <v>4.9000000000000004</v>
      </c>
      <c r="C40" s="1">
        <v>4.1769122000000003</v>
      </c>
      <c r="D40" s="1">
        <v>2</v>
      </c>
      <c r="G40" s="1" t="s">
        <v>165</v>
      </c>
      <c r="H40" s="1">
        <v>7.1</v>
      </c>
      <c r="I40" s="1">
        <v>5</v>
      </c>
      <c r="J40" s="1">
        <v>8</v>
      </c>
      <c r="K40" s="1">
        <f t="shared" si="5"/>
        <v>1</v>
      </c>
      <c r="L40" s="1">
        <f t="shared" si="1"/>
        <v>0</v>
      </c>
      <c r="M40" s="1">
        <f t="shared" si="2"/>
        <v>0</v>
      </c>
      <c r="N40" s="1">
        <f t="shared" si="3"/>
        <v>0</v>
      </c>
      <c r="O40" s="1">
        <f t="shared" si="4"/>
        <v>1</v>
      </c>
    </row>
    <row r="41" spans="1:15" x14ac:dyDescent="0.25">
      <c r="A41" s="1" t="s">
        <v>93</v>
      </c>
      <c r="B41" s="1">
        <v>4.5</v>
      </c>
      <c r="C41" s="1">
        <v>3.7741323300000009</v>
      </c>
      <c r="D41" s="1">
        <v>2</v>
      </c>
      <c r="G41" s="1" t="s">
        <v>104</v>
      </c>
      <c r="H41" s="1">
        <v>5.4</v>
      </c>
      <c r="I41" s="1">
        <v>5</v>
      </c>
      <c r="J41" s="1">
        <v>7</v>
      </c>
      <c r="K41" s="1">
        <f t="shared" si="5"/>
        <v>1</v>
      </c>
      <c r="L41" s="1">
        <f t="shared" si="1"/>
        <v>0</v>
      </c>
      <c r="M41" s="1">
        <f t="shared" si="2"/>
        <v>0</v>
      </c>
      <c r="N41" s="1">
        <f t="shared" si="3"/>
        <v>0</v>
      </c>
      <c r="O41" s="1">
        <f t="shared" si="4"/>
        <v>1</v>
      </c>
    </row>
    <row r="42" spans="1:15" x14ac:dyDescent="0.25">
      <c r="A42" s="1" t="s">
        <v>101</v>
      </c>
      <c r="B42" s="1">
        <v>4.9000000000000004</v>
      </c>
      <c r="C42" s="1">
        <v>5.3818702300000005</v>
      </c>
      <c r="D42" s="1">
        <v>2</v>
      </c>
      <c r="G42" s="1" t="s">
        <v>109</v>
      </c>
      <c r="H42" s="1">
        <v>5.7</v>
      </c>
      <c r="I42" s="1">
        <v>5</v>
      </c>
      <c r="J42" s="1">
        <v>7</v>
      </c>
      <c r="K42" s="1">
        <f t="shared" si="5"/>
        <v>1</v>
      </c>
      <c r="L42" s="1">
        <f t="shared" si="1"/>
        <v>0</v>
      </c>
      <c r="M42" s="1">
        <f t="shared" si="2"/>
        <v>0</v>
      </c>
      <c r="N42" s="1">
        <f t="shared" si="3"/>
        <v>0</v>
      </c>
      <c r="O42" s="1">
        <f t="shared" si="4"/>
        <v>1</v>
      </c>
    </row>
    <row r="43" spans="1:15" x14ac:dyDescent="0.25">
      <c r="A43" s="1" t="s">
        <v>102</v>
      </c>
      <c r="B43" s="1">
        <v>4.3</v>
      </c>
      <c r="C43" s="1">
        <v>3.3351328199999988</v>
      </c>
      <c r="D43" s="1">
        <v>2</v>
      </c>
      <c r="G43" s="1" t="s">
        <v>155</v>
      </c>
      <c r="H43" s="1">
        <v>8.5</v>
      </c>
      <c r="I43" s="1">
        <v>5</v>
      </c>
      <c r="J43" s="1">
        <v>7</v>
      </c>
      <c r="K43" s="1">
        <f t="shared" si="5"/>
        <v>1</v>
      </c>
      <c r="L43" s="1">
        <f t="shared" si="1"/>
        <v>0</v>
      </c>
      <c r="M43" s="1">
        <f t="shared" si="2"/>
        <v>0</v>
      </c>
      <c r="N43" s="1">
        <f t="shared" si="3"/>
        <v>0</v>
      </c>
      <c r="O43" s="1">
        <f t="shared" si="4"/>
        <v>1</v>
      </c>
    </row>
    <row r="44" spans="1:15" x14ac:dyDescent="0.25">
      <c r="A44" s="1" t="s">
        <v>103</v>
      </c>
      <c r="B44" s="1">
        <v>4.2</v>
      </c>
      <c r="C44" s="1">
        <v>4.0141971299999994</v>
      </c>
      <c r="D44" s="1">
        <v>2</v>
      </c>
      <c r="G44" s="1" t="s">
        <v>84</v>
      </c>
      <c r="H44" s="1">
        <v>5</v>
      </c>
      <c r="I44" s="1">
        <v>5</v>
      </c>
      <c r="J44" s="1">
        <v>6</v>
      </c>
      <c r="K44" s="1">
        <f t="shared" si="5"/>
        <v>1</v>
      </c>
      <c r="L44" s="1">
        <f t="shared" si="1"/>
        <v>0</v>
      </c>
      <c r="M44" s="1">
        <f t="shared" si="2"/>
        <v>0</v>
      </c>
      <c r="N44" s="1">
        <f t="shared" si="3"/>
        <v>0</v>
      </c>
      <c r="O44" s="1">
        <f t="shared" si="4"/>
        <v>1</v>
      </c>
    </row>
    <row r="45" spans="1:15" x14ac:dyDescent="0.25">
      <c r="A45" s="1" t="s">
        <v>112</v>
      </c>
      <c r="B45" s="1">
        <v>4.9000000000000004</v>
      </c>
      <c r="C45" s="1">
        <v>3.3558661199999986</v>
      </c>
      <c r="D45" s="1">
        <v>2</v>
      </c>
      <c r="G45" s="1" t="s">
        <v>148</v>
      </c>
      <c r="H45" s="1">
        <v>7.1</v>
      </c>
      <c r="I45" s="1">
        <v>5</v>
      </c>
      <c r="J45" s="1">
        <v>6</v>
      </c>
      <c r="K45" s="1">
        <f t="shared" si="5"/>
        <v>1</v>
      </c>
      <c r="L45" s="1">
        <f t="shared" si="1"/>
        <v>0</v>
      </c>
      <c r="M45" s="1">
        <f t="shared" si="2"/>
        <v>0</v>
      </c>
      <c r="N45" s="1">
        <f t="shared" si="3"/>
        <v>0</v>
      </c>
      <c r="O45" s="1">
        <f t="shared" si="4"/>
        <v>1</v>
      </c>
    </row>
    <row r="46" spans="1:15" x14ac:dyDescent="0.25">
      <c r="A46" s="1" t="s">
        <v>114</v>
      </c>
      <c r="B46" s="1">
        <v>4.5</v>
      </c>
      <c r="C46" s="1">
        <v>4.1597815600000008</v>
      </c>
      <c r="D46" s="1">
        <v>2</v>
      </c>
      <c r="G46" s="1" t="s">
        <v>101</v>
      </c>
      <c r="H46" s="1">
        <v>4.9000000000000004</v>
      </c>
      <c r="I46" s="1">
        <v>5</v>
      </c>
      <c r="J46" s="1">
        <v>6</v>
      </c>
      <c r="K46" s="1">
        <f t="shared" si="5"/>
        <v>1</v>
      </c>
      <c r="L46" s="1">
        <f t="shared" si="1"/>
        <v>0</v>
      </c>
      <c r="M46" s="1">
        <f t="shared" si="2"/>
        <v>0</v>
      </c>
      <c r="N46" s="1">
        <f t="shared" si="3"/>
        <v>0</v>
      </c>
      <c r="O46" s="1">
        <f t="shared" si="4"/>
        <v>1</v>
      </c>
    </row>
    <row r="47" spans="1:15" x14ac:dyDescent="0.25">
      <c r="A47" s="1" t="s">
        <v>122</v>
      </c>
      <c r="B47" s="1">
        <v>4.5</v>
      </c>
      <c r="C47" s="1">
        <v>2.8325814399999993</v>
      </c>
      <c r="D47" s="1">
        <v>2</v>
      </c>
      <c r="G47" s="1" t="s">
        <v>138</v>
      </c>
      <c r="H47" s="1">
        <v>4.7</v>
      </c>
      <c r="I47" s="1">
        <v>5</v>
      </c>
      <c r="J47" s="1">
        <v>6</v>
      </c>
      <c r="K47" s="1">
        <f t="shared" si="5"/>
        <v>1</v>
      </c>
      <c r="L47" s="1">
        <f t="shared" si="1"/>
        <v>0</v>
      </c>
      <c r="M47" s="1">
        <f t="shared" si="2"/>
        <v>0</v>
      </c>
      <c r="N47" s="1">
        <f t="shared" si="3"/>
        <v>0</v>
      </c>
      <c r="O47" s="1">
        <f t="shared" si="4"/>
        <v>1</v>
      </c>
    </row>
    <row r="48" spans="1:15" x14ac:dyDescent="0.25">
      <c r="A48" s="1" t="s">
        <v>139</v>
      </c>
      <c r="B48" s="1">
        <v>4.4000000000000004</v>
      </c>
      <c r="C48" s="1">
        <v>3.5527887399999991</v>
      </c>
      <c r="D48" s="1">
        <v>2</v>
      </c>
      <c r="G48" s="1" t="s">
        <v>85</v>
      </c>
      <c r="H48" s="1">
        <v>4.8</v>
      </c>
      <c r="I48" s="1">
        <v>5</v>
      </c>
      <c r="J48" s="1">
        <v>6</v>
      </c>
      <c r="K48" s="1">
        <f t="shared" ref="K48:K79" si="6">IF(AND((10&gt;J48),(J48&gt;I48),(I48&gt;2)),1,0)</f>
        <v>1</v>
      </c>
      <c r="L48" s="1">
        <f t="shared" si="1"/>
        <v>0</v>
      </c>
      <c r="M48" s="1">
        <f t="shared" si="2"/>
        <v>0</v>
      </c>
      <c r="N48" s="1">
        <f t="shared" si="3"/>
        <v>0</v>
      </c>
      <c r="O48" s="1">
        <f t="shared" si="4"/>
        <v>1</v>
      </c>
    </row>
    <row r="49" spans="1:15" x14ac:dyDescent="0.25">
      <c r="A49" s="1" t="s">
        <v>141</v>
      </c>
      <c r="B49" s="1">
        <v>4.7</v>
      </c>
      <c r="C49" s="1">
        <v>3.5795427000000002</v>
      </c>
      <c r="D49" s="1">
        <v>2</v>
      </c>
      <c r="G49" s="1" t="s">
        <v>103</v>
      </c>
      <c r="H49" s="1">
        <v>4.2</v>
      </c>
      <c r="I49" s="1">
        <v>5</v>
      </c>
      <c r="J49" s="1">
        <v>6</v>
      </c>
      <c r="K49" s="1">
        <f t="shared" si="6"/>
        <v>1</v>
      </c>
      <c r="L49" s="1">
        <f t="shared" si="1"/>
        <v>0</v>
      </c>
      <c r="M49" s="1">
        <f t="shared" si="2"/>
        <v>0</v>
      </c>
      <c r="N49" s="1">
        <f t="shared" si="3"/>
        <v>0</v>
      </c>
      <c r="O49" s="1">
        <f t="shared" si="4"/>
        <v>1</v>
      </c>
    </row>
    <row r="50" spans="1:15" x14ac:dyDescent="0.25">
      <c r="A50" s="1" t="s">
        <v>143</v>
      </c>
      <c r="B50" s="1">
        <v>4.5999999999999996</v>
      </c>
      <c r="C50" s="1">
        <v>4.5914251000000004</v>
      </c>
      <c r="D50" s="1">
        <v>2</v>
      </c>
      <c r="G50" s="1" t="s">
        <v>148</v>
      </c>
      <c r="H50" s="1">
        <v>7.1</v>
      </c>
      <c r="I50" s="1">
        <v>5</v>
      </c>
      <c r="J50" s="1">
        <v>6</v>
      </c>
      <c r="K50" s="1">
        <f t="shared" si="6"/>
        <v>1</v>
      </c>
      <c r="L50" s="1">
        <f t="shared" si="1"/>
        <v>0</v>
      </c>
      <c r="M50" s="1">
        <f t="shared" si="2"/>
        <v>0</v>
      </c>
      <c r="N50" s="1">
        <f t="shared" si="3"/>
        <v>0</v>
      </c>
      <c r="O50" s="1">
        <f t="shared" si="4"/>
        <v>1</v>
      </c>
    </row>
    <row r="51" spans="1:15" x14ac:dyDescent="0.25">
      <c r="A51" s="1" t="s">
        <v>150</v>
      </c>
      <c r="B51" s="1">
        <v>5.7</v>
      </c>
      <c r="C51" s="1">
        <v>4.4840250000000008</v>
      </c>
      <c r="D51" s="1">
        <v>2</v>
      </c>
      <c r="G51" s="1" t="s">
        <v>150</v>
      </c>
      <c r="H51" s="1">
        <v>5.7</v>
      </c>
      <c r="I51" s="1">
        <v>5</v>
      </c>
      <c r="J51" s="1">
        <v>6</v>
      </c>
      <c r="K51" s="1">
        <f t="shared" si="6"/>
        <v>1</v>
      </c>
      <c r="L51" s="1">
        <f t="shared" si="1"/>
        <v>0</v>
      </c>
      <c r="M51" s="1">
        <f t="shared" si="2"/>
        <v>0</v>
      </c>
      <c r="N51" s="1">
        <f t="shared" si="3"/>
        <v>0</v>
      </c>
      <c r="O51" s="1">
        <f t="shared" si="4"/>
        <v>1</v>
      </c>
    </row>
    <row r="52" spans="1:15" x14ac:dyDescent="0.25">
      <c r="A52" s="1" t="s">
        <v>151</v>
      </c>
      <c r="B52" s="1">
        <v>4.3</v>
      </c>
      <c r="C52" s="1">
        <v>3.5131644899999994</v>
      </c>
      <c r="D52" s="1">
        <v>2</v>
      </c>
      <c r="G52" s="1" t="s">
        <v>89</v>
      </c>
      <c r="H52" s="1">
        <v>6.2</v>
      </c>
      <c r="I52" s="1">
        <v>5</v>
      </c>
      <c r="J52" s="1">
        <v>6</v>
      </c>
      <c r="K52" s="1">
        <f t="shared" si="6"/>
        <v>1</v>
      </c>
      <c r="L52" s="1">
        <f t="shared" si="1"/>
        <v>0</v>
      </c>
      <c r="M52" s="1">
        <f t="shared" si="2"/>
        <v>0</v>
      </c>
      <c r="N52" s="1">
        <f t="shared" si="3"/>
        <v>0</v>
      </c>
      <c r="O52" s="1">
        <f t="shared" si="4"/>
        <v>1</v>
      </c>
    </row>
    <row r="53" spans="1:15" x14ac:dyDescent="0.25">
      <c r="A53" s="1" t="s">
        <v>153</v>
      </c>
      <c r="B53" s="1">
        <v>3.8</v>
      </c>
      <c r="C53" s="1">
        <v>3.9605936999999996</v>
      </c>
      <c r="D53" s="1">
        <v>2</v>
      </c>
      <c r="G53" s="1" t="s">
        <v>75</v>
      </c>
      <c r="H53" s="1">
        <v>4.3</v>
      </c>
      <c r="I53" s="1">
        <v>5</v>
      </c>
      <c r="J53" s="1">
        <v>6</v>
      </c>
      <c r="K53" s="1">
        <f t="shared" si="6"/>
        <v>1</v>
      </c>
      <c r="L53" s="1">
        <f t="shared" si="1"/>
        <v>0</v>
      </c>
      <c r="M53" s="1">
        <f t="shared" si="2"/>
        <v>0</v>
      </c>
      <c r="N53" s="1">
        <f t="shared" si="3"/>
        <v>0</v>
      </c>
      <c r="O53" s="1">
        <f t="shared" si="4"/>
        <v>1</v>
      </c>
    </row>
    <row r="54" spans="1:15" x14ac:dyDescent="0.25">
      <c r="A54" s="1" t="s">
        <v>154</v>
      </c>
      <c r="B54" s="1">
        <v>5.7</v>
      </c>
      <c r="C54" s="1">
        <v>4.3412482100000016</v>
      </c>
      <c r="D54" s="1">
        <v>2</v>
      </c>
      <c r="G54" s="1" t="s">
        <v>124</v>
      </c>
      <c r="H54" s="1">
        <v>4.5</v>
      </c>
      <c r="I54" s="1">
        <v>5</v>
      </c>
      <c r="J54" s="1">
        <v>6</v>
      </c>
      <c r="K54" s="1">
        <f t="shared" si="6"/>
        <v>1</v>
      </c>
      <c r="L54" s="1">
        <f t="shared" si="1"/>
        <v>0</v>
      </c>
      <c r="M54" s="1">
        <f t="shared" si="2"/>
        <v>0</v>
      </c>
      <c r="N54" s="1">
        <f t="shared" si="3"/>
        <v>0</v>
      </c>
      <c r="O54" s="1">
        <f t="shared" si="4"/>
        <v>1</v>
      </c>
    </row>
    <row r="55" spans="1:15" x14ac:dyDescent="0.25">
      <c r="A55" s="1" t="s">
        <v>157</v>
      </c>
      <c r="B55" s="1">
        <v>4.4000000000000004</v>
      </c>
      <c r="C55" s="1">
        <v>3.4722930900000004</v>
      </c>
      <c r="D55" s="1">
        <v>2</v>
      </c>
      <c r="G55" s="1" t="s">
        <v>152</v>
      </c>
      <c r="H55" s="1">
        <v>4.5</v>
      </c>
      <c r="I55" s="1">
        <v>5</v>
      </c>
      <c r="J55" s="1">
        <v>6</v>
      </c>
      <c r="K55" s="1">
        <f t="shared" si="6"/>
        <v>1</v>
      </c>
      <c r="L55" s="1">
        <f t="shared" si="1"/>
        <v>0</v>
      </c>
      <c r="M55" s="1">
        <f t="shared" si="2"/>
        <v>0</v>
      </c>
      <c r="N55" s="1">
        <f t="shared" si="3"/>
        <v>0</v>
      </c>
      <c r="O55" s="1">
        <f t="shared" si="4"/>
        <v>1</v>
      </c>
    </row>
    <row r="56" spans="1:15" x14ac:dyDescent="0.25">
      <c r="A56" s="1" t="s">
        <v>63</v>
      </c>
      <c r="B56" s="1">
        <v>4.4000000000000004</v>
      </c>
      <c r="C56" s="1">
        <v>4.0195400999999995</v>
      </c>
      <c r="D56" s="1">
        <v>1</v>
      </c>
      <c r="G56" s="1" t="s">
        <v>107</v>
      </c>
      <c r="H56" s="1">
        <v>4.8</v>
      </c>
      <c r="I56" s="1">
        <v>5</v>
      </c>
      <c r="J56" s="1">
        <v>6</v>
      </c>
      <c r="K56" s="1">
        <f t="shared" si="6"/>
        <v>1</v>
      </c>
      <c r="L56" s="1">
        <f t="shared" si="1"/>
        <v>0</v>
      </c>
      <c r="M56" s="1">
        <f t="shared" si="2"/>
        <v>0</v>
      </c>
      <c r="N56" s="1">
        <f t="shared" si="3"/>
        <v>0</v>
      </c>
      <c r="O56" s="1">
        <f t="shared" si="4"/>
        <v>1</v>
      </c>
    </row>
    <row r="57" spans="1:15" x14ac:dyDescent="0.25">
      <c r="A57" s="1" t="s">
        <v>64</v>
      </c>
      <c r="B57" s="1">
        <v>4.5</v>
      </c>
      <c r="C57" s="1">
        <v>3.50265614</v>
      </c>
      <c r="D57" s="1">
        <v>1</v>
      </c>
      <c r="G57" s="1" t="s">
        <v>93</v>
      </c>
      <c r="H57" s="1">
        <v>4.5</v>
      </c>
      <c r="I57" s="1">
        <v>5</v>
      </c>
      <c r="J57" s="1">
        <v>6</v>
      </c>
      <c r="K57" s="1">
        <f t="shared" si="6"/>
        <v>1</v>
      </c>
      <c r="L57" s="1">
        <f t="shared" si="1"/>
        <v>0</v>
      </c>
      <c r="M57" s="1">
        <f t="shared" si="2"/>
        <v>0</v>
      </c>
      <c r="N57" s="1">
        <f t="shared" si="3"/>
        <v>0</v>
      </c>
      <c r="O57" s="1">
        <f t="shared" si="4"/>
        <v>1</v>
      </c>
    </row>
    <row r="58" spans="1:15" x14ac:dyDescent="0.25">
      <c r="A58" s="1" t="s">
        <v>70</v>
      </c>
      <c r="B58" s="1">
        <v>3.7</v>
      </c>
      <c r="C58" s="1">
        <v>5.4333568499999991</v>
      </c>
      <c r="D58" s="1">
        <v>1</v>
      </c>
      <c r="G58" s="1" t="s">
        <v>129</v>
      </c>
      <c r="H58" s="1">
        <v>4.8</v>
      </c>
      <c r="I58" s="1">
        <v>5</v>
      </c>
      <c r="J58" s="1">
        <v>6</v>
      </c>
      <c r="K58" s="1">
        <f t="shared" si="6"/>
        <v>1</v>
      </c>
      <c r="L58" s="1">
        <f t="shared" si="1"/>
        <v>0</v>
      </c>
      <c r="M58" s="1">
        <f t="shared" si="2"/>
        <v>0</v>
      </c>
      <c r="N58" s="1">
        <f t="shared" si="3"/>
        <v>0</v>
      </c>
      <c r="O58" s="1">
        <f t="shared" si="4"/>
        <v>1</v>
      </c>
    </row>
    <row r="59" spans="1:15" x14ac:dyDescent="0.25">
      <c r="A59" s="1" t="s">
        <v>82</v>
      </c>
      <c r="B59" s="1">
        <v>4.3</v>
      </c>
      <c r="C59" s="1">
        <v>3.7850230899999997</v>
      </c>
      <c r="D59" s="1">
        <v>1</v>
      </c>
      <c r="G59" s="1" t="s">
        <v>133</v>
      </c>
      <c r="H59" s="1">
        <v>4.5999999999999996</v>
      </c>
      <c r="I59" s="1">
        <v>5</v>
      </c>
      <c r="J59" s="1">
        <v>6</v>
      </c>
      <c r="K59" s="1">
        <f t="shared" si="6"/>
        <v>1</v>
      </c>
      <c r="L59" s="1">
        <f t="shared" si="1"/>
        <v>0</v>
      </c>
      <c r="M59" s="1">
        <f t="shared" si="2"/>
        <v>0</v>
      </c>
      <c r="N59" s="1">
        <f t="shared" si="3"/>
        <v>0</v>
      </c>
      <c r="O59" s="1">
        <f t="shared" si="4"/>
        <v>1</v>
      </c>
    </row>
    <row r="60" spans="1:15" x14ac:dyDescent="0.25">
      <c r="A60" s="1" t="s">
        <v>83</v>
      </c>
      <c r="B60" s="1">
        <v>4.4000000000000004</v>
      </c>
      <c r="C60" s="1">
        <v>3.2264443999999988</v>
      </c>
      <c r="D60" s="1">
        <v>1</v>
      </c>
      <c r="G60" s="1" t="s">
        <v>87</v>
      </c>
      <c r="H60" s="1">
        <v>5</v>
      </c>
      <c r="I60" s="1">
        <v>5</v>
      </c>
      <c r="J60" s="1">
        <v>6</v>
      </c>
      <c r="K60" s="1">
        <f t="shared" si="6"/>
        <v>1</v>
      </c>
      <c r="L60" s="1">
        <f t="shared" si="1"/>
        <v>0</v>
      </c>
      <c r="M60" s="1">
        <f t="shared" si="2"/>
        <v>0</v>
      </c>
      <c r="N60" s="1">
        <f t="shared" si="3"/>
        <v>0</v>
      </c>
      <c r="O60" s="1">
        <f t="shared" si="4"/>
        <v>1</v>
      </c>
    </row>
    <row r="61" spans="1:15" x14ac:dyDescent="0.25">
      <c r="A61" s="1" t="s">
        <v>87</v>
      </c>
      <c r="B61" s="1">
        <v>5</v>
      </c>
      <c r="C61" s="1">
        <v>3.9635320599999995</v>
      </c>
      <c r="D61" s="1">
        <v>1</v>
      </c>
      <c r="G61" s="1" t="s">
        <v>109</v>
      </c>
      <c r="H61" s="1">
        <v>5.7</v>
      </c>
      <c r="I61" s="1">
        <v>5</v>
      </c>
      <c r="J61" s="1">
        <v>6</v>
      </c>
      <c r="K61" s="1">
        <f t="shared" si="6"/>
        <v>1</v>
      </c>
      <c r="L61" s="1">
        <f t="shared" si="1"/>
        <v>0</v>
      </c>
      <c r="M61" s="1">
        <f t="shared" si="2"/>
        <v>0</v>
      </c>
      <c r="N61" s="1">
        <f t="shared" si="3"/>
        <v>0</v>
      </c>
      <c r="O61" s="1">
        <f t="shared" si="4"/>
        <v>1</v>
      </c>
    </row>
    <row r="62" spans="1:15" x14ac:dyDescent="0.25">
      <c r="A62" s="1" t="s">
        <v>88</v>
      </c>
      <c r="B62" s="1">
        <v>4.5</v>
      </c>
      <c r="C62" s="1">
        <v>2.7346833999999998</v>
      </c>
      <c r="D62" s="1">
        <v>1</v>
      </c>
      <c r="G62" s="1" t="s">
        <v>195</v>
      </c>
      <c r="H62" s="1">
        <v>4.5</v>
      </c>
      <c r="I62" s="1">
        <v>5</v>
      </c>
      <c r="J62" s="1">
        <v>6</v>
      </c>
      <c r="K62" s="1">
        <f t="shared" si="6"/>
        <v>1</v>
      </c>
      <c r="L62" s="1">
        <f t="shared" si="1"/>
        <v>0</v>
      </c>
      <c r="M62" s="1">
        <f t="shared" si="2"/>
        <v>0</v>
      </c>
      <c r="N62" s="1">
        <f t="shared" si="3"/>
        <v>0</v>
      </c>
      <c r="O62" s="1">
        <f t="shared" si="4"/>
        <v>1</v>
      </c>
    </row>
    <row r="63" spans="1:15" x14ac:dyDescent="0.25">
      <c r="A63" s="1" t="s">
        <v>89</v>
      </c>
      <c r="B63" s="1">
        <v>6.2</v>
      </c>
      <c r="C63" s="1">
        <v>4.0282114</v>
      </c>
      <c r="D63" s="1">
        <v>1</v>
      </c>
      <c r="G63" s="1" t="s">
        <v>134</v>
      </c>
      <c r="H63" s="1">
        <v>6.3</v>
      </c>
      <c r="I63" s="1">
        <v>5</v>
      </c>
      <c r="J63" s="1">
        <v>6</v>
      </c>
      <c r="K63" s="1">
        <f t="shared" si="6"/>
        <v>1</v>
      </c>
      <c r="L63" s="1">
        <f t="shared" si="1"/>
        <v>0</v>
      </c>
      <c r="M63" s="1">
        <f t="shared" si="2"/>
        <v>0</v>
      </c>
      <c r="N63" s="1">
        <f t="shared" si="3"/>
        <v>0</v>
      </c>
      <c r="O63" s="1">
        <f t="shared" si="4"/>
        <v>1</v>
      </c>
    </row>
    <row r="64" spans="1:15" x14ac:dyDescent="0.25">
      <c r="A64" s="1" t="s">
        <v>91</v>
      </c>
      <c r="B64" s="1">
        <v>4.9000000000000004</v>
      </c>
      <c r="C64" s="1">
        <v>3.8718733499999995</v>
      </c>
      <c r="D64" s="1">
        <v>1</v>
      </c>
      <c r="G64" s="1" t="s">
        <v>148</v>
      </c>
      <c r="H64" s="1">
        <v>7.1</v>
      </c>
      <c r="I64" s="1">
        <v>5</v>
      </c>
      <c r="J64" s="1">
        <v>6</v>
      </c>
      <c r="K64" s="1">
        <f t="shared" si="6"/>
        <v>1</v>
      </c>
      <c r="L64" s="1">
        <f t="shared" si="1"/>
        <v>0</v>
      </c>
      <c r="M64" s="1">
        <f t="shared" si="2"/>
        <v>0</v>
      </c>
      <c r="N64" s="1">
        <f t="shared" si="3"/>
        <v>0</v>
      </c>
      <c r="O64" s="1">
        <f t="shared" si="4"/>
        <v>1</v>
      </c>
    </row>
    <row r="65" spans="1:15" x14ac:dyDescent="0.25">
      <c r="A65" s="1" t="s">
        <v>96</v>
      </c>
      <c r="B65" s="1">
        <v>4.9000000000000004</v>
      </c>
      <c r="C65" s="1">
        <v>3.3478527000000002</v>
      </c>
      <c r="D65" s="1">
        <v>1</v>
      </c>
      <c r="G65" s="1" t="s">
        <v>137</v>
      </c>
      <c r="H65" s="1">
        <v>5.3</v>
      </c>
      <c r="I65" s="1">
        <v>5</v>
      </c>
      <c r="J65" s="1">
        <v>6</v>
      </c>
      <c r="K65" s="1">
        <f t="shared" si="6"/>
        <v>1</v>
      </c>
      <c r="L65" s="1">
        <f t="shared" si="1"/>
        <v>0</v>
      </c>
      <c r="M65" s="1">
        <f t="shared" si="2"/>
        <v>0</v>
      </c>
      <c r="N65" s="1">
        <f t="shared" si="3"/>
        <v>0</v>
      </c>
      <c r="O65" s="1">
        <f t="shared" si="4"/>
        <v>1</v>
      </c>
    </row>
    <row r="66" spans="1:15" x14ac:dyDescent="0.25">
      <c r="A66" s="1" t="s">
        <v>97</v>
      </c>
      <c r="B66" s="1">
        <v>4.5</v>
      </c>
      <c r="C66" s="1">
        <v>3.5510964999999994</v>
      </c>
      <c r="D66" s="1">
        <v>1</v>
      </c>
      <c r="G66" s="1" t="s">
        <v>109</v>
      </c>
      <c r="H66" s="1">
        <v>5.7</v>
      </c>
      <c r="I66" s="1">
        <v>5</v>
      </c>
      <c r="J66" s="1">
        <v>5</v>
      </c>
      <c r="K66" s="1">
        <v>1</v>
      </c>
      <c r="L66" s="1">
        <f t="shared" ref="L66:L129" si="7">IF(AND((J66&lt;I66),(J66&gt;2),(I66&lt;10)),1,0)</f>
        <v>0</v>
      </c>
      <c r="M66" s="1">
        <f t="shared" ref="M66:M129" si="8">IF(J66&gt;=10,1,0)</f>
        <v>0</v>
      </c>
      <c r="N66" s="1">
        <f t="shared" ref="N66:N129" si="9">IF(J66&lt;=2,1,0)</f>
        <v>0</v>
      </c>
      <c r="O66" s="1">
        <f t="shared" ref="O66:O129" si="10">SUM(K66:N66)</f>
        <v>1</v>
      </c>
    </row>
    <row r="67" spans="1:15" x14ac:dyDescent="0.25">
      <c r="A67" s="1" t="s">
        <v>100</v>
      </c>
      <c r="B67" s="1">
        <v>4.8</v>
      </c>
      <c r="C67" s="1">
        <v>3.3029415999999996</v>
      </c>
      <c r="D67" s="1">
        <v>1</v>
      </c>
      <c r="G67" s="1" t="s">
        <v>109</v>
      </c>
      <c r="H67" s="1">
        <v>5.7</v>
      </c>
      <c r="I67" s="1">
        <v>5</v>
      </c>
      <c r="J67" s="1">
        <v>5</v>
      </c>
      <c r="K67" s="1">
        <v>1</v>
      </c>
      <c r="L67" s="1">
        <f t="shared" si="7"/>
        <v>0</v>
      </c>
      <c r="M67" s="1">
        <f t="shared" si="8"/>
        <v>0</v>
      </c>
      <c r="N67" s="1">
        <f t="shared" si="9"/>
        <v>0</v>
      </c>
      <c r="O67" s="1">
        <f t="shared" si="10"/>
        <v>1</v>
      </c>
    </row>
    <row r="68" spans="1:15" x14ac:dyDescent="0.25">
      <c r="A68" s="1" t="s">
        <v>106</v>
      </c>
      <c r="B68" s="1">
        <v>4.3</v>
      </c>
      <c r="C68" s="1">
        <v>3.9802335000000006</v>
      </c>
      <c r="D68" s="1">
        <v>1</v>
      </c>
      <c r="G68" s="1" t="s">
        <v>84</v>
      </c>
      <c r="H68" s="1">
        <v>5</v>
      </c>
      <c r="I68" s="1">
        <v>5</v>
      </c>
      <c r="J68" s="1">
        <v>5</v>
      </c>
      <c r="K68" s="1">
        <v>1</v>
      </c>
      <c r="L68" s="1">
        <f t="shared" si="7"/>
        <v>0</v>
      </c>
      <c r="M68" s="1">
        <f t="shared" si="8"/>
        <v>0</v>
      </c>
      <c r="N68" s="1">
        <f t="shared" si="9"/>
        <v>0</v>
      </c>
      <c r="O68" s="1">
        <f t="shared" si="10"/>
        <v>1</v>
      </c>
    </row>
    <row r="69" spans="1:15" x14ac:dyDescent="0.25">
      <c r="A69" s="1" t="s">
        <v>111</v>
      </c>
      <c r="B69" s="1">
        <v>4.5</v>
      </c>
      <c r="C69" s="1">
        <v>3.9251143000000002</v>
      </c>
      <c r="D69" s="1">
        <v>1</v>
      </c>
      <c r="G69" s="1" t="s">
        <v>104</v>
      </c>
      <c r="H69" s="1">
        <v>5.4</v>
      </c>
      <c r="I69" s="1">
        <v>5</v>
      </c>
      <c r="J69" s="1">
        <v>5</v>
      </c>
      <c r="K69" s="1">
        <v>1</v>
      </c>
      <c r="L69" s="1">
        <f t="shared" si="7"/>
        <v>0</v>
      </c>
      <c r="M69" s="1">
        <f t="shared" si="8"/>
        <v>0</v>
      </c>
      <c r="N69" s="1">
        <f t="shared" si="9"/>
        <v>0</v>
      </c>
      <c r="O69" s="1">
        <f t="shared" si="10"/>
        <v>1</v>
      </c>
    </row>
    <row r="70" spans="1:15" x14ac:dyDescent="0.25">
      <c r="A70" s="1" t="s">
        <v>118</v>
      </c>
      <c r="B70" s="1">
        <v>6.2</v>
      </c>
      <c r="C70" s="1">
        <v>3.8657386100000006</v>
      </c>
      <c r="D70" s="1">
        <v>1</v>
      </c>
      <c r="G70" s="1" t="s">
        <v>88</v>
      </c>
      <c r="H70" s="1">
        <v>4.5</v>
      </c>
      <c r="I70" s="1">
        <v>5</v>
      </c>
      <c r="J70" s="1">
        <v>5</v>
      </c>
      <c r="K70" s="1">
        <v>1</v>
      </c>
      <c r="L70" s="1">
        <f t="shared" si="7"/>
        <v>0</v>
      </c>
      <c r="M70" s="1">
        <f t="shared" si="8"/>
        <v>0</v>
      </c>
      <c r="N70" s="1">
        <f t="shared" si="9"/>
        <v>0</v>
      </c>
      <c r="O70" s="1">
        <f t="shared" si="10"/>
        <v>1</v>
      </c>
    </row>
    <row r="71" spans="1:15" x14ac:dyDescent="0.25">
      <c r="A71" s="1" t="s">
        <v>123</v>
      </c>
      <c r="B71" s="1">
        <v>4.4000000000000004</v>
      </c>
      <c r="C71" s="1">
        <v>3.1339664800000002</v>
      </c>
      <c r="D71" s="1">
        <v>1</v>
      </c>
      <c r="G71" s="1" t="s">
        <v>155</v>
      </c>
      <c r="H71" s="1">
        <v>8.5</v>
      </c>
      <c r="I71" s="1">
        <v>5</v>
      </c>
      <c r="J71" s="1">
        <v>4</v>
      </c>
      <c r="K71" s="1">
        <f t="shared" ref="K71:K134" si="11">IF(AND((10&gt;J71),(J71&gt;I71),(I71&gt;2)),1,0)</f>
        <v>0</v>
      </c>
      <c r="L71" s="1">
        <f t="shared" si="7"/>
        <v>1</v>
      </c>
      <c r="M71" s="1">
        <f t="shared" si="8"/>
        <v>0</v>
      </c>
      <c r="N71" s="1">
        <f t="shared" si="9"/>
        <v>0</v>
      </c>
      <c r="O71" s="1">
        <f t="shared" si="10"/>
        <v>1</v>
      </c>
    </row>
    <row r="72" spans="1:15" x14ac:dyDescent="0.25">
      <c r="A72" s="1" t="s">
        <v>124</v>
      </c>
      <c r="B72" s="1">
        <v>4.5</v>
      </c>
      <c r="C72" s="1">
        <v>3.8251808399999998</v>
      </c>
      <c r="D72" s="1">
        <v>1</v>
      </c>
      <c r="G72" s="1" t="s">
        <v>105</v>
      </c>
      <c r="H72" s="1">
        <v>4.4000000000000004</v>
      </c>
      <c r="I72" s="1">
        <v>5</v>
      </c>
      <c r="J72" s="1">
        <v>4</v>
      </c>
      <c r="K72" s="1">
        <f t="shared" si="11"/>
        <v>0</v>
      </c>
      <c r="L72" s="1">
        <f t="shared" si="7"/>
        <v>1</v>
      </c>
      <c r="M72" s="1">
        <f t="shared" si="8"/>
        <v>0</v>
      </c>
      <c r="N72" s="1">
        <f t="shared" si="9"/>
        <v>0</v>
      </c>
      <c r="O72" s="1">
        <f t="shared" si="10"/>
        <v>1</v>
      </c>
    </row>
    <row r="73" spans="1:15" x14ac:dyDescent="0.25">
      <c r="A73" s="1" t="s">
        <v>125</v>
      </c>
      <c r="B73" s="1">
        <v>4.4000000000000004</v>
      </c>
      <c r="C73" s="1">
        <v>3.4269243400000002</v>
      </c>
      <c r="D73" s="1">
        <v>1</v>
      </c>
      <c r="G73" s="1" t="s">
        <v>73</v>
      </c>
      <c r="H73" s="1">
        <v>4.3</v>
      </c>
      <c r="I73" s="1">
        <v>5</v>
      </c>
      <c r="J73" s="1">
        <v>4</v>
      </c>
      <c r="K73" s="1">
        <f t="shared" si="11"/>
        <v>0</v>
      </c>
      <c r="L73" s="1">
        <f t="shared" si="7"/>
        <v>1</v>
      </c>
      <c r="M73" s="1">
        <f t="shared" si="8"/>
        <v>0</v>
      </c>
      <c r="N73" s="1">
        <f t="shared" si="9"/>
        <v>0</v>
      </c>
      <c r="O73" s="1">
        <f t="shared" si="10"/>
        <v>1</v>
      </c>
    </row>
    <row r="74" spans="1:15" x14ac:dyDescent="0.25">
      <c r="A74" s="1" t="s">
        <v>128</v>
      </c>
      <c r="B74" s="1">
        <v>4.3</v>
      </c>
      <c r="C74" s="1">
        <v>3.4334559400000013</v>
      </c>
      <c r="D74" s="1">
        <v>1</v>
      </c>
      <c r="G74" s="1" t="s">
        <v>85</v>
      </c>
      <c r="H74" s="1">
        <v>4.8</v>
      </c>
      <c r="I74" s="1">
        <v>5</v>
      </c>
      <c r="J74" s="1">
        <v>2</v>
      </c>
      <c r="K74" s="1">
        <f t="shared" si="11"/>
        <v>0</v>
      </c>
      <c r="L74" s="1">
        <f t="shared" si="7"/>
        <v>0</v>
      </c>
      <c r="M74" s="1">
        <f t="shared" si="8"/>
        <v>0</v>
      </c>
      <c r="N74" s="1">
        <f t="shared" si="9"/>
        <v>1</v>
      </c>
      <c r="O74" s="1">
        <f t="shared" si="10"/>
        <v>1</v>
      </c>
    </row>
    <row r="75" spans="1:15" x14ac:dyDescent="0.25">
      <c r="A75" s="1" t="s">
        <v>129</v>
      </c>
      <c r="B75" s="1">
        <v>4.8</v>
      </c>
      <c r="C75" s="1">
        <v>3.8992456999999998</v>
      </c>
      <c r="D75" s="1">
        <v>1</v>
      </c>
      <c r="G75" s="1" t="s">
        <v>59</v>
      </c>
      <c r="H75" s="1">
        <v>6.7</v>
      </c>
      <c r="I75" s="1">
        <v>5</v>
      </c>
      <c r="J75" s="1">
        <v>2</v>
      </c>
      <c r="K75" s="1">
        <f t="shared" si="11"/>
        <v>0</v>
      </c>
      <c r="L75" s="1">
        <f t="shared" si="7"/>
        <v>0</v>
      </c>
      <c r="M75" s="1">
        <f t="shared" si="8"/>
        <v>0</v>
      </c>
      <c r="N75" s="1">
        <f t="shared" si="9"/>
        <v>1</v>
      </c>
      <c r="O75" s="1">
        <f t="shared" si="10"/>
        <v>1</v>
      </c>
    </row>
    <row r="76" spans="1:15" x14ac:dyDescent="0.25">
      <c r="A76" s="1" t="s">
        <v>130</v>
      </c>
      <c r="B76" s="1">
        <v>4.0999999999999996</v>
      </c>
      <c r="C76" s="1">
        <v>2.8476757199999989</v>
      </c>
      <c r="D76" s="1">
        <v>1</v>
      </c>
      <c r="G76" s="1" t="s">
        <v>101</v>
      </c>
      <c r="H76" s="1">
        <v>4.9000000000000004</v>
      </c>
      <c r="I76" s="1">
        <v>5</v>
      </c>
      <c r="J76" s="1">
        <v>2</v>
      </c>
      <c r="K76" s="1">
        <f t="shared" si="11"/>
        <v>0</v>
      </c>
      <c r="L76" s="1">
        <f t="shared" si="7"/>
        <v>0</v>
      </c>
      <c r="M76" s="1">
        <f t="shared" si="8"/>
        <v>0</v>
      </c>
      <c r="N76" s="1">
        <f t="shared" si="9"/>
        <v>1</v>
      </c>
      <c r="O76" s="1">
        <f t="shared" si="10"/>
        <v>1</v>
      </c>
    </row>
    <row r="77" spans="1:15" x14ac:dyDescent="0.25">
      <c r="A77" s="1" t="s">
        <v>135</v>
      </c>
      <c r="B77" s="1">
        <v>4.9000000000000004</v>
      </c>
      <c r="C77" s="1">
        <v>3.5468132400000001</v>
      </c>
      <c r="D77" s="1">
        <v>1</v>
      </c>
      <c r="G77" s="1" t="s">
        <v>143</v>
      </c>
      <c r="H77" s="1">
        <v>4.5999999999999996</v>
      </c>
      <c r="I77" s="1">
        <v>5</v>
      </c>
      <c r="J77" s="1">
        <v>2</v>
      </c>
      <c r="K77" s="1">
        <f t="shared" si="11"/>
        <v>0</v>
      </c>
      <c r="L77" s="1">
        <f t="shared" si="7"/>
        <v>0</v>
      </c>
      <c r="M77" s="1">
        <f t="shared" si="8"/>
        <v>0</v>
      </c>
      <c r="N77" s="1">
        <f t="shared" si="9"/>
        <v>1</v>
      </c>
      <c r="O77" s="1">
        <f t="shared" si="10"/>
        <v>1</v>
      </c>
    </row>
    <row r="78" spans="1:15" x14ac:dyDescent="0.25">
      <c r="A78" s="1" t="s">
        <v>138</v>
      </c>
      <c r="B78" s="1">
        <v>4.7</v>
      </c>
      <c r="C78" s="1">
        <v>4.1469143499999985</v>
      </c>
      <c r="D78" s="1">
        <v>1</v>
      </c>
      <c r="G78" s="1" t="s">
        <v>93</v>
      </c>
      <c r="H78" s="1">
        <v>4.5</v>
      </c>
      <c r="I78" s="1">
        <v>5</v>
      </c>
      <c r="J78" s="1">
        <v>2</v>
      </c>
      <c r="K78" s="1">
        <f t="shared" si="11"/>
        <v>0</v>
      </c>
      <c r="L78" s="1">
        <f t="shared" si="7"/>
        <v>0</v>
      </c>
      <c r="M78" s="1">
        <f t="shared" si="8"/>
        <v>0</v>
      </c>
      <c r="N78" s="1">
        <f t="shared" si="9"/>
        <v>1</v>
      </c>
      <c r="O78" s="1">
        <f t="shared" si="10"/>
        <v>1</v>
      </c>
    </row>
    <row r="79" spans="1:15" x14ac:dyDescent="0.25">
      <c r="A79" s="1" t="s">
        <v>146</v>
      </c>
      <c r="B79" s="1">
        <v>4.3</v>
      </c>
      <c r="C79" s="1">
        <v>3.5231039999999996</v>
      </c>
      <c r="D79" s="1">
        <v>1</v>
      </c>
      <c r="G79" s="1" t="s">
        <v>84</v>
      </c>
      <c r="H79" s="1">
        <v>5</v>
      </c>
      <c r="I79" s="1">
        <v>5</v>
      </c>
      <c r="J79" s="1">
        <v>2</v>
      </c>
      <c r="K79" s="1">
        <f t="shared" si="11"/>
        <v>0</v>
      </c>
      <c r="L79" s="1">
        <f t="shared" si="7"/>
        <v>0</v>
      </c>
      <c r="M79" s="1">
        <f t="shared" si="8"/>
        <v>0</v>
      </c>
      <c r="N79" s="1">
        <f t="shared" si="9"/>
        <v>1</v>
      </c>
      <c r="O79" s="1">
        <f t="shared" si="10"/>
        <v>1</v>
      </c>
    </row>
    <row r="80" spans="1:15" x14ac:dyDescent="0.25">
      <c r="A80" s="1" t="s">
        <v>147</v>
      </c>
      <c r="B80" s="1">
        <v>5.0999999999999996</v>
      </c>
      <c r="C80" s="1">
        <v>3.6642741299999999</v>
      </c>
      <c r="D80" s="1">
        <v>1</v>
      </c>
      <c r="G80" s="1" t="s">
        <v>172</v>
      </c>
      <c r="H80" s="1">
        <v>4.2</v>
      </c>
      <c r="I80" s="1">
        <v>5</v>
      </c>
      <c r="J80" s="1">
        <v>2</v>
      </c>
      <c r="K80" s="1">
        <f t="shared" si="11"/>
        <v>0</v>
      </c>
      <c r="L80" s="1">
        <f t="shared" si="7"/>
        <v>0</v>
      </c>
      <c r="M80" s="1">
        <f t="shared" si="8"/>
        <v>0</v>
      </c>
      <c r="N80" s="1">
        <f t="shared" si="9"/>
        <v>1</v>
      </c>
      <c r="O80" s="1">
        <f t="shared" si="10"/>
        <v>1</v>
      </c>
    </row>
    <row r="81" spans="1:15" x14ac:dyDescent="0.25">
      <c r="A81" s="1" t="s">
        <v>152</v>
      </c>
      <c r="B81" s="1">
        <v>4.5</v>
      </c>
      <c r="C81" s="1">
        <v>3.8320862199999994</v>
      </c>
      <c r="D81" s="1">
        <v>1</v>
      </c>
      <c r="G81" s="1" t="s">
        <v>167</v>
      </c>
      <c r="H81" s="1">
        <v>4.5</v>
      </c>
      <c r="I81" s="1">
        <v>5</v>
      </c>
      <c r="J81" s="1">
        <v>2</v>
      </c>
      <c r="K81" s="1">
        <f t="shared" si="11"/>
        <v>0</v>
      </c>
      <c r="L81" s="1">
        <f t="shared" si="7"/>
        <v>0</v>
      </c>
      <c r="M81" s="1">
        <f t="shared" si="8"/>
        <v>0</v>
      </c>
      <c r="N81" s="1">
        <f t="shared" si="9"/>
        <v>1</v>
      </c>
      <c r="O81" s="1">
        <f t="shared" si="10"/>
        <v>1</v>
      </c>
    </row>
    <row r="82" spans="1:15" x14ac:dyDescent="0.25">
      <c r="A82" s="1" t="s">
        <v>72</v>
      </c>
      <c r="B82" s="1">
        <v>5.0999999999999996</v>
      </c>
      <c r="C82" s="1">
        <v>3.4750045900000006</v>
      </c>
      <c r="D82" s="1">
        <v>0</v>
      </c>
      <c r="G82" s="1" t="s">
        <v>109</v>
      </c>
      <c r="H82" s="1">
        <v>5.7</v>
      </c>
      <c r="I82" s="1">
        <v>5</v>
      </c>
      <c r="J82" s="1">
        <v>2</v>
      </c>
      <c r="K82" s="1">
        <f t="shared" si="11"/>
        <v>0</v>
      </c>
      <c r="L82" s="1">
        <f t="shared" si="7"/>
        <v>0</v>
      </c>
      <c r="M82" s="1">
        <f t="shared" si="8"/>
        <v>0</v>
      </c>
      <c r="N82" s="1">
        <f t="shared" si="9"/>
        <v>1</v>
      </c>
      <c r="O82" s="1">
        <f t="shared" si="10"/>
        <v>1</v>
      </c>
    </row>
    <row r="83" spans="1:15" x14ac:dyDescent="0.25">
      <c r="A83" s="1" t="s">
        <v>165</v>
      </c>
      <c r="B83" s="1">
        <v>7.1</v>
      </c>
      <c r="C83" s="1">
        <v>3.84385121</v>
      </c>
      <c r="D83" s="1">
        <v>7</v>
      </c>
      <c r="G83" s="1" t="s">
        <v>124</v>
      </c>
      <c r="H83" s="1">
        <v>4.5</v>
      </c>
      <c r="I83" s="1">
        <v>5</v>
      </c>
      <c r="J83" s="1">
        <v>2</v>
      </c>
      <c r="K83" s="1">
        <f t="shared" si="11"/>
        <v>0</v>
      </c>
      <c r="L83" s="1">
        <f t="shared" si="7"/>
        <v>0</v>
      </c>
      <c r="M83" s="1">
        <f t="shared" si="8"/>
        <v>0</v>
      </c>
      <c r="N83" s="1">
        <f t="shared" si="9"/>
        <v>1</v>
      </c>
      <c r="O83" s="1">
        <f t="shared" si="10"/>
        <v>1</v>
      </c>
    </row>
    <row r="84" spans="1:15" x14ac:dyDescent="0.25">
      <c r="A84" s="1" t="s">
        <v>161</v>
      </c>
      <c r="B84" s="1">
        <v>4.2</v>
      </c>
      <c r="C84" s="1">
        <v>3.8433677799999986</v>
      </c>
      <c r="D84" s="1">
        <v>6</v>
      </c>
      <c r="G84" s="1" t="s">
        <v>137</v>
      </c>
      <c r="H84" s="1">
        <v>5.3</v>
      </c>
      <c r="I84" s="1">
        <v>5</v>
      </c>
      <c r="J84" s="1">
        <v>2</v>
      </c>
      <c r="K84" s="1">
        <f t="shared" si="11"/>
        <v>0</v>
      </c>
      <c r="L84" s="1">
        <f t="shared" si="7"/>
        <v>0</v>
      </c>
      <c r="M84" s="1">
        <f t="shared" si="8"/>
        <v>0</v>
      </c>
      <c r="N84" s="1">
        <f t="shared" si="9"/>
        <v>1</v>
      </c>
      <c r="O84" s="1">
        <f t="shared" si="10"/>
        <v>1</v>
      </c>
    </row>
    <row r="85" spans="1:15" x14ac:dyDescent="0.25">
      <c r="A85" s="1" t="s">
        <v>163</v>
      </c>
      <c r="B85" s="1">
        <v>5.6</v>
      </c>
      <c r="C85" s="1">
        <v>2.5843576000000001</v>
      </c>
      <c r="D85" s="1">
        <v>6</v>
      </c>
      <c r="G85" s="1" t="s">
        <v>167</v>
      </c>
      <c r="H85" s="1">
        <v>4.5</v>
      </c>
      <c r="I85" s="1">
        <v>5</v>
      </c>
      <c r="J85" s="1">
        <v>2</v>
      </c>
      <c r="K85" s="1">
        <f t="shared" si="11"/>
        <v>0</v>
      </c>
      <c r="L85" s="1">
        <f t="shared" si="7"/>
        <v>0</v>
      </c>
      <c r="M85" s="1">
        <f t="shared" si="8"/>
        <v>0</v>
      </c>
      <c r="N85" s="1">
        <f t="shared" si="9"/>
        <v>1</v>
      </c>
      <c r="O85" s="1">
        <f t="shared" si="10"/>
        <v>1</v>
      </c>
    </row>
    <row r="86" spans="1:15" x14ac:dyDescent="0.25">
      <c r="A86" s="1" t="s">
        <v>94</v>
      </c>
      <c r="B86" s="1">
        <v>4.8</v>
      </c>
      <c r="C86" s="1">
        <v>3.8420457999999997</v>
      </c>
      <c r="D86" s="1">
        <v>6</v>
      </c>
      <c r="G86" s="1" t="s">
        <v>148</v>
      </c>
      <c r="H86" s="1">
        <v>7.1</v>
      </c>
      <c r="I86" s="1">
        <v>5</v>
      </c>
      <c r="J86" s="1">
        <v>2</v>
      </c>
      <c r="K86" s="1">
        <f t="shared" si="11"/>
        <v>0</v>
      </c>
      <c r="L86" s="1">
        <f t="shared" si="7"/>
        <v>0</v>
      </c>
      <c r="M86" s="1">
        <f t="shared" si="8"/>
        <v>0</v>
      </c>
      <c r="N86" s="1">
        <f t="shared" si="9"/>
        <v>1</v>
      </c>
      <c r="O86" s="1">
        <f t="shared" si="10"/>
        <v>1</v>
      </c>
    </row>
    <row r="87" spans="1:15" x14ac:dyDescent="0.25">
      <c r="A87" s="1" t="s">
        <v>145</v>
      </c>
      <c r="B87" s="1">
        <v>4.7</v>
      </c>
      <c r="C87" s="1">
        <v>3.4103974000000004</v>
      </c>
      <c r="D87" s="1">
        <v>6</v>
      </c>
      <c r="G87" s="1" t="s">
        <v>143</v>
      </c>
      <c r="H87" s="1">
        <v>4.5999999999999996</v>
      </c>
      <c r="I87" s="1">
        <v>5</v>
      </c>
      <c r="J87" s="1">
        <v>2</v>
      </c>
      <c r="K87" s="1">
        <f t="shared" si="11"/>
        <v>0</v>
      </c>
      <c r="L87" s="1">
        <f t="shared" si="7"/>
        <v>0</v>
      </c>
      <c r="M87" s="1">
        <f t="shared" si="8"/>
        <v>0</v>
      </c>
      <c r="N87" s="1">
        <f t="shared" si="9"/>
        <v>1</v>
      </c>
      <c r="O87" s="1">
        <f t="shared" si="10"/>
        <v>1</v>
      </c>
    </row>
    <row r="88" spans="1:15" x14ac:dyDescent="0.25">
      <c r="A88" s="1" t="s">
        <v>160</v>
      </c>
      <c r="B88" s="1">
        <v>3.9</v>
      </c>
      <c r="C88" s="1">
        <v>3.5863200000000006</v>
      </c>
      <c r="D88" s="1">
        <v>2</v>
      </c>
      <c r="G88" s="1" t="s">
        <v>89</v>
      </c>
      <c r="H88" s="1">
        <v>6.2</v>
      </c>
      <c r="I88" s="1">
        <v>5</v>
      </c>
      <c r="J88" s="1">
        <v>2</v>
      </c>
      <c r="K88" s="1">
        <f t="shared" si="11"/>
        <v>0</v>
      </c>
      <c r="L88" s="1">
        <f t="shared" si="7"/>
        <v>0</v>
      </c>
      <c r="M88" s="1">
        <f t="shared" si="8"/>
        <v>0</v>
      </c>
      <c r="N88" s="1">
        <f t="shared" si="9"/>
        <v>1</v>
      </c>
      <c r="O88" s="1">
        <f t="shared" si="10"/>
        <v>1</v>
      </c>
    </row>
    <row r="89" spans="1:15" x14ac:dyDescent="0.25">
      <c r="A89" s="1" t="s">
        <v>162</v>
      </c>
      <c r="B89" s="1">
        <v>5.5</v>
      </c>
      <c r="C89" s="1">
        <v>3.2582944299999999</v>
      </c>
      <c r="D89" s="1">
        <v>2</v>
      </c>
      <c r="G89" s="1" t="s">
        <v>182</v>
      </c>
      <c r="H89" s="1">
        <v>5.0999999999999996</v>
      </c>
      <c r="I89" s="1">
        <v>5</v>
      </c>
      <c r="J89" s="1">
        <v>2</v>
      </c>
      <c r="K89" s="1">
        <f t="shared" si="11"/>
        <v>0</v>
      </c>
      <c r="L89" s="1">
        <f t="shared" si="7"/>
        <v>0</v>
      </c>
      <c r="M89" s="1">
        <f t="shared" si="8"/>
        <v>0</v>
      </c>
      <c r="N89" s="1">
        <f t="shared" si="9"/>
        <v>1</v>
      </c>
      <c r="O89" s="1">
        <f t="shared" si="10"/>
        <v>1</v>
      </c>
    </row>
    <row r="90" spans="1:15" x14ac:dyDescent="0.25">
      <c r="A90" s="1" t="s">
        <v>99</v>
      </c>
      <c r="B90" s="1">
        <v>4.9000000000000004</v>
      </c>
      <c r="C90" s="1">
        <v>3.1964523700000003</v>
      </c>
      <c r="D90" s="1">
        <v>2</v>
      </c>
      <c r="G90" s="1" t="s">
        <v>67</v>
      </c>
      <c r="H90" s="1">
        <v>5.4</v>
      </c>
      <c r="I90" s="1">
        <v>5</v>
      </c>
      <c r="J90" s="1">
        <v>2</v>
      </c>
      <c r="K90" s="1">
        <f t="shared" si="11"/>
        <v>0</v>
      </c>
      <c r="L90" s="1">
        <f t="shared" si="7"/>
        <v>0</v>
      </c>
      <c r="M90" s="1">
        <f t="shared" si="8"/>
        <v>0</v>
      </c>
      <c r="N90" s="1">
        <f t="shared" si="9"/>
        <v>1</v>
      </c>
      <c r="O90" s="1">
        <f t="shared" si="10"/>
        <v>1</v>
      </c>
    </row>
    <row r="91" spans="1:15" x14ac:dyDescent="0.25">
      <c r="A91" s="1" t="s">
        <v>170</v>
      </c>
      <c r="B91" s="1">
        <v>5.3</v>
      </c>
      <c r="C91" s="1">
        <v>3.746451</v>
      </c>
      <c r="D91" s="1">
        <v>2</v>
      </c>
      <c r="G91" s="1" t="s">
        <v>161</v>
      </c>
      <c r="H91" s="1">
        <v>4.2</v>
      </c>
      <c r="I91" s="1">
        <v>5</v>
      </c>
      <c r="J91" s="1">
        <v>2</v>
      </c>
      <c r="K91" s="1">
        <f t="shared" si="11"/>
        <v>0</v>
      </c>
      <c r="L91" s="1">
        <f t="shared" si="7"/>
        <v>0</v>
      </c>
      <c r="M91" s="1">
        <f t="shared" si="8"/>
        <v>0</v>
      </c>
      <c r="N91" s="1">
        <f t="shared" si="9"/>
        <v>1</v>
      </c>
      <c r="O91" s="1">
        <f t="shared" si="10"/>
        <v>1</v>
      </c>
    </row>
    <row r="92" spans="1:15" x14ac:dyDescent="0.25">
      <c r="A92" s="1" t="s">
        <v>166</v>
      </c>
      <c r="B92" s="1">
        <v>4.3</v>
      </c>
      <c r="C92" s="1">
        <v>3.8086958000000006</v>
      </c>
      <c r="D92" s="1">
        <v>1</v>
      </c>
      <c r="G92" s="1" t="s">
        <v>101</v>
      </c>
      <c r="H92" s="1">
        <v>4.9000000000000004</v>
      </c>
      <c r="I92" s="1">
        <v>5</v>
      </c>
      <c r="J92" s="1">
        <v>2</v>
      </c>
      <c r="K92" s="1">
        <f t="shared" si="11"/>
        <v>0</v>
      </c>
      <c r="L92" s="1">
        <f t="shared" si="7"/>
        <v>0</v>
      </c>
      <c r="M92" s="1">
        <f t="shared" si="8"/>
        <v>0</v>
      </c>
      <c r="N92" s="1">
        <f t="shared" si="9"/>
        <v>1</v>
      </c>
      <c r="O92" s="1">
        <f t="shared" si="10"/>
        <v>1</v>
      </c>
    </row>
    <row r="93" spans="1:15" x14ac:dyDescent="0.25">
      <c r="A93" s="1" t="s">
        <v>127</v>
      </c>
      <c r="B93" s="1">
        <v>4.7</v>
      </c>
      <c r="C93" s="1">
        <v>3.8487852</v>
      </c>
      <c r="D93" s="1">
        <v>1</v>
      </c>
      <c r="G93" s="1" t="s">
        <v>129</v>
      </c>
      <c r="H93" s="1">
        <v>4.8</v>
      </c>
      <c r="I93" s="1">
        <v>5</v>
      </c>
      <c r="J93" s="1">
        <v>2</v>
      </c>
      <c r="K93" s="1">
        <f t="shared" si="11"/>
        <v>0</v>
      </c>
      <c r="L93" s="1">
        <f t="shared" si="7"/>
        <v>0</v>
      </c>
      <c r="M93" s="1">
        <f t="shared" si="8"/>
        <v>0</v>
      </c>
      <c r="N93" s="1">
        <f t="shared" si="9"/>
        <v>1</v>
      </c>
      <c r="O93" s="1">
        <f t="shared" si="10"/>
        <v>1</v>
      </c>
    </row>
    <row r="94" spans="1:15" x14ac:dyDescent="0.25">
      <c r="A94" s="1" t="s">
        <v>77</v>
      </c>
      <c r="B94" s="1">
        <v>4.7</v>
      </c>
      <c r="C94" s="1">
        <v>3.9402734000000006</v>
      </c>
      <c r="D94" s="1">
        <v>0</v>
      </c>
      <c r="G94" s="1" t="s">
        <v>148</v>
      </c>
      <c r="H94" s="1">
        <v>7.1</v>
      </c>
      <c r="I94" s="1">
        <v>5</v>
      </c>
      <c r="J94" s="1">
        <v>2</v>
      </c>
      <c r="K94" s="1">
        <f t="shared" si="11"/>
        <v>0</v>
      </c>
      <c r="L94" s="1">
        <f t="shared" si="7"/>
        <v>0</v>
      </c>
      <c r="M94" s="1">
        <f t="shared" si="8"/>
        <v>0</v>
      </c>
      <c r="N94" s="1">
        <f t="shared" si="9"/>
        <v>1</v>
      </c>
      <c r="O94" s="1">
        <f t="shared" si="10"/>
        <v>1</v>
      </c>
    </row>
    <row r="95" spans="1:15" x14ac:dyDescent="0.25">
      <c r="A95" s="1" t="s">
        <v>98</v>
      </c>
      <c r="B95" s="1">
        <v>5</v>
      </c>
      <c r="C95" s="1">
        <v>3.688175269999999</v>
      </c>
      <c r="D95" s="1">
        <v>0</v>
      </c>
      <c r="G95" s="1" t="s">
        <v>155</v>
      </c>
      <c r="H95" s="1">
        <v>8.5</v>
      </c>
      <c r="I95" s="1">
        <v>5</v>
      </c>
      <c r="J95" s="1">
        <v>2</v>
      </c>
      <c r="K95" s="1">
        <f t="shared" si="11"/>
        <v>0</v>
      </c>
      <c r="L95" s="1">
        <f t="shared" si="7"/>
        <v>0</v>
      </c>
      <c r="M95" s="1">
        <f t="shared" si="8"/>
        <v>0</v>
      </c>
      <c r="N95" s="1">
        <f t="shared" si="9"/>
        <v>1</v>
      </c>
      <c r="O95" s="1">
        <f t="shared" si="10"/>
        <v>1</v>
      </c>
    </row>
    <row r="96" spans="1:15" x14ac:dyDescent="0.25">
      <c r="A96" s="1" t="s">
        <v>167</v>
      </c>
      <c r="B96" s="1">
        <v>4.5</v>
      </c>
      <c r="C96" s="1">
        <v>3.3871740000000004</v>
      </c>
      <c r="D96" s="1">
        <v>0</v>
      </c>
      <c r="G96" s="1" t="s">
        <v>148</v>
      </c>
      <c r="H96" s="1">
        <v>7.1</v>
      </c>
      <c r="I96" s="1">
        <v>5</v>
      </c>
      <c r="J96" s="1">
        <v>2</v>
      </c>
      <c r="K96" s="1">
        <f t="shared" si="11"/>
        <v>0</v>
      </c>
      <c r="L96" s="1">
        <f t="shared" si="7"/>
        <v>0</v>
      </c>
      <c r="M96" s="1">
        <f t="shared" si="8"/>
        <v>0</v>
      </c>
      <c r="N96" s="1">
        <f t="shared" si="9"/>
        <v>1</v>
      </c>
      <c r="O96" s="1">
        <f t="shared" si="10"/>
        <v>1</v>
      </c>
    </row>
    <row r="97" spans="1:15" x14ac:dyDescent="0.25">
      <c r="A97" s="1" t="s">
        <v>164</v>
      </c>
      <c r="B97" s="1">
        <v>4.3</v>
      </c>
      <c r="C97" s="1">
        <v>3.7598226000000006</v>
      </c>
      <c r="D97" s="1">
        <v>-1</v>
      </c>
      <c r="G97" s="1" t="s">
        <v>126</v>
      </c>
      <c r="H97" s="1">
        <v>4.4000000000000004</v>
      </c>
      <c r="I97" s="1">
        <v>5</v>
      </c>
      <c r="J97" s="1">
        <v>2</v>
      </c>
      <c r="K97" s="1">
        <f t="shared" si="11"/>
        <v>0</v>
      </c>
      <c r="L97" s="1">
        <f t="shared" si="7"/>
        <v>0</v>
      </c>
      <c r="M97" s="1">
        <f t="shared" si="8"/>
        <v>0</v>
      </c>
      <c r="N97" s="1">
        <f t="shared" si="9"/>
        <v>1</v>
      </c>
      <c r="O97" s="1">
        <f t="shared" si="10"/>
        <v>1</v>
      </c>
    </row>
    <row r="98" spans="1:15" x14ac:dyDescent="0.25">
      <c r="A98" s="1" t="s">
        <v>103</v>
      </c>
      <c r="B98" s="1">
        <v>4.2</v>
      </c>
      <c r="C98" s="1">
        <v>4.1263998199999987</v>
      </c>
      <c r="D98" s="1">
        <v>13</v>
      </c>
      <c r="G98" s="1" t="s">
        <v>150</v>
      </c>
      <c r="H98" s="1">
        <v>5.7</v>
      </c>
      <c r="I98" s="1">
        <v>5</v>
      </c>
      <c r="J98" s="1">
        <v>2</v>
      </c>
      <c r="K98" s="1">
        <f t="shared" si="11"/>
        <v>0</v>
      </c>
      <c r="L98" s="1">
        <f t="shared" si="7"/>
        <v>0</v>
      </c>
      <c r="M98" s="1">
        <f t="shared" si="8"/>
        <v>0</v>
      </c>
      <c r="N98" s="1">
        <f t="shared" si="9"/>
        <v>1</v>
      </c>
      <c r="O98" s="1">
        <f t="shared" si="10"/>
        <v>1</v>
      </c>
    </row>
    <row r="99" spans="1:15" x14ac:dyDescent="0.25">
      <c r="A99" s="1" t="s">
        <v>148</v>
      </c>
      <c r="B99" s="1">
        <v>7.1</v>
      </c>
      <c r="C99" s="1">
        <v>5.7977172400000008</v>
      </c>
      <c r="D99" s="1">
        <v>12</v>
      </c>
      <c r="G99" s="1" t="s">
        <v>158</v>
      </c>
      <c r="H99" s="1">
        <v>4.3</v>
      </c>
      <c r="I99" s="1">
        <v>5</v>
      </c>
      <c r="J99" s="1">
        <v>2</v>
      </c>
      <c r="K99" s="1">
        <f t="shared" si="11"/>
        <v>0</v>
      </c>
      <c r="L99" s="1">
        <f t="shared" si="7"/>
        <v>0</v>
      </c>
      <c r="M99" s="1">
        <f t="shared" si="8"/>
        <v>0</v>
      </c>
      <c r="N99" s="1">
        <f t="shared" si="9"/>
        <v>1</v>
      </c>
      <c r="O99" s="1">
        <f t="shared" si="10"/>
        <v>1</v>
      </c>
    </row>
    <row r="100" spans="1:15" x14ac:dyDescent="0.25">
      <c r="A100" s="1" t="s">
        <v>155</v>
      </c>
      <c r="B100" s="1">
        <v>8.5</v>
      </c>
      <c r="C100" s="1">
        <v>5.2527560500000003</v>
      </c>
      <c r="D100" s="1">
        <v>12</v>
      </c>
      <c r="G100" s="1" t="s">
        <v>159</v>
      </c>
      <c r="H100" s="1">
        <v>4.3</v>
      </c>
      <c r="I100" s="1">
        <v>5</v>
      </c>
      <c r="J100" s="1">
        <v>2</v>
      </c>
      <c r="K100" s="1">
        <f t="shared" si="11"/>
        <v>0</v>
      </c>
      <c r="L100" s="1">
        <f t="shared" si="7"/>
        <v>0</v>
      </c>
      <c r="M100" s="1">
        <f t="shared" si="8"/>
        <v>0</v>
      </c>
      <c r="N100" s="1">
        <f t="shared" si="9"/>
        <v>1</v>
      </c>
      <c r="O100" s="1">
        <f t="shared" si="10"/>
        <v>1</v>
      </c>
    </row>
    <row r="101" spans="1:15" x14ac:dyDescent="0.25">
      <c r="A101" s="1" t="s">
        <v>96</v>
      </c>
      <c r="B101" s="1">
        <v>4.9000000000000004</v>
      </c>
      <c r="C101" s="1">
        <v>3.3733149999999994</v>
      </c>
      <c r="D101" s="1">
        <v>9</v>
      </c>
      <c r="G101" s="1" t="s">
        <v>101</v>
      </c>
      <c r="H101" s="1">
        <v>4.9000000000000004</v>
      </c>
      <c r="I101" s="1">
        <v>5</v>
      </c>
      <c r="J101" s="1">
        <v>2</v>
      </c>
      <c r="K101" s="1">
        <f t="shared" si="11"/>
        <v>0</v>
      </c>
      <c r="L101" s="1">
        <f t="shared" si="7"/>
        <v>0</v>
      </c>
      <c r="M101" s="1">
        <f t="shared" si="8"/>
        <v>0</v>
      </c>
      <c r="N101" s="1">
        <f t="shared" si="9"/>
        <v>1</v>
      </c>
      <c r="O101" s="1">
        <f t="shared" si="10"/>
        <v>1</v>
      </c>
    </row>
    <row r="102" spans="1:15" x14ac:dyDescent="0.25">
      <c r="A102" s="1" t="s">
        <v>115</v>
      </c>
      <c r="B102" s="1">
        <v>4.9000000000000004</v>
      </c>
      <c r="C102" s="1">
        <v>2.9049568299999997</v>
      </c>
      <c r="D102" s="1">
        <v>9</v>
      </c>
      <c r="G102" s="1" t="s">
        <v>89</v>
      </c>
      <c r="H102" s="1">
        <v>6.2</v>
      </c>
      <c r="I102" s="1">
        <v>5</v>
      </c>
      <c r="J102" s="1">
        <v>2</v>
      </c>
      <c r="K102" s="1">
        <f t="shared" si="11"/>
        <v>0</v>
      </c>
      <c r="L102" s="1">
        <f t="shared" si="7"/>
        <v>0</v>
      </c>
      <c r="M102" s="1">
        <f t="shared" si="8"/>
        <v>0</v>
      </c>
      <c r="N102" s="1">
        <f t="shared" si="9"/>
        <v>1</v>
      </c>
      <c r="O102" s="1">
        <f t="shared" si="10"/>
        <v>1</v>
      </c>
    </row>
    <row r="103" spans="1:15" x14ac:dyDescent="0.25">
      <c r="A103" s="1" t="s">
        <v>129</v>
      </c>
      <c r="B103" s="1">
        <v>4.8</v>
      </c>
      <c r="C103" s="1">
        <v>4.2403478999999988</v>
      </c>
      <c r="D103" s="1">
        <v>8</v>
      </c>
      <c r="G103" s="1" t="s">
        <v>155</v>
      </c>
      <c r="H103" s="1">
        <v>8.5</v>
      </c>
      <c r="I103" s="1">
        <v>5</v>
      </c>
      <c r="J103" s="1">
        <v>2</v>
      </c>
      <c r="K103" s="1">
        <f t="shared" si="11"/>
        <v>0</v>
      </c>
      <c r="L103" s="1">
        <f t="shared" si="7"/>
        <v>0</v>
      </c>
      <c r="M103" s="1">
        <f t="shared" si="8"/>
        <v>0</v>
      </c>
      <c r="N103" s="1">
        <f t="shared" si="9"/>
        <v>1</v>
      </c>
      <c r="O103" s="1">
        <f t="shared" si="10"/>
        <v>1</v>
      </c>
    </row>
    <row r="104" spans="1:15" x14ac:dyDescent="0.25">
      <c r="A104" s="1" t="s">
        <v>137</v>
      </c>
      <c r="B104" s="1">
        <v>5.3</v>
      </c>
      <c r="C104" s="1">
        <v>4.1526008200000009</v>
      </c>
      <c r="D104" s="1">
        <v>8</v>
      </c>
      <c r="G104" s="1" t="s">
        <v>81</v>
      </c>
      <c r="H104" s="1">
        <v>4.5999999999999996</v>
      </c>
      <c r="I104" s="1">
        <v>5</v>
      </c>
      <c r="J104" s="1">
        <v>2</v>
      </c>
      <c r="K104" s="1">
        <f t="shared" si="11"/>
        <v>0</v>
      </c>
      <c r="L104" s="1">
        <f t="shared" si="7"/>
        <v>0</v>
      </c>
      <c r="M104" s="1">
        <f t="shared" si="8"/>
        <v>0</v>
      </c>
      <c r="N104" s="1">
        <f t="shared" si="9"/>
        <v>1</v>
      </c>
      <c r="O104" s="1">
        <f t="shared" si="10"/>
        <v>1</v>
      </c>
    </row>
    <row r="105" spans="1:15" x14ac:dyDescent="0.25">
      <c r="A105" s="1" t="s">
        <v>72</v>
      </c>
      <c r="B105" s="1">
        <v>5.0999999999999996</v>
      </c>
      <c r="C105" s="1">
        <v>3.2690087499999994</v>
      </c>
      <c r="D105" s="1">
        <v>7</v>
      </c>
      <c r="G105" s="1" t="s">
        <v>134</v>
      </c>
      <c r="H105" s="1">
        <v>6.3</v>
      </c>
      <c r="I105" s="1">
        <v>5</v>
      </c>
      <c r="J105" s="1">
        <v>2</v>
      </c>
      <c r="K105" s="1">
        <f t="shared" si="11"/>
        <v>0</v>
      </c>
      <c r="L105" s="1">
        <f t="shared" si="7"/>
        <v>0</v>
      </c>
      <c r="M105" s="1">
        <f t="shared" si="8"/>
        <v>0</v>
      </c>
      <c r="N105" s="1">
        <f t="shared" si="9"/>
        <v>1</v>
      </c>
      <c r="O105" s="1">
        <f t="shared" si="10"/>
        <v>1</v>
      </c>
    </row>
    <row r="106" spans="1:15" x14ac:dyDescent="0.25">
      <c r="A106" s="1" t="s">
        <v>88</v>
      </c>
      <c r="B106" s="1">
        <v>4.5</v>
      </c>
      <c r="C106" s="1">
        <v>3.2619836499999999</v>
      </c>
      <c r="D106" s="1">
        <v>7</v>
      </c>
      <c r="G106" s="1" t="s">
        <v>148</v>
      </c>
      <c r="H106" s="1">
        <v>7.1</v>
      </c>
      <c r="I106" s="1">
        <v>5</v>
      </c>
      <c r="J106" s="1">
        <v>2</v>
      </c>
      <c r="K106" s="1">
        <f t="shared" si="11"/>
        <v>0</v>
      </c>
      <c r="L106" s="1">
        <f t="shared" si="7"/>
        <v>0</v>
      </c>
      <c r="M106" s="1">
        <f t="shared" si="8"/>
        <v>0</v>
      </c>
      <c r="N106" s="1">
        <f t="shared" si="9"/>
        <v>1</v>
      </c>
      <c r="O106" s="1">
        <f t="shared" si="10"/>
        <v>1</v>
      </c>
    </row>
    <row r="107" spans="1:15" x14ac:dyDescent="0.25">
      <c r="A107" s="1" t="s">
        <v>100</v>
      </c>
      <c r="B107" s="1">
        <v>4.8</v>
      </c>
      <c r="C107" s="1">
        <v>2.8255995799999987</v>
      </c>
      <c r="D107" s="1">
        <v>7</v>
      </c>
      <c r="G107" s="1" t="s">
        <v>163</v>
      </c>
      <c r="H107" s="1">
        <v>5.6</v>
      </c>
      <c r="I107" s="1">
        <v>5</v>
      </c>
      <c r="J107" s="1">
        <v>2</v>
      </c>
      <c r="K107" s="1">
        <f t="shared" si="11"/>
        <v>0</v>
      </c>
      <c r="L107" s="1">
        <f t="shared" si="7"/>
        <v>0</v>
      </c>
      <c r="M107" s="1">
        <f t="shared" si="8"/>
        <v>0</v>
      </c>
      <c r="N107" s="1">
        <f t="shared" si="9"/>
        <v>1</v>
      </c>
      <c r="O107" s="1">
        <f t="shared" si="10"/>
        <v>1</v>
      </c>
    </row>
    <row r="108" spans="1:15" x14ac:dyDescent="0.25">
      <c r="A108" s="1" t="s">
        <v>134</v>
      </c>
      <c r="B108" s="1">
        <v>6.3</v>
      </c>
      <c r="C108" s="1">
        <v>3.6177906899999996</v>
      </c>
      <c r="D108" s="1">
        <v>7</v>
      </c>
      <c r="G108" s="1" t="s">
        <v>60</v>
      </c>
      <c r="H108" s="1">
        <v>5.3</v>
      </c>
      <c r="I108" s="1">
        <v>5</v>
      </c>
      <c r="J108" s="1">
        <v>1</v>
      </c>
      <c r="K108" s="1">
        <f t="shared" si="11"/>
        <v>0</v>
      </c>
      <c r="L108" s="1">
        <f t="shared" si="7"/>
        <v>0</v>
      </c>
      <c r="M108" s="1">
        <f t="shared" si="8"/>
        <v>0</v>
      </c>
      <c r="N108" s="1">
        <f t="shared" si="9"/>
        <v>1</v>
      </c>
      <c r="O108" s="1">
        <f t="shared" si="10"/>
        <v>1</v>
      </c>
    </row>
    <row r="109" spans="1:15" x14ac:dyDescent="0.25">
      <c r="A109" s="1" t="s">
        <v>152</v>
      </c>
      <c r="B109" s="1">
        <v>4.5</v>
      </c>
      <c r="C109" s="1">
        <v>4.2355965999999992</v>
      </c>
      <c r="D109" s="1">
        <v>7</v>
      </c>
      <c r="G109" s="1" t="s">
        <v>70</v>
      </c>
      <c r="H109" s="1">
        <v>3.7</v>
      </c>
      <c r="I109" s="1">
        <v>5</v>
      </c>
      <c r="J109" s="1">
        <v>1</v>
      </c>
      <c r="K109" s="1">
        <f t="shared" si="11"/>
        <v>0</v>
      </c>
      <c r="L109" s="1">
        <f t="shared" si="7"/>
        <v>0</v>
      </c>
      <c r="M109" s="1">
        <f t="shared" si="8"/>
        <v>0</v>
      </c>
      <c r="N109" s="1">
        <f t="shared" si="9"/>
        <v>1</v>
      </c>
      <c r="O109" s="1">
        <f t="shared" si="10"/>
        <v>1</v>
      </c>
    </row>
    <row r="110" spans="1:15" x14ac:dyDescent="0.25">
      <c r="A110" s="1" t="s">
        <v>59</v>
      </c>
      <c r="B110" s="1">
        <v>6.7</v>
      </c>
      <c r="C110" s="1">
        <v>4.2393002200000023</v>
      </c>
      <c r="D110" s="1">
        <v>6</v>
      </c>
      <c r="G110" s="1" t="s">
        <v>63</v>
      </c>
      <c r="H110" s="1">
        <v>4.4000000000000004</v>
      </c>
      <c r="I110" s="1">
        <v>5</v>
      </c>
      <c r="J110" s="1">
        <v>1</v>
      </c>
      <c r="K110" s="1">
        <f t="shared" si="11"/>
        <v>0</v>
      </c>
      <c r="L110" s="1">
        <f t="shared" si="7"/>
        <v>0</v>
      </c>
      <c r="M110" s="1">
        <f t="shared" si="8"/>
        <v>0</v>
      </c>
      <c r="N110" s="1">
        <f t="shared" si="9"/>
        <v>1</v>
      </c>
      <c r="O110" s="1">
        <f t="shared" si="10"/>
        <v>1</v>
      </c>
    </row>
    <row r="111" spans="1:15" x14ac:dyDescent="0.25">
      <c r="A111" s="1" t="s">
        <v>64</v>
      </c>
      <c r="B111" s="1">
        <v>4.5</v>
      </c>
      <c r="C111" s="1">
        <v>4.0134585200000004</v>
      </c>
      <c r="D111" s="1">
        <v>6</v>
      </c>
      <c r="G111" s="1" t="s">
        <v>85</v>
      </c>
      <c r="H111" s="1">
        <v>4.8</v>
      </c>
      <c r="I111" s="1">
        <v>5</v>
      </c>
      <c r="J111" s="1">
        <v>1</v>
      </c>
      <c r="K111" s="1">
        <f t="shared" si="11"/>
        <v>0</v>
      </c>
      <c r="L111" s="1">
        <f t="shared" si="7"/>
        <v>0</v>
      </c>
      <c r="M111" s="1">
        <f t="shared" si="8"/>
        <v>0</v>
      </c>
      <c r="N111" s="1">
        <f t="shared" si="9"/>
        <v>1</v>
      </c>
      <c r="O111" s="1">
        <f t="shared" si="10"/>
        <v>1</v>
      </c>
    </row>
    <row r="112" spans="1:15" x14ac:dyDescent="0.25">
      <c r="A112" s="1" t="s">
        <v>67</v>
      </c>
      <c r="B112" s="1">
        <v>5.4</v>
      </c>
      <c r="C112" s="1">
        <v>4.3866280700000004</v>
      </c>
      <c r="D112" s="1">
        <v>6</v>
      </c>
      <c r="G112" s="1" t="s">
        <v>59</v>
      </c>
      <c r="H112" s="1">
        <v>6.7</v>
      </c>
      <c r="I112" s="1">
        <v>5</v>
      </c>
      <c r="J112" s="1">
        <v>1</v>
      </c>
      <c r="K112" s="1">
        <f t="shared" si="11"/>
        <v>0</v>
      </c>
      <c r="L112" s="1">
        <f t="shared" si="7"/>
        <v>0</v>
      </c>
      <c r="M112" s="1">
        <f t="shared" si="8"/>
        <v>0</v>
      </c>
      <c r="N112" s="1">
        <f t="shared" si="9"/>
        <v>1</v>
      </c>
      <c r="O112" s="1">
        <f t="shared" si="10"/>
        <v>1</v>
      </c>
    </row>
    <row r="113" spans="1:15" x14ac:dyDescent="0.25">
      <c r="A113" s="1" t="s">
        <v>85</v>
      </c>
      <c r="B113" s="1">
        <v>4.8</v>
      </c>
      <c r="C113" s="1">
        <v>4.28207001</v>
      </c>
      <c r="D113" s="1">
        <v>6</v>
      </c>
      <c r="G113" s="1" t="s">
        <v>172</v>
      </c>
      <c r="H113" s="1">
        <v>4.2</v>
      </c>
      <c r="I113" s="1">
        <v>5</v>
      </c>
      <c r="J113" s="1">
        <v>1</v>
      </c>
      <c r="K113" s="1">
        <f t="shared" si="11"/>
        <v>0</v>
      </c>
      <c r="L113" s="1">
        <f t="shared" si="7"/>
        <v>0</v>
      </c>
      <c r="M113" s="1">
        <f t="shared" si="8"/>
        <v>0</v>
      </c>
      <c r="N113" s="1">
        <f t="shared" si="9"/>
        <v>1</v>
      </c>
      <c r="O113" s="1">
        <f t="shared" si="10"/>
        <v>1</v>
      </c>
    </row>
    <row r="114" spans="1:15" x14ac:dyDescent="0.25">
      <c r="A114" s="1" t="s">
        <v>87</v>
      </c>
      <c r="B114" s="1">
        <v>5</v>
      </c>
      <c r="C114" s="1">
        <v>4.0874941300000023</v>
      </c>
      <c r="D114" s="1">
        <v>6</v>
      </c>
      <c r="G114" s="1" t="s">
        <v>165</v>
      </c>
      <c r="H114" s="1">
        <v>7.1</v>
      </c>
      <c r="I114" s="1">
        <v>5</v>
      </c>
      <c r="J114" s="1">
        <v>1</v>
      </c>
      <c r="K114" s="1">
        <f t="shared" si="11"/>
        <v>0</v>
      </c>
      <c r="L114" s="1">
        <f t="shared" si="7"/>
        <v>0</v>
      </c>
      <c r="M114" s="1">
        <f t="shared" si="8"/>
        <v>0</v>
      </c>
      <c r="N114" s="1">
        <f t="shared" si="9"/>
        <v>1</v>
      </c>
      <c r="O114" s="1">
        <f t="shared" si="10"/>
        <v>1</v>
      </c>
    </row>
    <row r="115" spans="1:15" x14ac:dyDescent="0.25">
      <c r="A115" s="1" t="s">
        <v>89</v>
      </c>
      <c r="B115" s="1">
        <v>6.2</v>
      </c>
      <c r="C115" s="1">
        <v>3.4819549999999992</v>
      </c>
      <c r="D115" s="1">
        <v>6</v>
      </c>
      <c r="G115" s="1" t="s">
        <v>109</v>
      </c>
      <c r="H115" s="1">
        <v>5.7</v>
      </c>
      <c r="I115" s="1">
        <v>5</v>
      </c>
      <c r="J115" s="1">
        <v>1</v>
      </c>
      <c r="K115" s="1">
        <f t="shared" si="11"/>
        <v>0</v>
      </c>
      <c r="L115" s="1">
        <f t="shared" si="7"/>
        <v>0</v>
      </c>
      <c r="M115" s="1">
        <f t="shared" si="8"/>
        <v>0</v>
      </c>
      <c r="N115" s="1">
        <f t="shared" si="9"/>
        <v>1</v>
      </c>
      <c r="O115" s="1">
        <f t="shared" si="10"/>
        <v>1</v>
      </c>
    </row>
    <row r="116" spans="1:15" x14ac:dyDescent="0.25">
      <c r="A116" s="1" t="s">
        <v>97</v>
      </c>
      <c r="B116" s="1">
        <v>4.5</v>
      </c>
      <c r="C116" s="1">
        <v>3.9049628199999993</v>
      </c>
      <c r="D116" s="1">
        <v>6</v>
      </c>
      <c r="G116" s="1" t="s">
        <v>77</v>
      </c>
      <c r="H116" s="1">
        <v>4.7</v>
      </c>
      <c r="I116" s="1">
        <v>5</v>
      </c>
      <c r="J116" s="1">
        <v>1</v>
      </c>
      <c r="K116" s="1">
        <f t="shared" si="11"/>
        <v>0</v>
      </c>
      <c r="L116" s="1">
        <f t="shared" si="7"/>
        <v>0</v>
      </c>
      <c r="M116" s="1">
        <f t="shared" si="8"/>
        <v>0</v>
      </c>
      <c r="N116" s="1">
        <f t="shared" si="9"/>
        <v>1</v>
      </c>
      <c r="O116" s="1">
        <f t="shared" si="10"/>
        <v>1</v>
      </c>
    </row>
    <row r="117" spans="1:15" x14ac:dyDescent="0.25">
      <c r="A117" s="1" t="s">
        <v>101</v>
      </c>
      <c r="B117" s="1">
        <v>4.9000000000000004</v>
      </c>
      <c r="C117" s="1">
        <v>4.9185330300000007</v>
      </c>
      <c r="D117" s="1">
        <v>6</v>
      </c>
      <c r="G117" s="1" t="s">
        <v>124</v>
      </c>
      <c r="H117" s="1">
        <v>4.5</v>
      </c>
      <c r="I117" s="1">
        <v>5</v>
      </c>
      <c r="J117" s="1">
        <v>1</v>
      </c>
      <c r="K117" s="1">
        <f t="shared" si="11"/>
        <v>0</v>
      </c>
      <c r="L117" s="1">
        <f t="shared" si="7"/>
        <v>0</v>
      </c>
      <c r="M117" s="1">
        <f t="shared" si="8"/>
        <v>0</v>
      </c>
      <c r="N117" s="1">
        <f t="shared" si="9"/>
        <v>1</v>
      </c>
      <c r="O117" s="1">
        <f t="shared" si="10"/>
        <v>1</v>
      </c>
    </row>
    <row r="118" spans="1:15" x14ac:dyDescent="0.25">
      <c r="A118" s="1" t="s">
        <v>106</v>
      </c>
      <c r="B118" s="1">
        <v>4.3</v>
      </c>
      <c r="C118" s="1">
        <v>4.0263999999999998</v>
      </c>
      <c r="D118" s="1">
        <v>6</v>
      </c>
      <c r="G118" s="1" t="s">
        <v>147</v>
      </c>
      <c r="H118" s="1">
        <v>5.0999999999999996</v>
      </c>
      <c r="I118" s="1">
        <v>5</v>
      </c>
      <c r="J118" s="1">
        <v>1</v>
      </c>
      <c r="K118" s="1">
        <f t="shared" si="11"/>
        <v>0</v>
      </c>
      <c r="L118" s="1">
        <f t="shared" si="7"/>
        <v>0</v>
      </c>
      <c r="M118" s="1">
        <f t="shared" si="8"/>
        <v>0</v>
      </c>
      <c r="N118" s="1">
        <f t="shared" si="9"/>
        <v>1</v>
      </c>
      <c r="O118" s="1">
        <f t="shared" si="10"/>
        <v>1</v>
      </c>
    </row>
    <row r="119" spans="1:15" x14ac:dyDescent="0.25">
      <c r="A119" s="1" t="s">
        <v>111</v>
      </c>
      <c r="B119" s="1">
        <v>4.5</v>
      </c>
      <c r="C119" s="1">
        <v>4.1136675</v>
      </c>
      <c r="D119" s="1">
        <v>6</v>
      </c>
      <c r="G119" s="1" t="s">
        <v>194</v>
      </c>
      <c r="H119" s="1">
        <v>5.2</v>
      </c>
      <c r="I119" s="1">
        <v>5</v>
      </c>
      <c r="J119" s="1">
        <v>1</v>
      </c>
      <c r="K119" s="1">
        <f t="shared" si="11"/>
        <v>0</v>
      </c>
      <c r="L119" s="1">
        <f t="shared" si="7"/>
        <v>0</v>
      </c>
      <c r="M119" s="1">
        <f t="shared" si="8"/>
        <v>0</v>
      </c>
      <c r="N119" s="1">
        <f t="shared" si="9"/>
        <v>1</v>
      </c>
      <c r="O119" s="1">
        <f t="shared" si="10"/>
        <v>1</v>
      </c>
    </row>
    <row r="120" spans="1:15" x14ac:dyDescent="0.25">
      <c r="A120" s="1" t="s">
        <v>124</v>
      </c>
      <c r="B120" s="1">
        <v>4.5</v>
      </c>
      <c r="C120" s="1">
        <v>4.2790183199999987</v>
      </c>
      <c r="D120" s="1">
        <v>6</v>
      </c>
      <c r="G120" s="1" t="s">
        <v>155</v>
      </c>
      <c r="H120" s="1">
        <v>8.5</v>
      </c>
      <c r="I120" s="1">
        <v>5</v>
      </c>
      <c r="J120" s="1">
        <v>1</v>
      </c>
      <c r="K120" s="1">
        <f t="shared" si="11"/>
        <v>0</v>
      </c>
      <c r="L120" s="1">
        <f t="shared" si="7"/>
        <v>0</v>
      </c>
      <c r="M120" s="1">
        <f t="shared" si="8"/>
        <v>0</v>
      </c>
      <c r="N120" s="1">
        <f t="shared" si="9"/>
        <v>1</v>
      </c>
      <c r="O120" s="1">
        <f t="shared" si="10"/>
        <v>1</v>
      </c>
    </row>
    <row r="121" spans="1:15" x14ac:dyDescent="0.25">
      <c r="A121" s="1" t="s">
        <v>135</v>
      </c>
      <c r="B121" s="1">
        <v>4.9000000000000004</v>
      </c>
      <c r="C121" s="1">
        <v>3.8193459400000007</v>
      </c>
      <c r="D121" s="1">
        <v>6</v>
      </c>
      <c r="G121" s="1" t="s">
        <v>117</v>
      </c>
      <c r="H121" s="1">
        <v>4.5999999999999996</v>
      </c>
      <c r="I121" s="1">
        <v>5</v>
      </c>
      <c r="J121" s="1">
        <v>1</v>
      </c>
      <c r="K121" s="1">
        <f t="shared" si="11"/>
        <v>0</v>
      </c>
      <c r="L121" s="1">
        <f t="shared" si="7"/>
        <v>0</v>
      </c>
      <c r="M121" s="1">
        <f t="shared" si="8"/>
        <v>0</v>
      </c>
      <c r="N121" s="1">
        <f t="shared" si="9"/>
        <v>1</v>
      </c>
      <c r="O121" s="1">
        <f t="shared" si="10"/>
        <v>1</v>
      </c>
    </row>
    <row r="122" spans="1:15" x14ac:dyDescent="0.25">
      <c r="A122" s="1" t="s">
        <v>138</v>
      </c>
      <c r="B122" s="1">
        <v>4.7</v>
      </c>
      <c r="C122" s="1">
        <v>4.661239919999999</v>
      </c>
      <c r="D122" s="1">
        <v>6</v>
      </c>
      <c r="G122" s="1" t="s">
        <v>201</v>
      </c>
      <c r="H122" s="1">
        <v>3.9</v>
      </c>
      <c r="I122" s="1">
        <v>5</v>
      </c>
      <c r="J122" s="1">
        <v>1</v>
      </c>
      <c r="K122" s="1">
        <f t="shared" si="11"/>
        <v>0</v>
      </c>
      <c r="L122" s="1">
        <f t="shared" si="7"/>
        <v>0</v>
      </c>
      <c r="M122" s="1">
        <f t="shared" si="8"/>
        <v>0</v>
      </c>
      <c r="N122" s="1">
        <f t="shared" si="9"/>
        <v>1</v>
      </c>
      <c r="O122" s="1">
        <f t="shared" si="10"/>
        <v>1</v>
      </c>
    </row>
    <row r="123" spans="1:15" x14ac:dyDescent="0.25">
      <c r="A123" s="1" t="s">
        <v>141</v>
      </c>
      <c r="B123" s="1">
        <v>4.7</v>
      </c>
      <c r="C123" s="1">
        <v>3.5445016100000006</v>
      </c>
      <c r="D123" s="1">
        <v>6</v>
      </c>
      <c r="G123" s="1" t="s">
        <v>88</v>
      </c>
      <c r="H123" s="1">
        <v>4.5</v>
      </c>
      <c r="I123" s="1">
        <v>5</v>
      </c>
      <c r="J123" s="1">
        <v>1</v>
      </c>
      <c r="K123" s="1">
        <f t="shared" si="11"/>
        <v>0</v>
      </c>
      <c r="L123" s="1">
        <f t="shared" si="7"/>
        <v>0</v>
      </c>
      <c r="M123" s="1">
        <f t="shared" si="8"/>
        <v>0</v>
      </c>
      <c r="N123" s="1">
        <f t="shared" si="9"/>
        <v>1</v>
      </c>
      <c r="O123" s="1">
        <f t="shared" si="10"/>
        <v>1</v>
      </c>
    </row>
    <row r="124" spans="1:15" x14ac:dyDescent="0.25">
      <c r="A124" s="1" t="s">
        <v>83</v>
      </c>
      <c r="B124" s="1">
        <v>4.4000000000000004</v>
      </c>
      <c r="C124" s="1">
        <v>3.2730016199999987</v>
      </c>
      <c r="D124" s="1">
        <v>5</v>
      </c>
      <c r="G124" s="1" t="s">
        <v>93</v>
      </c>
      <c r="H124" s="1">
        <v>4.5</v>
      </c>
      <c r="I124" s="1">
        <v>5</v>
      </c>
      <c r="J124" s="1">
        <v>1</v>
      </c>
      <c r="K124" s="1">
        <f t="shared" si="11"/>
        <v>0</v>
      </c>
      <c r="L124" s="1">
        <f t="shared" si="7"/>
        <v>0</v>
      </c>
      <c r="M124" s="1">
        <f t="shared" si="8"/>
        <v>0</v>
      </c>
      <c r="N124" s="1">
        <f t="shared" si="9"/>
        <v>1</v>
      </c>
      <c r="O124" s="1">
        <f t="shared" si="10"/>
        <v>1</v>
      </c>
    </row>
    <row r="125" spans="1:15" x14ac:dyDescent="0.25">
      <c r="A125" s="1" t="s">
        <v>84</v>
      </c>
      <c r="B125" s="1">
        <v>5</v>
      </c>
      <c r="C125" s="1">
        <v>4.2672497700000012</v>
      </c>
      <c r="D125" s="1">
        <v>5</v>
      </c>
      <c r="G125" s="1" t="s">
        <v>180</v>
      </c>
      <c r="H125" s="1">
        <v>5</v>
      </c>
      <c r="I125" s="1">
        <v>5</v>
      </c>
      <c r="J125" s="1">
        <v>1</v>
      </c>
      <c r="K125" s="1">
        <f t="shared" si="11"/>
        <v>0</v>
      </c>
      <c r="L125" s="1">
        <f t="shared" si="7"/>
        <v>0</v>
      </c>
      <c r="M125" s="1">
        <f t="shared" si="8"/>
        <v>0</v>
      </c>
      <c r="N125" s="1">
        <f t="shared" si="9"/>
        <v>1</v>
      </c>
      <c r="O125" s="1">
        <f t="shared" si="10"/>
        <v>1</v>
      </c>
    </row>
    <row r="126" spans="1:15" x14ac:dyDescent="0.25">
      <c r="A126" s="1" t="s">
        <v>109</v>
      </c>
      <c r="B126" s="1">
        <v>5.7</v>
      </c>
      <c r="C126" s="1">
        <v>4.0878240800000007</v>
      </c>
      <c r="D126" s="1">
        <v>5</v>
      </c>
      <c r="G126" s="1" t="s">
        <v>109</v>
      </c>
      <c r="H126" s="1">
        <v>5.7</v>
      </c>
      <c r="I126" s="1">
        <v>5</v>
      </c>
      <c r="J126" s="1">
        <v>1</v>
      </c>
      <c r="K126" s="1">
        <f t="shared" si="11"/>
        <v>0</v>
      </c>
      <c r="L126" s="1">
        <f t="shared" si="7"/>
        <v>0</v>
      </c>
      <c r="M126" s="1">
        <f t="shared" si="8"/>
        <v>0</v>
      </c>
      <c r="N126" s="1">
        <f t="shared" si="9"/>
        <v>1</v>
      </c>
      <c r="O126" s="1">
        <f t="shared" si="10"/>
        <v>1</v>
      </c>
    </row>
    <row r="127" spans="1:15" x14ac:dyDescent="0.25">
      <c r="A127" s="1" t="s">
        <v>114</v>
      </c>
      <c r="B127" s="1">
        <v>4.5</v>
      </c>
      <c r="C127" s="1">
        <v>3.7163581099999998</v>
      </c>
      <c r="D127" s="1">
        <v>5</v>
      </c>
      <c r="G127" s="1" t="s">
        <v>148</v>
      </c>
      <c r="H127" s="1">
        <v>7.1</v>
      </c>
      <c r="I127" s="1">
        <v>5</v>
      </c>
      <c r="J127" s="1">
        <v>1</v>
      </c>
      <c r="K127" s="1">
        <f t="shared" si="11"/>
        <v>0</v>
      </c>
      <c r="L127" s="1">
        <f t="shared" si="7"/>
        <v>0</v>
      </c>
      <c r="M127" s="1">
        <f t="shared" si="8"/>
        <v>0</v>
      </c>
      <c r="N127" s="1">
        <f t="shared" si="9"/>
        <v>1</v>
      </c>
      <c r="O127" s="1">
        <f t="shared" si="10"/>
        <v>1</v>
      </c>
    </row>
    <row r="128" spans="1:15" x14ac:dyDescent="0.25">
      <c r="A128" s="1" t="s">
        <v>130</v>
      </c>
      <c r="B128" s="1">
        <v>4.0999999999999996</v>
      </c>
      <c r="C128" s="1">
        <v>3.2091856900000004</v>
      </c>
      <c r="D128" s="1">
        <v>5</v>
      </c>
      <c r="G128" s="1" t="s">
        <v>63</v>
      </c>
      <c r="H128" s="1">
        <v>4.4000000000000004</v>
      </c>
      <c r="I128" s="1">
        <v>5</v>
      </c>
      <c r="J128" s="1">
        <v>1</v>
      </c>
      <c r="K128" s="1">
        <f t="shared" si="11"/>
        <v>0</v>
      </c>
      <c r="L128" s="1">
        <f t="shared" si="7"/>
        <v>0</v>
      </c>
      <c r="M128" s="1">
        <f t="shared" si="8"/>
        <v>0</v>
      </c>
      <c r="N128" s="1">
        <f t="shared" si="9"/>
        <v>1</v>
      </c>
      <c r="O128" s="1">
        <f t="shared" si="10"/>
        <v>1</v>
      </c>
    </row>
    <row r="129" spans="1:15" x14ac:dyDescent="0.25">
      <c r="A129" s="1" t="s">
        <v>154</v>
      </c>
      <c r="B129" s="1">
        <v>5.7</v>
      </c>
      <c r="C129" s="1">
        <v>3.8213592299999997</v>
      </c>
      <c r="D129" s="1">
        <v>5</v>
      </c>
      <c r="G129" s="1" t="s">
        <v>75</v>
      </c>
      <c r="H129" s="1">
        <v>4.3</v>
      </c>
      <c r="I129" s="1">
        <v>5</v>
      </c>
      <c r="J129" s="1">
        <v>1</v>
      </c>
      <c r="K129" s="1">
        <f t="shared" si="11"/>
        <v>0</v>
      </c>
      <c r="L129" s="1">
        <f t="shared" si="7"/>
        <v>0</v>
      </c>
      <c r="M129" s="1">
        <f t="shared" si="8"/>
        <v>0</v>
      </c>
      <c r="N129" s="1">
        <f t="shared" si="9"/>
        <v>1</v>
      </c>
      <c r="O129" s="1">
        <f t="shared" si="10"/>
        <v>1</v>
      </c>
    </row>
    <row r="130" spans="1:15" x14ac:dyDescent="0.25">
      <c r="A130" s="1" t="s">
        <v>150</v>
      </c>
      <c r="B130" s="1">
        <v>5.7</v>
      </c>
      <c r="C130" s="1">
        <v>4.0590024099999997</v>
      </c>
      <c r="D130" s="1">
        <v>4</v>
      </c>
      <c r="G130" s="1" t="s">
        <v>121</v>
      </c>
      <c r="H130" s="1">
        <v>3.9</v>
      </c>
      <c r="I130" s="1">
        <v>5</v>
      </c>
      <c r="J130" s="1">
        <v>1</v>
      </c>
      <c r="K130" s="1">
        <f t="shared" si="11"/>
        <v>0</v>
      </c>
      <c r="L130" s="1">
        <f t="shared" ref="L130:L193" si="12">IF(AND((J130&lt;I130),(J130&gt;2),(I130&lt;10)),1,0)</f>
        <v>0</v>
      </c>
      <c r="M130" s="1">
        <f t="shared" ref="M130:M193" si="13">IF(J130&gt;=10,1,0)</f>
        <v>0</v>
      </c>
      <c r="N130" s="1">
        <f t="shared" ref="N130:N193" si="14">IF(J130&lt;=2,1,0)</f>
        <v>1</v>
      </c>
      <c r="O130" s="1">
        <f t="shared" ref="O130:O193" si="15">SUM(K130:N130)</f>
        <v>1</v>
      </c>
    </row>
    <row r="131" spans="1:15" x14ac:dyDescent="0.25">
      <c r="A131" s="1" t="s">
        <v>65</v>
      </c>
      <c r="B131" s="1">
        <v>5.0999999999999996</v>
      </c>
      <c r="C131" s="1">
        <v>3.3273311300000001</v>
      </c>
      <c r="D131" s="1">
        <v>2</v>
      </c>
      <c r="G131" s="1" t="s">
        <v>89</v>
      </c>
      <c r="H131" s="1">
        <v>6.2</v>
      </c>
      <c r="I131" s="1">
        <v>5</v>
      </c>
      <c r="J131" s="1">
        <v>1</v>
      </c>
      <c r="K131" s="1">
        <f t="shared" si="11"/>
        <v>0</v>
      </c>
      <c r="L131" s="1">
        <f t="shared" si="12"/>
        <v>0</v>
      </c>
      <c r="M131" s="1">
        <f t="shared" si="13"/>
        <v>0</v>
      </c>
      <c r="N131" s="1">
        <f t="shared" si="14"/>
        <v>1</v>
      </c>
      <c r="O131" s="1">
        <f t="shared" si="15"/>
        <v>1</v>
      </c>
    </row>
    <row r="132" spans="1:15" x14ac:dyDescent="0.25">
      <c r="A132" s="1" t="s">
        <v>93</v>
      </c>
      <c r="B132" s="1">
        <v>4.5</v>
      </c>
      <c r="C132" s="1">
        <v>4.6390526099999994</v>
      </c>
      <c r="D132" s="1">
        <v>2</v>
      </c>
      <c r="G132" s="1" t="s">
        <v>139</v>
      </c>
      <c r="H132" s="1">
        <v>4.4000000000000004</v>
      </c>
      <c r="I132" s="1">
        <v>5</v>
      </c>
      <c r="J132" s="1">
        <v>1</v>
      </c>
      <c r="K132" s="1">
        <f t="shared" si="11"/>
        <v>0</v>
      </c>
      <c r="L132" s="1">
        <f t="shared" si="12"/>
        <v>0</v>
      </c>
      <c r="M132" s="1">
        <f t="shared" si="13"/>
        <v>0</v>
      </c>
      <c r="N132" s="1">
        <f t="shared" si="14"/>
        <v>1</v>
      </c>
      <c r="O132" s="1">
        <f t="shared" si="15"/>
        <v>1</v>
      </c>
    </row>
    <row r="133" spans="1:15" x14ac:dyDescent="0.25">
      <c r="A133" s="1" t="s">
        <v>104</v>
      </c>
      <c r="B133" s="1">
        <v>5.4</v>
      </c>
      <c r="C133" s="1">
        <v>4.4478899400000005</v>
      </c>
      <c r="D133" s="1">
        <v>2</v>
      </c>
      <c r="G133" s="1" t="s">
        <v>154</v>
      </c>
      <c r="H133" s="1">
        <v>5.7</v>
      </c>
      <c r="I133" s="1">
        <v>5</v>
      </c>
      <c r="J133" s="1">
        <v>1</v>
      </c>
      <c r="K133" s="1">
        <f t="shared" si="11"/>
        <v>0</v>
      </c>
      <c r="L133" s="1">
        <f t="shared" si="12"/>
        <v>0</v>
      </c>
      <c r="M133" s="1">
        <f t="shared" si="13"/>
        <v>0</v>
      </c>
      <c r="N133" s="1">
        <f t="shared" si="14"/>
        <v>1</v>
      </c>
      <c r="O133" s="1">
        <f t="shared" si="15"/>
        <v>1</v>
      </c>
    </row>
    <row r="134" spans="1:15" x14ac:dyDescent="0.25">
      <c r="A134" s="1" t="s">
        <v>117</v>
      </c>
      <c r="B134" s="1">
        <v>4.5999999999999996</v>
      </c>
      <c r="C134" s="1">
        <v>4.0382435499999998</v>
      </c>
      <c r="D134" s="1">
        <v>2</v>
      </c>
      <c r="G134" s="1" t="s">
        <v>151</v>
      </c>
      <c r="H134" s="1">
        <v>4.3</v>
      </c>
      <c r="I134" s="1">
        <v>5</v>
      </c>
      <c r="J134" s="1">
        <v>1</v>
      </c>
      <c r="K134" s="1">
        <f t="shared" si="11"/>
        <v>0</v>
      </c>
      <c r="L134" s="1">
        <f t="shared" si="12"/>
        <v>0</v>
      </c>
      <c r="M134" s="1">
        <f t="shared" si="13"/>
        <v>0</v>
      </c>
      <c r="N134" s="1">
        <f t="shared" si="14"/>
        <v>1</v>
      </c>
      <c r="O134" s="1">
        <f t="shared" si="15"/>
        <v>1</v>
      </c>
    </row>
    <row r="135" spans="1:15" x14ac:dyDescent="0.25">
      <c r="A135" s="1" t="s">
        <v>122</v>
      </c>
      <c r="B135" s="1">
        <v>4.5</v>
      </c>
      <c r="C135" s="1">
        <v>3.54822734</v>
      </c>
      <c r="D135" s="1">
        <v>2</v>
      </c>
      <c r="G135" s="1" t="s">
        <v>123</v>
      </c>
      <c r="H135" s="1">
        <v>4.4000000000000004</v>
      </c>
      <c r="I135" s="1">
        <v>5</v>
      </c>
      <c r="J135" s="1">
        <v>1</v>
      </c>
      <c r="K135" s="1">
        <f t="shared" ref="K135:K198" si="16">IF(AND((10&gt;J135),(J135&gt;I135),(I135&gt;2)),1,0)</f>
        <v>0</v>
      </c>
      <c r="L135" s="1">
        <f t="shared" si="12"/>
        <v>0</v>
      </c>
      <c r="M135" s="1">
        <f t="shared" si="13"/>
        <v>0</v>
      </c>
      <c r="N135" s="1">
        <f t="shared" si="14"/>
        <v>1</v>
      </c>
      <c r="O135" s="1">
        <f t="shared" si="15"/>
        <v>1</v>
      </c>
    </row>
    <row r="136" spans="1:15" x14ac:dyDescent="0.25">
      <c r="A136" s="1" t="s">
        <v>132</v>
      </c>
      <c r="B136" s="1">
        <v>5.0999999999999996</v>
      </c>
      <c r="C136" s="1">
        <v>4.3587494999999992</v>
      </c>
      <c r="D136" s="1">
        <v>2</v>
      </c>
      <c r="G136" s="1" t="s">
        <v>125</v>
      </c>
      <c r="H136" s="1">
        <v>4.4000000000000004</v>
      </c>
      <c r="I136" s="1">
        <v>5</v>
      </c>
      <c r="J136" s="1">
        <v>1</v>
      </c>
      <c r="K136" s="1">
        <f t="shared" si="16"/>
        <v>0</v>
      </c>
      <c r="L136" s="1">
        <f t="shared" si="12"/>
        <v>0</v>
      </c>
      <c r="M136" s="1">
        <f t="shared" si="13"/>
        <v>0</v>
      </c>
      <c r="N136" s="1">
        <f t="shared" si="14"/>
        <v>1</v>
      </c>
      <c r="O136" s="1">
        <f t="shared" si="15"/>
        <v>1</v>
      </c>
    </row>
    <row r="137" spans="1:15" x14ac:dyDescent="0.25">
      <c r="A137" s="1" t="s">
        <v>140</v>
      </c>
      <c r="B137" s="1">
        <v>4.9000000000000004</v>
      </c>
      <c r="C137" s="1">
        <v>3.1186588199999994</v>
      </c>
      <c r="D137" s="1">
        <v>2</v>
      </c>
      <c r="G137" s="1" t="s">
        <v>97</v>
      </c>
      <c r="H137" s="1">
        <v>4.5</v>
      </c>
      <c r="I137" s="1">
        <v>5</v>
      </c>
      <c r="J137" s="1">
        <v>1</v>
      </c>
      <c r="K137" s="1">
        <f t="shared" si="16"/>
        <v>0</v>
      </c>
      <c r="L137" s="1">
        <f t="shared" si="12"/>
        <v>0</v>
      </c>
      <c r="M137" s="1">
        <f t="shared" si="13"/>
        <v>0</v>
      </c>
      <c r="N137" s="1">
        <f t="shared" si="14"/>
        <v>1</v>
      </c>
      <c r="O137" s="1">
        <f t="shared" si="15"/>
        <v>1</v>
      </c>
    </row>
    <row r="138" spans="1:15" x14ac:dyDescent="0.25">
      <c r="A138" s="1" t="s">
        <v>63</v>
      </c>
      <c r="B138" s="1">
        <v>4.4000000000000004</v>
      </c>
      <c r="C138" s="1">
        <v>4.5968355999999995</v>
      </c>
      <c r="D138" s="1">
        <v>1</v>
      </c>
      <c r="G138" s="1" t="s">
        <v>163</v>
      </c>
      <c r="H138" s="1">
        <v>5.6</v>
      </c>
      <c r="I138" s="1">
        <v>5</v>
      </c>
      <c r="J138" s="1">
        <v>1</v>
      </c>
      <c r="K138" s="1">
        <f t="shared" si="16"/>
        <v>0</v>
      </c>
      <c r="L138" s="1">
        <f t="shared" si="12"/>
        <v>0</v>
      </c>
      <c r="M138" s="1">
        <f t="shared" si="13"/>
        <v>0</v>
      </c>
      <c r="N138" s="1">
        <f t="shared" si="14"/>
        <v>1</v>
      </c>
      <c r="O138" s="1">
        <f t="shared" si="15"/>
        <v>1</v>
      </c>
    </row>
    <row r="139" spans="1:15" x14ac:dyDescent="0.25">
      <c r="A139" s="1" t="s">
        <v>69</v>
      </c>
      <c r="B139" s="1">
        <v>4.4000000000000004</v>
      </c>
      <c r="C139" s="1">
        <v>2.5783266900000008</v>
      </c>
      <c r="D139" s="1">
        <v>1</v>
      </c>
      <c r="G139" s="1" t="s">
        <v>62</v>
      </c>
      <c r="H139" s="1">
        <v>4.5</v>
      </c>
      <c r="I139" s="1">
        <v>5</v>
      </c>
      <c r="J139" s="1">
        <v>1</v>
      </c>
      <c r="K139" s="1">
        <f t="shared" si="16"/>
        <v>0</v>
      </c>
      <c r="L139" s="1">
        <f t="shared" si="12"/>
        <v>0</v>
      </c>
      <c r="M139" s="1">
        <f t="shared" si="13"/>
        <v>0</v>
      </c>
      <c r="N139" s="1">
        <f t="shared" si="14"/>
        <v>1</v>
      </c>
      <c r="O139" s="1">
        <f t="shared" si="15"/>
        <v>1</v>
      </c>
    </row>
    <row r="140" spans="1:15" x14ac:dyDescent="0.25">
      <c r="A140" s="1" t="s">
        <v>71</v>
      </c>
      <c r="B140" s="1">
        <v>4.3</v>
      </c>
      <c r="C140" s="1">
        <v>3.6828996199999997</v>
      </c>
      <c r="D140" s="1">
        <v>1</v>
      </c>
      <c r="G140" s="1" t="s">
        <v>84</v>
      </c>
      <c r="H140" s="1">
        <v>5</v>
      </c>
      <c r="I140" s="1">
        <v>5</v>
      </c>
      <c r="J140" s="1">
        <v>1</v>
      </c>
      <c r="K140" s="1">
        <f t="shared" si="16"/>
        <v>0</v>
      </c>
      <c r="L140" s="1">
        <f t="shared" si="12"/>
        <v>0</v>
      </c>
      <c r="M140" s="1">
        <f t="shared" si="13"/>
        <v>0</v>
      </c>
      <c r="N140" s="1">
        <f t="shared" si="14"/>
        <v>1</v>
      </c>
      <c r="O140" s="1">
        <f t="shared" si="15"/>
        <v>1</v>
      </c>
    </row>
    <row r="141" spans="1:15" x14ac:dyDescent="0.25">
      <c r="A141" s="1" t="s">
        <v>74</v>
      </c>
      <c r="B141" s="1">
        <v>4.4000000000000004</v>
      </c>
      <c r="C141" s="1">
        <v>3.2843457999999992</v>
      </c>
      <c r="D141" s="1">
        <v>1</v>
      </c>
      <c r="G141" s="1" t="s">
        <v>64</v>
      </c>
      <c r="H141" s="1">
        <v>4.5</v>
      </c>
      <c r="I141" s="1">
        <v>5</v>
      </c>
      <c r="J141" s="1">
        <v>0</v>
      </c>
      <c r="K141" s="1">
        <f t="shared" si="16"/>
        <v>0</v>
      </c>
      <c r="L141" s="1">
        <f t="shared" si="12"/>
        <v>0</v>
      </c>
      <c r="M141" s="1">
        <f t="shared" si="13"/>
        <v>0</v>
      </c>
      <c r="N141" s="1">
        <f t="shared" si="14"/>
        <v>1</v>
      </c>
      <c r="O141" s="1">
        <f t="shared" si="15"/>
        <v>1</v>
      </c>
    </row>
    <row r="142" spans="1:15" x14ac:dyDescent="0.25">
      <c r="A142" s="1" t="s">
        <v>76</v>
      </c>
      <c r="B142" s="1">
        <v>4.9000000000000004</v>
      </c>
      <c r="C142" s="1">
        <v>2.6917241500000002</v>
      </c>
      <c r="D142" s="1">
        <v>1</v>
      </c>
      <c r="G142" s="1" t="s">
        <v>95</v>
      </c>
      <c r="H142" s="1">
        <v>5.2</v>
      </c>
      <c r="I142" s="1">
        <v>5</v>
      </c>
      <c r="J142" s="1">
        <v>0</v>
      </c>
      <c r="K142" s="1">
        <f t="shared" si="16"/>
        <v>0</v>
      </c>
      <c r="L142" s="1">
        <f t="shared" si="12"/>
        <v>0</v>
      </c>
      <c r="M142" s="1">
        <f t="shared" si="13"/>
        <v>0</v>
      </c>
      <c r="N142" s="1">
        <f t="shared" si="14"/>
        <v>1</v>
      </c>
      <c r="O142" s="1">
        <f t="shared" si="15"/>
        <v>1</v>
      </c>
    </row>
    <row r="143" spans="1:15" x14ac:dyDescent="0.25">
      <c r="A143" s="1" t="s">
        <v>80</v>
      </c>
      <c r="B143" s="1">
        <v>4.9000000000000004</v>
      </c>
      <c r="C143" s="1">
        <v>3.9686678999999989</v>
      </c>
      <c r="D143" s="1">
        <v>1</v>
      </c>
      <c r="G143" s="1" t="s">
        <v>84</v>
      </c>
      <c r="H143" s="1">
        <v>5</v>
      </c>
      <c r="I143" s="1">
        <v>5</v>
      </c>
      <c r="J143" s="1">
        <v>0</v>
      </c>
      <c r="K143" s="1">
        <f t="shared" si="16"/>
        <v>0</v>
      </c>
      <c r="L143" s="1">
        <f t="shared" si="12"/>
        <v>0</v>
      </c>
      <c r="M143" s="1">
        <f t="shared" si="13"/>
        <v>0</v>
      </c>
      <c r="N143" s="1">
        <f t="shared" si="14"/>
        <v>1</v>
      </c>
      <c r="O143" s="1">
        <f t="shared" si="15"/>
        <v>1</v>
      </c>
    </row>
    <row r="144" spans="1:15" x14ac:dyDescent="0.25">
      <c r="A144" s="1" t="s">
        <v>92</v>
      </c>
      <c r="B144" s="1">
        <v>5.4</v>
      </c>
      <c r="C144" s="1">
        <v>3.8333919799999983</v>
      </c>
      <c r="D144" s="1">
        <v>1</v>
      </c>
      <c r="G144" s="1" t="s">
        <v>183</v>
      </c>
      <c r="H144" s="1">
        <v>4.5999999999999996</v>
      </c>
      <c r="I144" s="1">
        <v>5</v>
      </c>
      <c r="J144" s="1">
        <v>0</v>
      </c>
      <c r="K144" s="1">
        <f t="shared" si="16"/>
        <v>0</v>
      </c>
      <c r="L144" s="1">
        <f t="shared" si="12"/>
        <v>0</v>
      </c>
      <c r="M144" s="1">
        <f t="shared" si="13"/>
        <v>0</v>
      </c>
      <c r="N144" s="1">
        <f t="shared" si="14"/>
        <v>1</v>
      </c>
      <c r="O144" s="1">
        <f t="shared" si="15"/>
        <v>1</v>
      </c>
    </row>
    <row r="145" spans="1:15" x14ac:dyDescent="0.25">
      <c r="A145" s="1" t="s">
        <v>105</v>
      </c>
      <c r="B145" s="1">
        <v>4.4000000000000004</v>
      </c>
      <c r="C145" s="1">
        <v>4.2593279600000011</v>
      </c>
      <c r="D145" s="1">
        <v>1</v>
      </c>
      <c r="G145" s="1" t="s">
        <v>107</v>
      </c>
      <c r="H145" s="1">
        <v>4.8</v>
      </c>
      <c r="I145" s="1">
        <v>5</v>
      </c>
      <c r="J145" s="1">
        <v>0</v>
      </c>
      <c r="K145" s="1">
        <f t="shared" si="16"/>
        <v>0</v>
      </c>
      <c r="L145" s="1">
        <f t="shared" si="12"/>
        <v>0</v>
      </c>
      <c r="M145" s="1">
        <f t="shared" si="13"/>
        <v>0</v>
      </c>
      <c r="N145" s="1">
        <f t="shared" si="14"/>
        <v>1</v>
      </c>
      <c r="O145" s="1">
        <f t="shared" si="15"/>
        <v>1</v>
      </c>
    </row>
    <row r="146" spans="1:15" x14ac:dyDescent="0.25">
      <c r="A146" s="1" t="s">
        <v>112</v>
      </c>
      <c r="B146" s="1">
        <v>4.9000000000000004</v>
      </c>
      <c r="C146" s="1">
        <v>2.7499689000000007</v>
      </c>
      <c r="D146" s="1">
        <v>1</v>
      </c>
      <c r="G146" s="1" t="s">
        <v>165</v>
      </c>
      <c r="H146" s="1">
        <v>7.1</v>
      </c>
      <c r="I146" s="1">
        <v>5</v>
      </c>
      <c r="J146" s="1">
        <v>0</v>
      </c>
      <c r="K146" s="1">
        <f t="shared" si="16"/>
        <v>0</v>
      </c>
      <c r="L146" s="1">
        <f t="shared" si="12"/>
        <v>0</v>
      </c>
      <c r="M146" s="1">
        <f t="shared" si="13"/>
        <v>0</v>
      </c>
      <c r="N146" s="1">
        <f t="shared" si="14"/>
        <v>1</v>
      </c>
      <c r="O146" s="1">
        <f t="shared" si="15"/>
        <v>1</v>
      </c>
    </row>
    <row r="147" spans="1:15" x14ac:dyDescent="0.25">
      <c r="A147" s="1" t="s">
        <v>123</v>
      </c>
      <c r="B147" s="1">
        <v>4.4000000000000004</v>
      </c>
      <c r="C147" s="1">
        <v>3.0216543999999996</v>
      </c>
      <c r="D147" s="1">
        <v>1</v>
      </c>
      <c r="G147" s="1" t="s">
        <v>147</v>
      </c>
      <c r="H147" s="1">
        <v>5.0999999999999996</v>
      </c>
      <c r="I147" s="1">
        <v>5</v>
      </c>
      <c r="J147" s="1">
        <v>0</v>
      </c>
      <c r="K147" s="1">
        <f t="shared" si="16"/>
        <v>0</v>
      </c>
      <c r="L147" s="1">
        <f t="shared" si="12"/>
        <v>0</v>
      </c>
      <c r="M147" s="1">
        <f t="shared" si="13"/>
        <v>0</v>
      </c>
      <c r="N147" s="1">
        <f t="shared" si="14"/>
        <v>1</v>
      </c>
      <c r="O147" s="1">
        <f t="shared" si="15"/>
        <v>1</v>
      </c>
    </row>
    <row r="148" spans="1:15" x14ac:dyDescent="0.25">
      <c r="A148" s="1" t="s">
        <v>133</v>
      </c>
      <c r="B148" s="1">
        <v>4.5999999999999996</v>
      </c>
      <c r="C148" s="1">
        <v>2.8097684800000002</v>
      </c>
      <c r="D148" s="1">
        <v>1</v>
      </c>
      <c r="G148" s="1" t="s">
        <v>64</v>
      </c>
      <c r="H148" s="1">
        <v>4.5</v>
      </c>
      <c r="I148" s="1">
        <v>5</v>
      </c>
      <c r="J148" s="1">
        <v>0</v>
      </c>
      <c r="K148" s="1">
        <f t="shared" si="16"/>
        <v>0</v>
      </c>
      <c r="L148" s="1">
        <f t="shared" si="12"/>
        <v>0</v>
      </c>
      <c r="M148" s="1">
        <f t="shared" si="13"/>
        <v>0</v>
      </c>
      <c r="N148" s="1">
        <f t="shared" si="14"/>
        <v>1</v>
      </c>
      <c r="O148" s="1">
        <f t="shared" si="15"/>
        <v>1</v>
      </c>
    </row>
    <row r="149" spans="1:15" x14ac:dyDescent="0.25">
      <c r="A149" s="1" t="s">
        <v>136</v>
      </c>
      <c r="B149" s="1">
        <v>4.2</v>
      </c>
      <c r="C149" s="1">
        <v>3.0556036400000002</v>
      </c>
      <c r="D149" s="1">
        <v>1</v>
      </c>
      <c r="G149" s="1" t="s">
        <v>172</v>
      </c>
      <c r="H149" s="1">
        <v>4.2</v>
      </c>
      <c r="I149" s="1">
        <v>5</v>
      </c>
      <c r="J149" s="1">
        <v>0</v>
      </c>
      <c r="K149" s="1">
        <f t="shared" si="16"/>
        <v>0</v>
      </c>
      <c r="L149" s="1">
        <f t="shared" si="12"/>
        <v>0</v>
      </c>
      <c r="M149" s="1">
        <f t="shared" si="13"/>
        <v>0</v>
      </c>
      <c r="N149" s="1">
        <f t="shared" si="14"/>
        <v>1</v>
      </c>
      <c r="O149" s="1">
        <f t="shared" si="15"/>
        <v>1</v>
      </c>
    </row>
    <row r="150" spans="1:15" x14ac:dyDescent="0.25">
      <c r="A150" s="1" t="s">
        <v>147</v>
      </c>
      <c r="B150" s="1">
        <v>5.0999999999999996</v>
      </c>
      <c r="C150" s="1">
        <v>3.6355010800000001</v>
      </c>
      <c r="D150" s="1">
        <v>1</v>
      </c>
      <c r="G150" s="1" t="s">
        <v>75</v>
      </c>
      <c r="H150" s="1">
        <v>4.3</v>
      </c>
      <c r="I150" s="1">
        <v>5</v>
      </c>
      <c r="J150" s="1">
        <v>0</v>
      </c>
      <c r="K150" s="1">
        <f t="shared" si="16"/>
        <v>0</v>
      </c>
      <c r="L150" s="1">
        <f t="shared" si="12"/>
        <v>0</v>
      </c>
      <c r="M150" s="1">
        <f t="shared" si="13"/>
        <v>0</v>
      </c>
      <c r="N150" s="1">
        <f t="shared" si="14"/>
        <v>1</v>
      </c>
      <c r="O150" s="1">
        <f t="shared" si="15"/>
        <v>1</v>
      </c>
    </row>
    <row r="151" spans="1:15" x14ac:dyDescent="0.25">
      <c r="A151" s="1" t="s">
        <v>151</v>
      </c>
      <c r="B151" s="1">
        <v>4.3</v>
      </c>
      <c r="C151" s="1">
        <v>3.6135382899999997</v>
      </c>
      <c r="D151" s="1">
        <v>1</v>
      </c>
      <c r="G151" s="1" t="s">
        <v>104</v>
      </c>
      <c r="H151" s="1">
        <v>5.4</v>
      </c>
      <c r="I151" s="1">
        <v>5</v>
      </c>
      <c r="J151" s="1">
        <v>-1</v>
      </c>
      <c r="K151" s="1">
        <f t="shared" si="16"/>
        <v>0</v>
      </c>
      <c r="L151" s="1">
        <f t="shared" si="12"/>
        <v>0</v>
      </c>
      <c r="M151" s="1">
        <f t="shared" si="13"/>
        <v>0</v>
      </c>
      <c r="N151" s="1">
        <f t="shared" si="14"/>
        <v>1</v>
      </c>
      <c r="O151" s="1">
        <f t="shared" si="15"/>
        <v>1</v>
      </c>
    </row>
    <row r="152" spans="1:15" x14ac:dyDescent="0.25">
      <c r="A152" s="1" t="s">
        <v>157</v>
      </c>
      <c r="B152" s="1">
        <v>4.4000000000000004</v>
      </c>
      <c r="C152" s="1">
        <v>3.9632971800000005</v>
      </c>
      <c r="D152" s="1">
        <v>1</v>
      </c>
      <c r="G152" s="1" t="s">
        <v>147</v>
      </c>
      <c r="H152" s="1">
        <v>5.0999999999999996</v>
      </c>
      <c r="I152" s="1">
        <v>4</v>
      </c>
      <c r="J152" s="1">
        <v>15</v>
      </c>
      <c r="K152" s="1">
        <f t="shared" si="16"/>
        <v>0</v>
      </c>
      <c r="L152" s="1">
        <f t="shared" si="12"/>
        <v>0</v>
      </c>
      <c r="M152" s="1">
        <f t="shared" si="13"/>
        <v>1</v>
      </c>
      <c r="N152" s="1">
        <f t="shared" si="14"/>
        <v>0</v>
      </c>
      <c r="O152" s="1">
        <f t="shared" si="15"/>
        <v>1</v>
      </c>
    </row>
    <row r="153" spans="1:15" x14ac:dyDescent="0.25">
      <c r="A153" s="1" t="s">
        <v>159</v>
      </c>
      <c r="B153" s="1">
        <v>4.3</v>
      </c>
      <c r="C153" s="1">
        <v>3.2175745600000005</v>
      </c>
      <c r="D153" s="1">
        <v>1</v>
      </c>
      <c r="G153" s="1" t="s">
        <v>96</v>
      </c>
      <c r="H153" s="1">
        <v>4.9000000000000004</v>
      </c>
      <c r="I153" s="1">
        <v>4</v>
      </c>
      <c r="J153" s="1">
        <v>15</v>
      </c>
      <c r="K153" s="1">
        <f t="shared" si="16"/>
        <v>0</v>
      </c>
      <c r="L153" s="1">
        <f t="shared" si="12"/>
        <v>0</v>
      </c>
      <c r="M153" s="1">
        <f t="shared" si="13"/>
        <v>1</v>
      </c>
      <c r="N153" s="1">
        <f t="shared" si="14"/>
        <v>0</v>
      </c>
      <c r="O153" s="1">
        <f t="shared" si="15"/>
        <v>1</v>
      </c>
    </row>
    <row r="154" spans="1:15" x14ac:dyDescent="0.25">
      <c r="A154" s="1" t="s">
        <v>91</v>
      </c>
      <c r="B154" s="1">
        <v>4.9000000000000004</v>
      </c>
      <c r="C154" s="1">
        <v>3.1144293299999992</v>
      </c>
      <c r="D154" s="1">
        <v>0</v>
      </c>
      <c r="G154" s="1" t="s">
        <v>178</v>
      </c>
      <c r="H154" s="1">
        <v>5.3</v>
      </c>
      <c r="I154" s="1">
        <v>4</v>
      </c>
      <c r="J154" s="1">
        <v>15</v>
      </c>
      <c r="K154" s="1">
        <f t="shared" si="16"/>
        <v>0</v>
      </c>
      <c r="L154" s="1">
        <f t="shared" si="12"/>
        <v>0</v>
      </c>
      <c r="M154" s="1">
        <f t="shared" si="13"/>
        <v>1</v>
      </c>
      <c r="N154" s="1">
        <f t="shared" si="14"/>
        <v>0</v>
      </c>
      <c r="O154" s="1">
        <f t="shared" si="15"/>
        <v>1</v>
      </c>
    </row>
    <row r="155" spans="1:15" x14ac:dyDescent="0.25">
      <c r="A155" s="1" t="s">
        <v>108</v>
      </c>
      <c r="B155" s="1">
        <v>4.4000000000000004</v>
      </c>
      <c r="C155" s="1">
        <v>3.6683714800000007</v>
      </c>
      <c r="D155" s="1">
        <v>0</v>
      </c>
      <c r="G155" s="1" t="s">
        <v>98</v>
      </c>
      <c r="H155" s="1">
        <v>5</v>
      </c>
      <c r="I155" s="1">
        <v>4</v>
      </c>
      <c r="J155" s="1">
        <v>15</v>
      </c>
      <c r="K155" s="1">
        <f t="shared" si="16"/>
        <v>0</v>
      </c>
      <c r="L155" s="1">
        <f t="shared" si="12"/>
        <v>0</v>
      </c>
      <c r="M155" s="1">
        <f t="shared" si="13"/>
        <v>1</v>
      </c>
      <c r="N155" s="1">
        <f t="shared" si="14"/>
        <v>0</v>
      </c>
      <c r="O155" s="1">
        <f t="shared" si="15"/>
        <v>1</v>
      </c>
    </row>
    <row r="156" spans="1:15" x14ac:dyDescent="0.25">
      <c r="A156" s="1" t="s">
        <v>139</v>
      </c>
      <c r="B156" s="1">
        <v>4.4000000000000004</v>
      </c>
      <c r="C156" s="1">
        <v>4.3353180900000003</v>
      </c>
      <c r="D156" s="1">
        <v>0</v>
      </c>
      <c r="G156" s="1" t="s">
        <v>59</v>
      </c>
      <c r="H156" s="1">
        <v>6.7</v>
      </c>
      <c r="I156" s="1">
        <v>4</v>
      </c>
      <c r="J156" s="1">
        <v>15</v>
      </c>
      <c r="K156" s="1">
        <f t="shared" si="16"/>
        <v>0</v>
      </c>
      <c r="L156" s="1">
        <f t="shared" si="12"/>
        <v>0</v>
      </c>
      <c r="M156" s="1">
        <f t="shared" si="13"/>
        <v>1</v>
      </c>
      <c r="N156" s="1">
        <f t="shared" si="14"/>
        <v>0</v>
      </c>
      <c r="O156" s="1">
        <f t="shared" si="15"/>
        <v>1</v>
      </c>
    </row>
    <row r="157" spans="1:15" x14ac:dyDescent="0.25">
      <c r="A157" s="1" t="s">
        <v>78</v>
      </c>
      <c r="B157" s="1">
        <v>4.2</v>
      </c>
      <c r="C157" s="1">
        <v>3.6417696000000004</v>
      </c>
      <c r="D157" s="1">
        <v>-3</v>
      </c>
      <c r="G157" s="1" t="s">
        <v>81</v>
      </c>
      <c r="H157" s="1">
        <v>4.5999999999999996</v>
      </c>
      <c r="I157" s="1">
        <v>4</v>
      </c>
      <c r="J157" s="1">
        <v>15</v>
      </c>
      <c r="K157" s="1">
        <f t="shared" si="16"/>
        <v>0</v>
      </c>
      <c r="L157" s="1">
        <f t="shared" si="12"/>
        <v>0</v>
      </c>
      <c r="M157" s="1">
        <f t="shared" si="13"/>
        <v>1</v>
      </c>
      <c r="N157" s="1">
        <f t="shared" si="14"/>
        <v>0</v>
      </c>
      <c r="O157" s="1">
        <f t="shared" si="15"/>
        <v>1</v>
      </c>
    </row>
    <row r="158" spans="1:15" x14ac:dyDescent="0.25">
      <c r="A158" s="1" t="s">
        <v>82</v>
      </c>
      <c r="B158" s="1">
        <v>4.3</v>
      </c>
      <c r="C158" s="1">
        <v>3.7176360899999987</v>
      </c>
      <c r="D158" s="1">
        <v>-3</v>
      </c>
      <c r="G158" s="1" t="s">
        <v>148</v>
      </c>
      <c r="H158" s="1">
        <v>7.1</v>
      </c>
      <c r="I158" s="1">
        <v>4</v>
      </c>
      <c r="J158" s="1">
        <v>14</v>
      </c>
      <c r="K158" s="1">
        <f t="shared" si="16"/>
        <v>0</v>
      </c>
      <c r="L158" s="1">
        <f t="shared" si="12"/>
        <v>0</v>
      </c>
      <c r="M158" s="1">
        <f t="shared" si="13"/>
        <v>1</v>
      </c>
      <c r="N158" s="1">
        <f t="shared" si="14"/>
        <v>0</v>
      </c>
      <c r="O158" s="1">
        <f t="shared" si="15"/>
        <v>1</v>
      </c>
    </row>
    <row r="159" spans="1:15" x14ac:dyDescent="0.25">
      <c r="A159" s="1" t="s">
        <v>62</v>
      </c>
      <c r="B159" s="1">
        <v>4.5</v>
      </c>
      <c r="C159" s="1">
        <v>3.1313809500000001</v>
      </c>
      <c r="D159" s="1">
        <v>7</v>
      </c>
      <c r="G159" s="1" t="s">
        <v>103</v>
      </c>
      <c r="H159" s="1">
        <v>4.2</v>
      </c>
      <c r="I159" s="1">
        <v>4</v>
      </c>
      <c r="J159" s="1">
        <v>13</v>
      </c>
      <c r="K159" s="1">
        <f t="shared" si="16"/>
        <v>0</v>
      </c>
      <c r="L159" s="1">
        <f t="shared" si="12"/>
        <v>0</v>
      </c>
      <c r="M159" s="1">
        <f t="shared" si="13"/>
        <v>1</v>
      </c>
      <c r="N159" s="1">
        <f t="shared" si="14"/>
        <v>0</v>
      </c>
      <c r="O159" s="1">
        <f t="shared" si="15"/>
        <v>1</v>
      </c>
    </row>
    <row r="160" spans="1:15" x14ac:dyDescent="0.25">
      <c r="A160" s="1" t="s">
        <v>178</v>
      </c>
      <c r="B160" s="1">
        <v>5.3</v>
      </c>
      <c r="C160" s="1">
        <v>3.1761247399999988</v>
      </c>
      <c r="D160" s="1">
        <v>7</v>
      </c>
      <c r="G160" s="1" t="s">
        <v>118</v>
      </c>
      <c r="H160" s="1">
        <v>6.2</v>
      </c>
      <c r="I160" s="1">
        <v>4</v>
      </c>
      <c r="J160" s="1">
        <v>13</v>
      </c>
      <c r="K160" s="1">
        <f t="shared" si="16"/>
        <v>0</v>
      </c>
      <c r="L160" s="1">
        <f t="shared" si="12"/>
        <v>0</v>
      </c>
      <c r="M160" s="1">
        <f t="shared" si="13"/>
        <v>1</v>
      </c>
      <c r="N160" s="1">
        <f t="shared" si="14"/>
        <v>0</v>
      </c>
      <c r="O160" s="1">
        <f t="shared" si="15"/>
        <v>1</v>
      </c>
    </row>
    <row r="161" spans="1:15" x14ac:dyDescent="0.25">
      <c r="A161" s="1" t="s">
        <v>171</v>
      </c>
      <c r="B161" s="1">
        <v>4.7</v>
      </c>
      <c r="C161" s="1">
        <v>4.324458410000001</v>
      </c>
      <c r="D161" s="1">
        <v>6</v>
      </c>
      <c r="G161" s="1" t="s">
        <v>72</v>
      </c>
      <c r="H161" s="1">
        <v>5.0999999999999996</v>
      </c>
      <c r="I161" s="1">
        <v>4</v>
      </c>
      <c r="J161" s="1">
        <v>13</v>
      </c>
      <c r="K161" s="1">
        <f t="shared" si="16"/>
        <v>0</v>
      </c>
      <c r="L161" s="1">
        <f t="shared" si="12"/>
        <v>0</v>
      </c>
      <c r="M161" s="1">
        <f t="shared" si="13"/>
        <v>1</v>
      </c>
      <c r="N161" s="1">
        <f t="shared" si="14"/>
        <v>0</v>
      </c>
      <c r="O161" s="1">
        <f t="shared" si="15"/>
        <v>1</v>
      </c>
    </row>
    <row r="162" spans="1:15" x14ac:dyDescent="0.25">
      <c r="A162" s="1" t="s">
        <v>98</v>
      </c>
      <c r="B162" s="1">
        <v>5</v>
      </c>
      <c r="C162" s="1">
        <v>4.2495648899999985</v>
      </c>
      <c r="D162" s="1">
        <v>6</v>
      </c>
      <c r="G162" s="1" t="s">
        <v>59</v>
      </c>
      <c r="H162" s="1">
        <v>6.7</v>
      </c>
      <c r="I162" s="1">
        <v>4</v>
      </c>
      <c r="J162" s="1">
        <v>12</v>
      </c>
      <c r="K162" s="1">
        <f t="shared" si="16"/>
        <v>0</v>
      </c>
      <c r="L162" s="1">
        <f t="shared" si="12"/>
        <v>0</v>
      </c>
      <c r="M162" s="1">
        <f t="shared" si="13"/>
        <v>1</v>
      </c>
      <c r="N162" s="1">
        <f t="shared" si="14"/>
        <v>0</v>
      </c>
      <c r="O162" s="1">
        <f t="shared" si="15"/>
        <v>1</v>
      </c>
    </row>
    <row r="163" spans="1:15" x14ac:dyDescent="0.25">
      <c r="A163" s="1" t="s">
        <v>143</v>
      </c>
      <c r="B163" s="1">
        <v>4.5999999999999996</v>
      </c>
      <c r="C163" s="1">
        <v>2.9582870000000003</v>
      </c>
      <c r="D163" s="1">
        <v>6</v>
      </c>
      <c r="G163" s="1" t="s">
        <v>192</v>
      </c>
      <c r="H163" s="1">
        <v>5.6</v>
      </c>
      <c r="I163" s="1">
        <v>4</v>
      </c>
      <c r="J163" s="1">
        <v>12</v>
      </c>
      <c r="K163" s="1">
        <f t="shared" si="16"/>
        <v>0</v>
      </c>
      <c r="L163" s="1">
        <f t="shared" si="12"/>
        <v>0</v>
      </c>
      <c r="M163" s="1">
        <f t="shared" si="13"/>
        <v>1</v>
      </c>
      <c r="N163" s="1">
        <f t="shared" si="14"/>
        <v>0</v>
      </c>
      <c r="O163" s="1">
        <f t="shared" si="15"/>
        <v>1</v>
      </c>
    </row>
    <row r="164" spans="1:15" x14ac:dyDescent="0.25">
      <c r="A164" s="1" t="s">
        <v>66</v>
      </c>
      <c r="B164" s="1">
        <v>4.8</v>
      </c>
      <c r="C164" s="1">
        <v>3.5145026599999998</v>
      </c>
      <c r="D164" s="1">
        <v>5</v>
      </c>
      <c r="G164" s="1" t="s">
        <v>171</v>
      </c>
      <c r="H164" s="1">
        <v>4.7</v>
      </c>
      <c r="I164" s="1">
        <v>4</v>
      </c>
      <c r="J164" s="1">
        <v>12</v>
      </c>
      <c r="K164" s="1">
        <f t="shared" si="16"/>
        <v>0</v>
      </c>
      <c r="L164" s="1">
        <f t="shared" si="12"/>
        <v>0</v>
      </c>
      <c r="M164" s="1">
        <f t="shared" si="13"/>
        <v>1</v>
      </c>
      <c r="N164" s="1">
        <f t="shared" si="14"/>
        <v>0</v>
      </c>
      <c r="O164" s="1">
        <f t="shared" si="15"/>
        <v>1</v>
      </c>
    </row>
    <row r="165" spans="1:15" x14ac:dyDescent="0.25">
      <c r="A165" s="1" t="s">
        <v>70</v>
      </c>
      <c r="B165" s="1">
        <v>3.7</v>
      </c>
      <c r="C165" s="1">
        <v>3.2534158100000008</v>
      </c>
      <c r="D165" s="1">
        <v>5</v>
      </c>
      <c r="G165" s="1" t="s">
        <v>92</v>
      </c>
      <c r="H165" s="1">
        <v>5.4</v>
      </c>
      <c r="I165" s="1">
        <v>4</v>
      </c>
      <c r="J165" s="1">
        <v>12</v>
      </c>
      <c r="K165" s="1">
        <f t="shared" si="16"/>
        <v>0</v>
      </c>
      <c r="L165" s="1">
        <f t="shared" si="12"/>
        <v>0</v>
      </c>
      <c r="M165" s="1">
        <f t="shared" si="13"/>
        <v>1</v>
      </c>
      <c r="N165" s="1">
        <f t="shared" si="14"/>
        <v>0</v>
      </c>
      <c r="O165" s="1">
        <f t="shared" si="15"/>
        <v>1</v>
      </c>
    </row>
    <row r="166" spans="1:15" x14ac:dyDescent="0.25">
      <c r="A166" s="1" t="s">
        <v>172</v>
      </c>
      <c r="B166" s="1">
        <v>4.2</v>
      </c>
      <c r="C166" s="1">
        <v>3.9852754800000003</v>
      </c>
      <c r="D166" s="1">
        <v>2</v>
      </c>
      <c r="G166" s="1" t="s">
        <v>139</v>
      </c>
      <c r="H166" s="1">
        <v>4.4000000000000004</v>
      </c>
      <c r="I166" s="1">
        <v>4</v>
      </c>
      <c r="J166" s="1">
        <v>12</v>
      </c>
      <c r="K166" s="1">
        <f t="shared" si="16"/>
        <v>0</v>
      </c>
      <c r="L166" s="1">
        <f t="shared" si="12"/>
        <v>0</v>
      </c>
      <c r="M166" s="1">
        <f t="shared" si="13"/>
        <v>1</v>
      </c>
      <c r="N166" s="1">
        <f t="shared" si="14"/>
        <v>0</v>
      </c>
      <c r="O166" s="1">
        <f t="shared" si="15"/>
        <v>1</v>
      </c>
    </row>
    <row r="167" spans="1:15" x14ac:dyDescent="0.25">
      <c r="A167" s="1" t="s">
        <v>175</v>
      </c>
      <c r="B167" s="1">
        <v>3.9</v>
      </c>
      <c r="C167" s="1">
        <v>2.8818870899999989</v>
      </c>
      <c r="D167" s="1">
        <v>2</v>
      </c>
      <c r="G167" s="1" t="s">
        <v>81</v>
      </c>
      <c r="H167" s="1">
        <v>4.5999999999999996</v>
      </c>
      <c r="I167" s="1">
        <v>4</v>
      </c>
      <c r="J167" s="1">
        <v>12</v>
      </c>
      <c r="K167" s="1">
        <f t="shared" si="16"/>
        <v>0</v>
      </c>
      <c r="L167" s="1">
        <f t="shared" si="12"/>
        <v>0</v>
      </c>
      <c r="M167" s="1">
        <f t="shared" si="13"/>
        <v>1</v>
      </c>
      <c r="N167" s="1">
        <f t="shared" si="14"/>
        <v>0</v>
      </c>
      <c r="O167" s="1">
        <f t="shared" si="15"/>
        <v>1</v>
      </c>
    </row>
    <row r="168" spans="1:15" x14ac:dyDescent="0.25">
      <c r="A168" s="1" t="s">
        <v>182</v>
      </c>
      <c r="B168" s="1">
        <v>5.0999999999999996</v>
      </c>
      <c r="C168" s="1">
        <v>3.9065688800000009</v>
      </c>
      <c r="D168" s="1">
        <v>2</v>
      </c>
      <c r="G168" s="1" t="s">
        <v>72</v>
      </c>
      <c r="H168" s="1">
        <v>5.0999999999999996</v>
      </c>
      <c r="I168" s="1">
        <v>4</v>
      </c>
      <c r="J168" s="1">
        <v>12</v>
      </c>
      <c r="K168" s="1">
        <f t="shared" si="16"/>
        <v>0</v>
      </c>
      <c r="L168" s="1">
        <f t="shared" si="12"/>
        <v>0</v>
      </c>
      <c r="M168" s="1">
        <f t="shared" si="13"/>
        <v>1</v>
      </c>
      <c r="N168" s="1">
        <f t="shared" si="14"/>
        <v>0</v>
      </c>
      <c r="O168" s="1">
        <f t="shared" si="15"/>
        <v>1</v>
      </c>
    </row>
    <row r="169" spans="1:15" x14ac:dyDescent="0.25">
      <c r="A169" s="1" t="s">
        <v>142</v>
      </c>
      <c r="B169" s="1">
        <v>4.4000000000000004</v>
      </c>
      <c r="C169" s="1">
        <v>3.3314665200000007</v>
      </c>
      <c r="D169" s="1">
        <v>2</v>
      </c>
      <c r="G169" s="1" t="s">
        <v>134</v>
      </c>
      <c r="H169" s="1">
        <v>6.3</v>
      </c>
      <c r="I169" s="1">
        <v>4</v>
      </c>
      <c r="J169" s="1">
        <v>12</v>
      </c>
      <c r="K169" s="1">
        <f t="shared" si="16"/>
        <v>0</v>
      </c>
      <c r="L169" s="1">
        <f t="shared" si="12"/>
        <v>0</v>
      </c>
      <c r="M169" s="1">
        <f t="shared" si="13"/>
        <v>1</v>
      </c>
      <c r="N169" s="1">
        <f t="shared" si="14"/>
        <v>0</v>
      </c>
      <c r="O169" s="1">
        <f t="shared" si="15"/>
        <v>1</v>
      </c>
    </row>
    <row r="170" spans="1:15" x14ac:dyDescent="0.25">
      <c r="A170" s="1" t="s">
        <v>61</v>
      </c>
      <c r="B170" s="1">
        <v>4.7</v>
      </c>
      <c r="C170" s="1">
        <v>3.3112379999999999</v>
      </c>
      <c r="D170" s="1">
        <v>1</v>
      </c>
      <c r="G170" s="1" t="s">
        <v>75</v>
      </c>
      <c r="H170" s="1">
        <v>4.3</v>
      </c>
      <c r="I170" s="1">
        <v>4</v>
      </c>
      <c r="J170" s="1">
        <v>11</v>
      </c>
      <c r="K170" s="1">
        <f t="shared" si="16"/>
        <v>0</v>
      </c>
      <c r="L170" s="1">
        <f t="shared" si="12"/>
        <v>0</v>
      </c>
      <c r="M170" s="1">
        <f t="shared" si="13"/>
        <v>1</v>
      </c>
      <c r="N170" s="1">
        <f t="shared" si="14"/>
        <v>0</v>
      </c>
      <c r="O170" s="1">
        <f t="shared" si="15"/>
        <v>1</v>
      </c>
    </row>
    <row r="171" spans="1:15" x14ac:dyDescent="0.25">
      <c r="A171" s="1" t="s">
        <v>68</v>
      </c>
      <c r="B171" s="1">
        <v>4.7</v>
      </c>
      <c r="C171" s="1">
        <v>3.3473367900000004</v>
      </c>
      <c r="D171" s="1">
        <v>1</v>
      </c>
      <c r="G171" s="1" t="s">
        <v>86</v>
      </c>
      <c r="H171" s="1">
        <v>4.3</v>
      </c>
      <c r="I171" s="1">
        <v>4</v>
      </c>
      <c r="J171" s="1">
        <v>11</v>
      </c>
      <c r="K171" s="1">
        <f t="shared" si="16"/>
        <v>0</v>
      </c>
      <c r="L171" s="1">
        <f t="shared" si="12"/>
        <v>0</v>
      </c>
      <c r="M171" s="1">
        <f t="shared" si="13"/>
        <v>1</v>
      </c>
      <c r="N171" s="1">
        <f t="shared" si="14"/>
        <v>0</v>
      </c>
      <c r="O171" s="1">
        <f t="shared" si="15"/>
        <v>1</v>
      </c>
    </row>
    <row r="172" spans="1:15" x14ac:dyDescent="0.25">
      <c r="A172" s="1" t="s">
        <v>81</v>
      </c>
      <c r="B172" s="1">
        <v>4.5999999999999996</v>
      </c>
      <c r="C172" s="1">
        <v>3.8326819499999996</v>
      </c>
      <c r="D172" s="1">
        <v>1</v>
      </c>
      <c r="G172" s="1" t="s">
        <v>178</v>
      </c>
      <c r="H172" s="1">
        <v>5.3</v>
      </c>
      <c r="I172" s="1">
        <v>4</v>
      </c>
      <c r="J172" s="1">
        <v>11</v>
      </c>
      <c r="K172" s="1">
        <f t="shared" si="16"/>
        <v>0</v>
      </c>
      <c r="L172" s="1">
        <f t="shared" si="12"/>
        <v>0</v>
      </c>
      <c r="M172" s="1">
        <f t="shared" si="13"/>
        <v>1</v>
      </c>
      <c r="N172" s="1">
        <f t="shared" si="14"/>
        <v>0</v>
      </c>
      <c r="O172" s="1">
        <f t="shared" si="15"/>
        <v>1</v>
      </c>
    </row>
    <row r="173" spans="1:15" x14ac:dyDescent="0.25">
      <c r="A173" s="1" t="s">
        <v>173</v>
      </c>
      <c r="B173" s="1">
        <v>4.3</v>
      </c>
      <c r="C173" s="1">
        <v>2.6781664000000003</v>
      </c>
      <c r="D173" s="1">
        <v>1</v>
      </c>
      <c r="G173" s="1" t="s">
        <v>60</v>
      </c>
      <c r="H173" s="1">
        <v>5.3</v>
      </c>
      <c r="I173" s="1">
        <v>4</v>
      </c>
      <c r="J173" s="1">
        <v>11</v>
      </c>
      <c r="K173" s="1">
        <f t="shared" si="16"/>
        <v>0</v>
      </c>
      <c r="L173" s="1">
        <f t="shared" si="12"/>
        <v>0</v>
      </c>
      <c r="M173" s="1">
        <f t="shared" si="13"/>
        <v>1</v>
      </c>
      <c r="N173" s="1">
        <f t="shared" si="14"/>
        <v>0</v>
      </c>
      <c r="O173" s="1">
        <f t="shared" si="15"/>
        <v>1</v>
      </c>
    </row>
    <row r="174" spans="1:15" x14ac:dyDescent="0.25">
      <c r="A174" s="1" t="s">
        <v>94</v>
      </c>
      <c r="B174" s="1">
        <v>4.8</v>
      </c>
      <c r="C174" s="1">
        <v>3.6104834599999993</v>
      </c>
      <c r="D174" s="1">
        <v>1</v>
      </c>
      <c r="G174" s="1" t="s">
        <v>180</v>
      </c>
      <c r="H174" s="1">
        <v>5</v>
      </c>
      <c r="I174" s="1">
        <v>4</v>
      </c>
      <c r="J174" s="1">
        <v>11</v>
      </c>
      <c r="K174" s="1">
        <f t="shared" si="16"/>
        <v>0</v>
      </c>
      <c r="L174" s="1">
        <f t="shared" si="12"/>
        <v>0</v>
      </c>
      <c r="M174" s="1">
        <f t="shared" si="13"/>
        <v>1</v>
      </c>
      <c r="N174" s="1">
        <f t="shared" si="14"/>
        <v>0</v>
      </c>
      <c r="O174" s="1">
        <f t="shared" si="15"/>
        <v>1</v>
      </c>
    </row>
    <row r="175" spans="1:15" x14ac:dyDescent="0.25">
      <c r="A175" s="1" t="s">
        <v>95</v>
      </c>
      <c r="B175" s="1">
        <v>5.2</v>
      </c>
      <c r="C175" s="1">
        <v>3.3826695599999992</v>
      </c>
      <c r="D175" s="1">
        <v>1</v>
      </c>
      <c r="G175" s="1" t="s">
        <v>140</v>
      </c>
      <c r="H175" s="1">
        <v>4.9000000000000004</v>
      </c>
      <c r="I175" s="1">
        <v>4</v>
      </c>
      <c r="J175" s="1">
        <v>10</v>
      </c>
      <c r="K175" s="1">
        <f t="shared" si="16"/>
        <v>0</v>
      </c>
      <c r="L175" s="1">
        <f t="shared" si="12"/>
        <v>0</v>
      </c>
      <c r="M175" s="1">
        <f t="shared" si="13"/>
        <v>1</v>
      </c>
      <c r="N175" s="1">
        <f t="shared" si="14"/>
        <v>0</v>
      </c>
      <c r="O175" s="1">
        <f t="shared" si="15"/>
        <v>1</v>
      </c>
    </row>
    <row r="176" spans="1:15" x14ac:dyDescent="0.25">
      <c r="A176" s="1" t="s">
        <v>99</v>
      </c>
      <c r="B176" s="1">
        <v>4.9000000000000004</v>
      </c>
      <c r="C176" s="1">
        <v>3.3430660600000004</v>
      </c>
      <c r="D176" s="1">
        <v>1</v>
      </c>
      <c r="G176" s="1" t="s">
        <v>154</v>
      </c>
      <c r="H176" s="1">
        <v>5.7</v>
      </c>
      <c r="I176" s="1">
        <v>4</v>
      </c>
      <c r="J176" s="1">
        <v>10</v>
      </c>
      <c r="K176" s="1">
        <f t="shared" si="16"/>
        <v>0</v>
      </c>
      <c r="L176" s="1">
        <f t="shared" si="12"/>
        <v>0</v>
      </c>
      <c r="M176" s="1">
        <f t="shared" si="13"/>
        <v>1</v>
      </c>
      <c r="N176" s="1">
        <f t="shared" si="14"/>
        <v>0</v>
      </c>
      <c r="O176" s="1">
        <f t="shared" si="15"/>
        <v>1</v>
      </c>
    </row>
    <row r="177" spans="1:15" x14ac:dyDescent="0.25">
      <c r="A177" s="1" t="s">
        <v>127</v>
      </c>
      <c r="B177" s="1">
        <v>4.7</v>
      </c>
      <c r="C177" s="1">
        <v>3.96588962</v>
      </c>
      <c r="D177" s="1">
        <v>1</v>
      </c>
      <c r="G177" s="1" t="s">
        <v>150</v>
      </c>
      <c r="H177" s="1">
        <v>5.7</v>
      </c>
      <c r="I177" s="1">
        <v>4</v>
      </c>
      <c r="J177" s="1">
        <v>10</v>
      </c>
      <c r="K177" s="1">
        <f t="shared" si="16"/>
        <v>0</v>
      </c>
      <c r="L177" s="1">
        <f t="shared" si="12"/>
        <v>0</v>
      </c>
      <c r="M177" s="1">
        <f t="shared" si="13"/>
        <v>1</v>
      </c>
      <c r="N177" s="1">
        <f t="shared" si="14"/>
        <v>0</v>
      </c>
      <c r="O177" s="1">
        <f t="shared" si="15"/>
        <v>1</v>
      </c>
    </row>
    <row r="178" spans="1:15" x14ac:dyDescent="0.25">
      <c r="A178" s="1" t="s">
        <v>180</v>
      </c>
      <c r="B178" s="1">
        <v>5</v>
      </c>
      <c r="C178" s="1">
        <v>3.7395721999999991</v>
      </c>
      <c r="D178" s="1">
        <v>1</v>
      </c>
      <c r="G178" s="1" t="s">
        <v>174</v>
      </c>
      <c r="H178" s="1">
        <v>3.9</v>
      </c>
      <c r="I178" s="1">
        <v>4</v>
      </c>
      <c r="J178" s="1">
        <v>10</v>
      </c>
      <c r="K178" s="1">
        <f t="shared" si="16"/>
        <v>0</v>
      </c>
      <c r="L178" s="1">
        <f t="shared" si="12"/>
        <v>0</v>
      </c>
      <c r="M178" s="1">
        <f t="shared" si="13"/>
        <v>1</v>
      </c>
      <c r="N178" s="1">
        <f t="shared" si="14"/>
        <v>0</v>
      </c>
      <c r="O178" s="1">
        <f t="shared" si="15"/>
        <v>1</v>
      </c>
    </row>
    <row r="179" spans="1:15" x14ac:dyDescent="0.25">
      <c r="A179" s="1" t="s">
        <v>146</v>
      </c>
      <c r="B179" s="1">
        <v>4.3</v>
      </c>
      <c r="C179" s="1">
        <v>2.8274243999999995</v>
      </c>
      <c r="D179" s="1">
        <v>1</v>
      </c>
      <c r="G179" s="1" t="s">
        <v>122</v>
      </c>
      <c r="H179" s="1">
        <v>4.5</v>
      </c>
      <c r="I179" s="1">
        <v>4</v>
      </c>
      <c r="J179" s="1">
        <v>10</v>
      </c>
      <c r="K179" s="1">
        <f t="shared" si="16"/>
        <v>0</v>
      </c>
      <c r="L179" s="1">
        <f t="shared" si="12"/>
        <v>0</v>
      </c>
      <c r="M179" s="1">
        <f t="shared" si="13"/>
        <v>1</v>
      </c>
      <c r="N179" s="1">
        <f t="shared" si="14"/>
        <v>0</v>
      </c>
      <c r="O179" s="1">
        <f t="shared" si="15"/>
        <v>1</v>
      </c>
    </row>
    <row r="180" spans="1:15" x14ac:dyDescent="0.25">
      <c r="A180" s="1" t="s">
        <v>183</v>
      </c>
      <c r="B180" s="1">
        <v>4.5999999999999996</v>
      </c>
      <c r="C180" s="1">
        <v>2.9988074</v>
      </c>
      <c r="D180" s="1">
        <v>1</v>
      </c>
      <c r="G180" s="1" t="s">
        <v>149</v>
      </c>
      <c r="H180" s="1">
        <v>4.4000000000000004</v>
      </c>
      <c r="I180" s="1">
        <v>4</v>
      </c>
      <c r="J180" s="1">
        <v>10</v>
      </c>
      <c r="K180" s="1">
        <f t="shared" si="16"/>
        <v>0</v>
      </c>
      <c r="L180" s="1">
        <f t="shared" si="12"/>
        <v>0</v>
      </c>
      <c r="M180" s="1">
        <f t="shared" si="13"/>
        <v>1</v>
      </c>
      <c r="N180" s="1">
        <f t="shared" si="14"/>
        <v>0</v>
      </c>
      <c r="O180" s="1">
        <f t="shared" si="15"/>
        <v>1</v>
      </c>
    </row>
    <row r="181" spans="1:15" x14ac:dyDescent="0.25">
      <c r="A181" s="1" t="s">
        <v>177</v>
      </c>
      <c r="B181" s="1">
        <v>4.8</v>
      </c>
      <c r="C181" s="1">
        <v>3.2033313699999999</v>
      </c>
      <c r="D181" s="1">
        <v>0</v>
      </c>
      <c r="G181" s="1" t="s">
        <v>92</v>
      </c>
      <c r="H181" s="1">
        <v>5.4</v>
      </c>
      <c r="I181" s="1">
        <v>4</v>
      </c>
      <c r="J181" s="1">
        <v>9</v>
      </c>
      <c r="K181" s="1">
        <f t="shared" si="16"/>
        <v>1</v>
      </c>
      <c r="L181" s="1">
        <f t="shared" si="12"/>
        <v>0</v>
      </c>
      <c r="M181" s="1">
        <f t="shared" si="13"/>
        <v>0</v>
      </c>
      <c r="N181" s="1">
        <f t="shared" si="14"/>
        <v>0</v>
      </c>
      <c r="O181" s="1">
        <f t="shared" si="15"/>
        <v>1</v>
      </c>
    </row>
    <row r="182" spans="1:15" x14ac:dyDescent="0.25">
      <c r="A182" s="1" t="s">
        <v>163</v>
      </c>
      <c r="B182" s="1">
        <v>5.6</v>
      </c>
      <c r="C182" s="1">
        <v>2.9456044199999991</v>
      </c>
      <c r="D182" s="1">
        <v>15</v>
      </c>
      <c r="G182" s="1" t="s">
        <v>74</v>
      </c>
      <c r="H182" s="1">
        <v>4.4000000000000004</v>
      </c>
      <c r="I182" s="1">
        <v>4</v>
      </c>
      <c r="J182" s="1">
        <v>9</v>
      </c>
      <c r="K182" s="1">
        <f t="shared" si="16"/>
        <v>1</v>
      </c>
      <c r="L182" s="1">
        <f t="shared" si="12"/>
        <v>0</v>
      </c>
      <c r="M182" s="1">
        <f t="shared" si="13"/>
        <v>0</v>
      </c>
      <c r="N182" s="1">
        <f t="shared" si="14"/>
        <v>0</v>
      </c>
      <c r="O182" s="1">
        <f t="shared" si="15"/>
        <v>1</v>
      </c>
    </row>
    <row r="183" spans="1:15" x14ac:dyDescent="0.25">
      <c r="A183" s="1" t="s">
        <v>147</v>
      </c>
      <c r="B183" s="1">
        <v>5.0999999999999996</v>
      </c>
      <c r="C183" s="1">
        <v>4.2121256799999998</v>
      </c>
      <c r="D183" s="1">
        <v>15</v>
      </c>
      <c r="G183" s="1" t="s">
        <v>182</v>
      </c>
      <c r="H183" s="1">
        <v>5.0999999999999996</v>
      </c>
      <c r="I183" s="1">
        <v>4</v>
      </c>
      <c r="J183" s="1">
        <v>9</v>
      </c>
      <c r="K183" s="1">
        <f t="shared" si="16"/>
        <v>1</v>
      </c>
      <c r="L183" s="1">
        <f t="shared" si="12"/>
        <v>0</v>
      </c>
      <c r="M183" s="1">
        <f t="shared" si="13"/>
        <v>0</v>
      </c>
      <c r="N183" s="1">
        <f t="shared" si="14"/>
        <v>0</v>
      </c>
      <c r="O183" s="1">
        <f t="shared" si="15"/>
        <v>1</v>
      </c>
    </row>
    <row r="184" spans="1:15" x14ac:dyDescent="0.25">
      <c r="A184" s="1" t="s">
        <v>89</v>
      </c>
      <c r="B184" s="1">
        <v>6.2</v>
      </c>
      <c r="C184" s="1">
        <v>3.4128225099999998</v>
      </c>
      <c r="D184" s="1">
        <v>14</v>
      </c>
      <c r="G184" s="1" t="s">
        <v>129</v>
      </c>
      <c r="H184" s="1">
        <v>4.8</v>
      </c>
      <c r="I184" s="1">
        <v>4</v>
      </c>
      <c r="J184" s="1">
        <v>9</v>
      </c>
      <c r="K184" s="1">
        <f t="shared" si="16"/>
        <v>1</v>
      </c>
      <c r="L184" s="1">
        <f t="shared" si="12"/>
        <v>0</v>
      </c>
      <c r="M184" s="1">
        <f t="shared" si="13"/>
        <v>0</v>
      </c>
      <c r="N184" s="1">
        <f t="shared" si="14"/>
        <v>0</v>
      </c>
      <c r="O184" s="1">
        <f t="shared" si="15"/>
        <v>1</v>
      </c>
    </row>
    <row r="185" spans="1:15" x14ac:dyDescent="0.25">
      <c r="A185" s="1" t="s">
        <v>59</v>
      </c>
      <c r="B185" s="1">
        <v>6.7</v>
      </c>
      <c r="C185" s="1">
        <v>4.3578646500000007</v>
      </c>
      <c r="D185" s="1">
        <v>12</v>
      </c>
      <c r="G185" s="1" t="s">
        <v>89</v>
      </c>
      <c r="H185" s="1">
        <v>6.2</v>
      </c>
      <c r="I185" s="1">
        <v>4</v>
      </c>
      <c r="J185" s="1">
        <v>9</v>
      </c>
      <c r="K185" s="1">
        <f t="shared" si="16"/>
        <v>1</v>
      </c>
      <c r="L185" s="1">
        <f t="shared" si="12"/>
        <v>0</v>
      </c>
      <c r="M185" s="1">
        <f t="shared" si="13"/>
        <v>0</v>
      </c>
      <c r="N185" s="1">
        <f t="shared" si="14"/>
        <v>0</v>
      </c>
      <c r="O185" s="1">
        <f t="shared" si="15"/>
        <v>1</v>
      </c>
    </row>
    <row r="186" spans="1:15" x14ac:dyDescent="0.25">
      <c r="A186" s="1" t="s">
        <v>154</v>
      </c>
      <c r="B186" s="1">
        <v>5.7</v>
      </c>
      <c r="C186" s="1">
        <v>4.0779106699999987</v>
      </c>
      <c r="D186" s="1">
        <v>10</v>
      </c>
      <c r="G186" s="1" t="s">
        <v>92</v>
      </c>
      <c r="H186" s="1">
        <v>5.4</v>
      </c>
      <c r="I186" s="1">
        <v>4</v>
      </c>
      <c r="J186" s="1">
        <v>9</v>
      </c>
      <c r="K186" s="1">
        <f t="shared" si="16"/>
        <v>1</v>
      </c>
      <c r="L186" s="1">
        <f t="shared" si="12"/>
        <v>0</v>
      </c>
      <c r="M186" s="1">
        <f t="shared" si="13"/>
        <v>0</v>
      </c>
      <c r="N186" s="1">
        <f t="shared" si="14"/>
        <v>0</v>
      </c>
      <c r="O186" s="1">
        <f t="shared" si="15"/>
        <v>1</v>
      </c>
    </row>
    <row r="187" spans="1:15" x14ac:dyDescent="0.25">
      <c r="A187" s="1" t="s">
        <v>93</v>
      </c>
      <c r="B187" s="1">
        <v>4.5</v>
      </c>
      <c r="C187" s="1">
        <v>4.3574638299999995</v>
      </c>
      <c r="D187" s="1">
        <v>8</v>
      </c>
      <c r="G187" s="1" t="s">
        <v>123</v>
      </c>
      <c r="H187" s="1">
        <v>4.4000000000000004</v>
      </c>
      <c r="I187" s="1">
        <v>4</v>
      </c>
      <c r="J187" s="1">
        <v>9</v>
      </c>
      <c r="K187" s="1">
        <f t="shared" si="16"/>
        <v>1</v>
      </c>
      <c r="L187" s="1">
        <f t="shared" si="12"/>
        <v>0</v>
      </c>
      <c r="M187" s="1">
        <f t="shared" si="13"/>
        <v>0</v>
      </c>
      <c r="N187" s="1">
        <f t="shared" si="14"/>
        <v>0</v>
      </c>
      <c r="O187" s="1">
        <f t="shared" si="15"/>
        <v>1</v>
      </c>
    </row>
    <row r="188" spans="1:15" x14ac:dyDescent="0.25">
      <c r="A188" s="1" t="s">
        <v>134</v>
      </c>
      <c r="B188" s="1">
        <v>6.3</v>
      </c>
      <c r="C188" s="1">
        <v>3.3563666300000006</v>
      </c>
      <c r="D188" s="1">
        <v>8</v>
      </c>
      <c r="G188" s="1" t="s">
        <v>152</v>
      </c>
      <c r="H188" s="1">
        <v>4.5</v>
      </c>
      <c r="I188" s="1">
        <v>4</v>
      </c>
      <c r="J188" s="1">
        <v>9</v>
      </c>
      <c r="K188" s="1">
        <f t="shared" si="16"/>
        <v>1</v>
      </c>
      <c r="L188" s="1">
        <f t="shared" si="12"/>
        <v>0</v>
      </c>
      <c r="M188" s="1">
        <f t="shared" si="13"/>
        <v>0</v>
      </c>
      <c r="N188" s="1">
        <f t="shared" si="14"/>
        <v>0</v>
      </c>
      <c r="O188" s="1">
        <f t="shared" si="15"/>
        <v>1</v>
      </c>
    </row>
    <row r="189" spans="1:15" x14ac:dyDescent="0.25">
      <c r="A189" s="1" t="s">
        <v>157</v>
      </c>
      <c r="B189" s="1">
        <v>4.4000000000000004</v>
      </c>
      <c r="C189" s="1">
        <v>3.8141771099999997</v>
      </c>
      <c r="D189" s="1">
        <v>7</v>
      </c>
      <c r="G189" s="1" t="s">
        <v>124</v>
      </c>
      <c r="H189" s="1">
        <v>4.5</v>
      </c>
      <c r="I189" s="1">
        <v>4</v>
      </c>
      <c r="J189" s="1">
        <v>9</v>
      </c>
      <c r="K189" s="1">
        <f t="shared" si="16"/>
        <v>1</v>
      </c>
      <c r="L189" s="1">
        <f t="shared" si="12"/>
        <v>0</v>
      </c>
      <c r="M189" s="1">
        <f t="shared" si="13"/>
        <v>0</v>
      </c>
      <c r="N189" s="1">
        <f t="shared" si="14"/>
        <v>0</v>
      </c>
      <c r="O189" s="1">
        <f t="shared" si="15"/>
        <v>1</v>
      </c>
    </row>
    <row r="190" spans="1:15" x14ac:dyDescent="0.25">
      <c r="A190" s="1" t="s">
        <v>67</v>
      </c>
      <c r="B190" s="1">
        <v>5.4</v>
      </c>
      <c r="C190" s="1">
        <v>4.2118601399999998</v>
      </c>
      <c r="D190" s="1">
        <v>6</v>
      </c>
      <c r="G190" s="1" t="s">
        <v>182</v>
      </c>
      <c r="H190" s="1">
        <v>5.0999999999999996</v>
      </c>
      <c r="I190" s="1">
        <v>4</v>
      </c>
      <c r="J190" s="1">
        <v>9</v>
      </c>
      <c r="K190" s="1">
        <f t="shared" si="16"/>
        <v>1</v>
      </c>
      <c r="L190" s="1">
        <f t="shared" si="12"/>
        <v>0</v>
      </c>
      <c r="M190" s="1">
        <f t="shared" si="13"/>
        <v>0</v>
      </c>
      <c r="N190" s="1">
        <f t="shared" si="14"/>
        <v>0</v>
      </c>
      <c r="O190" s="1">
        <f t="shared" si="15"/>
        <v>1</v>
      </c>
    </row>
    <row r="191" spans="1:15" x14ac:dyDescent="0.25">
      <c r="A191" s="1" t="s">
        <v>69</v>
      </c>
      <c r="B191" s="1">
        <v>4.4000000000000004</v>
      </c>
      <c r="C191" s="1">
        <v>3.0865653600000007</v>
      </c>
      <c r="D191" s="1">
        <v>6</v>
      </c>
      <c r="G191" s="1" t="s">
        <v>134</v>
      </c>
      <c r="H191" s="1">
        <v>6.3</v>
      </c>
      <c r="I191" s="1">
        <v>4</v>
      </c>
      <c r="J191" s="1">
        <v>9</v>
      </c>
      <c r="K191" s="1">
        <f t="shared" si="16"/>
        <v>1</v>
      </c>
      <c r="L191" s="1">
        <f t="shared" si="12"/>
        <v>0</v>
      </c>
      <c r="M191" s="1">
        <f t="shared" si="13"/>
        <v>0</v>
      </c>
      <c r="N191" s="1">
        <f t="shared" si="14"/>
        <v>0</v>
      </c>
      <c r="O191" s="1">
        <f t="shared" si="15"/>
        <v>1</v>
      </c>
    </row>
    <row r="192" spans="1:15" x14ac:dyDescent="0.25">
      <c r="A192" s="1" t="s">
        <v>72</v>
      </c>
      <c r="B192" s="1">
        <v>5.0999999999999996</v>
      </c>
      <c r="C192" s="1">
        <v>3.4599282100000002</v>
      </c>
      <c r="D192" s="1">
        <v>6</v>
      </c>
      <c r="G192" s="1" t="s">
        <v>85</v>
      </c>
      <c r="H192" s="1">
        <v>4.8</v>
      </c>
      <c r="I192" s="1">
        <v>4</v>
      </c>
      <c r="J192" s="1">
        <v>9</v>
      </c>
      <c r="K192" s="1">
        <f t="shared" si="16"/>
        <v>1</v>
      </c>
      <c r="L192" s="1">
        <f t="shared" si="12"/>
        <v>0</v>
      </c>
      <c r="M192" s="1">
        <f t="shared" si="13"/>
        <v>0</v>
      </c>
      <c r="N192" s="1">
        <f t="shared" si="14"/>
        <v>0</v>
      </c>
      <c r="O192" s="1">
        <f t="shared" si="15"/>
        <v>1</v>
      </c>
    </row>
    <row r="193" spans="1:15" x14ac:dyDescent="0.25">
      <c r="A193" s="1" t="s">
        <v>77</v>
      </c>
      <c r="B193" s="1">
        <v>4.7</v>
      </c>
      <c r="C193" s="1">
        <v>3.3924013099999994</v>
      </c>
      <c r="D193" s="1">
        <v>6</v>
      </c>
      <c r="G193" s="1" t="s">
        <v>89</v>
      </c>
      <c r="H193" s="1">
        <v>6.2</v>
      </c>
      <c r="I193" s="1">
        <v>4</v>
      </c>
      <c r="J193" s="1">
        <v>9</v>
      </c>
      <c r="K193" s="1">
        <f t="shared" si="16"/>
        <v>1</v>
      </c>
      <c r="L193" s="1">
        <f t="shared" si="12"/>
        <v>0</v>
      </c>
      <c r="M193" s="1">
        <f t="shared" si="13"/>
        <v>0</v>
      </c>
      <c r="N193" s="1">
        <f t="shared" si="14"/>
        <v>0</v>
      </c>
      <c r="O193" s="1">
        <f t="shared" si="15"/>
        <v>1</v>
      </c>
    </row>
    <row r="194" spans="1:15" x14ac:dyDescent="0.25">
      <c r="A194" s="1" t="s">
        <v>112</v>
      </c>
      <c r="B194" s="1">
        <v>4.9000000000000004</v>
      </c>
      <c r="C194" s="1">
        <v>3.1767817700000003</v>
      </c>
      <c r="D194" s="1">
        <v>6</v>
      </c>
      <c r="G194" s="1" t="s">
        <v>65</v>
      </c>
      <c r="H194" s="1">
        <v>5.0999999999999996</v>
      </c>
      <c r="I194" s="1">
        <v>4</v>
      </c>
      <c r="J194" s="1">
        <v>8</v>
      </c>
      <c r="K194" s="1">
        <f t="shared" si="16"/>
        <v>1</v>
      </c>
      <c r="L194" s="1">
        <f t="shared" ref="L194:L257" si="17">IF(AND((J194&lt;I194),(J194&gt;2),(I194&lt;10)),1,0)</f>
        <v>0</v>
      </c>
      <c r="M194" s="1">
        <f t="shared" ref="M194:M257" si="18">IF(J194&gt;=10,1,0)</f>
        <v>0</v>
      </c>
      <c r="N194" s="1">
        <f t="shared" ref="N194:N257" si="19">IF(J194&lt;=2,1,0)</f>
        <v>0</v>
      </c>
      <c r="O194" s="1">
        <f t="shared" ref="O194:O257" si="20">SUM(K194:N194)</f>
        <v>1</v>
      </c>
    </row>
    <row r="195" spans="1:15" x14ac:dyDescent="0.25">
      <c r="A195" s="1" t="s">
        <v>148</v>
      </c>
      <c r="B195" s="1">
        <v>7.1</v>
      </c>
      <c r="C195" s="1">
        <v>5.7979154300000006</v>
      </c>
      <c r="D195" s="1">
        <v>6</v>
      </c>
      <c r="G195" s="1" t="s">
        <v>129</v>
      </c>
      <c r="H195" s="1">
        <v>4.8</v>
      </c>
      <c r="I195" s="1">
        <v>4</v>
      </c>
      <c r="J195" s="1">
        <v>8</v>
      </c>
      <c r="K195" s="1">
        <f t="shared" si="16"/>
        <v>1</v>
      </c>
      <c r="L195" s="1">
        <f t="shared" si="17"/>
        <v>0</v>
      </c>
      <c r="M195" s="1">
        <f t="shared" si="18"/>
        <v>0</v>
      </c>
      <c r="N195" s="1">
        <f t="shared" si="19"/>
        <v>0</v>
      </c>
      <c r="O195" s="1">
        <f t="shared" si="20"/>
        <v>1</v>
      </c>
    </row>
    <row r="196" spans="1:15" x14ac:dyDescent="0.25">
      <c r="A196" s="1" t="s">
        <v>150</v>
      </c>
      <c r="B196" s="1">
        <v>5.7</v>
      </c>
      <c r="C196" s="1">
        <v>3.4415803300000003</v>
      </c>
      <c r="D196" s="1">
        <v>6</v>
      </c>
      <c r="G196" s="1" t="s">
        <v>137</v>
      </c>
      <c r="H196" s="1">
        <v>5.3</v>
      </c>
      <c r="I196" s="1">
        <v>4</v>
      </c>
      <c r="J196" s="1">
        <v>8</v>
      </c>
      <c r="K196" s="1">
        <f t="shared" si="16"/>
        <v>1</v>
      </c>
      <c r="L196" s="1">
        <f t="shared" si="17"/>
        <v>0</v>
      </c>
      <c r="M196" s="1">
        <f t="shared" si="18"/>
        <v>0</v>
      </c>
      <c r="N196" s="1">
        <f t="shared" si="19"/>
        <v>0</v>
      </c>
      <c r="O196" s="1">
        <f t="shared" si="20"/>
        <v>1</v>
      </c>
    </row>
    <row r="197" spans="1:15" x14ac:dyDescent="0.25">
      <c r="A197" s="1" t="s">
        <v>106</v>
      </c>
      <c r="B197" s="1">
        <v>4.3</v>
      </c>
      <c r="C197" s="1">
        <v>3.8407954200000005</v>
      </c>
      <c r="D197" s="1">
        <v>5</v>
      </c>
      <c r="G197" s="1" t="s">
        <v>93</v>
      </c>
      <c r="H197" s="1">
        <v>4.5</v>
      </c>
      <c r="I197" s="1">
        <v>4</v>
      </c>
      <c r="J197" s="1">
        <v>8</v>
      </c>
      <c r="K197" s="1">
        <f t="shared" si="16"/>
        <v>1</v>
      </c>
      <c r="L197" s="1">
        <f t="shared" si="17"/>
        <v>0</v>
      </c>
      <c r="M197" s="1">
        <f t="shared" si="18"/>
        <v>0</v>
      </c>
      <c r="N197" s="1">
        <f t="shared" si="19"/>
        <v>0</v>
      </c>
      <c r="O197" s="1">
        <f t="shared" si="20"/>
        <v>1</v>
      </c>
    </row>
    <row r="198" spans="1:15" x14ac:dyDescent="0.25">
      <c r="A198" s="1" t="s">
        <v>117</v>
      </c>
      <c r="B198" s="1">
        <v>4.5999999999999996</v>
      </c>
      <c r="C198" s="1">
        <v>4.1668933099999999</v>
      </c>
      <c r="D198" s="1">
        <v>5</v>
      </c>
      <c r="G198" s="1" t="s">
        <v>127</v>
      </c>
      <c r="H198" s="1">
        <v>4.7</v>
      </c>
      <c r="I198" s="1">
        <v>4</v>
      </c>
      <c r="J198" s="1">
        <v>8</v>
      </c>
      <c r="K198" s="1">
        <f t="shared" si="16"/>
        <v>1</v>
      </c>
      <c r="L198" s="1">
        <f t="shared" si="17"/>
        <v>0</v>
      </c>
      <c r="M198" s="1">
        <f t="shared" si="18"/>
        <v>0</v>
      </c>
      <c r="N198" s="1">
        <f t="shared" si="19"/>
        <v>0</v>
      </c>
      <c r="O198" s="1">
        <f t="shared" si="20"/>
        <v>1</v>
      </c>
    </row>
    <row r="199" spans="1:15" x14ac:dyDescent="0.25">
      <c r="A199" s="1" t="s">
        <v>122</v>
      </c>
      <c r="B199" s="1">
        <v>4.5</v>
      </c>
      <c r="C199" s="1">
        <v>3.6284241100000001</v>
      </c>
      <c r="D199" s="1">
        <v>5</v>
      </c>
      <c r="G199" s="1" t="s">
        <v>129</v>
      </c>
      <c r="H199" s="1">
        <v>4.8</v>
      </c>
      <c r="I199" s="1">
        <v>4</v>
      </c>
      <c r="J199" s="1">
        <v>8</v>
      </c>
      <c r="K199" s="1">
        <f t="shared" ref="K199:K262" si="21">IF(AND((10&gt;J199),(J199&gt;I199),(I199&gt;2)),1,0)</f>
        <v>1</v>
      </c>
      <c r="L199" s="1">
        <f t="shared" si="17"/>
        <v>0</v>
      </c>
      <c r="M199" s="1">
        <f t="shared" si="18"/>
        <v>0</v>
      </c>
      <c r="N199" s="1">
        <f t="shared" si="19"/>
        <v>0</v>
      </c>
      <c r="O199" s="1">
        <f t="shared" si="20"/>
        <v>1</v>
      </c>
    </row>
    <row r="200" spans="1:15" x14ac:dyDescent="0.25">
      <c r="A200" s="1" t="s">
        <v>130</v>
      </c>
      <c r="B200" s="1">
        <v>4.0999999999999996</v>
      </c>
      <c r="C200" s="1">
        <v>3.88722162</v>
      </c>
      <c r="D200" s="1">
        <v>5</v>
      </c>
      <c r="G200" s="1" t="s">
        <v>116</v>
      </c>
      <c r="H200" s="1">
        <v>4</v>
      </c>
      <c r="I200" s="1">
        <v>4</v>
      </c>
      <c r="J200" s="1">
        <v>8</v>
      </c>
      <c r="K200" s="1">
        <f t="shared" si="21"/>
        <v>1</v>
      </c>
      <c r="L200" s="1">
        <f t="shared" si="17"/>
        <v>0</v>
      </c>
      <c r="M200" s="1">
        <f t="shared" si="18"/>
        <v>0</v>
      </c>
      <c r="N200" s="1">
        <f t="shared" si="19"/>
        <v>0</v>
      </c>
      <c r="O200" s="1">
        <f t="shared" si="20"/>
        <v>1</v>
      </c>
    </row>
    <row r="201" spans="1:15" x14ac:dyDescent="0.25">
      <c r="A201" s="1" t="s">
        <v>65</v>
      </c>
      <c r="B201" s="1">
        <v>5.0999999999999996</v>
      </c>
      <c r="C201" s="1">
        <v>3.5104983099999991</v>
      </c>
      <c r="D201" s="1">
        <v>2</v>
      </c>
      <c r="G201" s="1" t="s">
        <v>64</v>
      </c>
      <c r="H201" s="1">
        <v>4.5</v>
      </c>
      <c r="I201" s="1">
        <v>4</v>
      </c>
      <c r="J201" s="1">
        <v>8</v>
      </c>
      <c r="K201" s="1">
        <f t="shared" si="21"/>
        <v>1</v>
      </c>
      <c r="L201" s="1">
        <f t="shared" si="17"/>
        <v>0</v>
      </c>
      <c r="M201" s="1">
        <f t="shared" si="18"/>
        <v>0</v>
      </c>
      <c r="N201" s="1">
        <f t="shared" si="19"/>
        <v>0</v>
      </c>
      <c r="O201" s="1">
        <f t="shared" si="20"/>
        <v>1</v>
      </c>
    </row>
    <row r="202" spans="1:15" x14ac:dyDescent="0.25">
      <c r="A202" s="1" t="s">
        <v>162</v>
      </c>
      <c r="B202" s="1">
        <v>5.5</v>
      </c>
      <c r="C202" s="1">
        <v>3.74152979</v>
      </c>
      <c r="D202" s="1">
        <v>2</v>
      </c>
      <c r="G202" s="1" t="s">
        <v>149</v>
      </c>
      <c r="H202" s="1">
        <v>4.4000000000000004</v>
      </c>
      <c r="I202" s="1">
        <v>4</v>
      </c>
      <c r="J202" s="1">
        <v>8</v>
      </c>
      <c r="K202" s="1">
        <f t="shared" si="21"/>
        <v>1</v>
      </c>
      <c r="L202" s="1">
        <f t="shared" si="17"/>
        <v>0</v>
      </c>
      <c r="M202" s="1">
        <f t="shared" si="18"/>
        <v>0</v>
      </c>
      <c r="N202" s="1">
        <f t="shared" si="19"/>
        <v>0</v>
      </c>
      <c r="O202" s="1">
        <f t="shared" si="20"/>
        <v>1</v>
      </c>
    </row>
    <row r="203" spans="1:15" x14ac:dyDescent="0.25">
      <c r="A203" s="1" t="s">
        <v>71</v>
      </c>
      <c r="B203" s="1">
        <v>4.3</v>
      </c>
      <c r="C203" s="1">
        <v>3.6575852000000006</v>
      </c>
      <c r="D203" s="1">
        <v>2</v>
      </c>
      <c r="G203" s="1" t="s">
        <v>62</v>
      </c>
      <c r="H203" s="1">
        <v>4.5</v>
      </c>
      <c r="I203" s="1">
        <v>4</v>
      </c>
      <c r="J203" s="1">
        <v>8</v>
      </c>
      <c r="K203" s="1">
        <f t="shared" si="21"/>
        <v>1</v>
      </c>
      <c r="L203" s="1">
        <f t="shared" si="17"/>
        <v>0</v>
      </c>
      <c r="M203" s="1">
        <f t="shared" si="18"/>
        <v>0</v>
      </c>
      <c r="N203" s="1">
        <f t="shared" si="19"/>
        <v>0</v>
      </c>
      <c r="O203" s="1">
        <f t="shared" si="20"/>
        <v>1</v>
      </c>
    </row>
    <row r="204" spans="1:15" x14ac:dyDescent="0.25">
      <c r="A204" s="1" t="s">
        <v>74</v>
      </c>
      <c r="B204" s="1">
        <v>4.4000000000000004</v>
      </c>
      <c r="C204" s="1">
        <v>3.1774343300000014</v>
      </c>
      <c r="D204" s="1">
        <v>2</v>
      </c>
      <c r="G204" s="1" t="s">
        <v>67</v>
      </c>
      <c r="H204" s="1">
        <v>5.4</v>
      </c>
      <c r="I204" s="1">
        <v>4</v>
      </c>
      <c r="J204" s="1">
        <v>8</v>
      </c>
      <c r="K204" s="1">
        <f t="shared" si="21"/>
        <v>1</v>
      </c>
      <c r="L204" s="1">
        <f t="shared" si="17"/>
        <v>0</v>
      </c>
      <c r="M204" s="1">
        <f t="shared" si="18"/>
        <v>0</v>
      </c>
      <c r="N204" s="1">
        <f t="shared" si="19"/>
        <v>0</v>
      </c>
      <c r="O204" s="1">
        <f t="shared" si="20"/>
        <v>1</v>
      </c>
    </row>
    <row r="205" spans="1:15" x14ac:dyDescent="0.25">
      <c r="A205" s="1" t="s">
        <v>76</v>
      </c>
      <c r="B205" s="1">
        <v>4.9000000000000004</v>
      </c>
      <c r="C205" s="1">
        <v>2.8994197400000004</v>
      </c>
      <c r="D205" s="1">
        <v>2</v>
      </c>
      <c r="G205" s="1" t="s">
        <v>90</v>
      </c>
      <c r="H205" s="1">
        <v>4.8</v>
      </c>
      <c r="I205" s="1">
        <v>4</v>
      </c>
      <c r="J205" s="1">
        <v>8</v>
      </c>
      <c r="K205" s="1">
        <f t="shared" si="21"/>
        <v>1</v>
      </c>
      <c r="L205" s="1">
        <f t="shared" si="17"/>
        <v>0</v>
      </c>
      <c r="M205" s="1">
        <f t="shared" si="18"/>
        <v>0</v>
      </c>
      <c r="N205" s="1">
        <f t="shared" si="19"/>
        <v>0</v>
      </c>
      <c r="O205" s="1">
        <f t="shared" si="20"/>
        <v>1</v>
      </c>
    </row>
    <row r="206" spans="1:15" x14ac:dyDescent="0.25">
      <c r="A206" s="1" t="s">
        <v>84</v>
      </c>
      <c r="B206" s="1">
        <v>5</v>
      </c>
      <c r="C206" s="1">
        <v>5.00279235</v>
      </c>
      <c r="D206" s="1">
        <v>2</v>
      </c>
      <c r="G206" s="1" t="s">
        <v>133</v>
      </c>
      <c r="H206" s="1">
        <v>4.5999999999999996</v>
      </c>
      <c r="I206" s="1">
        <v>4</v>
      </c>
      <c r="J206" s="1">
        <v>8</v>
      </c>
      <c r="K206" s="1">
        <f t="shared" si="21"/>
        <v>1</v>
      </c>
      <c r="L206" s="1">
        <f t="shared" si="17"/>
        <v>0</v>
      </c>
      <c r="M206" s="1">
        <f t="shared" si="18"/>
        <v>0</v>
      </c>
      <c r="N206" s="1">
        <f t="shared" si="19"/>
        <v>0</v>
      </c>
      <c r="O206" s="1">
        <f t="shared" si="20"/>
        <v>1</v>
      </c>
    </row>
    <row r="207" spans="1:15" x14ac:dyDescent="0.25">
      <c r="A207" s="1" t="s">
        <v>100</v>
      </c>
      <c r="B207" s="1">
        <v>4.8</v>
      </c>
      <c r="C207" s="1">
        <v>3.0534456300000028</v>
      </c>
      <c r="D207" s="1">
        <v>2</v>
      </c>
      <c r="G207" s="1" t="s">
        <v>149</v>
      </c>
      <c r="H207" s="1">
        <v>4.4000000000000004</v>
      </c>
      <c r="I207" s="1">
        <v>4</v>
      </c>
      <c r="J207" s="1">
        <v>8</v>
      </c>
      <c r="K207" s="1">
        <f t="shared" si="21"/>
        <v>1</v>
      </c>
      <c r="L207" s="1">
        <f t="shared" si="17"/>
        <v>0</v>
      </c>
      <c r="M207" s="1">
        <f t="shared" si="18"/>
        <v>0</v>
      </c>
      <c r="N207" s="1">
        <f t="shared" si="19"/>
        <v>0</v>
      </c>
      <c r="O207" s="1">
        <f t="shared" si="20"/>
        <v>1</v>
      </c>
    </row>
    <row r="208" spans="1:15" x14ac:dyDescent="0.25">
      <c r="A208" s="1" t="s">
        <v>104</v>
      </c>
      <c r="B208" s="1">
        <v>5.4</v>
      </c>
      <c r="C208" s="1">
        <v>3.8637072800000003</v>
      </c>
      <c r="D208" s="1">
        <v>2</v>
      </c>
      <c r="G208" s="1" t="s">
        <v>195</v>
      </c>
      <c r="H208" s="1">
        <v>4.5</v>
      </c>
      <c r="I208" s="1">
        <v>4</v>
      </c>
      <c r="J208" s="1">
        <v>8</v>
      </c>
      <c r="K208" s="1">
        <f t="shared" si="21"/>
        <v>1</v>
      </c>
      <c r="L208" s="1">
        <f t="shared" si="17"/>
        <v>0</v>
      </c>
      <c r="M208" s="1">
        <f t="shared" si="18"/>
        <v>0</v>
      </c>
      <c r="N208" s="1">
        <f t="shared" si="19"/>
        <v>0</v>
      </c>
      <c r="O208" s="1">
        <f t="shared" si="20"/>
        <v>1</v>
      </c>
    </row>
    <row r="209" spans="1:15" x14ac:dyDescent="0.25">
      <c r="A209" s="1" t="s">
        <v>105</v>
      </c>
      <c r="B209" s="1">
        <v>4.4000000000000004</v>
      </c>
      <c r="C209" s="1">
        <v>3.5789324899999992</v>
      </c>
      <c r="D209" s="1">
        <v>2</v>
      </c>
      <c r="G209" s="1" t="s">
        <v>180</v>
      </c>
      <c r="H209" s="1">
        <v>5</v>
      </c>
      <c r="I209" s="1">
        <v>4</v>
      </c>
      <c r="J209" s="1">
        <v>8</v>
      </c>
      <c r="K209" s="1">
        <f t="shared" si="21"/>
        <v>1</v>
      </c>
      <c r="L209" s="1">
        <f t="shared" si="17"/>
        <v>0</v>
      </c>
      <c r="M209" s="1">
        <f t="shared" si="18"/>
        <v>0</v>
      </c>
      <c r="N209" s="1">
        <f t="shared" si="19"/>
        <v>0</v>
      </c>
      <c r="O209" s="1">
        <f t="shared" si="20"/>
        <v>1</v>
      </c>
    </row>
    <row r="210" spans="1:15" x14ac:dyDescent="0.25">
      <c r="A210" s="1" t="s">
        <v>108</v>
      </c>
      <c r="B210" s="1">
        <v>4.4000000000000004</v>
      </c>
      <c r="C210" s="1">
        <v>3.20584581</v>
      </c>
      <c r="D210" s="1">
        <v>2</v>
      </c>
      <c r="G210" s="1" t="s">
        <v>117</v>
      </c>
      <c r="H210" s="1">
        <v>4.5999999999999996</v>
      </c>
      <c r="I210" s="1">
        <v>4</v>
      </c>
      <c r="J210" s="1">
        <v>8</v>
      </c>
      <c r="K210" s="1">
        <f t="shared" si="21"/>
        <v>1</v>
      </c>
      <c r="L210" s="1">
        <f t="shared" si="17"/>
        <v>0</v>
      </c>
      <c r="M210" s="1">
        <f t="shared" si="18"/>
        <v>0</v>
      </c>
      <c r="N210" s="1">
        <f t="shared" si="19"/>
        <v>0</v>
      </c>
      <c r="O210" s="1">
        <f t="shared" si="20"/>
        <v>1</v>
      </c>
    </row>
    <row r="211" spans="1:15" x14ac:dyDescent="0.25">
      <c r="A211" s="1" t="s">
        <v>129</v>
      </c>
      <c r="B211" s="1">
        <v>4.8</v>
      </c>
      <c r="C211" s="1">
        <v>4.0689040000000007</v>
      </c>
      <c r="D211" s="1">
        <v>2</v>
      </c>
      <c r="G211" s="1" t="s">
        <v>171</v>
      </c>
      <c r="H211" s="1">
        <v>4.7</v>
      </c>
      <c r="I211" s="1">
        <v>4</v>
      </c>
      <c r="J211" s="1">
        <v>8</v>
      </c>
      <c r="K211" s="1">
        <f t="shared" si="21"/>
        <v>1</v>
      </c>
      <c r="L211" s="1">
        <f t="shared" si="17"/>
        <v>0</v>
      </c>
      <c r="M211" s="1">
        <f t="shared" si="18"/>
        <v>0</v>
      </c>
      <c r="N211" s="1">
        <f t="shared" si="19"/>
        <v>0</v>
      </c>
      <c r="O211" s="1">
        <f t="shared" si="20"/>
        <v>1</v>
      </c>
    </row>
    <row r="212" spans="1:15" x14ac:dyDescent="0.25">
      <c r="A212" s="1" t="s">
        <v>139</v>
      </c>
      <c r="B212" s="1">
        <v>4.4000000000000004</v>
      </c>
      <c r="C212" s="1">
        <v>3.6869897099999998</v>
      </c>
      <c r="D212" s="1">
        <v>2</v>
      </c>
      <c r="G212" s="1" t="s">
        <v>85</v>
      </c>
      <c r="H212" s="1">
        <v>4.8</v>
      </c>
      <c r="I212" s="1">
        <v>4</v>
      </c>
      <c r="J212" s="1">
        <v>8</v>
      </c>
      <c r="K212" s="1">
        <f t="shared" si="21"/>
        <v>1</v>
      </c>
      <c r="L212" s="1">
        <f t="shared" si="17"/>
        <v>0</v>
      </c>
      <c r="M212" s="1">
        <f t="shared" si="18"/>
        <v>0</v>
      </c>
      <c r="N212" s="1">
        <f t="shared" si="19"/>
        <v>0</v>
      </c>
      <c r="O212" s="1">
        <f t="shared" si="20"/>
        <v>1</v>
      </c>
    </row>
    <row r="213" spans="1:15" x14ac:dyDescent="0.25">
      <c r="A213" s="1" t="s">
        <v>151</v>
      </c>
      <c r="B213" s="1">
        <v>4.3</v>
      </c>
      <c r="C213" s="1">
        <v>3.4350543100000004</v>
      </c>
      <c r="D213" s="1">
        <v>2</v>
      </c>
      <c r="G213" s="1" t="s">
        <v>163</v>
      </c>
      <c r="H213" s="1">
        <v>5.6</v>
      </c>
      <c r="I213" s="1">
        <v>4</v>
      </c>
      <c r="J213" s="1">
        <v>8</v>
      </c>
      <c r="K213" s="1">
        <f t="shared" si="21"/>
        <v>1</v>
      </c>
      <c r="L213" s="1">
        <f t="shared" si="17"/>
        <v>0</v>
      </c>
      <c r="M213" s="1">
        <f t="shared" si="18"/>
        <v>0</v>
      </c>
      <c r="N213" s="1">
        <f t="shared" si="19"/>
        <v>0</v>
      </c>
      <c r="O213" s="1">
        <f t="shared" si="20"/>
        <v>1</v>
      </c>
    </row>
    <row r="214" spans="1:15" x14ac:dyDescent="0.25">
      <c r="A214" s="1" t="s">
        <v>161</v>
      </c>
      <c r="B214" s="1">
        <v>4.2</v>
      </c>
      <c r="C214" s="1">
        <v>3.7759520800000006</v>
      </c>
      <c r="D214" s="1">
        <v>1</v>
      </c>
      <c r="G214" s="1" t="s">
        <v>97</v>
      </c>
      <c r="H214" s="1">
        <v>4.5</v>
      </c>
      <c r="I214" s="1">
        <v>4</v>
      </c>
      <c r="J214" s="1">
        <v>8</v>
      </c>
      <c r="K214" s="1">
        <f t="shared" si="21"/>
        <v>1</v>
      </c>
      <c r="L214" s="1">
        <f t="shared" si="17"/>
        <v>0</v>
      </c>
      <c r="M214" s="1">
        <f t="shared" si="18"/>
        <v>0</v>
      </c>
      <c r="N214" s="1">
        <f t="shared" si="19"/>
        <v>0</v>
      </c>
      <c r="O214" s="1">
        <f t="shared" si="20"/>
        <v>1</v>
      </c>
    </row>
    <row r="215" spans="1:15" x14ac:dyDescent="0.25">
      <c r="A215" s="1" t="s">
        <v>80</v>
      </c>
      <c r="B215" s="1">
        <v>4.9000000000000004</v>
      </c>
      <c r="C215" s="1">
        <v>3.6271790999999998</v>
      </c>
      <c r="D215" s="1">
        <v>1</v>
      </c>
      <c r="G215" s="1" t="s">
        <v>182</v>
      </c>
      <c r="H215" s="1">
        <v>5.0999999999999996</v>
      </c>
      <c r="I215" s="1">
        <v>4</v>
      </c>
      <c r="J215" s="1">
        <v>8</v>
      </c>
      <c r="K215" s="1">
        <f t="shared" si="21"/>
        <v>1</v>
      </c>
      <c r="L215" s="1">
        <f t="shared" si="17"/>
        <v>0</v>
      </c>
      <c r="M215" s="1">
        <f t="shared" si="18"/>
        <v>0</v>
      </c>
      <c r="N215" s="1">
        <f t="shared" si="19"/>
        <v>0</v>
      </c>
      <c r="O215" s="1">
        <f t="shared" si="20"/>
        <v>1</v>
      </c>
    </row>
    <row r="216" spans="1:15" x14ac:dyDescent="0.25">
      <c r="A216" s="1" t="s">
        <v>83</v>
      </c>
      <c r="B216" s="1">
        <v>4.4000000000000004</v>
      </c>
      <c r="C216" s="1">
        <v>3.0782692199999988</v>
      </c>
      <c r="D216" s="1">
        <v>1</v>
      </c>
      <c r="G216" s="1" t="s">
        <v>180</v>
      </c>
      <c r="H216" s="1">
        <v>5</v>
      </c>
      <c r="I216" s="1">
        <v>4</v>
      </c>
      <c r="J216" s="1">
        <v>8</v>
      </c>
      <c r="K216" s="1">
        <f t="shared" si="21"/>
        <v>1</v>
      </c>
      <c r="L216" s="1">
        <f t="shared" si="17"/>
        <v>0</v>
      </c>
      <c r="M216" s="1">
        <f t="shared" si="18"/>
        <v>0</v>
      </c>
      <c r="N216" s="1">
        <f t="shared" si="19"/>
        <v>0</v>
      </c>
      <c r="O216" s="1">
        <f t="shared" si="20"/>
        <v>1</v>
      </c>
    </row>
    <row r="217" spans="1:15" x14ac:dyDescent="0.25">
      <c r="A217" s="1" t="s">
        <v>85</v>
      </c>
      <c r="B217" s="1">
        <v>4.8</v>
      </c>
      <c r="C217" s="1">
        <v>4.6437252500000019</v>
      </c>
      <c r="D217" s="1">
        <v>1</v>
      </c>
      <c r="G217" s="1" t="s">
        <v>165</v>
      </c>
      <c r="H217" s="1">
        <v>7.1</v>
      </c>
      <c r="I217" s="1">
        <v>4</v>
      </c>
      <c r="J217" s="1">
        <v>7</v>
      </c>
      <c r="K217" s="1">
        <f t="shared" si="21"/>
        <v>1</v>
      </c>
      <c r="L217" s="1">
        <f t="shared" si="17"/>
        <v>0</v>
      </c>
      <c r="M217" s="1">
        <f t="shared" si="18"/>
        <v>0</v>
      </c>
      <c r="N217" s="1">
        <f t="shared" si="19"/>
        <v>0</v>
      </c>
      <c r="O217" s="1">
        <f t="shared" si="20"/>
        <v>1</v>
      </c>
    </row>
    <row r="218" spans="1:15" x14ac:dyDescent="0.25">
      <c r="A218" s="1" t="s">
        <v>88</v>
      </c>
      <c r="B218" s="1">
        <v>4.5</v>
      </c>
      <c r="C218" s="1">
        <v>3.4961640599999999</v>
      </c>
      <c r="D218" s="1">
        <v>1</v>
      </c>
      <c r="G218" s="1" t="s">
        <v>134</v>
      </c>
      <c r="H218" s="1">
        <v>6.3</v>
      </c>
      <c r="I218" s="1">
        <v>4</v>
      </c>
      <c r="J218" s="1">
        <v>7</v>
      </c>
      <c r="K218" s="1">
        <f t="shared" si="21"/>
        <v>1</v>
      </c>
      <c r="L218" s="1">
        <f t="shared" si="17"/>
        <v>0</v>
      </c>
      <c r="M218" s="1">
        <f t="shared" si="18"/>
        <v>0</v>
      </c>
      <c r="N218" s="1">
        <f t="shared" si="19"/>
        <v>0</v>
      </c>
      <c r="O218" s="1">
        <f t="shared" si="20"/>
        <v>1</v>
      </c>
    </row>
    <row r="219" spans="1:15" x14ac:dyDescent="0.25">
      <c r="A219" s="1" t="s">
        <v>91</v>
      </c>
      <c r="B219" s="1">
        <v>4.9000000000000004</v>
      </c>
      <c r="C219" s="1">
        <v>4.1495601099999995</v>
      </c>
      <c r="D219" s="1">
        <v>1</v>
      </c>
      <c r="G219" s="1" t="s">
        <v>152</v>
      </c>
      <c r="H219" s="1">
        <v>4.5</v>
      </c>
      <c r="I219" s="1">
        <v>4</v>
      </c>
      <c r="J219" s="1">
        <v>7</v>
      </c>
      <c r="K219" s="1">
        <f t="shared" si="21"/>
        <v>1</v>
      </c>
      <c r="L219" s="1">
        <f t="shared" si="17"/>
        <v>0</v>
      </c>
      <c r="M219" s="1">
        <f t="shared" si="18"/>
        <v>0</v>
      </c>
      <c r="N219" s="1">
        <f t="shared" si="19"/>
        <v>0</v>
      </c>
      <c r="O219" s="1">
        <f t="shared" si="20"/>
        <v>1</v>
      </c>
    </row>
    <row r="220" spans="1:15" x14ac:dyDescent="0.25">
      <c r="A220" s="1" t="s">
        <v>92</v>
      </c>
      <c r="B220" s="1">
        <v>5.4</v>
      </c>
      <c r="C220" s="1">
        <v>2.9759011300000004</v>
      </c>
      <c r="D220" s="1">
        <v>1</v>
      </c>
      <c r="G220" s="1" t="s">
        <v>157</v>
      </c>
      <c r="H220" s="1">
        <v>4.4000000000000004</v>
      </c>
      <c r="I220" s="1">
        <v>4</v>
      </c>
      <c r="J220" s="1">
        <v>7</v>
      </c>
      <c r="K220" s="1">
        <f t="shared" si="21"/>
        <v>1</v>
      </c>
      <c r="L220" s="1">
        <f t="shared" si="17"/>
        <v>0</v>
      </c>
      <c r="M220" s="1">
        <f t="shared" si="18"/>
        <v>0</v>
      </c>
      <c r="N220" s="1">
        <f t="shared" si="19"/>
        <v>0</v>
      </c>
      <c r="O220" s="1">
        <f t="shared" si="20"/>
        <v>1</v>
      </c>
    </row>
    <row r="221" spans="1:15" x14ac:dyDescent="0.25">
      <c r="A221" s="1" t="s">
        <v>96</v>
      </c>
      <c r="B221" s="1">
        <v>4.9000000000000004</v>
      </c>
      <c r="C221" s="1">
        <v>3.239072999999999</v>
      </c>
      <c r="D221" s="1">
        <v>1</v>
      </c>
      <c r="G221" s="1" t="s">
        <v>67</v>
      </c>
      <c r="H221" s="1">
        <v>5.4</v>
      </c>
      <c r="I221" s="1">
        <v>4</v>
      </c>
      <c r="J221" s="1">
        <v>7</v>
      </c>
      <c r="K221" s="1">
        <f t="shared" si="21"/>
        <v>1</v>
      </c>
      <c r="L221" s="1">
        <f t="shared" si="17"/>
        <v>0</v>
      </c>
      <c r="M221" s="1">
        <f t="shared" si="18"/>
        <v>0</v>
      </c>
      <c r="N221" s="1">
        <f t="shared" si="19"/>
        <v>0</v>
      </c>
      <c r="O221" s="1">
        <f t="shared" si="20"/>
        <v>1</v>
      </c>
    </row>
    <row r="222" spans="1:15" x14ac:dyDescent="0.25">
      <c r="A222" s="1" t="s">
        <v>166</v>
      </c>
      <c r="B222" s="1">
        <v>4.3</v>
      </c>
      <c r="C222" s="1">
        <v>3.5907092</v>
      </c>
      <c r="D222" s="1">
        <v>1</v>
      </c>
      <c r="G222" s="1" t="s">
        <v>161</v>
      </c>
      <c r="H222" s="1">
        <v>4.2</v>
      </c>
      <c r="I222" s="1">
        <v>4</v>
      </c>
      <c r="J222" s="1">
        <v>7</v>
      </c>
      <c r="K222" s="1">
        <f t="shared" si="21"/>
        <v>1</v>
      </c>
      <c r="L222" s="1">
        <f t="shared" si="17"/>
        <v>0</v>
      </c>
      <c r="M222" s="1">
        <f t="shared" si="18"/>
        <v>0</v>
      </c>
      <c r="N222" s="1">
        <f t="shared" si="19"/>
        <v>0</v>
      </c>
      <c r="O222" s="1">
        <f t="shared" si="20"/>
        <v>1</v>
      </c>
    </row>
    <row r="223" spans="1:15" x14ac:dyDescent="0.25">
      <c r="A223" s="1" t="s">
        <v>97</v>
      </c>
      <c r="B223" s="1">
        <v>4.5</v>
      </c>
      <c r="C223" s="1">
        <v>3.754353019999999</v>
      </c>
      <c r="D223" s="1">
        <v>1</v>
      </c>
      <c r="G223" s="1" t="s">
        <v>87</v>
      </c>
      <c r="H223" s="1">
        <v>5</v>
      </c>
      <c r="I223" s="1">
        <v>4</v>
      </c>
      <c r="J223" s="1">
        <v>7</v>
      </c>
      <c r="K223" s="1">
        <f t="shared" si="21"/>
        <v>1</v>
      </c>
      <c r="L223" s="1">
        <f t="shared" si="17"/>
        <v>0</v>
      </c>
      <c r="M223" s="1">
        <f t="shared" si="18"/>
        <v>0</v>
      </c>
      <c r="N223" s="1">
        <f t="shared" si="19"/>
        <v>0</v>
      </c>
      <c r="O223" s="1">
        <f t="shared" si="20"/>
        <v>1</v>
      </c>
    </row>
    <row r="224" spans="1:15" x14ac:dyDescent="0.25">
      <c r="A224" s="1" t="s">
        <v>103</v>
      </c>
      <c r="B224" s="1">
        <v>4.2</v>
      </c>
      <c r="C224" s="1">
        <v>5.5570546799999985</v>
      </c>
      <c r="D224" s="1">
        <v>1</v>
      </c>
      <c r="G224" s="1" t="s">
        <v>93</v>
      </c>
      <c r="H224" s="1">
        <v>4.5</v>
      </c>
      <c r="I224" s="1">
        <v>4</v>
      </c>
      <c r="J224" s="1">
        <v>7</v>
      </c>
      <c r="K224" s="1">
        <f t="shared" si="21"/>
        <v>1</v>
      </c>
      <c r="L224" s="1">
        <f t="shared" si="17"/>
        <v>0</v>
      </c>
      <c r="M224" s="1">
        <f t="shared" si="18"/>
        <v>0</v>
      </c>
      <c r="N224" s="1">
        <f t="shared" si="19"/>
        <v>0</v>
      </c>
      <c r="O224" s="1">
        <f t="shared" si="20"/>
        <v>1</v>
      </c>
    </row>
    <row r="225" spans="1:15" x14ac:dyDescent="0.25">
      <c r="A225" s="1" t="s">
        <v>111</v>
      </c>
      <c r="B225" s="1">
        <v>4.5</v>
      </c>
      <c r="C225" s="1">
        <v>3.6754155099999997</v>
      </c>
      <c r="D225" s="1">
        <v>1</v>
      </c>
      <c r="G225" s="1" t="s">
        <v>98</v>
      </c>
      <c r="H225" s="1">
        <v>5</v>
      </c>
      <c r="I225" s="1">
        <v>4</v>
      </c>
      <c r="J225" s="1">
        <v>7</v>
      </c>
      <c r="K225" s="1">
        <f t="shared" si="21"/>
        <v>1</v>
      </c>
      <c r="L225" s="1">
        <f t="shared" si="17"/>
        <v>0</v>
      </c>
      <c r="M225" s="1">
        <f t="shared" si="18"/>
        <v>0</v>
      </c>
      <c r="N225" s="1">
        <f t="shared" si="19"/>
        <v>0</v>
      </c>
      <c r="O225" s="1">
        <f t="shared" si="20"/>
        <v>1</v>
      </c>
    </row>
    <row r="226" spans="1:15" x14ac:dyDescent="0.25">
      <c r="A226" s="1" t="s">
        <v>114</v>
      </c>
      <c r="B226" s="1">
        <v>4.5</v>
      </c>
      <c r="C226" s="1">
        <v>3.8254253999999999</v>
      </c>
      <c r="D226" s="1">
        <v>1</v>
      </c>
      <c r="G226" s="1" t="s">
        <v>104</v>
      </c>
      <c r="H226" s="1">
        <v>5.4</v>
      </c>
      <c r="I226" s="1">
        <v>4</v>
      </c>
      <c r="J226" s="1">
        <v>7</v>
      </c>
      <c r="K226" s="1">
        <f t="shared" si="21"/>
        <v>1</v>
      </c>
      <c r="L226" s="1">
        <f t="shared" si="17"/>
        <v>0</v>
      </c>
      <c r="M226" s="1">
        <f t="shared" si="18"/>
        <v>0</v>
      </c>
      <c r="N226" s="1">
        <f t="shared" si="19"/>
        <v>0</v>
      </c>
      <c r="O226" s="1">
        <f t="shared" si="20"/>
        <v>1</v>
      </c>
    </row>
    <row r="227" spans="1:15" x14ac:dyDescent="0.25">
      <c r="A227" s="1" t="s">
        <v>115</v>
      </c>
      <c r="B227" s="1">
        <v>4.9000000000000004</v>
      </c>
      <c r="C227" s="1">
        <v>2.2524673799999988</v>
      </c>
      <c r="D227" s="1">
        <v>1</v>
      </c>
      <c r="G227" s="1" t="s">
        <v>62</v>
      </c>
      <c r="H227" s="1">
        <v>4.5</v>
      </c>
      <c r="I227" s="1">
        <v>4</v>
      </c>
      <c r="J227" s="1">
        <v>7</v>
      </c>
      <c r="K227" s="1">
        <f t="shared" si="21"/>
        <v>1</v>
      </c>
      <c r="L227" s="1">
        <f t="shared" si="17"/>
        <v>0</v>
      </c>
      <c r="M227" s="1">
        <f t="shared" si="18"/>
        <v>0</v>
      </c>
      <c r="N227" s="1">
        <f t="shared" si="19"/>
        <v>0</v>
      </c>
      <c r="O227" s="1">
        <f t="shared" si="20"/>
        <v>1</v>
      </c>
    </row>
    <row r="228" spans="1:15" x14ac:dyDescent="0.25">
      <c r="A228" s="1" t="s">
        <v>123</v>
      </c>
      <c r="B228" s="1">
        <v>4.4000000000000004</v>
      </c>
      <c r="C228" s="1">
        <v>2.9876580199999991</v>
      </c>
      <c r="D228" s="1">
        <v>1</v>
      </c>
      <c r="G228" s="1" t="s">
        <v>123</v>
      </c>
      <c r="H228" s="1">
        <v>4.4000000000000004</v>
      </c>
      <c r="I228" s="1">
        <v>4</v>
      </c>
      <c r="J228" s="1">
        <v>7</v>
      </c>
      <c r="K228" s="1">
        <f t="shared" si="21"/>
        <v>1</v>
      </c>
      <c r="L228" s="1">
        <f t="shared" si="17"/>
        <v>0</v>
      </c>
      <c r="M228" s="1">
        <f t="shared" si="18"/>
        <v>0</v>
      </c>
      <c r="N228" s="1">
        <f t="shared" si="19"/>
        <v>0</v>
      </c>
      <c r="O228" s="1">
        <f t="shared" si="20"/>
        <v>1</v>
      </c>
    </row>
    <row r="229" spans="1:15" x14ac:dyDescent="0.25">
      <c r="A229" s="1" t="s">
        <v>124</v>
      </c>
      <c r="B229" s="1">
        <v>4.5</v>
      </c>
      <c r="C229" s="1">
        <v>4.4361263199999996</v>
      </c>
      <c r="D229" s="1">
        <v>1</v>
      </c>
      <c r="G229" s="1" t="s">
        <v>139</v>
      </c>
      <c r="H229" s="1">
        <v>4.4000000000000004</v>
      </c>
      <c r="I229" s="1">
        <v>4</v>
      </c>
      <c r="J229" s="1">
        <v>7</v>
      </c>
      <c r="K229" s="1">
        <f t="shared" si="21"/>
        <v>1</v>
      </c>
      <c r="L229" s="1">
        <f t="shared" si="17"/>
        <v>0</v>
      </c>
      <c r="M229" s="1">
        <f t="shared" si="18"/>
        <v>0</v>
      </c>
      <c r="N229" s="1">
        <f t="shared" si="19"/>
        <v>0</v>
      </c>
      <c r="O229" s="1">
        <f t="shared" si="20"/>
        <v>1</v>
      </c>
    </row>
    <row r="230" spans="1:15" x14ac:dyDescent="0.25">
      <c r="A230" s="1" t="s">
        <v>133</v>
      </c>
      <c r="B230" s="1">
        <v>4.5999999999999996</v>
      </c>
      <c r="C230" s="1">
        <v>2.7445554200000002</v>
      </c>
      <c r="D230" s="1">
        <v>1</v>
      </c>
      <c r="G230" s="1" t="s">
        <v>80</v>
      </c>
      <c r="H230" s="1">
        <v>4.9000000000000004</v>
      </c>
      <c r="I230" s="1">
        <v>4</v>
      </c>
      <c r="J230" s="1">
        <v>7</v>
      </c>
      <c r="K230" s="1">
        <f t="shared" si="21"/>
        <v>1</v>
      </c>
      <c r="L230" s="1">
        <f t="shared" si="17"/>
        <v>0</v>
      </c>
      <c r="M230" s="1">
        <f t="shared" si="18"/>
        <v>0</v>
      </c>
      <c r="N230" s="1">
        <f t="shared" si="19"/>
        <v>0</v>
      </c>
      <c r="O230" s="1">
        <f t="shared" si="20"/>
        <v>1</v>
      </c>
    </row>
    <row r="231" spans="1:15" x14ac:dyDescent="0.25">
      <c r="A231" s="1" t="s">
        <v>137</v>
      </c>
      <c r="B231" s="1">
        <v>5.3</v>
      </c>
      <c r="C231" s="1">
        <v>3.5836048299999987</v>
      </c>
      <c r="D231" s="1">
        <v>1</v>
      </c>
      <c r="G231" s="1" t="s">
        <v>137</v>
      </c>
      <c r="H231" s="1">
        <v>5.3</v>
      </c>
      <c r="I231" s="1">
        <v>4</v>
      </c>
      <c r="J231" s="1">
        <v>7</v>
      </c>
      <c r="K231" s="1">
        <f t="shared" si="21"/>
        <v>1</v>
      </c>
      <c r="L231" s="1">
        <f t="shared" si="17"/>
        <v>0</v>
      </c>
      <c r="M231" s="1">
        <f t="shared" si="18"/>
        <v>0</v>
      </c>
      <c r="N231" s="1">
        <f t="shared" si="19"/>
        <v>0</v>
      </c>
      <c r="O231" s="1">
        <f t="shared" si="20"/>
        <v>1</v>
      </c>
    </row>
    <row r="232" spans="1:15" x14ac:dyDescent="0.25">
      <c r="A232" s="1" t="s">
        <v>138</v>
      </c>
      <c r="B232" s="1">
        <v>4.7</v>
      </c>
      <c r="C232" s="1">
        <v>4.1259536199999989</v>
      </c>
      <c r="D232" s="1">
        <v>1</v>
      </c>
      <c r="G232" s="1" t="s">
        <v>97</v>
      </c>
      <c r="H232" s="1">
        <v>4.5</v>
      </c>
      <c r="I232" s="1">
        <v>4</v>
      </c>
      <c r="J232" s="1">
        <v>7</v>
      </c>
      <c r="K232" s="1">
        <f t="shared" si="21"/>
        <v>1</v>
      </c>
      <c r="L232" s="1">
        <f t="shared" si="17"/>
        <v>0</v>
      </c>
      <c r="M232" s="1">
        <f t="shared" si="18"/>
        <v>0</v>
      </c>
      <c r="N232" s="1">
        <f t="shared" si="19"/>
        <v>0</v>
      </c>
      <c r="O232" s="1">
        <f t="shared" si="20"/>
        <v>1</v>
      </c>
    </row>
    <row r="233" spans="1:15" x14ac:dyDescent="0.25">
      <c r="A233" s="1" t="s">
        <v>170</v>
      </c>
      <c r="B233" s="1">
        <v>5.3</v>
      </c>
      <c r="C233" s="1">
        <v>3.6882441000000004</v>
      </c>
      <c r="D233" s="1">
        <v>1</v>
      </c>
      <c r="G233" s="1" t="s">
        <v>65</v>
      </c>
      <c r="H233" s="1">
        <v>5.0999999999999996</v>
      </c>
      <c r="I233" s="1">
        <v>4</v>
      </c>
      <c r="J233" s="1">
        <v>7</v>
      </c>
      <c r="K233" s="1">
        <f t="shared" si="21"/>
        <v>1</v>
      </c>
      <c r="L233" s="1">
        <f t="shared" si="17"/>
        <v>0</v>
      </c>
      <c r="M233" s="1">
        <f t="shared" si="18"/>
        <v>0</v>
      </c>
      <c r="N233" s="1">
        <f t="shared" si="19"/>
        <v>0</v>
      </c>
      <c r="O233" s="1">
        <f t="shared" si="20"/>
        <v>1</v>
      </c>
    </row>
    <row r="234" spans="1:15" x14ac:dyDescent="0.25">
      <c r="A234" s="1" t="s">
        <v>152</v>
      </c>
      <c r="B234" s="1">
        <v>4.5</v>
      </c>
      <c r="C234" s="1">
        <v>3.7067256199999998</v>
      </c>
      <c r="D234" s="1">
        <v>1</v>
      </c>
      <c r="G234" s="1" t="s">
        <v>124</v>
      </c>
      <c r="H234" s="1">
        <v>4.5</v>
      </c>
      <c r="I234" s="1">
        <v>4</v>
      </c>
      <c r="J234" s="1">
        <v>7</v>
      </c>
      <c r="K234" s="1">
        <f t="shared" si="21"/>
        <v>1</v>
      </c>
      <c r="L234" s="1">
        <f t="shared" si="17"/>
        <v>0</v>
      </c>
      <c r="M234" s="1">
        <f t="shared" si="18"/>
        <v>0</v>
      </c>
      <c r="N234" s="1">
        <f t="shared" si="19"/>
        <v>0</v>
      </c>
      <c r="O234" s="1">
        <f t="shared" si="20"/>
        <v>1</v>
      </c>
    </row>
    <row r="235" spans="1:15" x14ac:dyDescent="0.25">
      <c r="A235" s="1" t="s">
        <v>159</v>
      </c>
      <c r="B235" s="1">
        <v>4.3</v>
      </c>
      <c r="C235" s="1">
        <v>3.4487739899999994</v>
      </c>
      <c r="D235" s="1">
        <v>1</v>
      </c>
      <c r="G235" s="1" t="s">
        <v>67</v>
      </c>
      <c r="H235" s="1">
        <v>5.4</v>
      </c>
      <c r="I235" s="1">
        <v>4</v>
      </c>
      <c r="J235" s="1">
        <v>7</v>
      </c>
      <c r="K235" s="1">
        <f t="shared" si="21"/>
        <v>1</v>
      </c>
      <c r="L235" s="1">
        <f t="shared" si="17"/>
        <v>0</v>
      </c>
      <c r="M235" s="1">
        <f t="shared" si="18"/>
        <v>0</v>
      </c>
      <c r="N235" s="1">
        <f t="shared" si="19"/>
        <v>0</v>
      </c>
      <c r="O235" s="1">
        <f t="shared" si="20"/>
        <v>1</v>
      </c>
    </row>
    <row r="236" spans="1:15" x14ac:dyDescent="0.25">
      <c r="A236" s="1" t="s">
        <v>160</v>
      </c>
      <c r="B236" s="1">
        <v>3.9</v>
      </c>
      <c r="C236" s="1">
        <v>3.2456903199999996</v>
      </c>
      <c r="D236" s="1">
        <v>0</v>
      </c>
      <c r="G236" s="1" t="s">
        <v>87</v>
      </c>
      <c r="H236" s="1">
        <v>5</v>
      </c>
      <c r="I236" s="1">
        <v>4</v>
      </c>
      <c r="J236" s="1">
        <v>7</v>
      </c>
      <c r="K236" s="1">
        <f t="shared" si="21"/>
        <v>1</v>
      </c>
      <c r="L236" s="1">
        <f t="shared" si="17"/>
        <v>0</v>
      </c>
      <c r="M236" s="1">
        <f t="shared" si="18"/>
        <v>0</v>
      </c>
      <c r="N236" s="1">
        <f t="shared" si="19"/>
        <v>0</v>
      </c>
      <c r="O236" s="1">
        <f t="shared" si="20"/>
        <v>1</v>
      </c>
    </row>
    <row r="237" spans="1:15" x14ac:dyDescent="0.25">
      <c r="A237" s="1" t="s">
        <v>64</v>
      </c>
      <c r="B237" s="1">
        <v>4.5</v>
      </c>
      <c r="C237" s="1">
        <v>4.641451169999999</v>
      </c>
      <c r="D237" s="1">
        <v>0</v>
      </c>
      <c r="G237" s="1" t="s">
        <v>122</v>
      </c>
      <c r="H237" s="1">
        <v>4.5</v>
      </c>
      <c r="I237" s="1">
        <v>4</v>
      </c>
      <c r="J237" s="1">
        <v>7</v>
      </c>
      <c r="K237" s="1">
        <f t="shared" si="21"/>
        <v>1</v>
      </c>
      <c r="L237" s="1">
        <f t="shared" si="17"/>
        <v>0</v>
      </c>
      <c r="M237" s="1">
        <f t="shared" si="18"/>
        <v>0</v>
      </c>
      <c r="N237" s="1">
        <f t="shared" si="19"/>
        <v>0</v>
      </c>
      <c r="O237" s="1">
        <f t="shared" si="20"/>
        <v>1</v>
      </c>
    </row>
    <row r="238" spans="1:15" x14ac:dyDescent="0.25">
      <c r="A238" s="1" t="s">
        <v>141</v>
      </c>
      <c r="B238" s="1">
        <v>4.7</v>
      </c>
      <c r="C238" s="1">
        <v>4.0618371700000004</v>
      </c>
      <c r="D238" s="1">
        <v>0</v>
      </c>
      <c r="G238" s="1" t="s">
        <v>124</v>
      </c>
      <c r="H238" s="1">
        <v>4.5</v>
      </c>
      <c r="I238" s="1">
        <v>4</v>
      </c>
      <c r="J238" s="1">
        <v>7</v>
      </c>
      <c r="K238" s="1">
        <f t="shared" si="21"/>
        <v>1</v>
      </c>
      <c r="L238" s="1">
        <f t="shared" si="17"/>
        <v>0</v>
      </c>
      <c r="M238" s="1">
        <f t="shared" si="18"/>
        <v>0</v>
      </c>
      <c r="N238" s="1">
        <f t="shared" si="19"/>
        <v>0</v>
      </c>
      <c r="O238" s="1">
        <f t="shared" si="20"/>
        <v>1</v>
      </c>
    </row>
    <row r="239" spans="1:15" x14ac:dyDescent="0.25">
      <c r="A239" s="1" t="s">
        <v>87</v>
      </c>
      <c r="B239" s="1">
        <v>5</v>
      </c>
      <c r="C239" s="1">
        <v>4.4281878199999998</v>
      </c>
      <c r="D239" s="1">
        <v>-1</v>
      </c>
      <c r="G239" s="1" t="s">
        <v>165</v>
      </c>
      <c r="H239" s="1">
        <v>7.1</v>
      </c>
      <c r="I239" s="1">
        <v>4</v>
      </c>
      <c r="J239" s="1">
        <v>7</v>
      </c>
      <c r="K239" s="1">
        <f t="shared" si="21"/>
        <v>1</v>
      </c>
      <c r="L239" s="1">
        <f t="shared" si="17"/>
        <v>0</v>
      </c>
      <c r="M239" s="1">
        <f t="shared" si="18"/>
        <v>0</v>
      </c>
      <c r="N239" s="1">
        <f t="shared" si="19"/>
        <v>0</v>
      </c>
      <c r="O239" s="1">
        <f t="shared" si="20"/>
        <v>1</v>
      </c>
    </row>
    <row r="240" spans="1:15" x14ac:dyDescent="0.25">
      <c r="A240" s="1" t="s">
        <v>132</v>
      </c>
      <c r="B240" s="1">
        <v>5.0999999999999996</v>
      </c>
      <c r="C240" s="1">
        <v>3.072139879999999</v>
      </c>
      <c r="D240" s="1">
        <v>-1</v>
      </c>
      <c r="G240" s="1" t="s">
        <v>167</v>
      </c>
      <c r="H240" s="1">
        <v>4.5</v>
      </c>
      <c r="I240" s="1">
        <v>4</v>
      </c>
      <c r="J240" s="1">
        <v>7</v>
      </c>
      <c r="K240" s="1">
        <f t="shared" si="21"/>
        <v>1</v>
      </c>
      <c r="L240" s="1">
        <f t="shared" si="17"/>
        <v>0</v>
      </c>
      <c r="M240" s="1">
        <f t="shared" si="18"/>
        <v>0</v>
      </c>
      <c r="N240" s="1">
        <f t="shared" si="19"/>
        <v>0</v>
      </c>
      <c r="O240" s="1">
        <f t="shared" si="20"/>
        <v>1</v>
      </c>
    </row>
    <row r="241" spans="1:15" x14ac:dyDescent="0.25">
      <c r="A241" s="1" t="s">
        <v>109</v>
      </c>
      <c r="B241" s="1">
        <v>5.7</v>
      </c>
      <c r="C241" s="1">
        <v>4.6569116499999987</v>
      </c>
      <c r="D241" s="1">
        <v>5</v>
      </c>
      <c r="G241" s="1" t="s">
        <v>179</v>
      </c>
      <c r="H241" s="1">
        <v>5.4</v>
      </c>
      <c r="I241" s="1">
        <v>4</v>
      </c>
      <c r="J241" s="1">
        <v>7</v>
      </c>
      <c r="K241" s="1">
        <f t="shared" si="21"/>
        <v>1</v>
      </c>
      <c r="L241" s="1">
        <f t="shared" si="17"/>
        <v>0</v>
      </c>
      <c r="M241" s="1">
        <f t="shared" si="18"/>
        <v>0</v>
      </c>
      <c r="N241" s="1">
        <f t="shared" si="19"/>
        <v>0</v>
      </c>
      <c r="O241" s="1">
        <f t="shared" si="20"/>
        <v>1</v>
      </c>
    </row>
    <row r="242" spans="1:15" x14ac:dyDescent="0.25">
      <c r="A242" s="1" t="s">
        <v>165</v>
      </c>
      <c r="B242" s="1">
        <v>7.1</v>
      </c>
      <c r="C242" s="1">
        <v>4.0002232100000006</v>
      </c>
      <c r="D242" s="1">
        <v>3</v>
      </c>
      <c r="G242" s="1" t="s">
        <v>108</v>
      </c>
      <c r="H242" s="1">
        <v>4.4000000000000004</v>
      </c>
      <c r="I242" s="1">
        <v>4</v>
      </c>
      <c r="J242" s="1">
        <v>7</v>
      </c>
      <c r="K242" s="1">
        <f t="shared" si="21"/>
        <v>1</v>
      </c>
      <c r="L242" s="1">
        <f t="shared" si="17"/>
        <v>0</v>
      </c>
      <c r="M242" s="1">
        <f t="shared" si="18"/>
        <v>0</v>
      </c>
      <c r="N242" s="1">
        <f t="shared" si="19"/>
        <v>0</v>
      </c>
      <c r="O242" s="1">
        <f t="shared" si="20"/>
        <v>1</v>
      </c>
    </row>
    <row r="243" spans="1:15" x14ac:dyDescent="0.25">
      <c r="A243" s="1" t="s">
        <v>184</v>
      </c>
      <c r="B243" s="1">
        <v>5.4</v>
      </c>
      <c r="C243" s="1">
        <v>2.4953718</v>
      </c>
      <c r="D243" s="1">
        <v>2</v>
      </c>
      <c r="G243" s="1" t="s">
        <v>101</v>
      </c>
      <c r="H243" s="1">
        <v>4.9000000000000004</v>
      </c>
      <c r="I243" s="1">
        <v>4</v>
      </c>
      <c r="J243" s="1">
        <v>7</v>
      </c>
      <c r="K243" s="1">
        <f t="shared" si="21"/>
        <v>1</v>
      </c>
      <c r="L243" s="1">
        <f t="shared" si="17"/>
        <v>0</v>
      </c>
      <c r="M243" s="1">
        <f t="shared" si="18"/>
        <v>0</v>
      </c>
      <c r="N243" s="1">
        <f t="shared" si="19"/>
        <v>0</v>
      </c>
      <c r="O243" s="1">
        <f t="shared" si="20"/>
        <v>1</v>
      </c>
    </row>
    <row r="244" spans="1:15" x14ac:dyDescent="0.25">
      <c r="A244" s="1" t="s">
        <v>66</v>
      </c>
      <c r="B244" s="1">
        <v>4.8</v>
      </c>
      <c r="C244" s="1">
        <v>3.5456342199999997</v>
      </c>
      <c r="D244" s="1">
        <v>2</v>
      </c>
      <c r="G244" s="1" t="s">
        <v>105</v>
      </c>
      <c r="H244" s="1">
        <v>4.4000000000000004</v>
      </c>
      <c r="I244" s="1">
        <v>4</v>
      </c>
      <c r="J244" s="1">
        <v>7</v>
      </c>
      <c r="K244" s="1">
        <f t="shared" si="21"/>
        <v>1</v>
      </c>
      <c r="L244" s="1">
        <f t="shared" si="17"/>
        <v>0</v>
      </c>
      <c r="M244" s="1">
        <f t="shared" si="18"/>
        <v>0</v>
      </c>
      <c r="N244" s="1">
        <f t="shared" si="19"/>
        <v>0</v>
      </c>
      <c r="O244" s="1">
        <f t="shared" si="20"/>
        <v>1</v>
      </c>
    </row>
    <row r="245" spans="1:15" x14ac:dyDescent="0.25">
      <c r="A245" s="1" t="s">
        <v>188</v>
      </c>
      <c r="B245" s="1">
        <v>4.3</v>
      </c>
      <c r="C245" s="1">
        <v>3.7873640500000008</v>
      </c>
      <c r="D245" s="1">
        <v>2</v>
      </c>
      <c r="G245" s="1" t="s">
        <v>107</v>
      </c>
      <c r="H245" s="1">
        <v>4.8</v>
      </c>
      <c r="I245" s="1">
        <v>4</v>
      </c>
      <c r="J245" s="1">
        <v>7</v>
      </c>
      <c r="K245" s="1">
        <f t="shared" si="21"/>
        <v>1</v>
      </c>
      <c r="L245" s="1">
        <f t="shared" si="17"/>
        <v>0</v>
      </c>
      <c r="M245" s="1">
        <f t="shared" si="18"/>
        <v>0</v>
      </c>
      <c r="N245" s="1">
        <f t="shared" si="19"/>
        <v>0</v>
      </c>
      <c r="O245" s="1">
        <f t="shared" si="20"/>
        <v>1</v>
      </c>
    </row>
    <row r="246" spans="1:15" x14ac:dyDescent="0.25">
      <c r="A246" s="1" t="s">
        <v>149</v>
      </c>
      <c r="B246" s="1">
        <v>4.4000000000000004</v>
      </c>
      <c r="C246" s="1">
        <v>2.2173844000000011</v>
      </c>
      <c r="D246" s="1">
        <v>2</v>
      </c>
      <c r="G246" s="1" t="s">
        <v>148</v>
      </c>
      <c r="H246" s="1">
        <v>7.1</v>
      </c>
      <c r="I246" s="1">
        <v>4</v>
      </c>
      <c r="J246" s="1">
        <v>7</v>
      </c>
      <c r="K246" s="1">
        <f t="shared" si="21"/>
        <v>1</v>
      </c>
      <c r="L246" s="1">
        <f t="shared" si="17"/>
        <v>0</v>
      </c>
      <c r="M246" s="1">
        <f t="shared" si="18"/>
        <v>0</v>
      </c>
      <c r="N246" s="1">
        <f t="shared" si="19"/>
        <v>0</v>
      </c>
      <c r="O246" s="1">
        <f t="shared" si="20"/>
        <v>1</v>
      </c>
    </row>
    <row r="247" spans="1:15" x14ac:dyDescent="0.25">
      <c r="A247" s="1" t="s">
        <v>75</v>
      </c>
      <c r="B247" s="1">
        <v>4.3</v>
      </c>
      <c r="C247" s="1">
        <v>3.5097643800000013</v>
      </c>
      <c r="D247" s="1">
        <v>1</v>
      </c>
      <c r="G247" s="1" t="s">
        <v>87</v>
      </c>
      <c r="H247" s="1">
        <v>5</v>
      </c>
      <c r="I247" s="1">
        <v>4</v>
      </c>
      <c r="J247" s="1">
        <v>7</v>
      </c>
      <c r="K247" s="1">
        <f t="shared" si="21"/>
        <v>1</v>
      </c>
      <c r="L247" s="1">
        <f t="shared" si="17"/>
        <v>0</v>
      </c>
      <c r="M247" s="1">
        <f t="shared" si="18"/>
        <v>0</v>
      </c>
      <c r="N247" s="1">
        <f t="shared" si="19"/>
        <v>0</v>
      </c>
      <c r="O247" s="1">
        <f t="shared" si="20"/>
        <v>1</v>
      </c>
    </row>
    <row r="248" spans="1:15" x14ac:dyDescent="0.25">
      <c r="A248" s="1" t="s">
        <v>81</v>
      </c>
      <c r="B248" s="1">
        <v>4.5999999999999996</v>
      </c>
      <c r="C248" s="1">
        <v>2.7082815999999998</v>
      </c>
      <c r="D248" s="1">
        <v>1</v>
      </c>
      <c r="G248" s="1" t="s">
        <v>92</v>
      </c>
      <c r="H248" s="1">
        <v>5.4</v>
      </c>
      <c r="I248" s="1">
        <v>4</v>
      </c>
      <c r="J248" s="1">
        <v>7</v>
      </c>
      <c r="K248" s="1">
        <f t="shared" si="21"/>
        <v>1</v>
      </c>
      <c r="L248" s="1">
        <f t="shared" si="17"/>
        <v>0</v>
      </c>
      <c r="M248" s="1">
        <f t="shared" si="18"/>
        <v>0</v>
      </c>
      <c r="N248" s="1">
        <f t="shared" si="19"/>
        <v>0</v>
      </c>
      <c r="O248" s="1">
        <f t="shared" si="20"/>
        <v>1</v>
      </c>
    </row>
    <row r="249" spans="1:15" x14ac:dyDescent="0.25">
      <c r="A249" s="1" t="s">
        <v>101</v>
      </c>
      <c r="B249" s="1">
        <v>4.9000000000000004</v>
      </c>
      <c r="C249" s="1">
        <v>4.0420961699999998</v>
      </c>
      <c r="D249" s="1">
        <v>1</v>
      </c>
      <c r="G249" s="1" t="s">
        <v>189</v>
      </c>
      <c r="H249" s="1">
        <v>4.4000000000000004</v>
      </c>
      <c r="I249" s="1">
        <v>4</v>
      </c>
      <c r="J249" s="1">
        <v>7</v>
      </c>
      <c r="K249" s="1">
        <f t="shared" si="21"/>
        <v>1</v>
      </c>
      <c r="L249" s="1">
        <f t="shared" si="17"/>
        <v>0</v>
      </c>
      <c r="M249" s="1">
        <f t="shared" si="18"/>
        <v>0</v>
      </c>
      <c r="N249" s="1">
        <f t="shared" si="19"/>
        <v>0</v>
      </c>
      <c r="O249" s="1">
        <f t="shared" si="20"/>
        <v>1</v>
      </c>
    </row>
    <row r="250" spans="1:15" x14ac:dyDescent="0.25">
      <c r="A250" s="1" t="s">
        <v>187</v>
      </c>
      <c r="B250" s="1">
        <v>4.4000000000000004</v>
      </c>
      <c r="C250" s="1">
        <v>3.5792208000000003</v>
      </c>
      <c r="D250" s="1">
        <v>1</v>
      </c>
      <c r="G250" s="1" t="s">
        <v>109</v>
      </c>
      <c r="H250" s="1">
        <v>5.7</v>
      </c>
      <c r="I250" s="1">
        <v>4</v>
      </c>
      <c r="J250" s="1">
        <v>7</v>
      </c>
      <c r="K250" s="1">
        <f t="shared" si="21"/>
        <v>1</v>
      </c>
      <c r="L250" s="1">
        <f t="shared" si="17"/>
        <v>0</v>
      </c>
      <c r="M250" s="1">
        <f t="shared" si="18"/>
        <v>0</v>
      </c>
      <c r="N250" s="1">
        <f t="shared" si="19"/>
        <v>0</v>
      </c>
      <c r="O250" s="1">
        <f t="shared" si="20"/>
        <v>1</v>
      </c>
    </row>
    <row r="251" spans="1:15" x14ac:dyDescent="0.25">
      <c r="A251" s="1" t="s">
        <v>135</v>
      </c>
      <c r="B251" s="1">
        <v>4.9000000000000004</v>
      </c>
      <c r="C251" s="1">
        <v>2.7397964500000005</v>
      </c>
      <c r="D251" s="1">
        <v>1</v>
      </c>
      <c r="G251" s="1" t="s">
        <v>63</v>
      </c>
      <c r="H251" s="1">
        <v>4.4000000000000004</v>
      </c>
      <c r="I251" s="1">
        <v>4</v>
      </c>
      <c r="J251" s="1">
        <v>6.5</v>
      </c>
      <c r="K251" s="1">
        <f t="shared" si="21"/>
        <v>1</v>
      </c>
      <c r="L251" s="1">
        <f t="shared" si="17"/>
        <v>0</v>
      </c>
      <c r="M251" s="1">
        <f t="shared" si="18"/>
        <v>0</v>
      </c>
      <c r="N251" s="1">
        <f t="shared" si="19"/>
        <v>0</v>
      </c>
      <c r="O251" s="1">
        <f t="shared" si="20"/>
        <v>1</v>
      </c>
    </row>
    <row r="252" spans="1:15" x14ac:dyDescent="0.25">
      <c r="A252" s="1" t="s">
        <v>143</v>
      </c>
      <c r="B252" s="1">
        <v>4.5999999999999996</v>
      </c>
      <c r="C252" s="1">
        <v>3.8203771199999998</v>
      </c>
      <c r="D252" s="1">
        <v>1</v>
      </c>
      <c r="G252" s="1" t="s">
        <v>105</v>
      </c>
      <c r="H252" s="1">
        <v>4.4000000000000004</v>
      </c>
      <c r="I252" s="1">
        <v>4</v>
      </c>
      <c r="J252" s="1">
        <v>6</v>
      </c>
      <c r="K252" s="1">
        <f t="shared" si="21"/>
        <v>1</v>
      </c>
      <c r="L252" s="1">
        <f t="shared" si="17"/>
        <v>0</v>
      </c>
      <c r="M252" s="1">
        <f t="shared" si="18"/>
        <v>0</v>
      </c>
      <c r="N252" s="1">
        <f t="shared" si="19"/>
        <v>0</v>
      </c>
      <c r="O252" s="1">
        <f t="shared" si="20"/>
        <v>1</v>
      </c>
    </row>
    <row r="253" spans="1:15" x14ac:dyDescent="0.25">
      <c r="A253" s="1" t="s">
        <v>146</v>
      </c>
      <c r="B253" s="1">
        <v>4.3</v>
      </c>
      <c r="C253" s="1">
        <v>4.0517075699999987</v>
      </c>
      <c r="D253" s="1">
        <v>1</v>
      </c>
      <c r="G253" s="1" t="s">
        <v>115</v>
      </c>
      <c r="H253" s="1">
        <v>4.9000000000000004</v>
      </c>
      <c r="I253" s="1">
        <v>4</v>
      </c>
      <c r="J253" s="1">
        <v>6</v>
      </c>
      <c r="K253" s="1">
        <f t="shared" si="21"/>
        <v>1</v>
      </c>
      <c r="L253" s="1">
        <f t="shared" si="17"/>
        <v>0</v>
      </c>
      <c r="M253" s="1">
        <f t="shared" si="18"/>
        <v>0</v>
      </c>
      <c r="N253" s="1">
        <f t="shared" si="19"/>
        <v>0</v>
      </c>
      <c r="O253" s="1">
        <f t="shared" si="20"/>
        <v>1</v>
      </c>
    </row>
    <row r="254" spans="1:15" x14ac:dyDescent="0.25">
      <c r="A254" s="1" t="s">
        <v>189</v>
      </c>
      <c r="B254" s="1">
        <v>4.4000000000000004</v>
      </c>
      <c r="C254" s="1">
        <v>4.1232124000000008</v>
      </c>
      <c r="D254" s="1">
        <v>1</v>
      </c>
      <c r="G254" s="1" t="s">
        <v>132</v>
      </c>
      <c r="H254" s="1">
        <v>5.0999999999999996</v>
      </c>
      <c r="I254" s="1">
        <v>4</v>
      </c>
      <c r="J254" s="1">
        <v>6</v>
      </c>
      <c r="K254" s="1">
        <f t="shared" si="21"/>
        <v>1</v>
      </c>
      <c r="L254" s="1">
        <f t="shared" si="17"/>
        <v>0</v>
      </c>
      <c r="M254" s="1">
        <f t="shared" si="18"/>
        <v>0</v>
      </c>
      <c r="N254" s="1">
        <f t="shared" si="19"/>
        <v>0</v>
      </c>
      <c r="O254" s="1">
        <f t="shared" si="20"/>
        <v>1</v>
      </c>
    </row>
    <row r="255" spans="1:15" x14ac:dyDescent="0.25">
      <c r="A255" s="1" t="s">
        <v>155</v>
      </c>
      <c r="B255" s="1">
        <v>8.5</v>
      </c>
      <c r="C255" s="1">
        <v>3.3312885000000021</v>
      </c>
      <c r="D255" s="1">
        <v>1</v>
      </c>
      <c r="G255" s="1" t="s">
        <v>134</v>
      </c>
      <c r="H255" s="1">
        <v>6.3</v>
      </c>
      <c r="I255" s="1">
        <v>4</v>
      </c>
      <c r="J255" s="1">
        <v>6</v>
      </c>
      <c r="K255" s="1">
        <f t="shared" si="21"/>
        <v>1</v>
      </c>
      <c r="L255" s="1">
        <f t="shared" si="17"/>
        <v>0</v>
      </c>
      <c r="M255" s="1">
        <f t="shared" si="18"/>
        <v>0</v>
      </c>
      <c r="N255" s="1">
        <f t="shared" si="19"/>
        <v>0</v>
      </c>
      <c r="O255" s="1">
        <f t="shared" si="20"/>
        <v>1</v>
      </c>
    </row>
    <row r="256" spans="1:15" x14ac:dyDescent="0.25">
      <c r="A256" s="1" t="s">
        <v>185</v>
      </c>
      <c r="B256" s="1">
        <v>4.5</v>
      </c>
      <c r="C256" s="1">
        <v>3.7531917999999997</v>
      </c>
      <c r="D256" s="1">
        <v>0</v>
      </c>
      <c r="G256" s="1" t="s">
        <v>161</v>
      </c>
      <c r="H256" s="1">
        <v>4.2</v>
      </c>
      <c r="I256" s="1">
        <v>4</v>
      </c>
      <c r="J256" s="1">
        <v>6</v>
      </c>
      <c r="K256" s="1">
        <f t="shared" si="21"/>
        <v>1</v>
      </c>
      <c r="L256" s="1">
        <f t="shared" si="17"/>
        <v>0</v>
      </c>
      <c r="M256" s="1">
        <f t="shared" si="18"/>
        <v>0</v>
      </c>
      <c r="N256" s="1">
        <f t="shared" si="19"/>
        <v>0</v>
      </c>
      <c r="O256" s="1">
        <f t="shared" si="20"/>
        <v>1</v>
      </c>
    </row>
    <row r="257" spans="1:15" x14ac:dyDescent="0.25">
      <c r="A257" s="1" t="s">
        <v>78</v>
      </c>
      <c r="B257" s="1">
        <v>4.2</v>
      </c>
      <c r="C257" s="1">
        <v>2.1609082000000002</v>
      </c>
      <c r="D257" s="1">
        <v>0</v>
      </c>
      <c r="G257" s="1" t="s">
        <v>94</v>
      </c>
      <c r="H257" s="1">
        <v>4.8</v>
      </c>
      <c r="I257" s="1">
        <v>4</v>
      </c>
      <c r="J257" s="1">
        <v>6</v>
      </c>
      <c r="K257" s="1">
        <f t="shared" si="21"/>
        <v>1</v>
      </c>
      <c r="L257" s="1">
        <f t="shared" si="17"/>
        <v>0</v>
      </c>
      <c r="M257" s="1">
        <f t="shared" si="18"/>
        <v>0</v>
      </c>
      <c r="N257" s="1">
        <f t="shared" si="19"/>
        <v>0</v>
      </c>
      <c r="O257" s="1">
        <f t="shared" si="20"/>
        <v>1</v>
      </c>
    </row>
    <row r="258" spans="1:15" x14ac:dyDescent="0.25">
      <c r="A258" s="1" t="s">
        <v>95</v>
      </c>
      <c r="B258" s="1">
        <v>5.2</v>
      </c>
      <c r="C258" s="1">
        <v>5.0581507199999987</v>
      </c>
      <c r="D258" s="1">
        <v>0</v>
      </c>
      <c r="G258" s="1" t="s">
        <v>59</v>
      </c>
      <c r="H258" s="1">
        <v>6.7</v>
      </c>
      <c r="I258" s="1">
        <v>4</v>
      </c>
      <c r="J258" s="1">
        <v>6</v>
      </c>
      <c r="K258" s="1">
        <f t="shared" si="21"/>
        <v>1</v>
      </c>
      <c r="L258" s="1">
        <f t="shared" ref="L258:L321" si="22">IF(AND((J258&lt;I258),(J258&gt;2),(I258&lt;10)),1,0)</f>
        <v>0</v>
      </c>
      <c r="M258" s="1">
        <f t="shared" ref="M258:M321" si="23">IF(J258&gt;=10,1,0)</f>
        <v>0</v>
      </c>
      <c r="N258" s="1">
        <f t="shared" ref="N258:N321" si="24">IF(J258&lt;=2,1,0)</f>
        <v>0</v>
      </c>
      <c r="O258" s="1">
        <f t="shared" ref="O258:O321" si="25">SUM(K258:N258)</f>
        <v>1</v>
      </c>
    </row>
    <row r="259" spans="1:15" x14ac:dyDescent="0.25">
      <c r="A259" s="1" t="s">
        <v>148</v>
      </c>
      <c r="B259" s="1">
        <v>7.1</v>
      </c>
      <c r="C259" s="1">
        <v>6.0464293600000012</v>
      </c>
      <c r="D259" s="1">
        <v>12</v>
      </c>
      <c r="G259" s="1" t="s">
        <v>64</v>
      </c>
      <c r="H259" s="1">
        <v>4.5</v>
      </c>
      <c r="I259" s="1">
        <v>4</v>
      </c>
      <c r="J259" s="1">
        <v>6</v>
      </c>
      <c r="K259" s="1">
        <f t="shared" si="21"/>
        <v>1</v>
      </c>
      <c r="L259" s="1">
        <f t="shared" si="22"/>
        <v>0</v>
      </c>
      <c r="M259" s="1">
        <f t="shared" si="23"/>
        <v>0</v>
      </c>
      <c r="N259" s="1">
        <f t="shared" si="24"/>
        <v>0</v>
      </c>
      <c r="O259" s="1">
        <f t="shared" si="25"/>
        <v>1</v>
      </c>
    </row>
    <row r="260" spans="1:15" x14ac:dyDescent="0.25">
      <c r="A260" s="1" t="s">
        <v>115</v>
      </c>
      <c r="B260" s="1">
        <v>4.9000000000000004</v>
      </c>
      <c r="C260" s="1">
        <v>2.7567406499999993</v>
      </c>
      <c r="D260" s="1">
        <v>8</v>
      </c>
      <c r="G260" s="1" t="s">
        <v>67</v>
      </c>
      <c r="H260" s="1">
        <v>5.4</v>
      </c>
      <c r="I260" s="1">
        <v>4</v>
      </c>
      <c r="J260" s="1">
        <v>6</v>
      </c>
      <c r="K260" s="1">
        <f t="shared" si="21"/>
        <v>1</v>
      </c>
      <c r="L260" s="1">
        <f t="shared" si="22"/>
        <v>0</v>
      </c>
      <c r="M260" s="1">
        <f t="shared" si="23"/>
        <v>0</v>
      </c>
      <c r="N260" s="1">
        <f t="shared" si="24"/>
        <v>0</v>
      </c>
      <c r="O260" s="1">
        <f t="shared" si="25"/>
        <v>1</v>
      </c>
    </row>
    <row r="261" spans="1:15" x14ac:dyDescent="0.25">
      <c r="A261" s="1" t="s">
        <v>67</v>
      </c>
      <c r="B261" s="1">
        <v>5.4</v>
      </c>
      <c r="C261" s="1">
        <v>3.9032149800000009</v>
      </c>
      <c r="D261" s="1">
        <v>7</v>
      </c>
      <c r="G261" s="1" t="s">
        <v>85</v>
      </c>
      <c r="H261" s="1">
        <v>4.8</v>
      </c>
      <c r="I261" s="1">
        <v>4</v>
      </c>
      <c r="J261" s="1">
        <v>6</v>
      </c>
      <c r="K261" s="1">
        <f t="shared" si="21"/>
        <v>1</v>
      </c>
      <c r="L261" s="1">
        <f t="shared" si="22"/>
        <v>0</v>
      </c>
      <c r="M261" s="1">
        <f t="shared" si="23"/>
        <v>0</v>
      </c>
      <c r="N261" s="1">
        <f t="shared" si="24"/>
        <v>0</v>
      </c>
      <c r="O261" s="1">
        <f t="shared" si="25"/>
        <v>1</v>
      </c>
    </row>
    <row r="262" spans="1:15" x14ac:dyDescent="0.25">
      <c r="A262" s="1" t="s">
        <v>161</v>
      </c>
      <c r="B262" s="1">
        <v>4.2</v>
      </c>
      <c r="C262" s="1">
        <v>4.2278517199999994</v>
      </c>
      <c r="D262" s="1">
        <v>7</v>
      </c>
      <c r="G262" s="1" t="s">
        <v>87</v>
      </c>
      <c r="H262" s="1">
        <v>5</v>
      </c>
      <c r="I262" s="1">
        <v>4</v>
      </c>
      <c r="J262" s="1">
        <v>6</v>
      </c>
      <c r="K262" s="1">
        <f t="shared" si="21"/>
        <v>1</v>
      </c>
      <c r="L262" s="1">
        <f t="shared" si="22"/>
        <v>0</v>
      </c>
      <c r="M262" s="1">
        <f t="shared" si="23"/>
        <v>0</v>
      </c>
      <c r="N262" s="1">
        <f t="shared" si="24"/>
        <v>0</v>
      </c>
      <c r="O262" s="1">
        <f t="shared" si="25"/>
        <v>1</v>
      </c>
    </row>
    <row r="263" spans="1:15" x14ac:dyDescent="0.25">
      <c r="A263" s="1" t="s">
        <v>87</v>
      </c>
      <c r="B263" s="1">
        <v>5</v>
      </c>
      <c r="C263" s="1">
        <v>3.8695061500000003</v>
      </c>
      <c r="D263" s="1">
        <v>7</v>
      </c>
      <c r="G263" s="1" t="s">
        <v>97</v>
      </c>
      <c r="H263" s="1">
        <v>4.5</v>
      </c>
      <c r="I263" s="1">
        <v>4</v>
      </c>
      <c r="J263" s="1">
        <v>6</v>
      </c>
      <c r="K263" s="1">
        <f t="shared" ref="K263:K326" si="26">IF(AND((10&gt;J263),(J263&gt;I263),(I263&gt;2)),1,0)</f>
        <v>1</v>
      </c>
      <c r="L263" s="1">
        <f t="shared" si="22"/>
        <v>0</v>
      </c>
      <c r="M263" s="1">
        <f t="shared" si="23"/>
        <v>0</v>
      </c>
      <c r="N263" s="1">
        <f t="shared" si="24"/>
        <v>0</v>
      </c>
      <c r="O263" s="1">
        <f t="shared" si="25"/>
        <v>1</v>
      </c>
    </row>
    <row r="264" spans="1:15" x14ac:dyDescent="0.25">
      <c r="A264" s="1" t="s">
        <v>93</v>
      </c>
      <c r="B264" s="1">
        <v>4.5</v>
      </c>
      <c r="C264" s="1">
        <v>3.5638049999999994</v>
      </c>
      <c r="D264" s="1">
        <v>7</v>
      </c>
      <c r="G264" s="1" t="s">
        <v>106</v>
      </c>
      <c r="H264" s="1">
        <v>4.3</v>
      </c>
      <c r="I264" s="1">
        <v>4</v>
      </c>
      <c r="J264" s="1">
        <v>6</v>
      </c>
      <c r="K264" s="1">
        <f t="shared" si="26"/>
        <v>1</v>
      </c>
      <c r="L264" s="1">
        <f t="shared" si="22"/>
        <v>0</v>
      </c>
      <c r="M264" s="1">
        <f t="shared" si="23"/>
        <v>0</v>
      </c>
      <c r="N264" s="1">
        <f t="shared" si="24"/>
        <v>0</v>
      </c>
      <c r="O264" s="1">
        <f t="shared" si="25"/>
        <v>1</v>
      </c>
    </row>
    <row r="265" spans="1:15" x14ac:dyDescent="0.25">
      <c r="A265" s="1" t="s">
        <v>98</v>
      </c>
      <c r="B265" s="1">
        <v>5</v>
      </c>
      <c r="C265" s="1">
        <v>3.7572634400000009</v>
      </c>
      <c r="D265" s="1">
        <v>7</v>
      </c>
      <c r="G265" s="1" t="s">
        <v>111</v>
      </c>
      <c r="H265" s="1">
        <v>4.5</v>
      </c>
      <c r="I265" s="1">
        <v>4</v>
      </c>
      <c r="J265" s="1">
        <v>6</v>
      </c>
      <c r="K265" s="1">
        <f t="shared" si="26"/>
        <v>1</v>
      </c>
      <c r="L265" s="1">
        <f t="shared" si="22"/>
        <v>0</v>
      </c>
      <c r="M265" s="1">
        <f t="shared" si="23"/>
        <v>0</v>
      </c>
      <c r="N265" s="1">
        <f t="shared" si="24"/>
        <v>0</v>
      </c>
      <c r="O265" s="1">
        <f t="shared" si="25"/>
        <v>1</v>
      </c>
    </row>
    <row r="266" spans="1:15" x14ac:dyDescent="0.25">
      <c r="A266" s="1" t="s">
        <v>104</v>
      </c>
      <c r="B266" s="1">
        <v>5.4</v>
      </c>
      <c r="C266" s="1">
        <v>3.9403453800000001</v>
      </c>
      <c r="D266" s="1">
        <v>7</v>
      </c>
      <c r="G266" s="1" t="s">
        <v>124</v>
      </c>
      <c r="H266" s="1">
        <v>4.5</v>
      </c>
      <c r="I266" s="1">
        <v>4</v>
      </c>
      <c r="J266" s="1">
        <v>6</v>
      </c>
      <c r="K266" s="1">
        <f t="shared" si="26"/>
        <v>1</v>
      </c>
      <c r="L266" s="1">
        <f t="shared" si="22"/>
        <v>0</v>
      </c>
      <c r="M266" s="1">
        <f t="shared" si="23"/>
        <v>0</v>
      </c>
      <c r="N266" s="1">
        <f t="shared" si="24"/>
        <v>0</v>
      </c>
      <c r="O266" s="1">
        <f t="shared" si="25"/>
        <v>1</v>
      </c>
    </row>
    <row r="267" spans="1:15" x14ac:dyDescent="0.25">
      <c r="A267" s="1" t="s">
        <v>77</v>
      </c>
      <c r="B267" s="1">
        <v>4.7</v>
      </c>
      <c r="C267" s="1">
        <v>2.8348540300000007</v>
      </c>
      <c r="D267" s="1">
        <v>6</v>
      </c>
      <c r="G267" s="1" t="s">
        <v>135</v>
      </c>
      <c r="H267" s="1">
        <v>4.9000000000000004</v>
      </c>
      <c r="I267" s="1">
        <v>4</v>
      </c>
      <c r="J267" s="1">
        <v>6</v>
      </c>
      <c r="K267" s="1">
        <f t="shared" si="26"/>
        <v>1</v>
      </c>
      <c r="L267" s="1">
        <f t="shared" si="22"/>
        <v>0</v>
      </c>
      <c r="M267" s="1">
        <f t="shared" si="23"/>
        <v>0</v>
      </c>
      <c r="N267" s="1">
        <f t="shared" si="24"/>
        <v>0</v>
      </c>
      <c r="O267" s="1">
        <f t="shared" si="25"/>
        <v>1</v>
      </c>
    </row>
    <row r="268" spans="1:15" x14ac:dyDescent="0.25">
      <c r="A268" s="1" t="s">
        <v>85</v>
      </c>
      <c r="B268" s="1">
        <v>4.8</v>
      </c>
      <c r="C268" s="1">
        <v>4.6900799100000015</v>
      </c>
      <c r="D268" s="1">
        <v>6</v>
      </c>
      <c r="G268" s="1" t="s">
        <v>141</v>
      </c>
      <c r="H268" s="1">
        <v>4.7</v>
      </c>
      <c r="I268" s="1">
        <v>4</v>
      </c>
      <c r="J268" s="1">
        <v>6</v>
      </c>
      <c r="K268" s="1">
        <f t="shared" si="26"/>
        <v>1</v>
      </c>
      <c r="L268" s="1">
        <f t="shared" si="22"/>
        <v>0</v>
      </c>
      <c r="M268" s="1">
        <f t="shared" si="23"/>
        <v>0</v>
      </c>
      <c r="N268" s="1">
        <f t="shared" si="24"/>
        <v>0</v>
      </c>
      <c r="O268" s="1">
        <f t="shared" si="25"/>
        <v>1</v>
      </c>
    </row>
    <row r="269" spans="1:15" x14ac:dyDescent="0.25">
      <c r="A269" s="1" t="s">
        <v>99</v>
      </c>
      <c r="B269" s="1">
        <v>4.9000000000000004</v>
      </c>
      <c r="C269" s="1">
        <v>3.3598014600000008</v>
      </c>
      <c r="D269" s="1">
        <v>6</v>
      </c>
      <c r="G269" s="1" t="s">
        <v>171</v>
      </c>
      <c r="H269" s="1">
        <v>4.7</v>
      </c>
      <c r="I269" s="1">
        <v>4</v>
      </c>
      <c r="J269" s="1">
        <v>6</v>
      </c>
      <c r="K269" s="1">
        <f t="shared" si="26"/>
        <v>1</v>
      </c>
      <c r="L269" s="1">
        <f t="shared" si="22"/>
        <v>0</v>
      </c>
      <c r="M269" s="1">
        <f t="shared" si="23"/>
        <v>0</v>
      </c>
      <c r="N269" s="1">
        <f t="shared" si="24"/>
        <v>0</v>
      </c>
      <c r="O269" s="1">
        <f t="shared" si="25"/>
        <v>1</v>
      </c>
    </row>
    <row r="270" spans="1:15" x14ac:dyDescent="0.25">
      <c r="A270" s="1" t="s">
        <v>103</v>
      </c>
      <c r="B270" s="1">
        <v>4.2</v>
      </c>
      <c r="C270" s="1">
        <v>5.4219255999999998</v>
      </c>
      <c r="D270" s="1">
        <v>6</v>
      </c>
      <c r="G270" s="1" t="s">
        <v>98</v>
      </c>
      <c r="H270" s="1">
        <v>5</v>
      </c>
      <c r="I270" s="1">
        <v>4</v>
      </c>
      <c r="J270" s="1">
        <v>6</v>
      </c>
      <c r="K270" s="1">
        <f t="shared" si="26"/>
        <v>1</v>
      </c>
      <c r="L270" s="1">
        <f t="shared" si="22"/>
        <v>0</v>
      </c>
      <c r="M270" s="1">
        <f t="shared" si="23"/>
        <v>0</v>
      </c>
      <c r="N270" s="1">
        <f t="shared" si="24"/>
        <v>0</v>
      </c>
      <c r="O270" s="1">
        <f t="shared" si="25"/>
        <v>1</v>
      </c>
    </row>
    <row r="271" spans="1:15" x14ac:dyDescent="0.25">
      <c r="A271" s="1" t="s">
        <v>112</v>
      </c>
      <c r="B271" s="1">
        <v>4.9000000000000004</v>
      </c>
      <c r="C271" s="1">
        <v>3.4424296700000001</v>
      </c>
      <c r="D271" s="1">
        <v>6</v>
      </c>
      <c r="G271" s="1" t="s">
        <v>67</v>
      </c>
      <c r="H271" s="1">
        <v>5.4</v>
      </c>
      <c r="I271" s="1">
        <v>4</v>
      </c>
      <c r="J271" s="1">
        <v>6</v>
      </c>
      <c r="K271" s="1">
        <f t="shared" si="26"/>
        <v>1</v>
      </c>
      <c r="L271" s="1">
        <f t="shared" si="22"/>
        <v>0</v>
      </c>
      <c r="M271" s="1">
        <f t="shared" si="23"/>
        <v>0</v>
      </c>
      <c r="N271" s="1">
        <f t="shared" si="24"/>
        <v>0</v>
      </c>
      <c r="O271" s="1">
        <f t="shared" si="25"/>
        <v>1</v>
      </c>
    </row>
    <row r="272" spans="1:15" x14ac:dyDescent="0.25">
      <c r="A272" s="1" t="s">
        <v>114</v>
      </c>
      <c r="B272" s="1">
        <v>4.5</v>
      </c>
      <c r="C272" s="1">
        <v>4.0173230099999993</v>
      </c>
      <c r="D272" s="1">
        <v>6</v>
      </c>
      <c r="G272" s="1" t="s">
        <v>114</v>
      </c>
      <c r="H272" s="1">
        <v>4.5</v>
      </c>
      <c r="I272" s="1">
        <v>4</v>
      </c>
      <c r="J272" s="1">
        <v>6</v>
      </c>
      <c r="K272" s="1">
        <f t="shared" si="26"/>
        <v>1</v>
      </c>
      <c r="L272" s="1">
        <f t="shared" si="22"/>
        <v>0</v>
      </c>
      <c r="M272" s="1">
        <f t="shared" si="23"/>
        <v>0</v>
      </c>
      <c r="N272" s="1">
        <f t="shared" si="24"/>
        <v>0</v>
      </c>
      <c r="O272" s="1">
        <f t="shared" si="25"/>
        <v>1</v>
      </c>
    </row>
    <row r="273" spans="1:15" x14ac:dyDescent="0.25">
      <c r="A273" s="1" t="s">
        <v>177</v>
      </c>
      <c r="B273" s="1">
        <v>4.8</v>
      </c>
      <c r="C273" s="1">
        <v>3.2413614199999987</v>
      </c>
      <c r="D273" s="1">
        <v>6</v>
      </c>
      <c r="G273" s="1" t="s">
        <v>141</v>
      </c>
      <c r="H273" s="1">
        <v>4.7</v>
      </c>
      <c r="I273" s="1">
        <v>4</v>
      </c>
      <c r="J273" s="1">
        <v>6</v>
      </c>
      <c r="K273" s="1">
        <f t="shared" si="26"/>
        <v>1</v>
      </c>
      <c r="L273" s="1">
        <f t="shared" si="22"/>
        <v>0</v>
      </c>
      <c r="M273" s="1">
        <f t="shared" si="23"/>
        <v>0</v>
      </c>
      <c r="N273" s="1">
        <f t="shared" si="24"/>
        <v>0</v>
      </c>
      <c r="O273" s="1">
        <f t="shared" si="25"/>
        <v>1</v>
      </c>
    </row>
    <row r="274" spans="1:15" x14ac:dyDescent="0.25">
      <c r="A274" s="1" t="s">
        <v>141</v>
      </c>
      <c r="B274" s="1">
        <v>4.7</v>
      </c>
      <c r="C274" s="1">
        <v>3.8171609100000006</v>
      </c>
      <c r="D274" s="1">
        <v>6</v>
      </c>
      <c r="G274" s="1" t="s">
        <v>125</v>
      </c>
      <c r="H274" s="1">
        <v>4.4000000000000004</v>
      </c>
      <c r="I274" s="1">
        <v>4</v>
      </c>
      <c r="J274" s="1">
        <v>6</v>
      </c>
      <c r="K274" s="1">
        <f t="shared" si="26"/>
        <v>1</v>
      </c>
      <c r="L274" s="1">
        <f t="shared" si="22"/>
        <v>0</v>
      </c>
      <c r="M274" s="1">
        <f t="shared" si="23"/>
        <v>0</v>
      </c>
      <c r="N274" s="1">
        <f t="shared" si="24"/>
        <v>0</v>
      </c>
      <c r="O274" s="1">
        <f t="shared" si="25"/>
        <v>1</v>
      </c>
    </row>
    <row r="275" spans="1:15" x14ac:dyDescent="0.25">
      <c r="A275" s="1" t="s">
        <v>132</v>
      </c>
      <c r="B275" s="1">
        <v>5.0999999999999996</v>
      </c>
      <c r="C275" s="1">
        <v>2.9005146799999992</v>
      </c>
      <c r="D275" s="1">
        <v>5</v>
      </c>
      <c r="G275" s="1" t="s">
        <v>126</v>
      </c>
      <c r="H275" s="1">
        <v>4.4000000000000004</v>
      </c>
      <c r="I275" s="1">
        <v>4</v>
      </c>
      <c r="J275" s="1">
        <v>6</v>
      </c>
      <c r="K275" s="1">
        <f t="shared" si="26"/>
        <v>1</v>
      </c>
      <c r="L275" s="1">
        <f t="shared" si="22"/>
        <v>0</v>
      </c>
      <c r="M275" s="1">
        <f t="shared" si="23"/>
        <v>0</v>
      </c>
      <c r="N275" s="1">
        <f t="shared" si="24"/>
        <v>0</v>
      </c>
      <c r="O275" s="1">
        <f t="shared" si="25"/>
        <v>1</v>
      </c>
    </row>
    <row r="276" spans="1:15" x14ac:dyDescent="0.25">
      <c r="A276" s="1" t="s">
        <v>134</v>
      </c>
      <c r="B276" s="1">
        <v>6.3</v>
      </c>
      <c r="C276" s="1">
        <v>4.0035044799999993</v>
      </c>
      <c r="D276" s="1">
        <v>5</v>
      </c>
      <c r="G276" s="1" t="s">
        <v>171</v>
      </c>
      <c r="H276" s="1">
        <v>4.7</v>
      </c>
      <c r="I276" s="1">
        <v>4</v>
      </c>
      <c r="J276" s="1">
        <v>6</v>
      </c>
      <c r="K276" s="1">
        <f t="shared" si="26"/>
        <v>1</v>
      </c>
      <c r="L276" s="1">
        <f t="shared" si="22"/>
        <v>0</v>
      </c>
      <c r="M276" s="1">
        <f t="shared" si="23"/>
        <v>0</v>
      </c>
      <c r="N276" s="1">
        <f t="shared" si="24"/>
        <v>0</v>
      </c>
      <c r="O276" s="1">
        <f t="shared" si="25"/>
        <v>1</v>
      </c>
    </row>
    <row r="277" spans="1:15" x14ac:dyDescent="0.25">
      <c r="A277" s="1" t="s">
        <v>147</v>
      </c>
      <c r="B277" s="1">
        <v>5.0999999999999996</v>
      </c>
      <c r="C277" s="1">
        <v>3.7813601900000005</v>
      </c>
      <c r="D277" s="1">
        <v>5</v>
      </c>
      <c r="G277" s="1" t="s">
        <v>187</v>
      </c>
      <c r="H277" s="1">
        <v>4.4000000000000004</v>
      </c>
      <c r="I277" s="1">
        <v>4</v>
      </c>
      <c r="J277" s="1">
        <v>6</v>
      </c>
      <c r="K277" s="1">
        <f t="shared" si="26"/>
        <v>1</v>
      </c>
      <c r="L277" s="1">
        <f t="shared" si="22"/>
        <v>0</v>
      </c>
      <c r="M277" s="1">
        <f t="shared" si="23"/>
        <v>0</v>
      </c>
      <c r="N277" s="1">
        <f t="shared" si="24"/>
        <v>0</v>
      </c>
      <c r="O277" s="1">
        <f t="shared" si="25"/>
        <v>1</v>
      </c>
    </row>
    <row r="278" spans="1:15" x14ac:dyDescent="0.25">
      <c r="A278" s="1" t="s">
        <v>92</v>
      </c>
      <c r="B278" s="1">
        <v>5.4</v>
      </c>
      <c r="C278" s="1">
        <v>3.2811310499999995</v>
      </c>
      <c r="D278" s="1">
        <v>4</v>
      </c>
      <c r="G278" s="1" t="s">
        <v>130</v>
      </c>
      <c r="H278" s="1">
        <v>4.0999999999999996</v>
      </c>
      <c r="I278" s="1">
        <v>4</v>
      </c>
      <c r="J278" s="1">
        <v>6</v>
      </c>
      <c r="K278" s="1">
        <f t="shared" si="26"/>
        <v>1</v>
      </c>
      <c r="L278" s="1">
        <f t="shared" si="22"/>
        <v>0</v>
      </c>
      <c r="M278" s="1">
        <f t="shared" si="23"/>
        <v>0</v>
      </c>
      <c r="N278" s="1">
        <f t="shared" si="24"/>
        <v>0</v>
      </c>
      <c r="O278" s="1">
        <f t="shared" si="25"/>
        <v>1</v>
      </c>
    </row>
    <row r="279" spans="1:15" x14ac:dyDescent="0.25">
      <c r="A279" s="1" t="s">
        <v>117</v>
      </c>
      <c r="B279" s="1">
        <v>4.5999999999999996</v>
      </c>
      <c r="C279" s="1">
        <v>3.2994789999999998</v>
      </c>
      <c r="D279" s="1">
        <v>4</v>
      </c>
      <c r="G279" s="1" t="s">
        <v>143</v>
      </c>
      <c r="H279" s="1">
        <v>4.5999999999999996</v>
      </c>
      <c r="I279" s="1">
        <v>4</v>
      </c>
      <c r="J279" s="1">
        <v>6</v>
      </c>
      <c r="K279" s="1">
        <f t="shared" si="26"/>
        <v>1</v>
      </c>
      <c r="L279" s="1">
        <f t="shared" si="22"/>
        <v>0</v>
      </c>
      <c r="M279" s="1">
        <f t="shared" si="23"/>
        <v>0</v>
      </c>
      <c r="N279" s="1">
        <f t="shared" si="24"/>
        <v>0</v>
      </c>
      <c r="O279" s="1">
        <f t="shared" si="25"/>
        <v>1</v>
      </c>
    </row>
    <row r="280" spans="1:15" x14ac:dyDescent="0.25">
      <c r="A280" s="1" t="s">
        <v>62</v>
      </c>
      <c r="B280" s="1">
        <v>4.5</v>
      </c>
      <c r="C280" s="1">
        <v>3.6056278300000009</v>
      </c>
      <c r="D280" s="1">
        <v>2</v>
      </c>
      <c r="G280" s="1" t="s">
        <v>59</v>
      </c>
      <c r="H280" s="1">
        <v>6.7</v>
      </c>
      <c r="I280" s="1">
        <v>4</v>
      </c>
      <c r="J280" s="1">
        <v>6</v>
      </c>
      <c r="K280" s="1">
        <f t="shared" si="26"/>
        <v>1</v>
      </c>
      <c r="L280" s="1">
        <f t="shared" si="22"/>
        <v>0</v>
      </c>
      <c r="M280" s="1">
        <f t="shared" si="23"/>
        <v>0</v>
      </c>
      <c r="N280" s="1">
        <f t="shared" si="24"/>
        <v>0</v>
      </c>
      <c r="O280" s="1">
        <f t="shared" si="25"/>
        <v>1</v>
      </c>
    </row>
    <row r="281" spans="1:15" x14ac:dyDescent="0.25">
      <c r="A281" s="1" t="s">
        <v>64</v>
      </c>
      <c r="B281" s="1">
        <v>4.5</v>
      </c>
      <c r="C281" s="1">
        <v>4.1595070500000002</v>
      </c>
      <c r="D281" s="1">
        <v>2</v>
      </c>
      <c r="G281" s="1" t="s">
        <v>88</v>
      </c>
      <c r="H281" s="1">
        <v>4.5</v>
      </c>
      <c r="I281" s="1">
        <v>4</v>
      </c>
      <c r="J281" s="1">
        <v>6</v>
      </c>
      <c r="K281" s="1">
        <f t="shared" si="26"/>
        <v>1</v>
      </c>
      <c r="L281" s="1">
        <f t="shared" si="22"/>
        <v>0</v>
      </c>
      <c r="M281" s="1">
        <f t="shared" si="23"/>
        <v>0</v>
      </c>
      <c r="N281" s="1">
        <f t="shared" si="24"/>
        <v>0</v>
      </c>
      <c r="O281" s="1">
        <f t="shared" si="25"/>
        <v>1</v>
      </c>
    </row>
    <row r="282" spans="1:15" x14ac:dyDescent="0.25">
      <c r="A282" s="1" t="s">
        <v>65</v>
      </c>
      <c r="B282" s="1">
        <v>5.0999999999999996</v>
      </c>
      <c r="C282" s="1">
        <v>4.1091895899999997</v>
      </c>
      <c r="D282" s="1">
        <v>2</v>
      </c>
      <c r="G282" s="1" t="s">
        <v>165</v>
      </c>
      <c r="H282" s="1">
        <v>7.1</v>
      </c>
      <c r="I282" s="1">
        <v>4</v>
      </c>
      <c r="J282" s="1">
        <v>6</v>
      </c>
      <c r="K282" s="1">
        <f t="shared" si="26"/>
        <v>1</v>
      </c>
      <c r="L282" s="1">
        <f t="shared" si="22"/>
        <v>0</v>
      </c>
      <c r="M282" s="1">
        <f t="shared" si="23"/>
        <v>0</v>
      </c>
      <c r="N282" s="1">
        <f t="shared" si="24"/>
        <v>0</v>
      </c>
      <c r="O282" s="1">
        <f t="shared" si="25"/>
        <v>1</v>
      </c>
    </row>
    <row r="283" spans="1:15" x14ac:dyDescent="0.25">
      <c r="A283" s="1" t="s">
        <v>162</v>
      </c>
      <c r="B283" s="1">
        <v>5.5</v>
      </c>
      <c r="C283" s="1">
        <v>4.3954637600000002</v>
      </c>
      <c r="D283" s="1">
        <v>2</v>
      </c>
      <c r="G283" s="1" t="s">
        <v>106</v>
      </c>
      <c r="H283" s="1">
        <v>4.3</v>
      </c>
      <c r="I283" s="1">
        <v>4</v>
      </c>
      <c r="J283" s="1">
        <v>6</v>
      </c>
      <c r="K283" s="1">
        <f t="shared" si="26"/>
        <v>1</v>
      </c>
      <c r="L283" s="1">
        <f t="shared" si="22"/>
        <v>0</v>
      </c>
      <c r="M283" s="1">
        <f t="shared" si="23"/>
        <v>0</v>
      </c>
      <c r="N283" s="1">
        <f t="shared" si="24"/>
        <v>0</v>
      </c>
      <c r="O283" s="1">
        <f t="shared" si="25"/>
        <v>1</v>
      </c>
    </row>
    <row r="284" spans="1:15" x14ac:dyDescent="0.25">
      <c r="A284" s="1" t="s">
        <v>171</v>
      </c>
      <c r="B284" s="1">
        <v>4.7</v>
      </c>
      <c r="C284" s="1">
        <v>4.1487921400000003</v>
      </c>
      <c r="D284" s="1">
        <v>2</v>
      </c>
      <c r="G284" s="1" t="s">
        <v>125</v>
      </c>
      <c r="H284" s="1">
        <v>4.4000000000000004</v>
      </c>
      <c r="I284" s="1">
        <v>4</v>
      </c>
      <c r="J284" s="1">
        <v>6</v>
      </c>
      <c r="K284" s="1">
        <f t="shared" si="26"/>
        <v>1</v>
      </c>
      <c r="L284" s="1">
        <f t="shared" si="22"/>
        <v>0</v>
      </c>
      <c r="M284" s="1">
        <f t="shared" si="23"/>
        <v>0</v>
      </c>
      <c r="N284" s="1">
        <f t="shared" si="24"/>
        <v>0</v>
      </c>
      <c r="O284" s="1">
        <f t="shared" si="25"/>
        <v>1</v>
      </c>
    </row>
    <row r="285" spans="1:15" x14ac:dyDescent="0.25">
      <c r="A285" s="1" t="s">
        <v>72</v>
      </c>
      <c r="B285" s="1">
        <v>5.0999999999999996</v>
      </c>
      <c r="C285" s="1">
        <v>3.7156787800000006</v>
      </c>
      <c r="D285" s="1">
        <v>2</v>
      </c>
      <c r="G285" s="1" t="s">
        <v>147</v>
      </c>
      <c r="H285" s="1">
        <v>5.0999999999999996</v>
      </c>
      <c r="I285" s="1">
        <v>4</v>
      </c>
      <c r="J285" s="1">
        <v>6</v>
      </c>
      <c r="K285" s="1">
        <f t="shared" si="26"/>
        <v>1</v>
      </c>
      <c r="L285" s="1">
        <f t="shared" si="22"/>
        <v>0</v>
      </c>
      <c r="M285" s="1">
        <f t="shared" si="23"/>
        <v>0</v>
      </c>
      <c r="N285" s="1">
        <f t="shared" si="24"/>
        <v>0</v>
      </c>
      <c r="O285" s="1">
        <f t="shared" si="25"/>
        <v>1</v>
      </c>
    </row>
    <row r="286" spans="1:15" x14ac:dyDescent="0.25">
      <c r="A286" s="1" t="s">
        <v>163</v>
      </c>
      <c r="B286" s="1">
        <v>5.6</v>
      </c>
      <c r="C286" s="1">
        <v>2.7565739099999993</v>
      </c>
      <c r="D286" s="1">
        <v>2</v>
      </c>
      <c r="G286" s="1" t="s">
        <v>159</v>
      </c>
      <c r="H286" s="1">
        <v>4.3</v>
      </c>
      <c r="I286" s="1">
        <v>4</v>
      </c>
      <c r="J286" s="1">
        <v>6</v>
      </c>
      <c r="K286" s="1">
        <f t="shared" si="26"/>
        <v>1</v>
      </c>
      <c r="L286" s="1">
        <f t="shared" si="22"/>
        <v>0</v>
      </c>
      <c r="M286" s="1">
        <f t="shared" si="23"/>
        <v>0</v>
      </c>
      <c r="N286" s="1">
        <f t="shared" si="24"/>
        <v>0</v>
      </c>
      <c r="O286" s="1">
        <f t="shared" si="25"/>
        <v>1</v>
      </c>
    </row>
    <row r="287" spans="1:15" x14ac:dyDescent="0.25">
      <c r="A287" s="1" t="s">
        <v>88</v>
      </c>
      <c r="B287" s="1">
        <v>4.5</v>
      </c>
      <c r="C287" s="1">
        <v>3.0072054200000005</v>
      </c>
      <c r="D287" s="1">
        <v>2</v>
      </c>
      <c r="G287" s="1" t="s">
        <v>163</v>
      </c>
      <c r="H287" s="1">
        <v>5.6</v>
      </c>
      <c r="I287" s="1">
        <v>4</v>
      </c>
      <c r="J287" s="1">
        <v>6</v>
      </c>
      <c r="K287" s="1">
        <f t="shared" si="26"/>
        <v>1</v>
      </c>
      <c r="L287" s="1">
        <f t="shared" si="22"/>
        <v>0</v>
      </c>
      <c r="M287" s="1">
        <f t="shared" si="23"/>
        <v>0</v>
      </c>
      <c r="N287" s="1">
        <f t="shared" si="24"/>
        <v>0</v>
      </c>
      <c r="O287" s="1">
        <f t="shared" si="25"/>
        <v>1</v>
      </c>
    </row>
    <row r="288" spans="1:15" x14ac:dyDescent="0.25">
      <c r="A288" s="1" t="s">
        <v>96</v>
      </c>
      <c r="B288" s="1">
        <v>4.9000000000000004</v>
      </c>
      <c r="C288" s="1">
        <v>3.2653704999999991</v>
      </c>
      <c r="D288" s="1">
        <v>2</v>
      </c>
      <c r="G288" s="1" t="s">
        <v>59</v>
      </c>
      <c r="H288" s="1">
        <v>6.7</v>
      </c>
      <c r="I288" s="1">
        <v>4</v>
      </c>
      <c r="J288" s="1">
        <v>6</v>
      </c>
      <c r="K288" s="1">
        <f t="shared" si="26"/>
        <v>1</v>
      </c>
      <c r="L288" s="1">
        <f t="shared" si="22"/>
        <v>0</v>
      </c>
      <c r="M288" s="1">
        <f t="shared" si="23"/>
        <v>0</v>
      </c>
      <c r="N288" s="1">
        <f t="shared" si="24"/>
        <v>0</v>
      </c>
      <c r="O288" s="1">
        <f t="shared" si="25"/>
        <v>1</v>
      </c>
    </row>
    <row r="289" spans="1:15" x14ac:dyDescent="0.25">
      <c r="A289" s="1" t="s">
        <v>97</v>
      </c>
      <c r="B289" s="1">
        <v>4.5</v>
      </c>
      <c r="C289" s="1">
        <v>3.9400835099999996</v>
      </c>
      <c r="D289" s="1">
        <v>2</v>
      </c>
      <c r="G289" s="1" t="s">
        <v>165</v>
      </c>
      <c r="H289" s="1">
        <v>7.1</v>
      </c>
      <c r="I289" s="1">
        <v>4</v>
      </c>
      <c r="J289" s="1">
        <v>6</v>
      </c>
      <c r="K289" s="1">
        <f t="shared" si="26"/>
        <v>1</v>
      </c>
      <c r="L289" s="1">
        <f t="shared" si="22"/>
        <v>0</v>
      </c>
      <c r="M289" s="1">
        <f t="shared" si="23"/>
        <v>0</v>
      </c>
      <c r="N289" s="1">
        <f t="shared" si="24"/>
        <v>0</v>
      </c>
      <c r="O289" s="1">
        <f t="shared" si="25"/>
        <v>1</v>
      </c>
    </row>
    <row r="290" spans="1:15" x14ac:dyDescent="0.25">
      <c r="A290" s="1" t="s">
        <v>106</v>
      </c>
      <c r="B290" s="1">
        <v>4.3</v>
      </c>
      <c r="C290" s="1">
        <v>3.42647732</v>
      </c>
      <c r="D290" s="1">
        <v>2</v>
      </c>
      <c r="G290" s="1" t="s">
        <v>163</v>
      </c>
      <c r="H290" s="1">
        <v>5.6</v>
      </c>
      <c r="I290" s="1">
        <v>4</v>
      </c>
      <c r="J290" s="1">
        <v>6</v>
      </c>
      <c r="K290" s="1">
        <f t="shared" si="26"/>
        <v>1</v>
      </c>
      <c r="L290" s="1">
        <f t="shared" si="22"/>
        <v>0</v>
      </c>
      <c r="M290" s="1">
        <f t="shared" si="23"/>
        <v>0</v>
      </c>
      <c r="N290" s="1">
        <f t="shared" si="24"/>
        <v>0</v>
      </c>
      <c r="O290" s="1">
        <f t="shared" si="25"/>
        <v>1</v>
      </c>
    </row>
    <row r="291" spans="1:15" x14ac:dyDescent="0.25">
      <c r="A291" s="1" t="s">
        <v>124</v>
      </c>
      <c r="B291" s="1">
        <v>4.5</v>
      </c>
      <c r="C291" s="1">
        <v>3.6789278000000003</v>
      </c>
      <c r="D291" s="1">
        <v>2</v>
      </c>
      <c r="G291" s="1" t="s">
        <v>143</v>
      </c>
      <c r="H291" s="1">
        <v>4.5999999999999996</v>
      </c>
      <c r="I291" s="1">
        <v>4</v>
      </c>
      <c r="J291" s="1">
        <v>6</v>
      </c>
      <c r="K291" s="1">
        <f t="shared" si="26"/>
        <v>1</v>
      </c>
      <c r="L291" s="1">
        <f t="shared" si="22"/>
        <v>0</v>
      </c>
      <c r="M291" s="1">
        <f t="shared" si="23"/>
        <v>0</v>
      </c>
      <c r="N291" s="1">
        <f t="shared" si="24"/>
        <v>0</v>
      </c>
      <c r="O291" s="1">
        <f t="shared" si="25"/>
        <v>1</v>
      </c>
    </row>
    <row r="292" spans="1:15" x14ac:dyDescent="0.25">
      <c r="A292" s="1" t="s">
        <v>178</v>
      </c>
      <c r="B292" s="1">
        <v>5.3</v>
      </c>
      <c r="C292" s="1">
        <v>3.5052969700000003</v>
      </c>
      <c r="D292" s="1">
        <v>2</v>
      </c>
      <c r="G292" s="1" t="s">
        <v>97</v>
      </c>
      <c r="H292" s="1">
        <v>4.5</v>
      </c>
      <c r="I292" s="1">
        <v>4</v>
      </c>
      <c r="J292" s="1">
        <v>6</v>
      </c>
      <c r="K292" s="1">
        <f t="shared" si="26"/>
        <v>1</v>
      </c>
      <c r="L292" s="1">
        <f t="shared" si="22"/>
        <v>0</v>
      </c>
      <c r="M292" s="1">
        <f t="shared" si="23"/>
        <v>0</v>
      </c>
      <c r="N292" s="1">
        <f t="shared" si="24"/>
        <v>0</v>
      </c>
      <c r="O292" s="1">
        <f t="shared" si="25"/>
        <v>1</v>
      </c>
    </row>
    <row r="293" spans="1:15" x14ac:dyDescent="0.25">
      <c r="A293" s="1" t="s">
        <v>129</v>
      </c>
      <c r="B293" s="1">
        <v>4.8</v>
      </c>
      <c r="C293" s="1">
        <v>3.4123498000000008</v>
      </c>
      <c r="D293" s="1">
        <v>2</v>
      </c>
      <c r="G293" s="1" t="s">
        <v>62</v>
      </c>
      <c r="H293" s="1">
        <v>4.5</v>
      </c>
      <c r="I293" s="1">
        <v>4</v>
      </c>
      <c r="J293" s="1">
        <v>6</v>
      </c>
      <c r="K293" s="1">
        <f t="shared" si="26"/>
        <v>1</v>
      </c>
      <c r="L293" s="1">
        <f t="shared" si="22"/>
        <v>0</v>
      </c>
      <c r="M293" s="1">
        <f t="shared" si="23"/>
        <v>0</v>
      </c>
      <c r="N293" s="1">
        <f t="shared" si="24"/>
        <v>0</v>
      </c>
      <c r="O293" s="1">
        <f t="shared" si="25"/>
        <v>1</v>
      </c>
    </row>
    <row r="294" spans="1:15" x14ac:dyDescent="0.25">
      <c r="A294" s="1" t="s">
        <v>130</v>
      </c>
      <c r="B294" s="1">
        <v>4.0999999999999996</v>
      </c>
      <c r="C294" s="1">
        <v>3.7506728900000001</v>
      </c>
      <c r="D294" s="1">
        <v>2</v>
      </c>
      <c r="G294" s="1" t="s">
        <v>171</v>
      </c>
      <c r="H294" s="1">
        <v>4.7</v>
      </c>
      <c r="I294" s="1">
        <v>4</v>
      </c>
      <c r="J294" s="1">
        <v>6</v>
      </c>
      <c r="K294" s="1">
        <f t="shared" si="26"/>
        <v>1</v>
      </c>
      <c r="L294" s="1">
        <f t="shared" si="22"/>
        <v>0</v>
      </c>
      <c r="M294" s="1">
        <f t="shared" si="23"/>
        <v>0</v>
      </c>
      <c r="N294" s="1">
        <f t="shared" si="24"/>
        <v>0</v>
      </c>
      <c r="O294" s="1">
        <f t="shared" si="25"/>
        <v>1</v>
      </c>
    </row>
    <row r="295" spans="1:15" x14ac:dyDescent="0.25">
      <c r="A295" s="1" t="s">
        <v>137</v>
      </c>
      <c r="B295" s="1">
        <v>5.3</v>
      </c>
      <c r="C295" s="1">
        <v>3.0060138399999996</v>
      </c>
      <c r="D295" s="1">
        <v>2</v>
      </c>
      <c r="G295" s="1" t="s">
        <v>66</v>
      </c>
      <c r="H295" s="1">
        <v>4.8</v>
      </c>
      <c r="I295" s="1">
        <v>4</v>
      </c>
      <c r="J295" s="1">
        <v>6</v>
      </c>
      <c r="K295" s="1">
        <f t="shared" si="26"/>
        <v>1</v>
      </c>
      <c r="L295" s="1">
        <f t="shared" si="22"/>
        <v>0</v>
      </c>
      <c r="M295" s="1">
        <f t="shared" si="23"/>
        <v>0</v>
      </c>
      <c r="N295" s="1">
        <f t="shared" si="24"/>
        <v>0</v>
      </c>
      <c r="O295" s="1">
        <f t="shared" si="25"/>
        <v>1</v>
      </c>
    </row>
    <row r="296" spans="1:15" x14ac:dyDescent="0.25">
      <c r="A296" s="1" t="s">
        <v>138</v>
      </c>
      <c r="B296" s="1">
        <v>4.7</v>
      </c>
      <c r="C296" s="1">
        <v>4.0727151199999989</v>
      </c>
      <c r="D296" s="1">
        <v>2</v>
      </c>
      <c r="G296" s="1" t="s">
        <v>181</v>
      </c>
      <c r="H296" s="1">
        <v>4.5</v>
      </c>
      <c r="I296" s="1">
        <v>4</v>
      </c>
      <c r="J296" s="1">
        <v>6</v>
      </c>
      <c r="K296" s="1">
        <f t="shared" si="26"/>
        <v>1</v>
      </c>
      <c r="L296" s="1">
        <f t="shared" si="22"/>
        <v>0</v>
      </c>
      <c r="M296" s="1">
        <f t="shared" si="23"/>
        <v>0</v>
      </c>
      <c r="N296" s="1">
        <f t="shared" si="24"/>
        <v>0</v>
      </c>
      <c r="O296" s="1">
        <f t="shared" si="25"/>
        <v>1</v>
      </c>
    </row>
    <row r="297" spans="1:15" x14ac:dyDescent="0.25">
      <c r="A297" s="1" t="s">
        <v>142</v>
      </c>
      <c r="B297" s="1">
        <v>4.4000000000000004</v>
      </c>
      <c r="C297" s="1">
        <v>3.5816994600000007</v>
      </c>
      <c r="D297" s="1">
        <v>2</v>
      </c>
      <c r="G297" s="1" t="s">
        <v>64</v>
      </c>
      <c r="H297" s="1">
        <v>4.5</v>
      </c>
      <c r="I297" s="1">
        <v>4</v>
      </c>
      <c r="J297" s="1">
        <v>6</v>
      </c>
      <c r="K297" s="1">
        <f t="shared" si="26"/>
        <v>1</v>
      </c>
      <c r="L297" s="1">
        <f t="shared" si="22"/>
        <v>0</v>
      </c>
      <c r="M297" s="1">
        <f t="shared" si="23"/>
        <v>0</v>
      </c>
      <c r="N297" s="1">
        <f t="shared" si="24"/>
        <v>0</v>
      </c>
      <c r="O297" s="1">
        <f t="shared" si="25"/>
        <v>1</v>
      </c>
    </row>
    <row r="298" spans="1:15" x14ac:dyDescent="0.25">
      <c r="A298" s="1" t="s">
        <v>150</v>
      </c>
      <c r="B298" s="1">
        <v>5.7</v>
      </c>
      <c r="C298" s="1">
        <v>3.7939745800000004</v>
      </c>
      <c r="D298" s="1">
        <v>2</v>
      </c>
      <c r="G298" s="1" t="s">
        <v>75</v>
      </c>
      <c r="H298" s="1">
        <v>4.3</v>
      </c>
      <c r="I298" s="1">
        <v>4</v>
      </c>
      <c r="J298" s="1">
        <v>6</v>
      </c>
      <c r="K298" s="1">
        <f t="shared" si="26"/>
        <v>1</v>
      </c>
      <c r="L298" s="1">
        <f t="shared" si="22"/>
        <v>0</v>
      </c>
      <c r="M298" s="1">
        <f t="shared" si="23"/>
        <v>0</v>
      </c>
      <c r="N298" s="1">
        <f t="shared" si="24"/>
        <v>0</v>
      </c>
      <c r="O298" s="1">
        <f t="shared" si="25"/>
        <v>1</v>
      </c>
    </row>
    <row r="299" spans="1:15" x14ac:dyDescent="0.25">
      <c r="A299" s="1" t="s">
        <v>152</v>
      </c>
      <c r="B299" s="1">
        <v>4.5</v>
      </c>
      <c r="C299" s="1">
        <v>3.3856580099999998</v>
      </c>
      <c r="D299" s="1">
        <v>2</v>
      </c>
      <c r="G299" s="1" t="s">
        <v>97</v>
      </c>
      <c r="H299" s="1">
        <v>4.5</v>
      </c>
      <c r="I299" s="1">
        <v>4</v>
      </c>
      <c r="J299" s="1">
        <v>6</v>
      </c>
      <c r="K299" s="1">
        <f t="shared" si="26"/>
        <v>1</v>
      </c>
      <c r="L299" s="1">
        <f t="shared" si="22"/>
        <v>0</v>
      </c>
      <c r="M299" s="1">
        <f t="shared" si="23"/>
        <v>0</v>
      </c>
      <c r="N299" s="1">
        <f t="shared" si="24"/>
        <v>0</v>
      </c>
      <c r="O299" s="1">
        <f t="shared" si="25"/>
        <v>1</v>
      </c>
    </row>
    <row r="300" spans="1:15" x14ac:dyDescent="0.25">
      <c r="A300" s="1" t="s">
        <v>59</v>
      </c>
      <c r="B300" s="1">
        <v>6.7</v>
      </c>
      <c r="C300" s="1">
        <v>4.5098032300000011</v>
      </c>
      <c r="D300" s="1">
        <v>1</v>
      </c>
      <c r="G300" s="1" t="s">
        <v>115</v>
      </c>
      <c r="H300" s="1">
        <v>4.9000000000000004</v>
      </c>
      <c r="I300" s="1">
        <v>4</v>
      </c>
      <c r="J300" s="1">
        <v>6</v>
      </c>
      <c r="K300" s="1">
        <f t="shared" si="26"/>
        <v>1</v>
      </c>
      <c r="L300" s="1">
        <f t="shared" si="22"/>
        <v>0</v>
      </c>
      <c r="M300" s="1">
        <f t="shared" si="23"/>
        <v>0</v>
      </c>
      <c r="N300" s="1">
        <f t="shared" si="24"/>
        <v>0</v>
      </c>
      <c r="O300" s="1">
        <f t="shared" si="25"/>
        <v>1</v>
      </c>
    </row>
    <row r="301" spans="1:15" x14ac:dyDescent="0.25">
      <c r="A301" s="1" t="s">
        <v>71</v>
      </c>
      <c r="B301" s="1">
        <v>4.3</v>
      </c>
      <c r="C301" s="1">
        <v>3.4240815100000002</v>
      </c>
      <c r="D301" s="1">
        <v>1</v>
      </c>
      <c r="G301" s="1" t="s">
        <v>177</v>
      </c>
      <c r="H301" s="1">
        <v>4.8</v>
      </c>
      <c r="I301" s="1">
        <v>4</v>
      </c>
      <c r="J301" s="1">
        <v>6</v>
      </c>
      <c r="K301" s="1">
        <f t="shared" si="26"/>
        <v>1</v>
      </c>
      <c r="L301" s="1">
        <f t="shared" si="22"/>
        <v>0</v>
      </c>
      <c r="M301" s="1">
        <f t="shared" si="23"/>
        <v>0</v>
      </c>
      <c r="N301" s="1">
        <f t="shared" si="24"/>
        <v>0</v>
      </c>
      <c r="O301" s="1">
        <f t="shared" si="25"/>
        <v>1</v>
      </c>
    </row>
    <row r="302" spans="1:15" x14ac:dyDescent="0.25">
      <c r="A302" s="1" t="s">
        <v>74</v>
      </c>
      <c r="B302" s="1">
        <v>4.4000000000000004</v>
      </c>
      <c r="C302" s="1">
        <v>3.4790866500000011</v>
      </c>
      <c r="D302" s="1">
        <v>1</v>
      </c>
      <c r="G302" s="1" t="s">
        <v>180</v>
      </c>
      <c r="H302" s="1">
        <v>5</v>
      </c>
      <c r="I302" s="1">
        <v>4</v>
      </c>
      <c r="J302" s="1">
        <v>6</v>
      </c>
      <c r="K302" s="1">
        <f t="shared" si="26"/>
        <v>1</v>
      </c>
      <c r="L302" s="1">
        <f t="shared" si="22"/>
        <v>0</v>
      </c>
      <c r="M302" s="1">
        <f t="shared" si="23"/>
        <v>0</v>
      </c>
      <c r="N302" s="1">
        <f t="shared" si="24"/>
        <v>0</v>
      </c>
      <c r="O302" s="1">
        <f t="shared" si="25"/>
        <v>1</v>
      </c>
    </row>
    <row r="303" spans="1:15" x14ac:dyDescent="0.25">
      <c r="A303" s="1" t="s">
        <v>80</v>
      </c>
      <c r="B303" s="1">
        <v>4.9000000000000004</v>
      </c>
      <c r="C303" s="1">
        <v>3.55649251</v>
      </c>
      <c r="D303" s="1">
        <v>1</v>
      </c>
      <c r="G303" s="1" t="s">
        <v>134</v>
      </c>
      <c r="H303" s="1">
        <v>6.3</v>
      </c>
      <c r="I303" s="1">
        <v>4</v>
      </c>
      <c r="J303" s="1">
        <v>6</v>
      </c>
      <c r="K303" s="1">
        <f t="shared" si="26"/>
        <v>1</v>
      </c>
      <c r="L303" s="1">
        <f t="shared" si="22"/>
        <v>0</v>
      </c>
      <c r="M303" s="1">
        <f t="shared" si="23"/>
        <v>0</v>
      </c>
      <c r="N303" s="1">
        <f t="shared" si="24"/>
        <v>0</v>
      </c>
      <c r="O303" s="1">
        <f t="shared" si="25"/>
        <v>1</v>
      </c>
    </row>
    <row r="304" spans="1:15" x14ac:dyDescent="0.25">
      <c r="A304" s="1" t="s">
        <v>89</v>
      </c>
      <c r="B304" s="1">
        <v>6.2</v>
      </c>
      <c r="C304" s="1">
        <v>3.2345516700000014</v>
      </c>
      <c r="D304" s="1">
        <v>1</v>
      </c>
      <c r="G304" s="1" t="s">
        <v>140</v>
      </c>
      <c r="H304" s="1">
        <v>4.9000000000000004</v>
      </c>
      <c r="I304" s="1">
        <v>4</v>
      </c>
      <c r="J304" s="1">
        <v>6</v>
      </c>
      <c r="K304" s="1">
        <f t="shared" si="26"/>
        <v>1</v>
      </c>
      <c r="L304" s="1">
        <f t="shared" si="22"/>
        <v>0</v>
      </c>
      <c r="M304" s="1">
        <f t="shared" si="23"/>
        <v>0</v>
      </c>
      <c r="N304" s="1">
        <f t="shared" si="24"/>
        <v>0</v>
      </c>
      <c r="O304" s="1">
        <f t="shared" si="25"/>
        <v>1</v>
      </c>
    </row>
    <row r="305" spans="1:15" x14ac:dyDescent="0.25">
      <c r="A305" s="1" t="s">
        <v>172</v>
      </c>
      <c r="B305" s="1">
        <v>4.2</v>
      </c>
      <c r="C305" s="1">
        <v>4.8383185300000005</v>
      </c>
      <c r="D305" s="1">
        <v>1</v>
      </c>
      <c r="G305" s="1" t="s">
        <v>152</v>
      </c>
      <c r="H305" s="1">
        <v>4.5</v>
      </c>
      <c r="I305" s="1">
        <v>4</v>
      </c>
      <c r="J305" s="1">
        <v>6</v>
      </c>
      <c r="K305" s="1">
        <f t="shared" si="26"/>
        <v>1</v>
      </c>
      <c r="L305" s="1">
        <f t="shared" si="22"/>
        <v>0</v>
      </c>
      <c r="M305" s="1">
        <f t="shared" si="23"/>
        <v>0</v>
      </c>
      <c r="N305" s="1">
        <f t="shared" si="24"/>
        <v>0</v>
      </c>
      <c r="O305" s="1">
        <f t="shared" si="25"/>
        <v>1</v>
      </c>
    </row>
    <row r="306" spans="1:15" x14ac:dyDescent="0.25">
      <c r="A306" s="1" t="s">
        <v>91</v>
      </c>
      <c r="B306" s="1">
        <v>4.9000000000000004</v>
      </c>
      <c r="C306" s="1">
        <v>4.3725409099999997</v>
      </c>
      <c r="D306" s="1">
        <v>1</v>
      </c>
      <c r="G306" s="1" t="s">
        <v>101</v>
      </c>
      <c r="H306" s="1">
        <v>4.9000000000000004</v>
      </c>
      <c r="I306" s="1">
        <v>4</v>
      </c>
      <c r="J306" s="1">
        <v>6</v>
      </c>
      <c r="K306" s="1">
        <f t="shared" si="26"/>
        <v>1</v>
      </c>
      <c r="L306" s="1">
        <f t="shared" si="22"/>
        <v>0</v>
      </c>
      <c r="M306" s="1">
        <f t="shared" si="23"/>
        <v>0</v>
      </c>
      <c r="N306" s="1">
        <f t="shared" si="24"/>
        <v>0</v>
      </c>
      <c r="O306" s="1">
        <f t="shared" si="25"/>
        <v>1</v>
      </c>
    </row>
    <row r="307" spans="1:15" x14ac:dyDescent="0.25">
      <c r="A307" s="1" t="s">
        <v>166</v>
      </c>
      <c r="B307" s="1">
        <v>4.3</v>
      </c>
      <c r="C307" s="1">
        <v>3.5491174999999999</v>
      </c>
      <c r="D307" s="1">
        <v>1</v>
      </c>
      <c r="G307" s="1" t="s">
        <v>59</v>
      </c>
      <c r="H307" s="1">
        <v>6.7</v>
      </c>
      <c r="I307" s="1">
        <v>4</v>
      </c>
      <c r="J307" s="1">
        <v>6</v>
      </c>
      <c r="K307" s="1">
        <f t="shared" si="26"/>
        <v>1</v>
      </c>
      <c r="L307" s="1">
        <f t="shared" si="22"/>
        <v>0</v>
      </c>
      <c r="M307" s="1">
        <f t="shared" si="23"/>
        <v>0</v>
      </c>
      <c r="N307" s="1">
        <f t="shared" si="24"/>
        <v>0</v>
      </c>
      <c r="O307" s="1">
        <f t="shared" si="25"/>
        <v>1</v>
      </c>
    </row>
    <row r="308" spans="1:15" x14ac:dyDescent="0.25">
      <c r="A308" s="1" t="s">
        <v>100</v>
      </c>
      <c r="B308" s="1">
        <v>4.8</v>
      </c>
      <c r="C308" s="1">
        <v>3.7789280800000022</v>
      </c>
      <c r="D308" s="1">
        <v>1</v>
      </c>
      <c r="G308" s="1" t="s">
        <v>163</v>
      </c>
      <c r="H308" s="1">
        <v>5.6</v>
      </c>
      <c r="I308" s="1">
        <v>4</v>
      </c>
      <c r="J308" s="1">
        <v>6</v>
      </c>
      <c r="K308" s="1">
        <f t="shared" si="26"/>
        <v>1</v>
      </c>
      <c r="L308" s="1">
        <f t="shared" si="22"/>
        <v>0</v>
      </c>
      <c r="M308" s="1">
        <f t="shared" si="23"/>
        <v>0</v>
      </c>
      <c r="N308" s="1">
        <f t="shared" si="24"/>
        <v>0</v>
      </c>
      <c r="O308" s="1">
        <f t="shared" si="25"/>
        <v>1</v>
      </c>
    </row>
    <row r="309" spans="1:15" x14ac:dyDescent="0.25">
      <c r="A309" s="1" t="s">
        <v>175</v>
      </c>
      <c r="B309" s="1">
        <v>3.9</v>
      </c>
      <c r="C309" s="1">
        <v>3.1403246200000003</v>
      </c>
      <c r="D309" s="1">
        <v>1</v>
      </c>
      <c r="G309" s="1" t="s">
        <v>194</v>
      </c>
      <c r="H309" s="1">
        <v>5.2</v>
      </c>
      <c r="I309" s="1">
        <v>4</v>
      </c>
      <c r="J309" s="1">
        <v>6</v>
      </c>
      <c r="K309" s="1">
        <f t="shared" si="26"/>
        <v>1</v>
      </c>
      <c r="L309" s="1">
        <f t="shared" si="22"/>
        <v>0</v>
      </c>
      <c r="M309" s="1">
        <f t="shared" si="23"/>
        <v>0</v>
      </c>
      <c r="N309" s="1">
        <f t="shared" si="24"/>
        <v>0</v>
      </c>
      <c r="O309" s="1">
        <f t="shared" si="25"/>
        <v>1</v>
      </c>
    </row>
    <row r="310" spans="1:15" x14ac:dyDescent="0.25">
      <c r="A310" s="1" t="s">
        <v>105</v>
      </c>
      <c r="B310" s="1">
        <v>4.4000000000000004</v>
      </c>
      <c r="C310" s="1">
        <v>3.1307854400000004</v>
      </c>
      <c r="D310" s="1">
        <v>1</v>
      </c>
      <c r="G310" s="1" t="s">
        <v>85</v>
      </c>
      <c r="H310" s="1">
        <v>4.8</v>
      </c>
      <c r="I310" s="1">
        <v>4</v>
      </c>
      <c r="J310" s="1">
        <v>6</v>
      </c>
      <c r="K310" s="1">
        <f t="shared" si="26"/>
        <v>1</v>
      </c>
      <c r="L310" s="1">
        <f t="shared" si="22"/>
        <v>0</v>
      </c>
      <c r="M310" s="1">
        <f t="shared" si="23"/>
        <v>0</v>
      </c>
      <c r="N310" s="1">
        <f t="shared" si="24"/>
        <v>0</v>
      </c>
      <c r="O310" s="1">
        <f t="shared" si="25"/>
        <v>1</v>
      </c>
    </row>
    <row r="311" spans="1:15" x14ac:dyDescent="0.25">
      <c r="A311" s="1" t="s">
        <v>111</v>
      </c>
      <c r="B311" s="1">
        <v>4.5</v>
      </c>
      <c r="C311" s="1">
        <v>3.0922791099999993</v>
      </c>
      <c r="D311" s="1">
        <v>1</v>
      </c>
      <c r="G311" s="1" t="s">
        <v>195</v>
      </c>
      <c r="H311" s="1">
        <v>4.5</v>
      </c>
      <c r="I311" s="1">
        <v>4</v>
      </c>
      <c r="J311" s="1">
        <v>6</v>
      </c>
      <c r="K311" s="1">
        <f t="shared" si="26"/>
        <v>1</v>
      </c>
      <c r="L311" s="1">
        <f t="shared" si="22"/>
        <v>0</v>
      </c>
      <c r="M311" s="1">
        <f t="shared" si="23"/>
        <v>0</v>
      </c>
      <c r="N311" s="1">
        <f t="shared" si="24"/>
        <v>0</v>
      </c>
      <c r="O311" s="1">
        <f t="shared" si="25"/>
        <v>1</v>
      </c>
    </row>
    <row r="312" spans="1:15" x14ac:dyDescent="0.25">
      <c r="A312" s="1" t="s">
        <v>122</v>
      </c>
      <c r="B312" s="1">
        <v>4.5</v>
      </c>
      <c r="C312" s="1">
        <v>3.2825382100000002</v>
      </c>
      <c r="D312" s="1">
        <v>1</v>
      </c>
      <c r="G312" s="1" t="s">
        <v>141</v>
      </c>
      <c r="H312" s="1">
        <v>4.7</v>
      </c>
      <c r="I312" s="1">
        <v>4</v>
      </c>
      <c r="J312" s="1">
        <v>6</v>
      </c>
      <c r="K312" s="1">
        <f t="shared" si="26"/>
        <v>1</v>
      </c>
      <c r="L312" s="1">
        <f t="shared" si="22"/>
        <v>0</v>
      </c>
      <c r="M312" s="1">
        <f t="shared" si="23"/>
        <v>0</v>
      </c>
      <c r="N312" s="1">
        <f t="shared" si="24"/>
        <v>0</v>
      </c>
      <c r="O312" s="1">
        <f t="shared" si="25"/>
        <v>1</v>
      </c>
    </row>
    <row r="313" spans="1:15" x14ac:dyDescent="0.25">
      <c r="A313" s="1" t="s">
        <v>123</v>
      </c>
      <c r="B313" s="1">
        <v>4.4000000000000004</v>
      </c>
      <c r="C313" s="1">
        <v>3.01883474</v>
      </c>
      <c r="D313" s="1">
        <v>1</v>
      </c>
      <c r="G313" s="1" t="s">
        <v>161</v>
      </c>
      <c r="H313" s="1">
        <v>4.2</v>
      </c>
      <c r="I313" s="1">
        <v>4</v>
      </c>
      <c r="J313" s="1">
        <v>6</v>
      </c>
      <c r="K313" s="1">
        <f t="shared" si="26"/>
        <v>1</v>
      </c>
      <c r="L313" s="1">
        <f t="shared" si="22"/>
        <v>0</v>
      </c>
      <c r="M313" s="1">
        <f t="shared" si="23"/>
        <v>0</v>
      </c>
      <c r="N313" s="1">
        <f t="shared" si="24"/>
        <v>0</v>
      </c>
      <c r="O313" s="1">
        <f t="shared" si="25"/>
        <v>1</v>
      </c>
    </row>
    <row r="314" spans="1:15" x14ac:dyDescent="0.25">
      <c r="A314" s="1" t="s">
        <v>180</v>
      </c>
      <c r="B314" s="1">
        <v>5</v>
      </c>
      <c r="C314" s="1">
        <v>3.3002199399999994</v>
      </c>
      <c r="D314" s="1">
        <v>1</v>
      </c>
      <c r="G314" s="1" t="s">
        <v>62</v>
      </c>
      <c r="H314" s="1">
        <v>4.5</v>
      </c>
      <c r="I314" s="1">
        <v>4</v>
      </c>
      <c r="J314" s="1">
        <v>6</v>
      </c>
      <c r="K314" s="1">
        <f t="shared" si="26"/>
        <v>1</v>
      </c>
      <c r="L314" s="1">
        <f t="shared" si="22"/>
        <v>0</v>
      </c>
      <c r="M314" s="1">
        <f t="shared" si="23"/>
        <v>0</v>
      </c>
      <c r="N314" s="1">
        <f t="shared" si="24"/>
        <v>0</v>
      </c>
      <c r="O314" s="1">
        <f t="shared" si="25"/>
        <v>1</v>
      </c>
    </row>
    <row r="315" spans="1:15" x14ac:dyDescent="0.25">
      <c r="A315" s="1" t="s">
        <v>133</v>
      </c>
      <c r="B315" s="1">
        <v>4.5999999999999996</v>
      </c>
      <c r="C315" s="1">
        <v>3.3867854600000005</v>
      </c>
      <c r="D315" s="1">
        <v>1</v>
      </c>
      <c r="G315" s="1" t="s">
        <v>63</v>
      </c>
      <c r="H315" s="1">
        <v>4.4000000000000004</v>
      </c>
      <c r="I315" s="1">
        <v>4</v>
      </c>
      <c r="J315" s="1">
        <v>6</v>
      </c>
      <c r="K315" s="1">
        <f t="shared" si="26"/>
        <v>1</v>
      </c>
      <c r="L315" s="1">
        <f t="shared" si="22"/>
        <v>0</v>
      </c>
      <c r="M315" s="1">
        <f t="shared" si="23"/>
        <v>0</v>
      </c>
      <c r="N315" s="1">
        <f t="shared" si="24"/>
        <v>0</v>
      </c>
      <c r="O315" s="1">
        <f t="shared" si="25"/>
        <v>1</v>
      </c>
    </row>
    <row r="316" spans="1:15" x14ac:dyDescent="0.25">
      <c r="A316" s="1" t="s">
        <v>182</v>
      </c>
      <c r="B316" s="1">
        <v>5.0999999999999996</v>
      </c>
      <c r="C316" s="1">
        <v>4.4836851300000005</v>
      </c>
      <c r="D316" s="1">
        <v>1</v>
      </c>
      <c r="G316" s="1" t="s">
        <v>87</v>
      </c>
      <c r="H316" s="1">
        <v>5</v>
      </c>
      <c r="I316" s="1">
        <v>4</v>
      </c>
      <c r="J316" s="1">
        <v>6</v>
      </c>
      <c r="K316" s="1">
        <f t="shared" si="26"/>
        <v>1</v>
      </c>
      <c r="L316" s="1">
        <f t="shared" si="22"/>
        <v>0</v>
      </c>
      <c r="M316" s="1">
        <f t="shared" si="23"/>
        <v>0</v>
      </c>
      <c r="N316" s="1">
        <f t="shared" si="24"/>
        <v>0</v>
      </c>
      <c r="O316" s="1">
        <f t="shared" si="25"/>
        <v>1</v>
      </c>
    </row>
    <row r="317" spans="1:15" x14ac:dyDescent="0.25">
      <c r="A317" s="1" t="s">
        <v>139</v>
      </c>
      <c r="B317" s="1">
        <v>4.4000000000000004</v>
      </c>
      <c r="C317" s="1">
        <v>3.3304108099999992</v>
      </c>
      <c r="D317" s="1">
        <v>1</v>
      </c>
      <c r="G317" s="1" t="s">
        <v>114</v>
      </c>
      <c r="H317" s="1">
        <v>4.5</v>
      </c>
      <c r="I317" s="1">
        <v>4</v>
      </c>
      <c r="J317" s="1">
        <v>6</v>
      </c>
      <c r="K317" s="1">
        <f t="shared" si="26"/>
        <v>1</v>
      </c>
      <c r="L317" s="1">
        <f t="shared" si="22"/>
        <v>0</v>
      </c>
      <c r="M317" s="1">
        <f t="shared" si="23"/>
        <v>0</v>
      </c>
      <c r="N317" s="1">
        <f t="shared" si="24"/>
        <v>0</v>
      </c>
      <c r="O317" s="1">
        <f t="shared" si="25"/>
        <v>1</v>
      </c>
    </row>
    <row r="318" spans="1:15" x14ac:dyDescent="0.25">
      <c r="A318" s="1" t="s">
        <v>170</v>
      </c>
      <c r="B318" s="1">
        <v>5.3</v>
      </c>
      <c r="C318" s="1">
        <v>3.5762499999999999</v>
      </c>
      <c r="D318" s="1">
        <v>1</v>
      </c>
      <c r="G318" s="1" t="s">
        <v>201</v>
      </c>
      <c r="H318" s="1">
        <v>3.9</v>
      </c>
      <c r="I318" s="1">
        <v>4</v>
      </c>
      <c r="J318" s="1">
        <v>6</v>
      </c>
      <c r="K318" s="1">
        <f t="shared" si="26"/>
        <v>1</v>
      </c>
      <c r="L318" s="1">
        <f t="shared" si="22"/>
        <v>0</v>
      </c>
      <c r="M318" s="1">
        <f t="shared" si="23"/>
        <v>0</v>
      </c>
      <c r="N318" s="1">
        <f t="shared" si="24"/>
        <v>0</v>
      </c>
      <c r="O318" s="1">
        <f t="shared" si="25"/>
        <v>1</v>
      </c>
    </row>
    <row r="319" spans="1:15" x14ac:dyDescent="0.25">
      <c r="A319" s="1" t="s">
        <v>183</v>
      </c>
      <c r="B319" s="1">
        <v>4.5999999999999996</v>
      </c>
      <c r="C319" s="1">
        <v>3.6866030000000003</v>
      </c>
      <c r="D319" s="1">
        <v>1</v>
      </c>
      <c r="G319" s="1" t="s">
        <v>139</v>
      </c>
      <c r="H319" s="1">
        <v>4.4000000000000004</v>
      </c>
      <c r="I319" s="1">
        <v>4</v>
      </c>
      <c r="J319" s="1">
        <v>6</v>
      </c>
      <c r="K319" s="1">
        <f t="shared" si="26"/>
        <v>1</v>
      </c>
      <c r="L319" s="1">
        <f t="shared" si="22"/>
        <v>0</v>
      </c>
      <c r="M319" s="1">
        <f t="shared" si="23"/>
        <v>0</v>
      </c>
      <c r="N319" s="1">
        <f t="shared" si="24"/>
        <v>0</v>
      </c>
      <c r="O319" s="1">
        <f t="shared" si="25"/>
        <v>1</v>
      </c>
    </row>
    <row r="320" spans="1:15" x14ac:dyDescent="0.25">
      <c r="A320" s="1" t="s">
        <v>154</v>
      </c>
      <c r="B320" s="1">
        <v>5.7</v>
      </c>
      <c r="C320" s="1">
        <v>5.5135592099999986</v>
      </c>
      <c r="D320" s="1">
        <v>1</v>
      </c>
      <c r="G320" s="1" t="s">
        <v>158</v>
      </c>
      <c r="H320" s="1">
        <v>4.3</v>
      </c>
      <c r="I320" s="1">
        <v>4</v>
      </c>
      <c r="J320" s="1">
        <v>6</v>
      </c>
      <c r="K320" s="1">
        <f t="shared" si="26"/>
        <v>1</v>
      </c>
      <c r="L320" s="1">
        <f t="shared" si="22"/>
        <v>0</v>
      </c>
      <c r="M320" s="1">
        <f t="shared" si="23"/>
        <v>0</v>
      </c>
      <c r="N320" s="1">
        <f t="shared" si="24"/>
        <v>0</v>
      </c>
      <c r="O320" s="1">
        <f t="shared" si="25"/>
        <v>1</v>
      </c>
    </row>
    <row r="321" spans="1:15" x14ac:dyDescent="0.25">
      <c r="A321" s="1" t="s">
        <v>157</v>
      </c>
      <c r="B321" s="1">
        <v>4.4000000000000004</v>
      </c>
      <c r="C321" s="1">
        <v>3.4637623999999994</v>
      </c>
      <c r="D321" s="1">
        <v>1</v>
      </c>
      <c r="G321" s="1" t="s">
        <v>114</v>
      </c>
      <c r="H321" s="1">
        <v>4.5</v>
      </c>
      <c r="I321" s="1">
        <v>4</v>
      </c>
      <c r="J321" s="1">
        <v>6</v>
      </c>
      <c r="K321" s="1">
        <f t="shared" si="26"/>
        <v>1</v>
      </c>
      <c r="L321" s="1">
        <f t="shared" si="22"/>
        <v>0</v>
      </c>
      <c r="M321" s="1">
        <f t="shared" si="23"/>
        <v>0</v>
      </c>
      <c r="N321" s="1">
        <f t="shared" si="24"/>
        <v>0</v>
      </c>
      <c r="O321" s="1">
        <f t="shared" si="25"/>
        <v>1</v>
      </c>
    </row>
    <row r="322" spans="1:15" x14ac:dyDescent="0.25">
      <c r="A322" s="1" t="s">
        <v>159</v>
      </c>
      <c r="B322" s="1">
        <v>4.3</v>
      </c>
      <c r="C322" s="1">
        <v>3.24540754</v>
      </c>
      <c r="D322" s="1">
        <v>1</v>
      </c>
      <c r="G322" s="1" t="s">
        <v>141</v>
      </c>
      <c r="H322" s="1">
        <v>4.7</v>
      </c>
      <c r="I322" s="1">
        <v>4</v>
      </c>
      <c r="J322" s="1">
        <v>6</v>
      </c>
      <c r="K322" s="1">
        <f t="shared" si="26"/>
        <v>1</v>
      </c>
      <c r="L322" s="1">
        <f t="shared" ref="L322:L385" si="27">IF(AND((J322&lt;I322),(J322&gt;2),(I322&lt;10)),1,0)</f>
        <v>0</v>
      </c>
      <c r="M322" s="1">
        <f t="shared" ref="M322:M385" si="28">IF(J322&gt;=10,1,0)</f>
        <v>0</v>
      </c>
      <c r="N322" s="1">
        <f t="shared" ref="N322:N385" si="29">IF(J322&lt;=2,1,0)</f>
        <v>0</v>
      </c>
      <c r="O322" s="1">
        <f t="shared" ref="O322:O385" si="30">SUM(K322:N322)</f>
        <v>1</v>
      </c>
    </row>
    <row r="323" spans="1:15" x14ac:dyDescent="0.25">
      <c r="A323" s="1" t="s">
        <v>160</v>
      </c>
      <c r="B323" s="1">
        <v>3.9</v>
      </c>
      <c r="C323" s="1">
        <v>3.9074319799999997</v>
      </c>
      <c r="D323" s="1">
        <v>0</v>
      </c>
      <c r="G323" s="1" t="s">
        <v>158</v>
      </c>
      <c r="H323" s="1">
        <v>4.3</v>
      </c>
      <c r="I323" s="1">
        <v>4</v>
      </c>
      <c r="J323" s="1">
        <v>6</v>
      </c>
      <c r="K323" s="1">
        <f t="shared" si="26"/>
        <v>1</v>
      </c>
      <c r="L323" s="1">
        <f t="shared" si="27"/>
        <v>0</v>
      </c>
      <c r="M323" s="1">
        <f t="shared" si="28"/>
        <v>0</v>
      </c>
      <c r="N323" s="1">
        <f t="shared" si="29"/>
        <v>0</v>
      </c>
      <c r="O323" s="1">
        <f t="shared" si="30"/>
        <v>1</v>
      </c>
    </row>
    <row r="324" spans="1:15" x14ac:dyDescent="0.25">
      <c r="A324" s="1" t="s">
        <v>68</v>
      </c>
      <c r="B324" s="1">
        <v>4.7</v>
      </c>
      <c r="C324" s="1">
        <v>3.8419654799999994</v>
      </c>
      <c r="D324" s="1">
        <v>0</v>
      </c>
      <c r="G324" s="1" t="s">
        <v>78</v>
      </c>
      <c r="H324" s="1">
        <v>4.2</v>
      </c>
      <c r="I324" s="1">
        <v>4</v>
      </c>
      <c r="J324" s="1">
        <v>6</v>
      </c>
      <c r="K324" s="1">
        <f t="shared" si="26"/>
        <v>1</v>
      </c>
      <c r="L324" s="1">
        <f t="shared" si="27"/>
        <v>0</v>
      </c>
      <c r="M324" s="1">
        <f t="shared" si="28"/>
        <v>0</v>
      </c>
      <c r="N324" s="1">
        <f t="shared" si="29"/>
        <v>0</v>
      </c>
      <c r="O324" s="1">
        <f t="shared" si="30"/>
        <v>1</v>
      </c>
    </row>
    <row r="325" spans="1:15" x14ac:dyDescent="0.25">
      <c r="A325" s="1" t="s">
        <v>76</v>
      </c>
      <c r="B325" s="1">
        <v>4.9000000000000004</v>
      </c>
      <c r="C325" s="1">
        <v>3.4005172800000008</v>
      </c>
      <c r="D325" s="1">
        <v>0</v>
      </c>
      <c r="G325" s="1" t="s">
        <v>101</v>
      </c>
      <c r="H325" s="1">
        <v>4.9000000000000004</v>
      </c>
      <c r="I325" s="1">
        <v>4</v>
      </c>
      <c r="J325" s="1">
        <v>6</v>
      </c>
      <c r="K325" s="1">
        <f t="shared" si="26"/>
        <v>1</v>
      </c>
      <c r="L325" s="1">
        <f t="shared" si="27"/>
        <v>0</v>
      </c>
      <c r="M325" s="1">
        <f t="shared" si="28"/>
        <v>0</v>
      </c>
      <c r="N325" s="1">
        <f t="shared" si="29"/>
        <v>0</v>
      </c>
      <c r="O325" s="1">
        <f t="shared" si="30"/>
        <v>1</v>
      </c>
    </row>
    <row r="326" spans="1:15" x14ac:dyDescent="0.25">
      <c r="A326" s="1" t="s">
        <v>84</v>
      </c>
      <c r="B326" s="1">
        <v>5</v>
      </c>
      <c r="C326" s="1">
        <v>5.3087256099999989</v>
      </c>
      <c r="D326" s="1">
        <v>0</v>
      </c>
      <c r="G326" s="1" t="s">
        <v>133</v>
      </c>
      <c r="H326" s="1">
        <v>4.5999999999999996</v>
      </c>
      <c r="I326" s="1">
        <v>4</v>
      </c>
      <c r="J326" s="1">
        <v>6</v>
      </c>
      <c r="K326" s="1">
        <f t="shared" si="26"/>
        <v>1</v>
      </c>
      <c r="L326" s="1">
        <f t="shared" si="27"/>
        <v>0</v>
      </c>
      <c r="M326" s="1">
        <f t="shared" si="28"/>
        <v>0</v>
      </c>
      <c r="N326" s="1">
        <f t="shared" si="29"/>
        <v>0</v>
      </c>
      <c r="O326" s="1">
        <f t="shared" si="30"/>
        <v>1</v>
      </c>
    </row>
    <row r="327" spans="1:15" x14ac:dyDescent="0.25">
      <c r="A327" s="1" t="s">
        <v>127</v>
      </c>
      <c r="B327" s="1">
        <v>4.7</v>
      </c>
      <c r="C327" s="1">
        <v>4.0389522700000011</v>
      </c>
      <c r="D327" s="1">
        <v>-1</v>
      </c>
      <c r="G327" s="1" t="s">
        <v>199</v>
      </c>
      <c r="H327" s="1">
        <v>5</v>
      </c>
      <c r="I327" s="1">
        <v>4</v>
      </c>
      <c r="J327" s="1">
        <v>6</v>
      </c>
      <c r="K327" s="1">
        <f t="shared" ref="K327:K390" si="31">IF(AND((10&gt;J327),(J327&gt;I327),(I327&gt;2)),1,0)</f>
        <v>1</v>
      </c>
      <c r="L327" s="1">
        <f t="shared" si="27"/>
        <v>0</v>
      </c>
      <c r="M327" s="1">
        <f t="shared" si="28"/>
        <v>0</v>
      </c>
      <c r="N327" s="1">
        <f t="shared" si="29"/>
        <v>0</v>
      </c>
      <c r="O327" s="1">
        <f t="shared" si="30"/>
        <v>1</v>
      </c>
    </row>
    <row r="328" spans="1:15" x14ac:dyDescent="0.25">
      <c r="A328" s="1" t="s">
        <v>125</v>
      </c>
      <c r="B328" s="1">
        <v>4.4000000000000004</v>
      </c>
      <c r="C328" s="1">
        <v>4.0975741399999999</v>
      </c>
      <c r="D328" s="1">
        <v>6</v>
      </c>
      <c r="G328" s="1" t="s">
        <v>60</v>
      </c>
      <c r="H328" s="1">
        <v>5.3</v>
      </c>
      <c r="I328" s="1">
        <v>4</v>
      </c>
      <c r="J328" s="1">
        <v>6</v>
      </c>
      <c r="K328" s="1">
        <f t="shared" si="31"/>
        <v>1</v>
      </c>
      <c r="L328" s="1">
        <f t="shared" si="27"/>
        <v>0</v>
      </c>
      <c r="M328" s="1">
        <f t="shared" si="28"/>
        <v>0</v>
      </c>
      <c r="N328" s="1">
        <f t="shared" si="29"/>
        <v>0</v>
      </c>
      <c r="O328" s="1">
        <f t="shared" si="30"/>
        <v>1</v>
      </c>
    </row>
    <row r="329" spans="1:15" x14ac:dyDescent="0.25">
      <c r="A329" s="1" t="s">
        <v>126</v>
      </c>
      <c r="B329" s="1">
        <v>4.4000000000000004</v>
      </c>
      <c r="C329" s="1">
        <v>4.0290358000000008</v>
      </c>
      <c r="D329" s="1">
        <v>6</v>
      </c>
      <c r="G329" s="1" t="s">
        <v>62</v>
      </c>
      <c r="H329" s="1">
        <v>4.5</v>
      </c>
      <c r="I329" s="1">
        <v>4</v>
      </c>
      <c r="J329" s="1">
        <v>6</v>
      </c>
      <c r="K329" s="1">
        <f t="shared" si="31"/>
        <v>1</v>
      </c>
      <c r="L329" s="1">
        <f t="shared" si="27"/>
        <v>0</v>
      </c>
      <c r="M329" s="1">
        <f t="shared" si="28"/>
        <v>0</v>
      </c>
      <c r="N329" s="1">
        <f t="shared" si="29"/>
        <v>0</v>
      </c>
      <c r="O329" s="1">
        <f t="shared" si="30"/>
        <v>1</v>
      </c>
    </row>
    <row r="330" spans="1:15" x14ac:dyDescent="0.25">
      <c r="A330" s="1" t="s">
        <v>107</v>
      </c>
      <c r="B330" s="1">
        <v>4.8</v>
      </c>
      <c r="C330" s="1">
        <v>3.1122450000000002</v>
      </c>
      <c r="D330" s="1">
        <v>2</v>
      </c>
      <c r="G330" s="1" t="s">
        <v>171</v>
      </c>
      <c r="H330" s="1">
        <v>4.7</v>
      </c>
      <c r="I330" s="1">
        <v>4</v>
      </c>
      <c r="J330" s="1">
        <v>6</v>
      </c>
      <c r="K330" s="1">
        <f t="shared" si="31"/>
        <v>1</v>
      </c>
      <c r="L330" s="1">
        <f t="shared" si="27"/>
        <v>0</v>
      </c>
      <c r="M330" s="1">
        <f t="shared" si="28"/>
        <v>0</v>
      </c>
      <c r="N330" s="1">
        <f t="shared" si="29"/>
        <v>0</v>
      </c>
      <c r="O330" s="1">
        <f t="shared" si="30"/>
        <v>1</v>
      </c>
    </row>
    <row r="331" spans="1:15" x14ac:dyDescent="0.25">
      <c r="A331" s="1" t="s">
        <v>90</v>
      </c>
      <c r="B331" s="1">
        <v>4.8</v>
      </c>
      <c r="C331" s="1">
        <v>3.3839753900000002</v>
      </c>
      <c r="D331" s="1">
        <v>1</v>
      </c>
      <c r="G331" s="1" t="s">
        <v>73</v>
      </c>
      <c r="H331" s="1">
        <v>4.3</v>
      </c>
      <c r="I331" s="1">
        <v>4</v>
      </c>
      <c r="J331" s="1">
        <v>6</v>
      </c>
      <c r="K331" s="1">
        <f t="shared" si="31"/>
        <v>1</v>
      </c>
      <c r="L331" s="1">
        <f t="shared" si="27"/>
        <v>0</v>
      </c>
      <c r="M331" s="1">
        <f t="shared" si="28"/>
        <v>0</v>
      </c>
      <c r="N331" s="1">
        <f t="shared" si="29"/>
        <v>0</v>
      </c>
      <c r="O331" s="1">
        <f t="shared" si="30"/>
        <v>1</v>
      </c>
    </row>
    <row r="332" spans="1:15" x14ac:dyDescent="0.25">
      <c r="A332" s="1" t="s">
        <v>165</v>
      </c>
      <c r="B332" s="1">
        <v>7.1</v>
      </c>
      <c r="C332" s="1">
        <v>4.97149485</v>
      </c>
      <c r="D332" s="1">
        <v>1</v>
      </c>
      <c r="G332" s="1" t="s">
        <v>199</v>
      </c>
      <c r="H332" s="1">
        <v>5</v>
      </c>
      <c r="I332" s="1">
        <v>4</v>
      </c>
      <c r="J332" s="1">
        <v>6</v>
      </c>
      <c r="K332" s="1">
        <f t="shared" si="31"/>
        <v>1</v>
      </c>
      <c r="L332" s="1">
        <f t="shared" si="27"/>
        <v>0</v>
      </c>
      <c r="M332" s="1">
        <f t="shared" si="28"/>
        <v>0</v>
      </c>
      <c r="N332" s="1">
        <f t="shared" si="29"/>
        <v>0</v>
      </c>
      <c r="O332" s="1">
        <f t="shared" si="30"/>
        <v>1</v>
      </c>
    </row>
    <row r="333" spans="1:15" x14ac:dyDescent="0.25">
      <c r="A333" s="1" t="s">
        <v>101</v>
      </c>
      <c r="B333" s="1">
        <v>4.9000000000000004</v>
      </c>
      <c r="C333" s="1">
        <v>3.4366169699999998</v>
      </c>
      <c r="D333" s="1">
        <v>1</v>
      </c>
      <c r="G333" s="1" t="s">
        <v>104</v>
      </c>
      <c r="H333" s="1">
        <v>5.4</v>
      </c>
      <c r="I333" s="1">
        <v>4</v>
      </c>
      <c r="J333" s="1">
        <v>6</v>
      </c>
      <c r="K333" s="1">
        <f t="shared" si="31"/>
        <v>1</v>
      </c>
      <c r="L333" s="1">
        <f t="shared" si="27"/>
        <v>0</v>
      </c>
      <c r="M333" s="1">
        <f t="shared" si="28"/>
        <v>0</v>
      </c>
      <c r="N333" s="1">
        <f t="shared" si="29"/>
        <v>0</v>
      </c>
      <c r="O333" s="1">
        <f t="shared" si="30"/>
        <v>1</v>
      </c>
    </row>
    <row r="334" spans="1:15" x14ac:dyDescent="0.25">
      <c r="A334" s="1" t="s">
        <v>109</v>
      </c>
      <c r="B334" s="1">
        <v>5.7</v>
      </c>
      <c r="C334" s="1">
        <v>4.6140828799999989</v>
      </c>
      <c r="D334" s="1">
        <v>1</v>
      </c>
      <c r="G334" s="1" t="s">
        <v>60</v>
      </c>
      <c r="H334" s="1">
        <v>5.3</v>
      </c>
      <c r="I334" s="1">
        <v>4</v>
      </c>
      <c r="J334" s="1">
        <v>6</v>
      </c>
      <c r="K334" s="1">
        <f t="shared" si="31"/>
        <v>1</v>
      </c>
      <c r="L334" s="1">
        <f t="shared" si="27"/>
        <v>0</v>
      </c>
      <c r="M334" s="1">
        <f t="shared" si="28"/>
        <v>0</v>
      </c>
      <c r="N334" s="1">
        <f t="shared" si="29"/>
        <v>0</v>
      </c>
      <c r="O334" s="1">
        <f t="shared" si="30"/>
        <v>1</v>
      </c>
    </row>
    <row r="335" spans="1:15" x14ac:dyDescent="0.25">
      <c r="A335" s="1" t="s">
        <v>168</v>
      </c>
      <c r="B335" s="1">
        <v>4.4000000000000004</v>
      </c>
      <c r="C335" s="1">
        <v>1.5904564900000002</v>
      </c>
      <c r="D335" s="1">
        <v>1</v>
      </c>
      <c r="G335" s="1" t="s">
        <v>62</v>
      </c>
      <c r="H335" s="1">
        <v>4.5</v>
      </c>
      <c r="I335" s="1">
        <v>4</v>
      </c>
      <c r="J335" s="1">
        <v>6</v>
      </c>
      <c r="K335" s="1">
        <f t="shared" si="31"/>
        <v>1</v>
      </c>
      <c r="L335" s="1">
        <f t="shared" si="27"/>
        <v>0</v>
      </c>
      <c r="M335" s="1">
        <f t="shared" si="28"/>
        <v>0</v>
      </c>
      <c r="N335" s="1">
        <f t="shared" si="29"/>
        <v>0</v>
      </c>
      <c r="O335" s="1">
        <f t="shared" si="30"/>
        <v>1</v>
      </c>
    </row>
    <row r="336" spans="1:15" x14ac:dyDescent="0.25">
      <c r="A336" s="1" t="s">
        <v>128</v>
      </c>
      <c r="B336" s="1">
        <v>4.3</v>
      </c>
      <c r="C336" s="1">
        <v>3.001608640000001</v>
      </c>
      <c r="D336" s="1">
        <v>1</v>
      </c>
      <c r="G336" s="1" t="s">
        <v>109</v>
      </c>
      <c r="H336" s="1">
        <v>5.7</v>
      </c>
      <c r="I336" s="1">
        <v>4</v>
      </c>
      <c r="J336" s="1">
        <v>6</v>
      </c>
      <c r="K336" s="1">
        <f t="shared" si="31"/>
        <v>1</v>
      </c>
      <c r="L336" s="1">
        <f t="shared" si="27"/>
        <v>0</v>
      </c>
      <c r="M336" s="1">
        <f t="shared" si="28"/>
        <v>0</v>
      </c>
      <c r="N336" s="1">
        <f t="shared" si="29"/>
        <v>0</v>
      </c>
      <c r="O336" s="1">
        <f t="shared" si="30"/>
        <v>1</v>
      </c>
    </row>
    <row r="337" spans="1:15" x14ac:dyDescent="0.25">
      <c r="A337" s="1" t="s">
        <v>150</v>
      </c>
      <c r="B337" s="1">
        <v>5.7</v>
      </c>
      <c r="C337" s="1">
        <v>4.4850308300000004</v>
      </c>
      <c r="D337" s="1">
        <v>10</v>
      </c>
      <c r="G337" s="1" t="s">
        <v>147</v>
      </c>
      <c r="H337" s="1">
        <v>5.0999999999999996</v>
      </c>
      <c r="I337" s="1">
        <v>4</v>
      </c>
      <c r="J337" s="1">
        <v>6</v>
      </c>
      <c r="K337" s="1">
        <f t="shared" si="31"/>
        <v>1</v>
      </c>
      <c r="L337" s="1">
        <f t="shared" si="27"/>
        <v>0</v>
      </c>
      <c r="M337" s="1">
        <f t="shared" si="28"/>
        <v>0</v>
      </c>
      <c r="N337" s="1">
        <f t="shared" si="29"/>
        <v>0</v>
      </c>
      <c r="O337" s="1">
        <f t="shared" si="30"/>
        <v>1</v>
      </c>
    </row>
    <row r="338" spans="1:15" x14ac:dyDescent="0.25">
      <c r="A338" s="1" t="s">
        <v>74</v>
      </c>
      <c r="B338" s="1">
        <v>4.4000000000000004</v>
      </c>
      <c r="C338" s="1">
        <v>3.6531980299999995</v>
      </c>
      <c r="D338" s="1">
        <v>9</v>
      </c>
      <c r="G338" s="1" t="s">
        <v>171</v>
      </c>
      <c r="H338" s="1">
        <v>4.7</v>
      </c>
      <c r="I338" s="1">
        <v>4</v>
      </c>
      <c r="J338" s="1">
        <v>6</v>
      </c>
      <c r="K338" s="1">
        <f t="shared" si="31"/>
        <v>1</v>
      </c>
      <c r="L338" s="1">
        <f t="shared" si="27"/>
        <v>0</v>
      </c>
      <c r="M338" s="1">
        <f t="shared" si="28"/>
        <v>0</v>
      </c>
      <c r="N338" s="1">
        <f t="shared" si="29"/>
        <v>0</v>
      </c>
      <c r="O338" s="1">
        <f t="shared" si="30"/>
        <v>1</v>
      </c>
    </row>
    <row r="339" spans="1:15" x14ac:dyDescent="0.25">
      <c r="A339" s="1" t="s">
        <v>182</v>
      </c>
      <c r="B339" s="1">
        <v>5.0999999999999996</v>
      </c>
      <c r="C339" s="1">
        <v>4.2000994099999991</v>
      </c>
      <c r="D339" s="1">
        <v>9</v>
      </c>
      <c r="G339" s="1" t="s">
        <v>114</v>
      </c>
      <c r="H339" s="1">
        <v>4.5</v>
      </c>
      <c r="I339" s="1">
        <v>4</v>
      </c>
      <c r="J339" s="1">
        <v>6</v>
      </c>
      <c r="K339" s="1">
        <f t="shared" si="31"/>
        <v>1</v>
      </c>
      <c r="L339" s="1">
        <f t="shared" si="27"/>
        <v>0</v>
      </c>
      <c r="M339" s="1">
        <f t="shared" si="28"/>
        <v>0</v>
      </c>
      <c r="N339" s="1">
        <f t="shared" si="29"/>
        <v>0</v>
      </c>
      <c r="O339" s="1">
        <f t="shared" si="30"/>
        <v>1</v>
      </c>
    </row>
    <row r="340" spans="1:15" x14ac:dyDescent="0.25">
      <c r="A340" s="1" t="s">
        <v>127</v>
      </c>
      <c r="B340" s="1">
        <v>4.7</v>
      </c>
      <c r="C340" s="1">
        <v>3.87992121</v>
      </c>
      <c r="D340" s="1">
        <v>8</v>
      </c>
      <c r="G340" s="1" t="s">
        <v>150</v>
      </c>
      <c r="H340" s="1">
        <v>5.7</v>
      </c>
      <c r="I340" s="1">
        <v>4</v>
      </c>
      <c r="J340" s="1">
        <v>6</v>
      </c>
      <c r="K340" s="1">
        <f t="shared" si="31"/>
        <v>1</v>
      </c>
      <c r="L340" s="1">
        <f t="shared" si="27"/>
        <v>0</v>
      </c>
      <c r="M340" s="1">
        <f t="shared" si="28"/>
        <v>0</v>
      </c>
      <c r="N340" s="1">
        <f t="shared" si="29"/>
        <v>0</v>
      </c>
      <c r="O340" s="1">
        <f t="shared" si="30"/>
        <v>1</v>
      </c>
    </row>
    <row r="341" spans="1:15" x14ac:dyDescent="0.25">
      <c r="A341" s="1" t="s">
        <v>129</v>
      </c>
      <c r="B341" s="1">
        <v>4.8</v>
      </c>
      <c r="C341" s="1">
        <v>3.9136797499999991</v>
      </c>
      <c r="D341" s="1">
        <v>8</v>
      </c>
      <c r="G341" s="1" t="s">
        <v>133</v>
      </c>
      <c r="H341" s="1">
        <v>4.5999999999999996</v>
      </c>
      <c r="I341" s="1">
        <v>4</v>
      </c>
      <c r="J341" s="1">
        <v>6</v>
      </c>
      <c r="K341" s="1">
        <f t="shared" si="31"/>
        <v>1</v>
      </c>
      <c r="L341" s="1">
        <f t="shared" si="27"/>
        <v>0</v>
      </c>
      <c r="M341" s="1">
        <f t="shared" si="28"/>
        <v>0</v>
      </c>
      <c r="N341" s="1">
        <f t="shared" si="29"/>
        <v>0</v>
      </c>
      <c r="O341" s="1">
        <f t="shared" si="30"/>
        <v>1</v>
      </c>
    </row>
    <row r="342" spans="1:15" x14ac:dyDescent="0.25">
      <c r="A342" s="1" t="s">
        <v>62</v>
      </c>
      <c r="B342" s="1">
        <v>4.5</v>
      </c>
      <c r="C342" s="1">
        <v>3.6775354999999998</v>
      </c>
      <c r="D342" s="1">
        <v>7</v>
      </c>
      <c r="G342" s="1" t="s">
        <v>62</v>
      </c>
      <c r="H342" s="1">
        <v>4.5</v>
      </c>
      <c r="I342" s="1">
        <v>4</v>
      </c>
      <c r="J342" s="1">
        <v>6</v>
      </c>
      <c r="K342" s="1">
        <f t="shared" si="31"/>
        <v>1</v>
      </c>
      <c r="L342" s="1">
        <f t="shared" si="27"/>
        <v>0</v>
      </c>
      <c r="M342" s="1">
        <f t="shared" si="28"/>
        <v>0</v>
      </c>
      <c r="N342" s="1">
        <f t="shared" si="29"/>
        <v>0</v>
      </c>
      <c r="O342" s="1">
        <f t="shared" si="30"/>
        <v>1</v>
      </c>
    </row>
    <row r="343" spans="1:15" x14ac:dyDescent="0.25">
      <c r="A343" s="1" t="s">
        <v>123</v>
      </c>
      <c r="B343" s="1">
        <v>4.4000000000000004</v>
      </c>
      <c r="C343" s="1">
        <v>3.6211275199999999</v>
      </c>
      <c r="D343" s="1">
        <v>7</v>
      </c>
      <c r="G343" s="1" t="s">
        <v>178</v>
      </c>
      <c r="H343" s="1">
        <v>5.3</v>
      </c>
      <c r="I343" s="1">
        <v>4</v>
      </c>
      <c r="J343" s="1">
        <v>6</v>
      </c>
      <c r="K343" s="1">
        <f t="shared" si="31"/>
        <v>1</v>
      </c>
      <c r="L343" s="1">
        <f t="shared" si="27"/>
        <v>0</v>
      </c>
      <c r="M343" s="1">
        <f t="shared" si="28"/>
        <v>0</v>
      </c>
      <c r="N343" s="1">
        <f t="shared" si="29"/>
        <v>0</v>
      </c>
      <c r="O343" s="1">
        <f t="shared" si="30"/>
        <v>1</v>
      </c>
    </row>
    <row r="344" spans="1:15" x14ac:dyDescent="0.25">
      <c r="A344" s="1" t="s">
        <v>139</v>
      </c>
      <c r="B344" s="1">
        <v>4.4000000000000004</v>
      </c>
      <c r="C344" s="1">
        <v>3.5843110099999995</v>
      </c>
      <c r="D344" s="1">
        <v>7</v>
      </c>
      <c r="G344" s="1" t="s">
        <v>64</v>
      </c>
      <c r="H344" s="1">
        <v>4.5</v>
      </c>
      <c r="I344" s="1">
        <v>4</v>
      </c>
      <c r="J344" s="1">
        <v>6</v>
      </c>
      <c r="K344" s="1">
        <f t="shared" si="31"/>
        <v>1</v>
      </c>
      <c r="L344" s="1">
        <f t="shared" si="27"/>
        <v>0</v>
      </c>
      <c r="M344" s="1">
        <f t="shared" si="28"/>
        <v>0</v>
      </c>
      <c r="N344" s="1">
        <f t="shared" si="29"/>
        <v>0</v>
      </c>
      <c r="O344" s="1">
        <f t="shared" si="30"/>
        <v>1</v>
      </c>
    </row>
    <row r="345" spans="1:15" x14ac:dyDescent="0.25">
      <c r="A345" s="1" t="s">
        <v>171</v>
      </c>
      <c r="B345" s="1">
        <v>4.7</v>
      </c>
      <c r="C345" s="1">
        <v>3.9951447499999997</v>
      </c>
      <c r="D345" s="1">
        <v>6</v>
      </c>
      <c r="G345" s="1" t="s">
        <v>73</v>
      </c>
      <c r="H345" s="1">
        <v>4.3</v>
      </c>
      <c r="I345" s="1">
        <v>4</v>
      </c>
      <c r="J345" s="1">
        <v>6</v>
      </c>
      <c r="K345" s="1">
        <f t="shared" si="31"/>
        <v>1</v>
      </c>
      <c r="L345" s="1">
        <f t="shared" si="27"/>
        <v>0</v>
      </c>
      <c r="M345" s="1">
        <f t="shared" si="28"/>
        <v>0</v>
      </c>
      <c r="N345" s="1">
        <f t="shared" si="29"/>
        <v>0</v>
      </c>
      <c r="O345" s="1">
        <f t="shared" si="30"/>
        <v>1</v>
      </c>
    </row>
    <row r="346" spans="1:15" x14ac:dyDescent="0.25">
      <c r="A346" s="1" t="s">
        <v>72</v>
      </c>
      <c r="B346" s="1">
        <v>5.0999999999999996</v>
      </c>
      <c r="C346" s="1">
        <v>3.1831073100000009</v>
      </c>
      <c r="D346" s="1">
        <v>6</v>
      </c>
      <c r="G346" s="1" t="s">
        <v>92</v>
      </c>
      <c r="H346" s="1">
        <v>5.4</v>
      </c>
      <c r="I346" s="1">
        <v>4</v>
      </c>
      <c r="J346" s="1">
        <v>6</v>
      </c>
      <c r="K346" s="1">
        <f t="shared" si="31"/>
        <v>1</v>
      </c>
      <c r="L346" s="1">
        <f t="shared" si="27"/>
        <v>0</v>
      </c>
      <c r="M346" s="1">
        <f t="shared" si="28"/>
        <v>0</v>
      </c>
      <c r="N346" s="1">
        <f t="shared" si="29"/>
        <v>0</v>
      </c>
      <c r="O346" s="1">
        <f t="shared" si="30"/>
        <v>1</v>
      </c>
    </row>
    <row r="347" spans="1:15" x14ac:dyDescent="0.25">
      <c r="A347" s="1" t="s">
        <v>187</v>
      </c>
      <c r="B347" s="1">
        <v>4.4000000000000004</v>
      </c>
      <c r="C347" s="1">
        <v>3.6163425199999994</v>
      </c>
      <c r="D347" s="1">
        <v>6</v>
      </c>
      <c r="G347" s="1" t="s">
        <v>133</v>
      </c>
      <c r="H347" s="1">
        <v>4.5999999999999996</v>
      </c>
      <c r="I347" s="1">
        <v>4</v>
      </c>
      <c r="J347" s="1">
        <v>6</v>
      </c>
      <c r="K347" s="1">
        <f t="shared" si="31"/>
        <v>1</v>
      </c>
      <c r="L347" s="1">
        <f t="shared" si="27"/>
        <v>0</v>
      </c>
      <c r="M347" s="1">
        <f t="shared" si="28"/>
        <v>0</v>
      </c>
      <c r="N347" s="1">
        <f t="shared" si="29"/>
        <v>0</v>
      </c>
      <c r="O347" s="1">
        <f t="shared" si="30"/>
        <v>1</v>
      </c>
    </row>
    <row r="348" spans="1:15" x14ac:dyDescent="0.25">
      <c r="A348" s="1" t="s">
        <v>178</v>
      </c>
      <c r="B348" s="1">
        <v>5.3</v>
      </c>
      <c r="C348" s="1">
        <v>3.4830563199999993</v>
      </c>
      <c r="D348" s="1">
        <v>6</v>
      </c>
      <c r="G348" s="1" t="s">
        <v>138</v>
      </c>
      <c r="H348" s="1">
        <v>4.7</v>
      </c>
      <c r="I348" s="1">
        <v>4</v>
      </c>
      <c r="J348" s="1">
        <v>6</v>
      </c>
      <c r="K348" s="1">
        <f t="shared" si="31"/>
        <v>1</v>
      </c>
      <c r="L348" s="1">
        <f t="shared" si="27"/>
        <v>0</v>
      </c>
      <c r="M348" s="1">
        <f t="shared" si="28"/>
        <v>0</v>
      </c>
      <c r="N348" s="1">
        <f t="shared" si="29"/>
        <v>0</v>
      </c>
      <c r="O348" s="1">
        <f t="shared" si="30"/>
        <v>1</v>
      </c>
    </row>
    <row r="349" spans="1:15" x14ac:dyDescent="0.25">
      <c r="A349" s="1" t="s">
        <v>130</v>
      </c>
      <c r="B349" s="1">
        <v>4.0999999999999996</v>
      </c>
      <c r="C349" s="1">
        <v>4.0733192800000015</v>
      </c>
      <c r="D349" s="1">
        <v>6</v>
      </c>
      <c r="G349" s="1" t="s">
        <v>154</v>
      </c>
      <c r="H349" s="1">
        <v>5.7</v>
      </c>
      <c r="I349" s="1">
        <v>4</v>
      </c>
      <c r="J349" s="1">
        <v>6</v>
      </c>
      <c r="K349" s="1">
        <f t="shared" si="31"/>
        <v>1</v>
      </c>
      <c r="L349" s="1">
        <f t="shared" si="27"/>
        <v>0</v>
      </c>
      <c r="M349" s="1">
        <f t="shared" si="28"/>
        <v>0</v>
      </c>
      <c r="N349" s="1">
        <f t="shared" si="29"/>
        <v>0</v>
      </c>
      <c r="O349" s="1">
        <f t="shared" si="30"/>
        <v>1</v>
      </c>
    </row>
    <row r="350" spans="1:15" x14ac:dyDescent="0.25">
      <c r="A350" s="1" t="s">
        <v>189</v>
      </c>
      <c r="B350" s="1">
        <v>4.4000000000000004</v>
      </c>
      <c r="C350" s="1">
        <v>3.2825259000000004</v>
      </c>
      <c r="D350" s="1">
        <v>6</v>
      </c>
      <c r="G350" s="1" t="s">
        <v>101</v>
      </c>
      <c r="H350" s="1">
        <v>4.9000000000000004</v>
      </c>
      <c r="I350" s="1">
        <v>4</v>
      </c>
      <c r="J350" s="1">
        <v>6</v>
      </c>
      <c r="K350" s="1">
        <f t="shared" si="31"/>
        <v>1</v>
      </c>
      <c r="L350" s="1">
        <f t="shared" si="27"/>
        <v>0</v>
      </c>
      <c r="M350" s="1">
        <f t="shared" si="28"/>
        <v>0</v>
      </c>
      <c r="N350" s="1">
        <f t="shared" si="29"/>
        <v>0</v>
      </c>
      <c r="O350" s="1">
        <f t="shared" si="30"/>
        <v>1</v>
      </c>
    </row>
    <row r="351" spans="1:15" x14ac:dyDescent="0.25">
      <c r="A351" s="1" t="s">
        <v>161</v>
      </c>
      <c r="B351" s="1">
        <v>4.2</v>
      </c>
      <c r="C351" s="1">
        <v>4.4945445600000005</v>
      </c>
      <c r="D351" s="1">
        <v>5</v>
      </c>
      <c r="G351" s="1" t="s">
        <v>59</v>
      </c>
      <c r="H351" s="1">
        <v>6.7</v>
      </c>
      <c r="I351" s="1">
        <v>4</v>
      </c>
      <c r="J351" s="1">
        <v>6</v>
      </c>
      <c r="K351" s="1">
        <f t="shared" si="31"/>
        <v>1</v>
      </c>
      <c r="L351" s="1">
        <f t="shared" si="27"/>
        <v>0</v>
      </c>
      <c r="M351" s="1">
        <f t="shared" si="28"/>
        <v>0</v>
      </c>
      <c r="N351" s="1">
        <f t="shared" si="29"/>
        <v>0</v>
      </c>
      <c r="O351" s="1">
        <f t="shared" si="30"/>
        <v>1</v>
      </c>
    </row>
    <row r="352" spans="1:15" x14ac:dyDescent="0.25">
      <c r="A352" s="1" t="s">
        <v>76</v>
      </c>
      <c r="B352" s="1">
        <v>4.9000000000000004</v>
      </c>
      <c r="C352" s="1">
        <v>3.3675163600000002</v>
      </c>
      <c r="D352" s="1">
        <v>5</v>
      </c>
      <c r="G352" s="1" t="s">
        <v>160</v>
      </c>
      <c r="H352" s="1">
        <v>3.9</v>
      </c>
      <c r="I352" s="1">
        <v>4</v>
      </c>
      <c r="J352" s="1">
        <v>6</v>
      </c>
      <c r="K352" s="1">
        <f t="shared" si="31"/>
        <v>1</v>
      </c>
      <c r="L352" s="1">
        <f t="shared" si="27"/>
        <v>0</v>
      </c>
      <c r="M352" s="1">
        <f t="shared" si="28"/>
        <v>0</v>
      </c>
      <c r="N352" s="1">
        <f t="shared" si="29"/>
        <v>0</v>
      </c>
      <c r="O352" s="1">
        <f t="shared" si="30"/>
        <v>1</v>
      </c>
    </row>
    <row r="353" spans="1:15" x14ac:dyDescent="0.25">
      <c r="A353" s="1" t="s">
        <v>105</v>
      </c>
      <c r="B353" s="1">
        <v>4.4000000000000004</v>
      </c>
      <c r="C353" s="1">
        <v>2.8102079</v>
      </c>
      <c r="D353" s="1">
        <v>5</v>
      </c>
      <c r="G353" s="1" t="s">
        <v>84</v>
      </c>
      <c r="H353" s="1">
        <v>5</v>
      </c>
      <c r="I353" s="1">
        <v>4</v>
      </c>
      <c r="J353" s="1">
        <v>5</v>
      </c>
      <c r="K353" s="1">
        <f t="shared" si="31"/>
        <v>1</v>
      </c>
      <c r="L353" s="1">
        <f t="shared" si="27"/>
        <v>0</v>
      </c>
      <c r="M353" s="1">
        <f t="shared" si="28"/>
        <v>0</v>
      </c>
      <c r="N353" s="1">
        <f t="shared" si="29"/>
        <v>0</v>
      </c>
      <c r="O353" s="1">
        <f t="shared" si="30"/>
        <v>1</v>
      </c>
    </row>
    <row r="354" spans="1:15" x14ac:dyDescent="0.25">
      <c r="A354" s="1" t="s">
        <v>117</v>
      </c>
      <c r="B354" s="1">
        <v>4.5999999999999996</v>
      </c>
      <c r="C354" s="1">
        <v>3.8702907800000008</v>
      </c>
      <c r="D354" s="1">
        <v>5</v>
      </c>
      <c r="G354" s="1" t="s">
        <v>109</v>
      </c>
      <c r="H354" s="1">
        <v>5.7</v>
      </c>
      <c r="I354" s="1">
        <v>4</v>
      </c>
      <c r="J354" s="1">
        <v>5</v>
      </c>
      <c r="K354" s="1">
        <f t="shared" si="31"/>
        <v>1</v>
      </c>
      <c r="L354" s="1">
        <f t="shared" si="27"/>
        <v>0</v>
      </c>
      <c r="M354" s="1">
        <f t="shared" si="28"/>
        <v>0</v>
      </c>
      <c r="N354" s="1">
        <f t="shared" si="29"/>
        <v>0</v>
      </c>
      <c r="O354" s="1">
        <f t="shared" si="30"/>
        <v>1</v>
      </c>
    </row>
    <row r="355" spans="1:15" x14ac:dyDescent="0.25">
      <c r="A355" s="1" t="s">
        <v>159</v>
      </c>
      <c r="B355" s="1">
        <v>4.3</v>
      </c>
      <c r="C355" s="1">
        <v>3.80903452</v>
      </c>
      <c r="D355" s="1">
        <v>5</v>
      </c>
      <c r="G355" s="1" t="s">
        <v>114</v>
      </c>
      <c r="H355" s="1">
        <v>4.5</v>
      </c>
      <c r="I355" s="1">
        <v>4</v>
      </c>
      <c r="J355" s="1">
        <v>5</v>
      </c>
      <c r="K355" s="1">
        <f t="shared" si="31"/>
        <v>1</v>
      </c>
      <c r="L355" s="1">
        <f t="shared" si="27"/>
        <v>0</v>
      </c>
      <c r="M355" s="1">
        <f t="shared" si="28"/>
        <v>0</v>
      </c>
      <c r="N355" s="1">
        <f t="shared" si="29"/>
        <v>0</v>
      </c>
      <c r="O355" s="1">
        <f t="shared" si="30"/>
        <v>1</v>
      </c>
    </row>
    <row r="356" spans="1:15" x14ac:dyDescent="0.25">
      <c r="A356" s="1" t="s">
        <v>106</v>
      </c>
      <c r="B356" s="1">
        <v>4.3</v>
      </c>
      <c r="C356" s="1">
        <v>3.4170061399999994</v>
      </c>
      <c r="D356" s="1">
        <v>4</v>
      </c>
      <c r="G356" s="1" t="s">
        <v>154</v>
      </c>
      <c r="H356" s="1">
        <v>5.7</v>
      </c>
      <c r="I356" s="1">
        <v>4</v>
      </c>
      <c r="J356" s="1">
        <v>5</v>
      </c>
      <c r="K356" s="1">
        <f t="shared" si="31"/>
        <v>1</v>
      </c>
      <c r="L356" s="1">
        <f t="shared" si="27"/>
        <v>0</v>
      </c>
      <c r="M356" s="1">
        <f t="shared" si="28"/>
        <v>0</v>
      </c>
      <c r="N356" s="1">
        <f t="shared" si="29"/>
        <v>0</v>
      </c>
      <c r="O356" s="1">
        <f t="shared" si="30"/>
        <v>1</v>
      </c>
    </row>
    <row r="357" spans="1:15" x14ac:dyDescent="0.25">
      <c r="A357" s="1" t="s">
        <v>103</v>
      </c>
      <c r="B357" s="1">
        <v>4.2</v>
      </c>
      <c r="C357" s="1">
        <v>4.1803478099999998</v>
      </c>
      <c r="D357" s="1">
        <v>3</v>
      </c>
      <c r="G357" s="1" t="s">
        <v>66</v>
      </c>
      <c r="H357" s="1">
        <v>4.8</v>
      </c>
      <c r="I357" s="1">
        <v>4</v>
      </c>
      <c r="J357" s="1">
        <v>5</v>
      </c>
      <c r="K357" s="1">
        <f t="shared" si="31"/>
        <v>1</v>
      </c>
      <c r="L357" s="1">
        <f t="shared" si="27"/>
        <v>0</v>
      </c>
      <c r="M357" s="1">
        <f t="shared" si="28"/>
        <v>0</v>
      </c>
      <c r="N357" s="1">
        <f t="shared" si="29"/>
        <v>0</v>
      </c>
      <c r="O357" s="1">
        <f t="shared" si="30"/>
        <v>1</v>
      </c>
    </row>
    <row r="358" spans="1:15" x14ac:dyDescent="0.25">
      <c r="A358" s="1" t="s">
        <v>175</v>
      </c>
      <c r="B358" s="1">
        <v>3.9</v>
      </c>
      <c r="C358" s="1">
        <v>3.1626591999999993</v>
      </c>
      <c r="D358" s="1">
        <v>3</v>
      </c>
      <c r="G358" s="1" t="s">
        <v>106</v>
      </c>
      <c r="H358" s="1">
        <v>4.3</v>
      </c>
      <c r="I358" s="1">
        <v>4</v>
      </c>
      <c r="J358" s="1">
        <v>5</v>
      </c>
      <c r="K358" s="1">
        <f t="shared" si="31"/>
        <v>1</v>
      </c>
      <c r="L358" s="1">
        <f t="shared" si="27"/>
        <v>0</v>
      </c>
      <c r="M358" s="1">
        <f t="shared" si="28"/>
        <v>0</v>
      </c>
      <c r="N358" s="1">
        <f t="shared" si="29"/>
        <v>0</v>
      </c>
      <c r="O358" s="1">
        <f t="shared" si="30"/>
        <v>1</v>
      </c>
    </row>
    <row r="359" spans="1:15" x14ac:dyDescent="0.25">
      <c r="A359" s="1" t="s">
        <v>133</v>
      </c>
      <c r="B359" s="1">
        <v>4.5999999999999996</v>
      </c>
      <c r="C359" s="1">
        <v>3.8516005399999989</v>
      </c>
      <c r="D359" s="1">
        <v>3</v>
      </c>
      <c r="G359" s="1" t="s">
        <v>117</v>
      </c>
      <c r="H359" s="1">
        <v>4.5999999999999996</v>
      </c>
      <c r="I359" s="1">
        <v>4</v>
      </c>
      <c r="J359" s="1">
        <v>5</v>
      </c>
      <c r="K359" s="1">
        <f t="shared" si="31"/>
        <v>1</v>
      </c>
      <c r="L359" s="1">
        <f t="shared" si="27"/>
        <v>0</v>
      </c>
      <c r="M359" s="1">
        <f t="shared" si="28"/>
        <v>0</v>
      </c>
      <c r="N359" s="1">
        <f t="shared" si="29"/>
        <v>0</v>
      </c>
      <c r="O359" s="1">
        <f t="shared" si="30"/>
        <v>1</v>
      </c>
    </row>
    <row r="360" spans="1:15" x14ac:dyDescent="0.25">
      <c r="A360" s="1" t="s">
        <v>65</v>
      </c>
      <c r="B360" s="1">
        <v>5.0999999999999996</v>
      </c>
      <c r="C360" s="1">
        <v>4.0736502399999992</v>
      </c>
      <c r="D360" s="1">
        <v>2</v>
      </c>
      <c r="G360" s="1" t="s">
        <v>122</v>
      </c>
      <c r="H360" s="1">
        <v>4.5</v>
      </c>
      <c r="I360" s="1">
        <v>4</v>
      </c>
      <c r="J360" s="1">
        <v>5</v>
      </c>
      <c r="K360" s="1">
        <f t="shared" si="31"/>
        <v>1</v>
      </c>
      <c r="L360" s="1">
        <f t="shared" si="27"/>
        <v>0</v>
      </c>
      <c r="M360" s="1">
        <f t="shared" si="28"/>
        <v>0</v>
      </c>
      <c r="N360" s="1">
        <f t="shared" si="29"/>
        <v>0</v>
      </c>
      <c r="O360" s="1">
        <f t="shared" si="30"/>
        <v>1</v>
      </c>
    </row>
    <row r="361" spans="1:15" x14ac:dyDescent="0.25">
      <c r="A361" s="1" t="s">
        <v>162</v>
      </c>
      <c r="B361" s="1">
        <v>5.5</v>
      </c>
      <c r="C361" s="1">
        <v>4.11084519</v>
      </c>
      <c r="D361" s="1">
        <v>2</v>
      </c>
      <c r="G361" s="1" t="s">
        <v>130</v>
      </c>
      <c r="H361" s="1">
        <v>4.0999999999999996</v>
      </c>
      <c r="I361" s="1">
        <v>4</v>
      </c>
      <c r="J361" s="1">
        <v>5</v>
      </c>
      <c r="K361" s="1">
        <f t="shared" si="31"/>
        <v>1</v>
      </c>
      <c r="L361" s="1">
        <f t="shared" si="27"/>
        <v>0</v>
      </c>
      <c r="M361" s="1">
        <f t="shared" si="28"/>
        <v>0</v>
      </c>
      <c r="N361" s="1">
        <f t="shared" si="29"/>
        <v>0</v>
      </c>
      <c r="O361" s="1">
        <f t="shared" si="30"/>
        <v>1</v>
      </c>
    </row>
    <row r="362" spans="1:15" x14ac:dyDescent="0.25">
      <c r="A362" s="1" t="s">
        <v>71</v>
      </c>
      <c r="B362" s="1">
        <v>4.3</v>
      </c>
      <c r="C362" s="1">
        <v>3.1352663000000001</v>
      </c>
      <c r="D362" s="1">
        <v>2</v>
      </c>
      <c r="G362" s="1" t="s">
        <v>134</v>
      </c>
      <c r="H362" s="1">
        <v>6.3</v>
      </c>
      <c r="I362" s="1">
        <v>4</v>
      </c>
      <c r="J362" s="1">
        <v>5</v>
      </c>
      <c r="K362" s="1">
        <f t="shared" si="31"/>
        <v>1</v>
      </c>
      <c r="L362" s="1">
        <f t="shared" si="27"/>
        <v>0</v>
      </c>
      <c r="M362" s="1">
        <f t="shared" si="28"/>
        <v>0</v>
      </c>
      <c r="N362" s="1">
        <f t="shared" si="29"/>
        <v>0</v>
      </c>
      <c r="O362" s="1">
        <f t="shared" si="30"/>
        <v>1</v>
      </c>
    </row>
    <row r="363" spans="1:15" x14ac:dyDescent="0.25">
      <c r="A363" s="1" t="s">
        <v>77</v>
      </c>
      <c r="B363" s="1">
        <v>4.7</v>
      </c>
      <c r="C363" s="1">
        <v>4.090190859999999</v>
      </c>
      <c r="D363" s="1">
        <v>2</v>
      </c>
      <c r="G363" s="1" t="s">
        <v>147</v>
      </c>
      <c r="H363" s="1">
        <v>5.0999999999999996</v>
      </c>
      <c r="I363" s="1">
        <v>4</v>
      </c>
      <c r="J363" s="1">
        <v>5</v>
      </c>
      <c r="K363" s="1">
        <f t="shared" si="31"/>
        <v>1</v>
      </c>
      <c r="L363" s="1">
        <f t="shared" si="27"/>
        <v>0</v>
      </c>
      <c r="M363" s="1">
        <f t="shared" si="28"/>
        <v>0</v>
      </c>
      <c r="N363" s="1">
        <f t="shared" si="29"/>
        <v>0</v>
      </c>
      <c r="O363" s="1">
        <f t="shared" si="30"/>
        <v>1</v>
      </c>
    </row>
    <row r="364" spans="1:15" x14ac:dyDescent="0.25">
      <c r="A364" s="1" t="s">
        <v>84</v>
      </c>
      <c r="B364" s="1">
        <v>5</v>
      </c>
      <c r="C364" s="1">
        <v>3.8506312100000004</v>
      </c>
      <c r="D364" s="1">
        <v>2</v>
      </c>
      <c r="G364" s="1" t="s">
        <v>161</v>
      </c>
      <c r="H364" s="1">
        <v>4.2</v>
      </c>
      <c r="I364" s="1">
        <v>4</v>
      </c>
      <c r="J364" s="1">
        <v>5</v>
      </c>
      <c r="K364" s="1">
        <f t="shared" si="31"/>
        <v>1</v>
      </c>
      <c r="L364" s="1">
        <f t="shared" si="27"/>
        <v>0</v>
      </c>
      <c r="M364" s="1">
        <f t="shared" si="28"/>
        <v>0</v>
      </c>
      <c r="N364" s="1">
        <f t="shared" si="29"/>
        <v>0</v>
      </c>
      <c r="O364" s="1">
        <f t="shared" si="30"/>
        <v>1</v>
      </c>
    </row>
    <row r="365" spans="1:15" x14ac:dyDescent="0.25">
      <c r="A365" s="1" t="s">
        <v>85</v>
      </c>
      <c r="B365" s="1">
        <v>4.8</v>
      </c>
      <c r="C365" s="1">
        <v>3.7298646199999994</v>
      </c>
      <c r="D365" s="1">
        <v>2</v>
      </c>
      <c r="G365" s="1" t="s">
        <v>117</v>
      </c>
      <c r="H365" s="1">
        <v>4.5999999999999996</v>
      </c>
      <c r="I365" s="1">
        <v>4</v>
      </c>
      <c r="J365" s="1">
        <v>5</v>
      </c>
      <c r="K365" s="1">
        <f t="shared" si="31"/>
        <v>1</v>
      </c>
      <c r="L365" s="1">
        <f t="shared" si="27"/>
        <v>0</v>
      </c>
      <c r="M365" s="1">
        <f t="shared" si="28"/>
        <v>0</v>
      </c>
      <c r="N365" s="1">
        <f t="shared" si="29"/>
        <v>0</v>
      </c>
      <c r="O365" s="1">
        <f t="shared" si="30"/>
        <v>1</v>
      </c>
    </row>
    <row r="366" spans="1:15" x14ac:dyDescent="0.25">
      <c r="A366" s="1" t="s">
        <v>87</v>
      </c>
      <c r="B366" s="1">
        <v>5</v>
      </c>
      <c r="C366" s="1">
        <v>3.3513813099999989</v>
      </c>
      <c r="D366" s="1">
        <v>2</v>
      </c>
      <c r="G366" s="1" t="s">
        <v>159</v>
      </c>
      <c r="H366" s="1">
        <v>4.3</v>
      </c>
      <c r="I366" s="1">
        <v>4</v>
      </c>
      <c r="J366" s="1">
        <v>5</v>
      </c>
      <c r="K366" s="1">
        <f t="shared" si="31"/>
        <v>1</v>
      </c>
      <c r="L366" s="1">
        <f t="shared" si="27"/>
        <v>0</v>
      </c>
      <c r="M366" s="1">
        <f t="shared" si="28"/>
        <v>0</v>
      </c>
      <c r="N366" s="1">
        <f t="shared" si="29"/>
        <v>0</v>
      </c>
      <c r="O366" s="1">
        <f t="shared" si="30"/>
        <v>1</v>
      </c>
    </row>
    <row r="367" spans="1:15" x14ac:dyDescent="0.25">
      <c r="A367" s="1" t="s">
        <v>89</v>
      </c>
      <c r="B367" s="1">
        <v>6.2</v>
      </c>
      <c r="C367" s="1">
        <v>3.4049109300000016</v>
      </c>
      <c r="D367" s="1">
        <v>2</v>
      </c>
      <c r="G367" s="1" t="s">
        <v>187</v>
      </c>
      <c r="H367" s="1">
        <v>4.4000000000000004</v>
      </c>
      <c r="I367" s="1">
        <v>4</v>
      </c>
      <c r="J367" s="1">
        <v>5</v>
      </c>
      <c r="K367" s="1">
        <f t="shared" si="31"/>
        <v>1</v>
      </c>
      <c r="L367" s="1">
        <f t="shared" si="27"/>
        <v>0</v>
      </c>
      <c r="M367" s="1">
        <f t="shared" si="28"/>
        <v>0</v>
      </c>
      <c r="N367" s="1">
        <f t="shared" si="29"/>
        <v>0</v>
      </c>
      <c r="O367" s="1">
        <f t="shared" si="30"/>
        <v>1</v>
      </c>
    </row>
    <row r="368" spans="1:15" x14ac:dyDescent="0.25">
      <c r="A368" s="1" t="s">
        <v>172</v>
      </c>
      <c r="B368" s="1">
        <v>4.2</v>
      </c>
      <c r="C368" s="1">
        <v>5.0031206100000025</v>
      </c>
      <c r="D368" s="1">
        <v>2</v>
      </c>
      <c r="G368" s="1" t="s">
        <v>130</v>
      </c>
      <c r="H368" s="1">
        <v>4.0999999999999996</v>
      </c>
      <c r="I368" s="1">
        <v>4</v>
      </c>
      <c r="J368" s="1">
        <v>5</v>
      </c>
      <c r="K368" s="1">
        <f t="shared" si="31"/>
        <v>1</v>
      </c>
      <c r="L368" s="1">
        <f t="shared" si="27"/>
        <v>0</v>
      </c>
      <c r="M368" s="1">
        <f t="shared" si="28"/>
        <v>0</v>
      </c>
      <c r="N368" s="1">
        <f t="shared" si="29"/>
        <v>0</v>
      </c>
      <c r="O368" s="1">
        <f t="shared" si="30"/>
        <v>1</v>
      </c>
    </row>
    <row r="369" spans="1:15" x14ac:dyDescent="0.25">
      <c r="A369" s="1" t="s">
        <v>92</v>
      </c>
      <c r="B369" s="1">
        <v>5.4</v>
      </c>
      <c r="C369" s="1">
        <v>4.3362585299999976</v>
      </c>
      <c r="D369" s="1">
        <v>2</v>
      </c>
      <c r="G369" s="1" t="s">
        <v>182</v>
      </c>
      <c r="H369" s="1">
        <v>5.0999999999999996</v>
      </c>
      <c r="I369" s="1">
        <v>4</v>
      </c>
      <c r="J369" s="1">
        <v>5</v>
      </c>
      <c r="K369" s="1">
        <f t="shared" si="31"/>
        <v>1</v>
      </c>
      <c r="L369" s="1">
        <f t="shared" si="27"/>
        <v>0</v>
      </c>
      <c r="M369" s="1">
        <f t="shared" si="28"/>
        <v>0</v>
      </c>
      <c r="N369" s="1">
        <f t="shared" si="29"/>
        <v>0</v>
      </c>
      <c r="O369" s="1">
        <f t="shared" si="30"/>
        <v>1</v>
      </c>
    </row>
    <row r="370" spans="1:15" x14ac:dyDescent="0.25">
      <c r="A370" s="1" t="s">
        <v>93</v>
      </c>
      <c r="B370" s="1">
        <v>4.5</v>
      </c>
      <c r="C370" s="1">
        <v>3.0086905800000006</v>
      </c>
      <c r="D370" s="1">
        <v>2</v>
      </c>
      <c r="G370" s="1" t="s">
        <v>149</v>
      </c>
      <c r="H370" s="1">
        <v>4.4000000000000004</v>
      </c>
      <c r="I370" s="1">
        <v>4</v>
      </c>
      <c r="J370" s="1">
        <v>5</v>
      </c>
      <c r="K370" s="1">
        <f t="shared" si="31"/>
        <v>1</v>
      </c>
      <c r="L370" s="1">
        <f t="shared" si="27"/>
        <v>0</v>
      </c>
      <c r="M370" s="1">
        <f t="shared" si="28"/>
        <v>0</v>
      </c>
      <c r="N370" s="1">
        <f t="shared" si="29"/>
        <v>0</v>
      </c>
      <c r="O370" s="1">
        <f t="shared" si="30"/>
        <v>1</v>
      </c>
    </row>
    <row r="371" spans="1:15" x14ac:dyDescent="0.25">
      <c r="A371" s="1" t="s">
        <v>99</v>
      </c>
      <c r="B371" s="1">
        <v>4.9000000000000004</v>
      </c>
      <c r="C371" s="1">
        <v>3.3285605999999999</v>
      </c>
      <c r="D371" s="1">
        <v>2</v>
      </c>
      <c r="G371" s="1" t="s">
        <v>88</v>
      </c>
      <c r="H371" s="1">
        <v>4.5</v>
      </c>
      <c r="I371" s="1">
        <v>4</v>
      </c>
      <c r="J371" s="1">
        <v>5</v>
      </c>
      <c r="K371" s="1">
        <f t="shared" si="31"/>
        <v>1</v>
      </c>
      <c r="L371" s="1">
        <f t="shared" si="27"/>
        <v>0</v>
      </c>
      <c r="M371" s="1">
        <f t="shared" si="28"/>
        <v>0</v>
      </c>
      <c r="N371" s="1">
        <f t="shared" si="29"/>
        <v>0</v>
      </c>
      <c r="O371" s="1">
        <f t="shared" si="30"/>
        <v>1</v>
      </c>
    </row>
    <row r="372" spans="1:15" x14ac:dyDescent="0.25">
      <c r="A372" s="1" t="s">
        <v>114</v>
      </c>
      <c r="B372" s="1">
        <v>4.5</v>
      </c>
      <c r="C372" s="1">
        <v>3.8447922099999996</v>
      </c>
      <c r="D372" s="1">
        <v>2</v>
      </c>
      <c r="G372" s="1" t="s">
        <v>171</v>
      </c>
      <c r="H372" s="1">
        <v>4.7</v>
      </c>
      <c r="I372" s="1">
        <v>4</v>
      </c>
      <c r="J372" s="1">
        <v>5</v>
      </c>
      <c r="K372" s="1">
        <f t="shared" si="31"/>
        <v>1</v>
      </c>
      <c r="L372" s="1">
        <f t="shared" si="27"/>
        <v>0</v>
      </c>
      <c r="M372" s="1">
        <f t="shared" si="28"/>
        <v>0</v>
      </c>
      <c r="N372" s="1">
        <f t="shared" si="29"/>
        <v>0</v>
      </c>
      <c r="O372" s="1">
        <f t="shared" si="30"/>
        <v>1</v>
      </c>
    </row>
    <row r="373" spans="1:15" x14ac:dyDescent="0.25">
      <c r="A373" s="1" t="s">
        <v>115</v>
      </c>
      <c r="B373" s="1">
        <v>4.9000000000000004</v>
      </c>
      <c r="C373" s="1">
        <v>3.6316122300000004</v>
      </c>
      <c r="D373" s="1">
        <v>2</v>
      </c>
      <c r="G373" s="1" t="s">
        <v>188</v>
      </c>
      <c r="H373" s="1">
        <v>4.3</v>
      </c>
      <c r="I373" s="1">
        <v>4</v>
      </c>
      <c r="J373" s="1">
        <v>5</v>
      </c>
      <c r="K373" s="1">
        <f t="shared" si="31"/>
        <v>1</v>
      </c>
      <c r="L373" s="1">
        <f t="shared" si="27"/>
        <v>0</v>
      </c>
      <c r="M373" s="1">
        <f t="shared" si="28"/>
        <v>0</v>
      </c>
      <c r="N373" s="1">
        <f t="shared" si="29"/>
        <v>0</v>
      </c>
      <c r="O373" s="1">
        <f t="shared" si="30"/>
        <v>1</v>
      </c>
    </row>
    <row r="374" spans="1:15" x14ac:dyDescent="0.25">
      <c r="A374" s="1" t="s">
        <v>122</v>
      </c>
      <c r="B374" s="1">
        <v>4.5</v>
      </c>
      <c r="C374" s="1">
        <v>2.8167076999999994</v>
      </c>
      <c r="D374" s="1">
        <v>2</v>
      </c>
      <c r="G374" s="1" t="s">
        <v>182</v>
      </c>
      <c r="H374" s="1">
        <v>5.0999999999999996</v>
      </c>
      <c r="I374" s="1">
        <v>4</v>
      </c>
      <c r="J374" s="1">
        <v>5</v>
      </c>
      <c r="K374" s="1">
        <f t="shared" si="31"/>
        <v>1</v>
      </c>
      <c r="L374" s="1">
        <f t="shared" si="27"/>
        <v>0</v>
      </c>
      <c r="M374" s="1">
        <f t="shared" si="28"/>
        <v>0</v>
      </c>
      <c r="N374" s="1">
        <f t="shared" si="29"/>
        <v>0</v>
      </c>
      <c r="O374" s="1">
        <f t="shared" si="30"/>
        <v>1</v>
      </c>
    </row>
    <row r="375" spans="1:15" x14ac:dyDescent="0.25">
      <c r="A375" s="1" t="s">
        <v>177</v>
      </c>
      <c r="B375" s="1">
        <v>4.8</v>
      </c>
      <c r="C375" s="1">
        <v>3.5183997399999991</v>
      </c>
      <c r="D375" s="1">
        <v>2</v>
      </c>
      <c r="G375" s="1" t="s">
        <v>147</v>
      </c>
      <c r="H375" s="1">
        <v>5.0999999999999996</v>
      </c>
      <c r="I375" s="1">
        <v>4</v>
      </c>
      <c r="J375" s="1">
        <v>5</v>
      </c>
      <c r="K375" s="1">
        <f t="shared" si="31"/>
        <v>1</v>
      </c>
      <c r="L375" s="1">
        <f t="shared" si="27"/>
        <v>0</v>
      </c>
      <c r="M375" s="1">
        <f t="shared" si="28"/>
        <v>0</v>
      </c>
      <c r="N375" s="1">
        <f t="shared" si="29"/>
        <v>0</v>
      </c>
      <c r="O375" s="1">
        <f t="shared" si="30"/>
        <v>1</v>
      </c>
    </row>
    <row r="376" spans="1:15" x14ac:dyDescent="0.25">
      <c r="A376" s="1" t="s">
        <v>180</v>
      </c>
      <c r="B376" s="1">
        <v>5</v>
      </c>
      <c r="C376" s="1">
        <v>3.1568353299999994</v>
      </c>
      <c r="D376" s="1">
        <v>2</v>
      </c>
      <c r="G376" s="1" t="s">
        <v>159</v>
      </c>
      <c r="H376" s="1">
        <v>4.3</v>
      </c>
      <c r="I376" s="1">
        <v>4</v>
      </c>
      <c r="J376" s="1">
        <v>5</v>
      </c>
      <c r="K376" s="1">
        <f t="shared" si="31"/>
        <v>1</v>
      </c>
      <c r="L376" s="1">
        <f t="shared" si="27"/>
        <v>0</v>
      </c>
      <c r="M376" s="1">
        <f t="shared" si="28"/>
        <v>0</v>
      </c>
      <c r="N376" s="1">
        <f t="shared" si="29"/>
        <v>0</v>
      </c>
      <c r="O376" s="1">
        <f t="shared" si="30"/>
        <v>1</v>
      </c>
    </row>
    <row r="377" spans="1:15" x14ac:dyDescent="0.25">
      <c r="A377" s="1" t="s">
        <v>132</v>
      </c>
      <c r="B377" s="1">
        <v>5.0999999999999996</v>
      </c>
      <c r="C377" s="1">
        <v>3.7159642700000006</v>
      </c>
      <c r="D377" s="1">
        <v>2</v>
      </c>
      <c r="G377" s="1" t="s">
        <v>85</v>
      </c>
      <c r="H377" s="1">
        <v>4.8</v>
      </c>
      <c r="I377" s="1">
        <v>4</v>
      </c>
      <c r="J377" s="1">
        <v>5</v>
      </c>
      <c r="K377" s="1">
        <f t="shared" si="31"/>
        <v>1</v>
      </c>
      <c r="L377" s="1">
        <f t="shared" si="27"/>
        <v>0</v>
      </c>
      <c r="M377" s="1">
        <f t="shared" si="28"/>
        <v>0</v>
      </c>
      <c r="N377" s="1">
        <f t="shared" si="29"/>
        <v>0</v>
      </c>
      <c r="O377" s="1">
        <f t="shared" si="30"/>
        <v>1</v>
      </c>
    </row>
    <row r="378" spans="1:15" x14ac:dyDescent="0.25">
      <c r="A378" s="1" t="s">
        <v>141</v>
      </c>
      <c r="B378" s="1">
        <v>4.7</v>
      </c>
      <c r="C378" s="1">
        <v>3.6114764999999989</v>
      </c>
      <c r="D378" s="1">
        <v>2</v>
      </c>
      <c r="G378" s="1" t="s">
        <v>167</v>
      </c>
      <c r="H378" s="1">
        <v>4.5</v>
      </c>
      <c r="I378" s="1">
        <v>4</v>
      </c>
      <c r="J378" s="1">
        <v>5</v>
      </c>
      <c r="K378" s="1">
        <f t="shared" si="31"/>
        <v>1</v>
      </c>
      <c r="L378" s="1">
        <f t="shared" si="27"/>
        <v>0</v>
      </c>
      <c r="M378" s="1">
        <f t="shared" si="28"/>
        <v>0</v>
      </c>
      <c r="N378" s="1">
        <f t="shared" si="29"/>
        <v>0</v>
      </c>
      <c r="O378" s="1">
        <f t="shared" si="30"/>
        <v>1</v>
      </c>
    </row>
    <row r="379" spans="1:15" x14ac:dyDescent="0.25">
      <c r="A379" s="1" t="s">
        <v>59</v>
      </c>
      <c r="B379" s="1">
        <v>6.7</v>
      </c>
      <c r="C379" s="1">
        <v>3.7864990500000006</v>
      </c>
      <c r="D379" s="1">
        <v>1</v>
      </c>
      <c r="G379" s="1" t="s">
        <v>111</v>
      </c>
      <c r="H379" s="1">
        <v>4.5</v>
      </c>
      <c r="I379" s="1">
        <v>4</v>
      </c>
      <c r="J379" s="1">
        <v>5</v>
      </c>
      <c r="K379" s="1">
        <f t="shared" si="31"/>
        <v>1</v>
      </c>
      <c r="L379" s="1">
        <f t="shared" si="27"/>
        <v>0</v>
      </c>
      <c r="M379" s="1">
        <f t="shared" si="28"/>
        <v>0</v>
      </c>
      <c r="N379" s="1">
        <f t="shared" si="29"/>
        <v>0</v>
      </c>
      <c r="O379" s="1">
        <f t="shared" si="30"/>
        <v>1</v>
      </c>
    </row>
    <row r="380" spans="1:15" x14ac:dyDescent="0.25">
      <c r="A380" s="1" t="s">
        <v>185</v>
      </c>
      <c r="B380" s="1">
        <v>4.5</v>
      </c>
      <c r="C380" s="1">
        <v>3.4444507000000009</v>
      </c>
      <c r="D380" s="1">
        <v>1</v>
      </c>
      <c r="G380" s="1" t="s">
        <v>67</v>
      </c>
      <c r="H380" s="1">
        <v>5.4</v>
      </c>
      <c r="I380" s="1">
        <v>4</v>
      </c>
      <c r="J380" s="1">
        <v>5</v>
      </c>
      <c r="K380" s="1">
        <f t="shared" si="31"/>
        <v>1</v>
      </c>
      <c r="L380" s="1">
        <f t="shared" si="27"/>
        <v>0</v>
      </c>
      <c r="M380" s="1">
        <f t="shared" si="28"/>
        <v>0</v>
      </c>
      <c r="N380" s="1">
        <f t="shared" si="29"/>
        <v>0</v>
      </c>
      <c r="O380" s="1">
        <f t="shared" si="30"/>
        <v>1</v>
      </c>
    </row>
    <row r="381" spans="1:15" x14ac:dyDescent="0.25">
      <c r="A381" s="1" t="s">
        <v>64</v>
      </c>
      <c r="B381" s="1">
        <v>4.5</v>
      </c>
      <c r="C381" s="1">
        <v>3.5474824400000005</v>
      </c>
      <c r="D381" s="1">
        <v>1</v>
      </c>
      <c r="G381" s="1" t="s">
        <v>175</v>
      </c>
      <c r="H381" s="1">
        <v>3.9</v>
      </c>
      <c r="I381" s="1">
        <v>4</v>
      </c>
      <c r="J381" s="1">
        <v>5</v>
      </c>
      <c r="K381" s="1">
        <f t="shared" si="31"/>
        <v>1</v>
      </c>
      <c r="L381" s="1">
        <f t="shared" si="27"/>
        <v>0</v>
      </c>
      <c r="M381" s="1">
        <f t="shared" si="28"/>
        <v>0</v>
      </c>
      <c r="N381" s="1">
        <f t="shared" si="29"/>
        <v>0</v>
      </c>
      <c r="O381" s="1">
        <f t="shared" si="30"/>
        <v>1</v>
      </c>
    </row>
    <row r="382" spans="1:15" x14ac:dyDescent="0.25">
      <c r="A382" s="1" t="s">
        <v>66</v>
      </c>
      <c r="B382" s="1">
        <v>4.8</v>
      </c>
      <c r="C382" s="1">
        <v>4.1523423700000013</v>
      </c>
      <c r="D382" s="1">
        <v>1</v>
      </c>
      <c r="G382" s="1" t="s">
        <v>165</v>
      </c>
      <c r="H382" s="1">
        <v>7.1</v>
      </c>
      <c r="I382" s="1">
        <v>4</v>
      </c>
      <c r="J382" s="1">
        <v>5</v>
      </c>
      <c r="K382" s="1">
        <f t="shared" si="31"/>
        <v>1</v>
      </c>
      <c r="L382" s="1">
        <f t="shared" si="27"/>
        <v>0</v>
      </c>
      <c r="M382" s="1">
        <f t="shared" si="28"/>
        <v>0</v>
      </c>
      <c r="N382" s="1">
        <f t="shared" si="29"/>
        <v>0</v>
      </c>
      <c r="O382" s="1">
        <f t="shared" si="30"/>
        <v>1</v>
      </c>
    </row>
    <row r="383" spans="1:15" x14ac:dyDescent="0.25">
      <c r="A383" s="1" t="s">
        <v>67</v>
      </c>
      <c r="B383" s="1">
        <v>5.4</v>
      </c>
      <c r="C383" s="1">
        <v>3.7071252499999998</v>
      </c>
      <c r="D383" s="1">
        <v>1</v>
      </c>
      <c r="G383" s="1" t="s">
        <v>59</v>
      </c>
      <c r="H383" s="1">
        <v>6.7</v>
      </c>
      <c r="I383" s="1">
        <v>4</v>
      </c>
      <c r="J383" s="1">
        <v>5</v>
      </c>
      <c r="K383" s="1">
        <f t="shared" si="31"/>
        <v>1</v>
      </c>
      <c r="L383" s="1">
        <f t="shared" si="27"/>
        <v>0</v>
      </c>
      <c r="M383" s="1">
        <f t="shared" si="28"/>
        <v>0</v>
      </c>
      <c r="N383" s="1">
        <f t="shared" si="29"/>
        <v>0</v>
      </c>
      <c r="O383" s="1">
        <f t="shared" si="30"/>
        <v>1</v>
      </c>
    </row>
    <row r="384" spans="1:15" x14ac:dyDescent="0.25">
      <c r="A384" s="1" t="s">
        <v>68</v>
      </c>
      <c r="B384" s="1">
        <v>4.7</v>
      </c>
      <c r="C384" s="1">
        <v>4.2203472</v>
      </c>
      <c r="D384" s="1">
        <v>1</v>
      </c>
      <c r="G384" s="1" t="s">
        <v>80</v>
      </c>
      <c r="H384" s="1">
        <v>4.9000000000000004</v>
      </c>
      <c r="I384" s="1">
        <v>4</v>
      </c>
      <c r="J384" s="1">
        <v>5</v>
      </c>
      <c r="K384" s="1">
        <f t="shared" si="31"/>
        <v>1</v>
      </c>
      <c r="L384" s="1">
        <f t="shared" si="27"/>
        <v>0</v>
      </c>
      <c r="M384" s="1">
        <f t="shared" si="28"/>
        <v>0</v>
      </c>
      <c r="N384" s="1">
        <f t="shared" si="29"/>
        <v>0</v>
      </c>
      <c r="O384" s="1">
        <f t="shared" si="30"/>
        <v>1</v>
      </c>
    </row>
    <row r="385" spans="1:15" x14ac:dyDescent="0.25">
      <c r="A385" s="1" t="s">
        <v>163</v>
      </c>
      <c r="B385" s="1">
        <v>5.6</v>
      </c>
      <c r="C385" s="1">
        <v>2.9108218600000009</v>
      </c>
      <c r="D385" s="1">
        <v>1</v>
      </c>
      <c r="G385" s="1" t="s">
        <v>134</v>
      </c>
      <c r="H385" s="1">
        <v>6.3</v>
      </c>
      <c r="I385" s="1">
        <v>4</v>
      </c>
      <c r="J385" s="1">
        <v>5</v>
      </c>
      <c r="K385" s="1">
        <f t="shared" si="31"/>
        <v>1</v>
      </c>
      <c r="L385" s="1">
        <f t="shared" si="27"/>
        <v>0</v>
      </c>
      <c r="M385" s="1">
        <f t="shared" si="28"/>
        <v>0</v>
      </c>
      <c r="N385" s="1">
        <f t="shared" si="29"/>
        <v>0</v>
      </c>
      <c r="O385" s="1">
        <f t="shared" si="30"/>
        <v>1</v>
      </c>
    </row>
    <row r="386" spans="1:15" x14ac:dyDescent="0.25">
      <c r="A386" s="1" t="s">
        <v>80</v>
      </c>
      <c r="B386" s="1">
        <v>4.9000000000000004</v>
      </c>
      <c r="C386" s="1">
        <v>3.8918649099999998</v>
      </c>
      <c r="D386" s="1">
        <v>1</v>
      </c>
      <c r="G386" s="1" t="s">
        <v>169</v>
      </c>
      <c r="H386" s="1">
        <v>4.5</v>
      </c>
      <c r="I386" s="1">
        <v>4</v>
      </c>
      <c r="J386" s="1">
        <v>5</v>
      </c>
      <c r="K386" s="1">
        <f t="shared" si="31"/>
        <v>1</v>
      </c>
      <c r="L386" s="1">
        <f t="shared" ref="L386:L449" si="32">IF(AND((J386&lt;I386),(J386&gt;2),(I386&lt;10)),1,0)</f>
        <v>0</v>
      </c>
      <c r="M386" s="1">
        <f t="shared" ref="M386:M449" si="33">IF(J386&gt;=10,1,0)</f>
        <v>0</v>
      </c>
      <c r="N386" s="1">
        <f t="shared" ref="N386:N449" si="34">IF(J386&lt;=2,1,0)</f>
        <v>0</v>
      </c>
      <c r="O386" s="1">
        <f t="shared" ref="O386:O449" si="35">SUM(K386:N386)</f>
        <v>1</v>
      </c>
    </row>
    <row r="387" spans="1:15" x14ac:dyDescent="0.25">
      <c r="A387" s="1" t="s">
        <v>91</v>
      </c>
      <c r="B387" s="1">
        <v>4.9000000000000004</v>
      </c>
      <c r="C387" s="1">
        <v>3.9444054</v>
      </c>
      <c r="D387" s="1">
        <v>1</v>
      </c>
      <c r="G387" s="1" t="s">
        <v>170</v>
      </c>
      <c r="H387" s="1">
        <v>5.3</v>
      </c>
      <c r="I387" s="1">
        <v>4</v>
      </c>
      <c r="J387" s="1">
        <v>5</v>
      </c>
      <c r="K387" s="1">
        <f t="shared" si="31"/>
        <v>1</v>
      </c>
      <c r="L387" s="1">
        <f t="shared" si="32"/>
        <v>0</v>
      </c>
      <c r="M387" s="1">
        <f t="shared" si="33"/>
        <v>0</v>
      </c>
      <c r="N387" s="1">
        <f t="shared" si="34"/>
        <v>0</v>
      </c>
      <c r="O387" s="1">
        <f t="shared" si="35"/>
        <v>1</v>
      </c>
    </row>
    <row r="388" spans="1:15" x14ac:dyDescent="0.25">
      <c r="A388" s="1" t="s">
        <v>96</v>
      </c>
      <c r="B388" s="1">
        <v>4.9000000000000004</v>
      </c>
      <c r="C388" s="1">
        <v>3.4381186000000006</v>
      </c>
      <c r="D388" s="1">
        <v>1</v>
      </c>
      <c r="G388" s="1" t="s">
        <v>134</v>
      </c>
      <c r="H388" s="1">
        <v>6.3</v>
      </c>
      <c r="I388" s="1">
        <v>4</v>
      </c>
      <c r="J388" s="1">
        <v>5</v>
      </c>
      <c r="K388" s="1">
        <f t="shared" si="31"/>
        <v>1</v>
      </c>
      <c r="L388" s="1">
        <f t="shared" si="32"/>
        <v>0</v>
      </c>
      <c r="M388" s="1">
        <f t="shared" si="33"/>
        <v>0</v>
      </c>
      <c r="N388" s="1">
        <f t="shared" si="34"/>
        <v>0</v>
      </c>
      <c r="O388" s="1">
        <f t="shared" si="35"/>
        <v>1</v>
      </c>
    </row>
    <row r="389" spans="1:15" x14ac:dyDescent="0.25">
      <c r="A389" s="1" t="s">
        <v>97</v>
      </c>
      <c r="B389" s="1">
        <v>4.5</v>
      </c>
      <c r="C389" s="1">
        <v>4.1140222100000008</v>
      </c>
      <c r="D389" s="1">
        <v>1</v>
      </c>
      <c r="G389" s="1" t="s">
        <v>89</v>
      </c>
      <c r="H389" s="1">
        <v>6.2</v>
      </c>
      <c r="I389" s="1">
        <v>4</v>
      </c>
      <c r="J389" s="1">
        <v>5</v>
      </c>
      <c r="K389" s="1">
        <f t="shared" si="31"/>
        <v>1</v>
      </c>
      <c r="L389" s="1">
        <f t="shared" si="32"/>
        <v>0</v>
      </c>
      <c r="M389" s="1">
        <f t="shared" si="33"/>
        <v>0</v>
      </c>
      <c r="N389" s="1">
        <f t="shared" si="34"/>
        <v>0</v>
      </c>
      <c r="O389" s="1">
        <f t="shared" si="35"/>
        <v>1</v>
      </c>
    </row>
    <row r="390" spans="1:15" x14ac:dyDescent="0.25">
      <c r="A390" s="1" t="s">
        <v>98</v>
      </c>
      <c r="B390" s="1">
        <v>5</v>
      </c>
      <c r="C390" s="1">
        <v>2.794668450000001</v>
      </c>
      <c r="D390" s="1">
        <v>1</v>
      </c>
      <c r="G390" s="1" t="s">
        <v>150</v>
      </c>
      <c r="H390" s="1">
        <v>5.7</v>
      </c>
      <c r="I390" s="1">
        <v>4</v>
      </c>
      <c r="J390" s="1">
        <v>4</v>
      </c>
      <c r="K390" s="1">
        <v>1</v>
      </c>
      <c r="L390" s="1">
        <f t="shared" si="32"/>
        <v>0</v>
      </c>
      <c r="M390" s="1">
        <f t="shared" si="33"/>
        <v>0</v>
      </c>
      <c r="N390" s="1">
        <f t="shared" si="34"/>
        <v>0</v>
      </c>
      <c r="O390" s="1">
        <f t="shared" si="35"/>
        <v>1</v>
      </c>
    </row>
    <row r="391" spans="1:15" x14ac:dyDescent="0.25">
      <c r="A391" s="1" t="s">
        <v>112</v>
      </c>
      <c r="B391" s="1">
        <v>4.9000000000000004</v>
      </c>
      <c r="C391" s="1">
        <v>3.247696009999999</v>
      </c>
      <c r="D391" s="1">
        <v>1</v>
      </c>
      <c r="G391" s="1" t="s">
        <v>179</v>
      </c>
      <c r="H391" s="1">
        <v>5.4</v>
      </c>
      <c r="I391" s="1">
        <v>4</v>
      </c>
      <c r="J391" s="1">
        <v>4</v>
      </c>
      <c r="K391" s="1">
        <v>1</v>
      </c>
      <c r="L391" s="1">
        <f t="shared" si="32"/>
        <v>0</v>
      </c>
      <c r="M391" s="1">
        <f t="shared" si="33"/>
        <v>0</v>
      </c>
      <c r="N391" s="1">
        <f t="shared" si="34"/>
        <v>0</v>
      </c>
      <c r="O391" s="1">
        <f t="shared" si="35"/>
        <v>1</v>
      </c>
    </row>
    <row r="392" spans="1:15" x14ac:dyDescent="0.25">
      <c r="A392" s="1" t="s">
        <v>124</v>
      </c>
      <c r="B392" s="1">
        <v>4.5</v>
      </c>
      <c r="C392" s="1">
        <v>4.0015162000000002</v>
      </c>
      <c r="D392" s="1">
        <v>1</v>
      </c>
      <c r="G392" s="1" t="s">
        <v>195</v>
      </c>
      <c r="H392" s="1">
        <v>4.5</v>
      </c>
      <c r="I392" s="1">
        <v>4</v>
      </c>
      <c r="J392" s="1">
        <v>4</v>
      </c>
      <c r="K392" s="1">
        <v>1</v>
      </c>
      <c r="L392" s="1">
        <f t="shared" si="32"/>
        <v>0</v>
      </c>
      <c r="M392" s="1">
        <f t="shared" si="33"/>
        <v>0</v>
      </c>
      <c r="N392" s="1">
        <f t="shared" si="34"/>
        <v>0</v>
      </c>
      <c r="O392" s="1">
        <f t="shared" si="35"/>
        <v>1</v>
      </c>
    </row>
    <row r="393" spans="1:15" x14ac:dyDescent="0.25">
      <c r="A393" s="1" t="s">
        <v>188</v>
      </c>
      <c r="B393" s="1">
        <v>4.3</v>
      </c>
      <c r="C393" s="1">
        <v>3.4805693099999999</v>
      </c>
      <c r="D393" s="1">
        <v>1</v>
      </c>
      <c r="G393" s="1" t="s">
        <v>154</v>
      </c>
      <c r="H393" s="1">
        <v>5.7</v>
      </c>
      <c r="I393" s="1">
        <v>4</v>
      </c>
      <c r="J393" s="1">
        <v>4</v>
      </c>
      <c r="K393" s="1">
        <v>1</v>
      </c>
      <c r="L393" s="1">
        <f t="shared" si="32"/>
        <v>0</v>
      </c>
      <c r="M393" s="1">
        <f t="shared" si="33"/>
        <v>0</v>
      </c>
      <c r="N393" s="1">
        <f t="shared" si="34"/>
        <v>0</v>
      </c>
      <c r="O393" s="1">
        <f t="shared" si="35"/>
        <v>1</v>
      </c>
    </row>
    <row r="394" spans="1:15" x14ac:dyDescent="0.25">
      <c r="A394" s="1" t="s">
        <v>137</v>
      </c>
      <c r="B394" s="1">
        <v>5.3</v>
      </c>
      <c r="C394" s="1">
        <v>3.6977704700000009</v>
      </c>
      <c r="D394" s="1">
        <v>1</v>
      </c>
      <c r="G394" s="1" t="s">
        <v>77</v>
      </c>
      <c r="H394" s="1">
        <v>4.7</v>
      </c>
      <c r="I394" s="1">
        <v>4</v>
      </c>
      <c r="J394" s="1">
        <v>4</v>
      </c>
      <c r="K394" s="1">
        <v>1</v>
      </c>
      <c r="L394" s="1">
        <f t="shared" si="32"/>
        <v>0</v>
      </c>
      <c r="M394" s="1">
        <f t="shared" si="33"/>
        <v>0</v>
      </c>
      <c r="N394" s="1">
        <f t="shared" si="34"/>
        <v>0</v>
      </c>
      <c r="O394" s="1">
        <f t="shared" si="35"/>
        <v>1</v>
      </c>
    </row>
    <row r="395" spans="1:15" x14ac:dyDescent="0.25">
      <c r="A395" s="1" t="s">
        <v>138</v>
      </c>
      <c r="B395" s="1">
        <v>4.7</v>
      </c>
      <c r="C395" s="1">
        <v>3.6836539400000001</v>
      </c>
      <c r="D395" s="1">
        <v>1</v>
      </c>
      <c r="G395" s="1" t="s">
        <v>148</v>
      </c>
      <c r="H395" s="1">
        <v>7.1</v>
      </c>
      <c r="I395" s="1">
        <v>4</v>
      </c>
      <c r="J395" s="1">
        <v>4</v>
      </c>
      <c r="K395" s="1">
        <v>1</v>
      </c>
      <c r="L395" s="1">
        <f t="shared" si="32"/>
        <v>0</v>
      </c>
      <c r="M395" s="1">
        <f t="shared" si="33"/>
        <v>0</v>
      </c>
      <c r="N395" s="1">
        <f t="shared" si="34"/>
        <v>0</v>
      </c>
      <c r="O395" s="1">
        <f t="shared" si="35"/>
        <v>1</v>
      </c>
    </row>
    <row r="396" spans="1:15" x14ac:dyDescent="0.25">
      <c r="A396" s="1" t="s">
        <v>170</v>
      </c>
      <c r="B396" s="1">
        <v>5.3</v>
      </c>
      <c r="C396" s="1">
        <v>3.5440988199999985</v>
      </c>
      <c r="D396" s="1">
        <v>1</v>
      </c>
      <c r="G396" s="1" t="s">
        <v>134</v>
      </c>
      <c r="H396" s="1">
        <v>6.3</v>
      </c>
      <c r="I396" s="1">
        <v>4</v>
      </c>
      <c r="J396" s="1">
        <v>4</v>
      </c>
      <c r="K396" s="1">
        <v>1</v>
      </c>
      <c r="L396" s="1">
        <f t="shared" si="32"/>
        <v>0</v>
      </c>
      <c r="M396" s="1">
        <f t="shared" si="33"/>
        <v>0</v>
      </c>
      <c r="N396" s="1">
        <f t="shared" si="34"/>
        <v>0</v>
      </c>
      <c r="O396" s="1">
        <f t="shared" si="35"/>
        <v>1</v>
      </c>
    </row>
    <row r="397" spans="1:15" x14ac:dyDescent="0.25">
      <c r="A397" s="1" t="s">
        <v>147</v>
      </c>
      <c r="B397" s="1">
        <v>5.0999999999999996</v>
      </c>
      <c r="C397" s="1">
        <v>2.9485566199999989</v>
      </c>
      <c r="D397" s="1">
        <v>1</v>
      </c>
      <c r="G397" s="1" t="s">
        <v>188</v>
      </c>
      <c r="H397" s="1">
        <v>4.3</v>
      </c>
      <c r="I397" s="1">
        <v>4</v>
      </c>
      <c r="J397" s="1">
        <v>4</v>
      </c>
      <c r="K397" s="1">
        <v>1</v>
      </c>
      <c r="L397" s="1">
        <f t="shared" si="32"/>
        <v>0</v>
      </c>
      <c r="M397" s="1">
        <f t="shared" si="33"/>
        <v>0</v>
      </c>
      <c r="N397" s="1">
        <f t="shared" si="34"/>
        <v>0</v>
      </c>
      <c r="O397" s="1">
        <f t="shared" si="35"/>
        <v>1</v>
      </c>
    </row>
    <row r="398" spans="1:15" x14ac:dyDescent="0.25">
      <c r="A398" s="1" t="s">
        <v>149</v>
      </c>
      <c r="B398" s="1">
        <v>4.4000000000000004</v>
      </c>
      <c r="C398" s="1">
        <v>3.1540659300000007</v>
      </c>
      <c r="D398" s="1">
        <v>1</v>
      </c>
      <c r="G398" s="1" t="s">
        <v>151</v>
      </c>
      <c r="H398" s="1">
        <v>4.3</v>
      </c>
      <c r="I398" s="1">
        <v>4</v>
      </c>
      <c r="J398" s="1">
        <v>4</v>
      </c>
      <c r="K398" s="1">
        <v>1</v>
      </c>
      <c r="L398" s="1">
        <f t="shared" si="32"/>
        <v>0</v>
      </c>
      <c r="M398" s="1">
        <f t="shared" si="33"/>
        <v>0</v>
      </c>
      <c r="N398" s="1">
        <f t="shared" si="34"/>
        <v>0</v>
      </c>
      <c r="O398" s="1">
        <f t="shared" si="35"/>
        <v>1</v>
      </c>
    </row>
    <row r="399" spans="1:15" x14ac:dyDescent="0.25">
      <c r="A399" s="1" t="s">
        <v>184</v>
      </c>
      <c r="B399" s="1">
        <v>5.4</v>
      </c>
      <c r="C399" s="1">
        <v>2.7820249000000006</v>
      </c>
      <c r="D399" s="1">
        <v>0</v>
      </c>
      <c r="G399" s="1" t="s">
        <v>165</v>
      </c>
      <c r="H399" s="1">
        <v>7.1</v>
      </c>
      <c r="I399" s="1">
        <v>4</v>
      </c>
      <c r="J399" s="1">
        <v>3</v>
      </c>
      <c r="K399" s="1">
        <f t="shared" ref="K399:K462" si="36">IF(AND((10&gt;J399),(J399&gt;I399),(I399&gt;2)),1,0)</f>
        <v>0</v>
      </c>
      <c r="L399" s="1">
        <f t="shared" si="32"/>
        <v>1</v>
      </c>
      <c r="M399" s="1">
        <f t="shared" si="33"/>
        <v>0</v>
      </c>
      <c r="N399" s="1">
        <f t="shared" si="34"/>
        <v>0</v>
      </c>
      <c r="O399" s="1">
        <f t="shared" si="35"/>
        <v>1</v>
      </c>
    </row>
    <row r="400" spans="1:15" x14ac:dyDescent="0.25">
      <c r="A400" s="1" t="s">
        <v>88</v>
      </c>
      <c r="B400" s="1">
        <v>4.5</v>
      </c>
      <c r="C400" s="1">
        <v>3.3339078199999999</v>
      </c>
      <c r="D400" s="1">
        <v>0</v>
      </c>
      <c r="G400" s="1" t="s">
        <v>103</v>
      </c>
      <c r="H400" s="1">
        <v>4.2</v>
      </c>
      <c r="I400" s="1">
        <v>4</v>
      </c>
      <c r="J400" s="1">
        <v>3</v>
      </c>
      <c r="K400" s="1">
        <f t="shared" si="36"/>
        <v>0</v>
      </c>
      <c r="L400" s="1">
        <f t="shared" si="32"/>
        <v>1</v>
      </c>
      <c r="M400" s="1">
        <f t="shared" si="33"/>
        <v>0</v>
      </c>
      <c r="N400" s="1">
        <f t="shared" si="34"/>
        <v>0</v>
      </c>
      <c r="O400" s="1">
        <f t="shared" si="35"/>
        <v>1</v>
      </c>
    </row>
    <row r="401" spans="1:15" x14ac:dyDescent="0.25">
      <c r="A401" s="1" t="s">
        <v>134</v>
      </c>
      <c r="B401" s="1">
        <v>6.3</v>
      </c>
      <c r="C401" s="1">
        <v>3.7075358300000008</v>
      </c>
      <c r="D401" s="1">
        <v>0</v>
      </c>
      <c r="G401" s="1" t="s">
        <v>133</v>
      </c>
      <c r="H401" s="1">
        <v>4.5999999999999996</v>
      </c>
      <c r="I401" s="1">
        <v>4</v>
      </c>
      <c r="J401" s="1">
        <v>3</v>
      </c>
      <c r="K401" s="1">
        <f t="shared" si="36"/>
        <v>0</v>
      </c>
      <c r="L401" s="1">
        <f t="shared" si="32"/>
        <v>1</v>
      </c>
      <c r="M401" s="1">
        <f t="shared" si="33"/>
        <v>0</v>
      </c>
      <c r="N401" s="1">
        <f t="shared" si="34"/>
        <v>0</v>
      </c>
      <c r="O401" s="1">
        <f t="shared" si="35"/>
        <v>1</v>
      </c>
    </row>
    <row r="402" spans="1:15" x14ac:dyDescent="0.25">
      <c r="A402" s="1" t="s">
        <v>142</v>
      </c>
      <c r="B402" s="1">
        <v>4.4000000000000004</v>
      </c>
      <c r="C402" s="1">
        <v>3.6263911699999998</v>
      </c>
      <c r="D402" s="1">
        <v>0</v>
      </c>
      <c r="G402" s="1" t="s">
        <v>182</v>
      </c>
      <c r="H402" s="1">
        <v>5.0999999999999996</v>
      </c>
      <c r="I402" s="1">
        <v>4</v>
      </c>
      <c r="J402" s="1">
        <v>2.5</v>
      </c>
      <c r="K402" s="1">
        <f t="shared" si="36"/>
        <v>0</v>
      </c>
      <c r="L402" s="1">
        <f t="shared" si="32"/>
        <v>1</v>
      </c>
      <c r="M402" s="1">
        <f t="shared" si="33"/>
        <v>0</v>
      </c>
      <c r="N402" s="1">
        <f t="shared" si="34"/>
        <v>0</v>
      </c>
      <c r="O402" s="1">
        <f t="shared" si="35"/>
        <v>1</v>
      </c>
    </row>
    <row r="403" spans="1:15" x14ac:dyDescent="0.25">
      <c r="A403" s="1" t="s">
        <v>148</v>
      </c>
      <c r="B403" s="1">
        <v>7.1</v>
      </c>
      <c r="C403" s="1">
        <v>6.2762112699999975</v>
      </c>
      <c r="D403" s="1">
        <v>0</v>
      </c>
      <c r="G403" s="1" t="s">
        <v>61</v>
      </c>
      <c r="H403" s="1">
        <v>4.7</v>
      </c>
      <c r="I403" s="1">
        <v>4</v>
      </c>
      <c r="J403" s="1">
        <v>2</v>
      </c>
      <c r="K403" s="1">
        <f t="shared" si="36"/>
        <v>0</v>
      </c>
      <c r="L403" s="1">
        <f t="shared" si="32"/>
        <v>0</v>
      </c>
      <c r="M403" s="1">
        <f t="shared" si="33"/>
        <v>0</v>
      </c>
      <c r="N403" s="1">
        <f t="shared" si="34"/>
        <v>1</v>
      </c>
      <c r="O403" s="1">
        <f t="shared" si="35"/>
        <v>1</v>
      </c>
    </row>
    <row r="404" spans="1:15" x14ac:dyDescent="0.25">
      <c r="A404" s="1" t="s">
        <v>183</v>
      </c>
      <c r="B404" s="1">
        <v>4.5999999999999996</v>
      </c>
      <c r="C404" s="1">
        <v>4.9085724700000002</v>
      </c>
      <c r="D404" s="1">
        <v>0</v>
      </c>
      <c r="G404" s="1" t="s">
        <v>71</v>
      </c>
      <c r="H404" s="1">
        <v>4.3</v>
      </c>
      <c r="I404" s="1">
        <v>4</v>
      </c>
      <c r="J404" s="1">
        <v>2</v>
      </c>
      <c r="K404" s="1">
        <f t="shared" si="36"/>
        <v>0</v>
      </c>
      <c r="L404" s="1">
        <f t="shared" si="32"/>
        <v>0</v>
      </c>
      <c r="M404" s="1">
        <f t="shared" si="33"/>
        <v>0</v>
      </c>
      <c r="N404" s="1">
        <f t="shared" si="34"/>
        <v>1</v>
      </c>
      <c r="O404" s="1">
        <f t="shared" si="35"/>
        <v>1</v>
      </c>
    </row>
    <row r="405" spans="1:15" x14ac:dyDescent="0.25">
      <c r="A405" s="1" t="s">
        <v>152</v>
      </c>
      <c r="B405" s="1">
        <v>4.5</v>
      </c>
      <c r="C405" s="1">
        <v>3.6406576299999993</v>
      </c>
      <c r="D405" s="1">
        <v>0</v>
      </c>
      <c r="G405" s="1" t="s">
        <v>80</v>
      </c>
      <c r="H405" s="1">
        <v>4.9000000000000004</v>
      </c>
      <c r="I405" s="1">
        <v>4</v>
      </c>
      <c r="J405" s="1">
        <v>2</v>
      </c>
      <c r="K405" s="1">
        <f t="shared" si="36"/>
        <v>0</v>
      </c>
      <c r="L405" s="1">
        <f t="shared" si="32"/>
        <v>0</v>
      </c>
      <c r="M405" s="1">
        <f t="shared" si="33"/>
        <v>0</v>
      </c>
      <c r="N405" s="1">
        <f t="shared" si="34"/>
        <v>1</v>
      </c>
      <c r="O405" s="1">
        <f t="shared" si="35"/>
        <v>1</v>
      </c>
    </row>
    <row r="406" spans="1:15" x14ac:dyDescent="0.25">
      <c r="A406" s="1" t="s">
        <v>192</v>
      </c>
      <c r="B406" s="1">
        <v>5.6</v>
      </c>
      <c r="C406" s="1">
        <v>4.9205579700000008</v>
      </c>
      <c r="D406" s="1">
        <v>15</v>
      </c>
      <c r="G406" s="1" t="s">
        <v>93</v>
      </c>
      <c r="H406" s="1">
        <v>4.5</v>
      </c>
      <c r="I406" s="1">
        <v>4</v>
      </c>
      <c r="J406" s="1">
        <v>2</v>
      </c>
      <c r="K406" s="1">
        <f t="shared" si="36"/>
        <v>0</v>
      </c>
      <c r="L406" s="1">
        <f t="shared" si="32"/>
        <v>0</v>
      </c>
      <c r="M406" s="1">
        <f t="shared" si="33"/>
        <v>0</v>
      </c>
      <c r="N406" s="1">
        <f t="shared" si="34"/>
        <v>1</v>
      </c>
      <c r="O406" s="1">
        <f t="shared" si="35"/>
        <v>1</v>
      </c>
    </row>
    <row r="407" spans="1:15" x14ac:dyDescent="0.25">
      <c r="A407" s="1" t="s">
        <v>143</v>
      </c>
      <c r="B407" s="1">
        <v>4.5999999999999996</v>
      </c>
      <c r="C407" s="1">
        <v>4.2293911999999994</v>
      </c>
      <c r="D407" s="1">
        <v>6</v>
      </c>
      <c r="G407" s="1" t="s">
        <v>103</v>
      </c>
      <c r="H407" s="1">
        <v>4.2</v>
      </c>
      <c r="I407" s="1">
        <v>4</v>
      </c>
      <c r="J407" s="1">
        <v>2</v>
      </c>
      <c r="K407" s="1">
        <f t="shared" si="36"/>
        <v>0</v>
      </c>
      <c r="L407" s="1">
        <f t="shared" si="32"/>
        <v>0</v>
      </c>
      <c r="M407" s="1">
        <f t="shared" si="33"/>
        <v>0</v>
      </c>
      <c r="N407" s="1">
        <f t="shared" si="34"/>
        <v>1</v>
      </c>
      <c r="O407" s="1">
        <f t="shared" si="35"/>
        <v>1</v>
      </c>
    </row>
    <row r="408" spans="1:15" x14ac:dyDescent="0.25">
      <c r="A408" s="1" t="s">
        <v>145</v>
      </c>
      <c r="B408" s="1">
        <v>4.7</v>
      </c>
      <c r="C408" s="1">
        <v>2.9378476400000006</v>
      </c>
      <c r="D408" s="1">
        <v>6</v>
      </c>
      <c r="G408" s="1" t="s">
        <v>114</v>
      </c>
      <c r="H408" s="1">
        <v>4.5</v>
      </c>
      <c r="I408" s="1">
        <v>4</v>
      </c>
      <c r="J408" s="1">
        <v>2</v>
      </c>
      <c r="K408" s="1">
        <f t="shared" si="36"/>
        <v>0</v>
      </c>
      <c r="L408" s="1">
        <f t="shared" si="32"/>
        <v>0</v>
      </c>
      <c r="M408" s="1">
        <f t="shared" si="33"/>
        <v>0</v>
      </c>
      <c r="N408" s="1">
        <f t="shared" si="34"/>
        <v>1</v>
      </c>
      <c r="O408" s="1">
        <f t="shared" si="35"/>
        <v>1</v>
      </c>
    </row>
    <row r="409" spans="1:15" x14ac:dyDescent="0.25">
      <c r="A409" s="1" t="s">
        <v>155</v>
      </c>
      <c r="B409" s="1">
        <v>8.5</v>
      </c>
      <c r="C409" s="1">
        <v>6.1317975899999988</v>
      </c>
      <c r="D409" s="1">
        <v>6</v>
      </c>
      <c r="G409" s="1" t="s">
        <v>139</v>
      </c>
      <c r="H409" s="1">
        <v>4.4000000000000004</v>
      </c>
      <c r="I409" s="1">
        <v>4</v>
      </c>
      <c r="J409" s="1">
        <v>2</v>
      </c>
      <c r="K409" s="1">
        <f t="shared" si="36"/>
        <v>0</v>
      </c>
      <c r="L409" s="1">
        <f t="shared" si="32"/>
        <v>0</v>
      </c>
      <c r="M409" s="1">
        <f t="shared" si="33"/>
        <v>0</v>
      </c>
      <c r="N409" s="1">
        <f t="shared" si="34"/>
        <v>1</v>
      </c>
      <c r="O409" s="1">
        <f t="shared" si="35"/>
        <v>1</v>
      </c>
    </row>
    <row r="410" spans="1:15" x14ac:dyDescent="0.25">
      <c r="A410" s="1" t="s">
        <v>82</v>
      </c>
      <c r="B410" s="1">
        <v>4.3</v>
      </c>
      <c r="C410" s="1">
        <v>4.2297630000000002</v>
      </c>
      <c r="D410" s="1">
        <v>1</v>
      </c>
      <c r="G410" s="1" t="s">
        <v>141</v>
      </c>
      <c r="H410" s="1">
        <v>4.7</v>
      </c>
      <c r="I410" s="1">
        <v>4</v>
      </c>
      <c r="J410" s="1">
        <v>2</v>
      </c>
      <c r="K410" s="1">
        <f t="shared" si="36"/>
        <v>0</v>
      </c>
      <c r="L410" s="1">
        <f t="shared" si="32"/>
        <v>0</v>
      </c>
      <c r="M410" s="1">
        <f t="shared" si="33"/>
        <v>0</v>
      </c>
      <c r="N410" s="1">
        <f t="shared" si="34"/>
        <v>1</v>
      </c>
      <c r="O410" s="1">
        <f t="shared" si="35"/>
        <v>1</v>
      </c>
    </row>
    <row r="411" spans="1:15" x14ac:dyDescent="0.25">
      <c r="A411" s="1" t="s">
        <v>90</v>
      </c>
      <c r="B411" s="1">
        <v>4.8</v>
      </c>
      <c r="C411" s="1">
        <v>3.0262180000000001</v>
      </c>
      <c r="D411" s="1">
        <v>1</v>
      </c>
      <c r="G411" s="1" t="s">
        <v>150</v>
      </c>
      <c r="H411" s="1">
        <v>5.7</v>
      </c>
      <c r="I411" s="1">
        <v>4</v>
      </c>
      <c r="J411" s="1">
        <v>2</v>
      </c>
      <c r="K411" s="1">
        <f t="shared" si="36"/>
        <v>0</v>
      </c>
      <c r="L411" s="1">
        <f t="shared" si="32"/>
        <v>0</v>
      </c>
      <c r="M411" s="1">
        <f t="shared" si="33"/>
        <v>0</v>
      </c>
      <c r="N411" s="1">
        <f t="shared" si="34"/>
        <v>1</v>
      </c>
      <c r="O411" s="1">
        <f t="shared" si="35"/>
        <v>1</v>
      </c>
    </row>
    <row r="412" spans="1:15" x14ac:dyDescent="0.25">
      <c r="A412" s="1" t="s">
        <v>95</v>
      </c>
      <c r="B412" s="1">
        <v>5.2</v>
      </c>
      <c r="C412" s="1">
        <v>3.2029392200000002</v>
      </c>
      <c r="D412" s="1">
        <v>1</v>
      </c>
      <c r="G412" s="1" t="s">
        <v>151</v>
      </c>
      <c r="H412" s="1">
        <v>4.3</v>
      </c>
      <c r="I412" s="1">
        <v>4</v>
      </c>
      <c r="J412" s="1">
        <v>2</v>
      </c>
      <c r="K412" s="1">
        <f t="shared" si="36"/>
        <v>0</v>
      </c>
      <c r="L412" s="1">
        <f t="shared" si="32"/>
        <v>0</v>
      </c>
      <c r="M412" s="1">
        <f t="shared" si="33"/>
        <v>0</v>
      </c>
      <c r="N412" s="1">
        <f t="shared" si="34"/>
        <v>1</v>
      </c>
      <c r="O412" s="1">
        <f t="shared" si="35"/>
        <v>1</v>
      </c>
    </row>
    <row r="413" spans="1:15" x14ac:dyDescent="0.25">
      <c r="A413" s="1" t="s">
        <v>166</v>
      </c>
      <c r="B413" s="1">
        <v>4.3</v>
      </c>
      <c r="C413" s="1">
        <v>3.5996836000000005</v>
      </c>
      <c r="D413" s="1">
        <v>1</v>
      </c>
      <c r="G413" s="1" t="s">
        <v>153</v>
      </c>
      <c r="H413" s="1">
        <v>3.8</v>
      </c>
      <c r="I413" s="1">
        <v>4</v>
      </c>
      <c r="J413" s="1">
        <v>2</v>
      </c>
      <c r="K413" s="1">
        <f t="shared" si="36"/>
        <v>0</v>
      </c>
      <c r="L413" s="1">
        <f t="shared" si="32"/>
        <v>0</v>
      </c>
      <c r="M413" s="1">
        <f t="shared" si="33"/>
        <v>0</v>
      </c>
      <c r="N413" s="1">
        <f t="shared" si="34"/>
        <v>1</v>
      </c>
      <c r="O413" s="1">
        <f t="shared" si="35"/>
        <v>1</v>
      </c>
    </row>
    <row r="414" spans="1:15" x14ac:dyDescent="0.25">
      <c r="A414" s="1" t="s">
        <v>167</v>
      </c>
      <c r="B414" s="1">
        <v>4.5</v>
      </c>
      <c r="C414" s="1">
        <v>4.3267181100000007</v>
      </c>
      <c r="D414" s="1">
        <v>1</v>
      </c>
      <c r="G414" s="1" t="s">
        <v>154</v>
      </c>
      <c r="H414" s="1">
        <v>5.7</v>
      </c>
      <c r="I414" s="1">
        <v>4</v>
      </c>
      <c r="J414" s="1">
        <v>2</v>
      </c>
      <c r="K414" s="1">
        <f t="shared" si="36"/>
        <v>0</v>
      </c>
      <c r="L414" s="1">
        <f t="shared" si="32"/>
        <v>0</v>
      </c>
      <c r="M414" s="1">
        <f t="shared" si="33"/>
        <v>0</v>
      </c>
      <c r="N414" s="1">
        <f t="shared" si="34"/>
        <v>1</v>
      </c>
      <c r="O414" s="1">
        <f t="shared" si="35"/>
        <v>1</v>
      </c>
    </row>
    <row r="415" spans="1:15" x14ac:dyDescent="0.25">
      <c r="A415" s="1" t="s">
        <v>111</v>
      </c>
      <c r="B415" s="1">
        <v>4.5</v>
      </c>
      <c r="C415" s="1">
        <v>3.605116999999999</v>
      </c>
      <c r="D415" s="1">
        <v>1</v>
      </c>
      <c r="G415" s="1" t="s">
        <v>160</v>
      </c>
      <c r="H415" s="1">
        <v>3.9</v>
      </c>
      <c r="I415" s="1">
        <v>4</v>
      </c>
      <c r="J415" s="1">
        <v>2</v>
      </c>
      <c r="K415" s="1">
        <f t="shared" si="36"/>
        <v>0</v>
      </c>
      <c r="L415" s="1">
        <f t="shared" si="32"/>
        <v>0</v>
      </c>
      <c r="M415" s="1">
        <f t="shared" si="33"/>
        <v>0</v>
      </c>
      <c r="N415" s="1">
        <f t="shared" si="34"/>
        <v>1</v>
      </c>
      <c r="O415" s="1">
        <f t="shared" si="35"/>
        <v>1</v>
      </c>
    </row>
    <row r="416" spans="1:15" x14ac:dyDescent="0.25">
      <c r="A416" s="1" t="s">
        <v>118</v>
      </c>
      <c r="B416" s="1">
        <v>6.2</v>
      </c>
      <c r="C416" s="1">
        <v>3.0538110000000009</v>
      </c>
      <c r="D416" s="1">
        <v>1</v>
      </c>
      <c r="G416" s="1" t="s">
        <v>170</v>
      </c>
      <c r="H416" s="1">
        <v>5.3</v>
      </c>
      <c r="I416" s="1">
        <v>4</v>
      </c>
      <c r="J416" s="1">
        <v>2</v>
      </c>
      <c r="K416" s="1">
        <f t="shared" si="36"/>
        <v>0</v>
      </c>
      <c r="L416" s="1">
        <f t="shared" si="32"/>
        <v>0</v>
      </c>
      <c r="M416" s="1">
        <f t="shared" si="33"/>
        <v>0</v>
      </c>
      <c r="N416" s="1">
        <f t="shared" si="34"/>
        <v>1</v>
      </c>
      <c r="O416" s="1">
        <f t="shared" si="35"/>
        <v>1</v>
      </c>
    </row>
    <row r="417" spans="1:15" x14ac:dyDescent="0.25">
      <c r="A417" s="1" t="s">
        <v>135</v>
      </c>
      <c r="B417" s="1">
        <v>4.9000000000000004</v>
      </c>
      <c r="C417" s="1">
        <v>4.4606309999999993</v>
      </c>
      <c r="D417" s="1">
        <v>1</v>
      </c>
      <c r="G417" s="1" t="s">
        <v>104</v>
      </c>
      <c r="H417" s="1">
        <v>5.4</v>
      </c>
      <c r="I417" s="1">
        <v>4</v>
      </c>
      <c r="J417" s="1">
        <v>2</v>
      </c>
      <c r="K417" s="1">
        <f t="shared" si="36"/>
        <v>0</v>
      </c>
      <c r="L417" s="1">
        <f t="shared" si="32"/>
        <v>0</v>
      </c>
      <c r="M417" s="1">
        <f t="shared" si="33"/>
        <v>0</v>
      </c>
      <c r="N417" s="1">
        <f t="shared" si="34"/>
        <v>1</v>
      </c>
      <c r="O417" s="1">
        <f t="shared" si="35"/>
        <v>1</v>
      </c>
    </row>
    <row r="418" spans="1:15" x14ac:dyDescent="0.25">
      <c r="A418" s="1" t="s">
        <v>191</v>
      </c>
      <c r="B418" s="1">
        <v>4.3</v>
      </c>
      <c r="C418" s="1">
        <v>4.1733308099999995</v>
      </c>
      <c r="D418" s="1">
        <v>1</v>
      </c>
      <c r="G418" s="1" t="s">
        <v>117</v>
      </c>
      <c r="H418" s="1">
        <v>4.5999999999999996</v>
      </c>
      <c r="I418" s="1">
        <v>4</v>
      </c>
      <c r="J418" s="1">
        <v>2</v>
      </c>
      <c r="K418" s="1">
        <f t="shared" si="36"/>
        <v>0</v>
      </c>
      <c r="L418" s="1">
        <f t="shared" si="32"/>
        <v>0</v>
      </c>
      <c r="M418" s="1">
        <f t="shared" si="33"/>
        <v>0</v>
      </c>
      <c r="N418" s="1">
        <f t="shared" si="34"/>
        <v>1</v>
      </c>
      <c r="O418" s="1">
        <f t="shared" si="35"/>
        <v>1</v>
      </c>
    </row>
    <row r="419" spans="1:15" x14ac:dyDescent="0.25">
      <c r="A419" s="1" t="s">
        <v>104</v>
      </c>
      <c r="B419" s="1">
        <v>5.4</v>
      </c>
      <c r="C419" s="1">
        <v>3.147945060000001</v>
      </c>
      <c r="D419" s="1">
        <v>0</v>
      </c>
      <c r="G419" s="1" t="s">
        <v>122</v>
      </c>
      <c r="H419" s="1">
        <v>4.5</v>
      </c>
      <c r="I419" s="1">
        <v>4</v>
      </c>
      <c r="J419" s="1">
        <v>2</v>
      </c>
      <c r="K419" s="1">
        <f t="shared" si="36"/>
        <v>0</v>
      </c>
      <c r="L419" s="1">
        <f t="shared" si="32"/>
        <v>0</v>
      </c>
      <c r="M419" s="1">
        <f t="shared" si="33"/>
        <v>0</v>
      </c>
      <c r="N419" s="1">
        <f t="shared" si="34"/>
        <v>1</v>
      </c>
      <c r="O419" s="1">
        <f t="shared" si="35"/>
        <v>1</v>
      </c>
    </row>
    <row r="420" spans="1:15" x14ac:dyDescent="0.25">
      <c r="A420" s="1" t="s">
        <v>146</v>
      </c>
      <c r="B420" s="1">
        <v>4.3</v>
      </c>
      <c r="C420" s="1">
        <v>3.6871569999999987</v>
      </c>
      <c r="D420" s="1">
        <v>0</v>
      </c>
      <c r="G420" s="1" t="s">
        <v>132</v>
      </c>
      <c r="H420" s="1">
        <v>5.0999999999999996</v>
      </c>
      <c r="I420" s="1">
        <v>4</v>
      </c>
      <c r="J420" s="1">
        <v>2</v>
      </c>
      <c r="K420" s="1">
        <f t="shared" si="36"/>
        <v>0</v>
      </c>
      <c r="L420" s="1">
        <f t="shared" si="32"/>
        <v>0</v>
      </c>
      <c r="M420" s="1">
        <f t="shared" si="33"/>
        <v>0</v>
      </c>
      <c r="N420" s="1">
        <f t="shared" si="34"/>
        <v>1</v>
      </c>
      <c r="O420" s="1">
        <f t="shared" si="35"/>
        <v>1</v>
      </c>
    </row>
    <row r="421" spans="1:15" x14ac:dyDescent="0.25">
      <c r="A421" s="1" t="s">
        <v>96</v>
      </c>
      <c r="B421" s="1">
        <v>4.9000000000000004</v>
      </c>
      <c r="C421" s="1">
        <v>3.6986755700000002</v>
      </c>
      <c r="D421" s="1">
        <v>15</v>
      </c>
      <c r="G421" s="1" t="s">
        <v>172</v>
      </c>
      <c r="H421" s="1">
        <v>4.2</v>
      </c>
      <c r="I421" s="1">
        <v>4</v>
      </c>
      <c r="J421" s="1">
        <v>2</v>
      </c>
      <c r="K421" s="1">
        <f t="shared" si="36"/>
        <v>0</v>
      </c>
      <c r="L421" s="1">
        <f t="shared" si="32"/>
        <v>0</v>
      </c>
      <c r="M421" s="1">
        <f t="shared" si="33"/>
        <v>0</v>
      </c>
      <c r="N421" s="1">
        <f t="shared" si="34"/>
        <v>1</v>
      </c>
      <c r="O421" s="1">
        <f t="shared" si="35"/>
        <v>1</v>
      </c>
    </row>
    <row r="422" spans="1:15" x14ac:dyDescent="0.25">
      <c r="A422" s="1" t="s">
        <v>129</v>
      </c>
      <c r="B422" s="1">
        <v>4.8</v>
      </c>
      <c r="C422" s="1">
        <v>4.2050408800000003</v>
      </c>
      <c r="D422" s="1">
        <v>9</v>
      </c>
      <c r="G422" s="1" t="s">
        <v>182</v>
      </c>
      <c r="H422" s="1">
        <v>5.0999999999999996</v>
      </c>
      <c r="I422" s="1">
        <v>4</v>
      </c>
      <c r="J422" s="1">
        <v>2</v>
      </c>
      <c r="K422" s="1">
        <f t="shared" si="36"/>
        <v>0</v>
      </c>
      <c r="L422" s="1">
        <f t="shared" si="32"/>
        <v>0</v>
      </c>
      <c r="M422" s="1">
        <f t="shared" si="33"/>
        <v>0</v>
      </c>
      <c r="N422" s="1">
        <f t="shared" si="34"/>
        <v>1</v>
      </c>
      <c r="O422" s="1">
        <f t="shared" si="35"/>
        <v>1</v>
      </c>
    </row>
    <row r="423" spans="1:15" x14ac:dyDescent="0.25">
      <c r="A423" s="1" t="s">
        <v>184</v>
      </c>
      <c r="B423" s="1">
        <v>5.4</v>
      </c>
      <c r="C423" s="1">
        <v>3.2107384099999998</v>
      </c>
      <c r="D423" s="1">
        <v>8</v>
      </c>
      <c r="G423" s="1" t="s">
        <v>65</v>
      </c>
      <c r="H423" s="1">
        <v>5.0999999999999996</v>
      </c>
      <c r="I423" s="1">
        <v>4</v>
      </c>
      <c r="J423" s="1">
        <v>2</v>
      </c>
      <c r="K423" s="1">
        <f t="shared" si="36"/>
        <v>0</v>
      </c>
      <c r="L423" s="1">
        <f t="shared" si="32"/>
        <v>0</v>
      </c>
      <c r="M423" s="1">
        <f t="shared" si="33"/>
        <v>0</v>
      </c>
      <c r="N423" s="1">
        <f t="shared" si="34"/>
        <v>1</v>
      </c>
      <c r="O423" s="1">
        <f t="shared" si="35"/>
        <v>1</v>
      </c>
    </row>
    <row r="424" spans="1:15" x14ac:dyDescent="0.25">
      <c r="A424" s="1" t="s">
        <v>80</v>
      </c>
      <c r="B424" s="1">
        <v>4.9000000000000004</v>
      </c>
      <c r="C424" s="1">
        <v>3.6413474999999993</v>
      </c>
      <c r="D424" s="1">
        <v>7</v>
      </c>
      <c r="G424" s="1" t="s">
        <v>162</v>
      </c>
      <c r="H424" s="1">
        <v>5.5</v>
      </c>
      <c r="I424" s="1">
        <v>4</v>
      </c>
      <c r="J424" s="1">
        <v>2</v>
      </c>
      <c r="K424" s="1">
        <f t="shared" si="36"/>
        <v>0</v>
      </c>
      <c r="L424" s="1">
        <f t="shared" si="32"/>
        <v>0</v>
      </c>
      <c r="M424" s="1">
        <f t="shared" si="33"/>
        <v>0</v>
      </c>
      <c r="N424" s="1">
        <f t="shared" si="34"/>
        <v>1</v>
      </c>
      <c r="O424" s="1">
        <f t="shared" si="35"/>
        <v>1</v>
      </c>
    </row>
    <row r="425" spans="1:15" x14ac:dyDescent="0.25">
      <c r="A425" s="1" t="s">
        <v>87</v>
      </c>
      <c r="B425" s="1">
        <v>5</v>
      </c>
      <c r="C425" s="1">
        <v>3.3111170099999994</v>
      </c>
      <c r="D425" s="1">
        <v>7</v>
      </c>
      <c r="G425" s="1" t="s">
        <v>71</v>
      </c>
      <c r="H425" s="1">
        <v>4.3</v>
      </c>
      <c r="I425" s="1">
        <v>4</v>
      </c>
      <c r="J425" s="1">
        <v>2</v>
      </c>
      <c r="K425" s="1">
        <f t="shared" si="36"/>
        <v>0</v>
      </c>
      <c r="L425" s="1">
        <f t="shared" si="32"/>
        <v>0</v>
      </c>
      <c r="M425" s="1">
        <f t="shared" si="33"/>
        <v>0</v>
      </c>
      <c r="N425" s="1">
        <f t="shared" si="34"/>
        <v>1</v>
      </c>
      <c r="O425" s="1">
        <f t="shared" si="35"/>
        <v>1</v>
      </c>
    </row>
    <row r="426" spans="1:15" x14ac:dyDescent="0.25">
      <c r="A426" s="1" t="s">
        <v>126</v>
      </c>
      <c r="B426" s="1">
        <v>4.4000000000000004</v>
      </c>
      <c r="C426" s="1">
        <v>3.3271914300000001</v>
      </c>
      <c r="D426" s="1">
        <v>7</v>
      </c>
      <c r="G426" s="1" t="s">
        <v>104</v>
      </c>
      <c r="H426" s="1">
        <v>5.4</v>
      </c>
      <c r="I426" s="1">
        <v>4</v>
      </c>
      <c r="J426" s="1">
        <v>2</v>
      </c>
      <c r="K426" s="1">
        <f t="shared" si="36"/>
        <v>0</v>
      </c>
      <c r="L426" s="1">
        <f t="shared" si="32"/>
        <v>0</v>
      </c>
      <c r="M426" s="1">
        <f t="shared" si="33"/>
        <v>0</v>
      </c>
      <c r="N426" s="1">
        <f t="shared" si="34"/>
        <v>1</v>
      </c>
      <c r="O426" s="1">
        <f t="shared" si="35"/>
        <v>1</v>
      </c>
    </row>
    <row r="427" spans="1:15" x14ac:dyDescent="0.25">
      <c r="A427" s="1" t="s">
        <v>137</v>
      </c>
      <c r="B427" s="1">
        <v>5.3</v>
      </c>
      <c r="C427" s="1">
        <v>4.239241680000001</v>
      </c>
      <c r="D427" s="1">
        <v>7</v>
      </c>
      <c r="G427" s="1" t="s">
        <v>105</v>
      </c>
      <c r="H427" s="1">
        <v>4.4000000000000004</v>
      </c>
      <c r="I427" s="1">
        <v>4</v>
      </c>
      <c r="J427" s="1">
        <v>2</v>
      </c>
      <c r="K427" s="1">
        <f t="shared" si="36"/>
        <v>0</v>
      </c>
      <c r="L427" s="1">
        <f t="shared" si="32"/>
        <v>0</v>
      </c>
      <c r="M427" s="1">
        <f t="shared" si="33"/>
        <v>0</v>
      </c>
      <c r="N427" s="1">
        <f t="shared" si="34"/>
        <v>1</v>
      </c>
      <c r="O427" s="1">
        <f t="shared" si="35"/>
        <v>1</v>
      </c>
    </row>
    <row r="428" spans="1:15" x14ac:dyDescent="0.25">
      <c r="A428" s="1" t="s">
        <v>141</v>
      </c>
      <c r="B428" s="1">
        <v>4.7</v>
      </c>
      <c r="C428" s="1">
        <v>3.1950720000000001</v>
      </c>
      <c r="D428" s="1">
        <v>7</v>
      </c>
      <c r="G428" s="1" t="s">
        <v>129</v>
      </c>
      <c r="H428" s="1">
        <v>4.8</v>
      </c>
      <c r="I428" s="1">
        <v>4</v>
      </c>
      <c r="J428" s="1">
        <v>2</v>
      </c>
      <c r="K428" s="1">
        <f t="shared" si="36"/>
        <v>0</v>
      </c>
      <c r="L428" s="1">
        <f t="shared" si="32"/>
        <v>0</v>
      </c>
      <c r="M428" s="1">
        <f t="shared" si="33"/>
        <v>0</v>
      </c>
      <c r="N428" s="1">
        <f t="shared" si="34"/>
        <v>1</v>
      </c>
      <c r="O428" s="1">
        <f t="shared" si="35"/>
        <v>1</v>
      </c>
    </row>
    <row r="429" spans="1:15" x14ac:dyDescent="0.25">
      <c r="A429" s="1" t="s">
        <v>59</v>
      </c>
      <c r="B429" s="1">
        <v>6.7</v>
      </c>
      <c r="C429" s="1">
        <v>3.87691103</v>
      </c>
      <c r="D429" s="1">
        <v>6</v>
      </c>
      <c r="G429" s="1" t="s">
        <v>139</v>
      </c>
      <c r="H429" s="1">
        <v>4.4000000000000004</v>
      </c>
      <c r="I429" s="1">
        <v>4</v>
      </c>
      <c r="J429" s="1">
        <v>2</v>
      </c>
      <c r="K429" s="1">
        <f t="shared" si="36"/>
        <v>0</v>
      </c>
      <c r="L429" s="1">
        <f t="shared" si="32"/>
        <v>0</v>
      </c>
      <c r="M429" s="1">
        <f t="shared" si="33"/>
        <v>0</v>
      </c>
      <c r="N429" s="1">
        <f t="shared" si="34"/>
        <v>1</v>
      </c>
      <c r="O429" s="1">
        <f t="shared" si="35"/>
        <v>1</v>
      </c>
    </row>
    <row r="430" spans="1:15" x14ac:dyDescent="0.25">
      <c r="A430" s="1" t="s">
        <v>88</v>
      </c>
      <c r="B430" s="1">
        <v>4.5</v>
      </c>
      <c r="C430" s="1">
        <v>3.7555963099999996</v>
      </c>
      <c r="D430" s="1">
        <v>6</v>
      </c>
      <c r="G430" s="1" t="s">
        <v>66</v>
      </c>
      <c r="H430" s="1">
        <v>4.8</v>
      </c>
      <c r="I430" s="1">
        <v>4</v>
      </c>
      <c r="J430" s="1">
        <v>2</v>
      </c>
      <c r="K430" s="1">
        <f t="shared" si="36"/>
        <v>0</v>
      </c>
      <c r="L430" s="1">
        <f t="shared" si="32"/>
        <v>0</v>
      </c>
      <c r="M430" s="1">
        <f t="shared" si="33"/>
        <v>0</v>
      </c>
      <c r="N430" s="1">
        <f t="shared" si="34"/>
        <v>1</v>
      </c>
      <c r="O430" s="1">
        <f t="shared" si="35"/>
        <v>1</v>
      </c>
    </row>
    <row r="431" spans="1:15" x14ac:dyDescent="0.25">
      <c r="A431" s="1" t="s">
        <v>165</v>
      </c>
      <c r="B431" s="1">
        <v>7.1</v>
      </c>
      <c r="C431" s="1">
        <v>4.2266744800000007</v>
      </c>
      <c r="D431" s="1">
        <v>6</v>
      </c>
      <c r="G431" s="1" t="s">
        <v>188</v>
      </c>
      <c r="H431" s="1">
        <v>4.3</v>
      </c>
      <c r="I431" s="1">
        <v>4</v>
      </c>
      <c r="J431" s="1">
        <v>2</v>
      </c>
      <c r="K431" s="1">
        <f t="shared" si="36"/>
        <v>0</v>
      </c>
      <c r="L431" s="1">
        <f t="shared" si="32"/>
        <v>0</v>
      </c>
      <c r="M431" s="1">
        <f t="shared" si="33"/>
        <v>0</v>
      </c>
      <c r="N431" s="1">
        <f t="shared" si="34"/>
        <v>1</v>
      </c>
      <c r="O431" s="1">
        <f t="shared" si="35"/>
        <v>1</v>
      </c>
    </row>
    <row r="432" spans="1:15" x14ac:dyDescent="0.25">
      <c r="A432" s="1" t="s">
        <v>101</v>
      </c>
      <c r="B432" s="1">
        <v>4.9000000000000004</v>
      </c>
      <c r="C432" s="1">
        <v>3.4081954099999998</v>
      </c>
      <c r="D432" s="1">
        <v>6</v>
      </c>
      <c r="G432" s="1" t="s">
        <v>62</v>
      </c>
      <c r="H432" s="1">
        <v>4.5</v>
      </c>
      <c r="I432" s="1">
        <v>4</v>
      </c>
      <c r="J432" s="1">
        <v>2</v>
      </c>
      <c r="K432" s="1">
        <f t="shared" si="36"/>
        <v>0</v>
      </c>
      <c r="L432" s="1">
        <f t="shared" si="32"/>
        <v>0</v>
      </c>
      <c r="M432" s="1">
        <f t="shared" si="33"/>
        <v>0</v>
      </c>
      <c r="N432" s="1">
        <f t="shared" si="34"/>
        <v>1</v>
      </c>
      <c r="O432" s="1">
        <f t="shared" si="35"/>
        <v>1</v>
      </c>
    </row>
    <row r="433" spans="1:15" x14ac:dyDescent="0.25">
      <c r="A433" s="1" t="s">
        <v>106</v>
      </c>
      <c r="B433" s="1">
        <v>4.3</v>
      </c>
      <c r="C433" s="1">
        <v>3.7783325900000015</v>
      </c>
      <c r="D433" s="1">
        <v>6</v>
      </c>
      <c r="G433" s="1" t="s">
        <v>64</v>
      </c>
      <c r="H433" s="1">
        <v>4.5</v>
      </c>
      <c r="I433" s="1">
        <v>4</v>
      </c>
      <c r="J433" s="1">
        <v>2</v>
      </c>
      <c r="K433" s="1">
        <f t="shared" si="36"/>
        <v>0</v>
      </c>
      <c r="L433" s="1">
        <f t="shared" si="32"/>
        <v>0</v>
      </c>
      <c r="M433" s="1">
        <f t="shared" si="33"/>
        <v>0</v>
      </c>
      <c r="N433" s="1">
        <f t="shared" si="34"/>
        <v>1</v>
      </c>
      <c r="O433" s="1">
        <f t="shared" si="35"/>
        <v>1</v>
      </c>
    </row>
    <row r="434" spans="1:15" x14ac:dyDescent="0.25">
      <c r="A434" s="1" t="s">
        <v>123</v>
      </c>
      <c r="B434" s="1">
        <v>4.4000000000000004</v>
      </c>
      <c r="C434" s="1">
        <v>3.1353343699999998</v>
      </c>
      <c r="D434" s="1">
        <v>6</v>
      </c>
      <c r="G434" s="1" t="s">
        <v>65</v>
      </c>
      <c r="H434" s="1">
        <v>5.0999999999999996</v>
      </c>
      <c r="I434" s="1">
        <v>4</v>
      </c>
      <c r="J434" s="1">
        <v>2</v>
      </c>
      <c r="K434" s="1">
        <f t="shared" si="36"/>
        <v>0</v>
      </c>
      <c r="L434" s="1">
        <f t="shared" si="32"/>
        <v>0</v>
      </c>
      <c r="M434" s="1">
        <f t="shared" si="33"/>
        <v>0</v>
      </c>
      <c r="N434" s="1">
        <f t="shared" si="34"/>
        <v>1</v>
      </c>
      <c r="O434" s="1">
        <f t="shared" si="35"/>
        <v>1</v>
      </c>
    </row>
    <row r="435" spans="1:15" x14ac:dyDescent="0.25">
      <c r="A435" s="1" t="s">
        <v>125</v>
      </c>
      <c r="B435" s="1">
        <v>4.4000000000000004</v>
      </c>
      <c r="C435" s="1">
        <v>4.0994295700000007</v>
      </c>
      <c r="D435" s="1">
        <v>6</v>
      </c>
      <c r="G435" s="1" t="s">
        <v>162</v>
      </c>
      <c r="H435" s="1">
        <v>5.5</v>
      </c>
      <c r="I435" s="1">
        <v>4</v>
      </c>
      <c r="J435" s="1">
        <v>2</v>
      </c>
      <c r="K435" s="1">
        <f t="shared" si="36"/>
        <v>0</v>
      </c>
      <c r="L435" s="1">
        <f t="shared" si="32"/>
        <v>0</v>
      </c>
      <c r="M435" s="1">
        <f t="shared" si="33"/>
        <v>0</v>
      </c>
      <c r="N435" s="1">
        <f t="shared" si="34"/>
        <v>1</v>
      </c>
      <c r="O435" s="1">
        <f t="shared" si="35"/>
        <v>1</v>
      </c>
    </row>
    <row r="436" spans="1:15" x14ac:dyDescent="0.25">
      <c r="A436" s="1" t="s">
        <v>147</v>
      </c>
      <c r="B436" s="1">
        <v>5.0999999999999996</v>
      </c>
      <c r="C436" s="1">
        <v>4.4231593199999999</v>
      </c>
      <c r="D436" s="1">
        <v>6</v>
      </c>
      <c r="G436" s="1" t="s">
        <v>171</v>
      </c>
      <c r="H436" s="1">
        <v>4.7</v>
      </c>
      <c r="I436" s="1">
        <v>4</v>
      </c>
      <c r="J436" s="1">
        <v>2</v>
      </c>
      <c r="K436" s="1">
        <f t="shared" si="36"/>
        <v>0</v>
      </c>
      <c r="L436" s="1">
        <f t="shared" si="32"/>
        <v>0</v>
      </c>
      <c r="M436" s="1">
        <f t="shared" si="33"/>
        <v>0</v>
      </c>
      <c r="N436" s="1">
        <f t="shared" si="34"/>
        <v>1</v>
      </c>
      <c r="O436" s="1">
        <f t="shared" si="35"/>
        <v>1</v>
      </c>
    </row>
    <row r="437" spans="1:15" x14ac:dyDescent="0.25">
      <c r="A437" s="1" t="s">
        <v>148</v>
      </c>
      <c r="B437" s="1">
        <v>7.1</v>
      </c>
      <c r="C437" s="1">
        <v>5.4634117199999999</v>
      </c>
      <c r="D437" s="1">
        <v>6</v>
      </c>
      <c r="G437" s="1" t="s">
        <v>72</v>
      </c>
      <c r="H437" s="1">
        <v>5.0999999999999996</v>
      </c>
      <c r="I437" s="1">
        <v>4</v>
      </c>
      <c r="J437" s="1">
        <v>2</v>
      </c>
      <c r="K437" s="1">
        <f t="shared" si="36"/>
        <v>0</v>
      </c>
      <c r="L437" s="1">
        <f t="shared" si="32"/>
        <v>0</v>
      </c>
      <c r="M437" s="1">
        <f t="shared" si="33"/>
        <v>0</v>
      </c>
      <c r="N437" s="1">
        <f t="shared" si="34"/>
        <v>1</v>
      </c>
      <c r="O437" s="1">
        <f t="shared" si="35"/>
        <v>1</v>
      </c>
    </row>
    <row r="438" spans="1:15" x14ac:dyDescent="0.25">
      <c r="A438" s="1" t="s">
        <v>150</v>
      </c>
      <c r="B438" s="1">
        <v>5.7</v>
      </c>
      <c r="C438" s="1">
        <v>5.26863028</v>
      </c>
      <c r="D438" s="1">
        <v>6</v>
      </c>
      <c r="G438" s="1" t="s">
        <v>97</v>
      </c>
      <c r="H438" s="1">
        <v>4.5</v>
      </c>
      <c r="I438" s="1">
        <v>4</v>
      </c>
      <c r="J438" s="1">
        <v>2</v>
      </c>
      <c r="K438" s="1">
        <f t="shared" si="36"/>
        <v>0</v>
      </c>
      <c r="L438" s="1">
        <f t="shared" si="32"/>
        <v>0</v>
      </c>
      <c r="M438" s="1">
        <f t="shared" si="33"/>
        <v>0</v>
      </c>
      <c r="N438" s="1">
        <f t="shared" si="34"/>
        <v>1</v>
      </c>
      <c r="O438" s="1">
        <f t="shared" si="35"/>
        <v>1</v>
      </c>
    </row>
    <row r="439" spans="1:15" x14ac:dyDescent="0.25">
      <c r="A439" s="1" t="s">
        <v>159</v>
      </c>
      <c r="B439" s="1">
        <v>4.3</v>
      </c>
      <c r="C439" s="1">
        <v>4.1028574000000004</v>
      </c>
      <c r="D439" s="1">
        <v>6</v>
      </c>
      <c r="G439" s="1" t="s">
        <v>124</v>
      </c>
      <c r="H439" s="1">
        <v>4.5</v>
      </c>
      <c r="I439" s="1">
        <v>4</v>
      </c>
      <c r="J439" s="1">
        <v>2</v>
      </c>
      <c r="K439" s="1">
        <f t="shared" si="36"/>
        <v>0</v>
      </c>
      <c r="L439" s="1">
        <f t="shared" si="32"/>
        <v>0</v>
      </c>
      <c r="M439" s="1">
        <f t="shared" si="33"/>
        <v>0</v>
      </c>
      <c r="N439" s="1">
        <f t="shared" si="34"/>
        <v>1</v>
      </c>
      <c r="O439" s="1">
        <f t="shared" si="35"/>
        <v>1</v>
      </c>
    </row>
    <row r="440" spans="1:15" x14ac:dyDescent="0.25">
      <c r="A440" s="1" t="s">
        <v>109</v>
      </c>
      <c r="B440" s="1">
        <v>5.7</v>
      </c>
      <c r="C440" s="1">
        <v>4.6538361100000003</v>
      </c>
      <c r="D440" s="1">
        <v>5</v>
      </c>
      <c r="G440" s="1" t="s">
        <v>178</v>
      </c>
      <c r="H440" s="1">
        <v>5.3</v>
      </c>
      <c r="I440" s="1">
        <v>4</v>
      </c>
      <c r="J440" s="1">
        <v>2</v>
      </c>
      <c r="K440" s="1">
        <f t="shared" si="36"/>
        <v>0</v>
      </c>
      <c r="L440" s="1">
        <f t="shared" si="32"/>
        <v>0</v>
      </c>
      <c r="M440" s="1">
        <f t="shared" si="33"/>
        <v>0</v>
      </c>
      <c r="N440" s="1">
        <f t="shared" si="34"/>
        <v>1</v>
      </c>
      <c r="O440" s="1">
        <f t="shared" si="35"/>
        <v>1</v>
      </c>
    </row>
    <row r="441" spans="1:15" x14ac:dyDescent="0.25">
      <c r="A441" s="1" t="s">
        <v>187</v>
      </c>
      <c r="B441" s="1">
        <v>4.4000000000000004</v>
      </c>
      <c r="C441" s="1">
        <v>3.5638407300000012</v>
      </c>
      <c r="D441" s="1">
        <v>5</v>
      </c>
      <c r="G441" s="1" t="s">
        <v>130</v>
      </c>
      <c r="H441" s="1">
        <v>4.0999999999999996</v>
      </c>
      <c r="I441" s="1">
        <v>4</v>
      </c>
      <c r="J441" s="1">
        <v>2</v>
      </c>
      <c r="K441" s="1">
        <f t="shared" si="36"/>
        <v>0</v>
      </c>
      <c r="L441" s="1">
        <f t="shared" si="32"/>
        <v>0</v>
      </c>
      <c r="M441" s="1">
        <f t="shared" si="33"/>
        <v>0</v>
      </c>
      <c r="N441" s="1">
        <f t="shared" si="34"/>
        <v>1</v>
      </c>
      <c r="O441" s="1">
        <f t="shared" si="35"/>
        <v>1</v>
      </c>
    </row>
    <row r="442" spans="1:15" x14ac:dyDescent="0.25">
      <c r="A442" s="1" t="s">
        <v>130</v>
      </c>
      <c r="B442" s="1">
        <v>4.0999999999999996</v>
      </c>
      <c r="C442" s="1">
        <v>4.1647050400000003</v>
      </c>
      <c r="D442" s="1">
        <v>5</v>
      </c>
      <c r="G442" s="1" t="s">
        <v>138</v>
      </c>
      <c r="H442" s="1">
        <v>4.7</v>
      </c>
      <c r="I442" s="1">
        <v>4</v>
      </c>
      <c r="J442" s="1">
        <v>2</v>
      </c>
      <c r="K442" s="1">
        <f t="shared" si="36"/>
        <v>0</v>
      </c>
      <c r="L442" s="1">
        <f t="shared" si="32"/>
        <v>0</v>
      </c>
      <c r="M442" s="1">
        <f t="shared" si="33"/>
        <v>0</v>
      </c>
      <c r="N442" s="1">
        <f t="shared" si="34"/>
        <v>1</v>
      </c>
      <c r="O442" s="1">
        <f t="shared" si="35"/>
        <v>1</v>
      </c>
    </row>
    <row r="443" spans="1:15" x14ac:dyDescent="0.25">
      <c r="A443" s="1" t="s">
        <v>182</v>
      </c>
      <c r="B443" s="1">
        <v>5.0999999999999996</v>
      </c>
      <c r="C443" s="1">
        <v>3.5618412699999995</v>
      </c>
      <c r="D443" s="1">
        <v>5</v>
      </c>
      <c r="G443" s="1" t="s">
        <v>142</v>
      </c>
      <c r="H443" s="1">
        <v>4.4000000000000004</v>
      </c>
      <c r="I443" s="1">
        <v>4</v>
      </c>
      <c r="J443" s="1">
        <v>2</v>
      </c>
      <c r="K443" s="1">
        <f t="shared" si="36"/>
        <v>0</v>
      </c>
      <c r="L443" s="1">
        <f t="shared" si="32"/>
        <v>0</v>
      </c>
      <c r="M443" s="1">
        <f t="shared" si="33"/>
        <v>0</v>
      </c>
      <c r="N443" s="1">
        <f t="shared" si="34"/>
        <v>1</v>
      </c>
      <c r="O443" s="1">
        <f t="shared" si="35"/>
        <v>1</v>
      </c>
    </row>
    <row r="444" spans="1:15" x14ac:dyDescent="0.25">
      <c r="A444" s="1" t="s">
        <v>189</v>
      </c>
      <c r="B444" s="1">
        <v>4.4000000000000004</v>
      </c>
      <c r="C444" s="1">
        <v>3.4922717299999997</v>
      </c>
      <c r="D444" s="1">
        <v>5</v>
      </c>
      <c r="G444" s="1" t="s">
        <v>150</v>
      </c>
      <c r="H444" s="1">
        <v>5.7</v>
      </c>
      <c r="I444" s="1">
        <v>4</v>
      </c>
      <c r="J444" s="1">
        <v>2</v>
      </c>
      <c r="K444" s="1">
        <f t="shared" si="36"/>
        <v>0</v>
      </c>
      <c r="L444" s="1">
        <f t="shared" si="32"/>
        <v>0</v>
      </c>
      <c r="M444" s="1">
        <f t="shared" si="33"/>
        <v>0</v>
      </c>
      <c r="N444" s="1">
        <f t="shared" si="34"/>
        <v>1</v>
      </c>
      <c r="O444" s="1">
        <f t="shared" si="35"/>
        <v>1</v>
      </c>
    </row>
    <row r="445" spans="1:15" x14ac:dyDescent="0.25">
      <c r="A445" s="1" t="s">
        <v>149</v>
      </c>
      <c r="B445" s="1">
        <v>4.4000000000000004</v>
      </c>
      <c r="C445" s="1">
        <v>3.5337901199999995</v>
      </c>
      <c r="D445" s="1">
        <v>5</v>
      </c>
      <c r="G445" s="1" t="s">
        <v>65</v>
      </c>
      <c r="H445" s="1">
        <v>5.0999999999999996</v>
      </c>
      <c r="I445" s="1">
        <v>4</v>
      </c>
      <c r="J445" s="1">
        <v>2</v>
      </c>
      <c r="K445" s="1">
        <f t="shared" si="36"/>
        <v>0</v>
      </c>
      <c r="L445" s="1">
        <f t="shared" si="32"/>
        <v>0</v>
      </c>
      <c r="M445" s="1">
        <f t="shared" si="33"/>
        <v>0</v>
      </c>
      <c r="N445" s="1">
        <f t="shared" si="34"/>
        <v>1</v>
      </c>
      <c r="O445" s="1">
        <f t="shared" si="35"/>
        <v>1</v>
      </c>
    </row>
    <row r="446" spans="1:15" x14ac:dyDescent="0.25">
      <c r="A446" s="1" t="s">
        <v>92</v>
      </c>
      <c r="B446" s="1">
        <v>5.4</v>
      </c>
      <c r="C446" s="1">
        <v>3.3466883200000002</v>
      </c>
      <c r="D446" s="1">
        <v>4</v>
      </c>
      <c r="G446" s="1" t="s">
        <v>162</v>
      </c>
      <c r="H446" s="1">
        <v>5.5</v>
      </c>
      <c r="I446" s="1">
        <v>4</v>
      </c>
      <c r="J446" s="1">
        <v>2</v>
      </c>
      <c r="K446" s="1">
        <f t="shared" si="36"/>
        <v>0</v>
      </c>
      <c r="L446" s="1">
        <f t="shared" si="32"/>
        <v>0</v>
      </c>
      <c r="M446" s="1">
        <f t="shared" si="33"/>
        <v>0</v>
      </c>
      <c r="N446" s="1">
        <f t="shared" si="34"/>
        <v>1</v>
      </c>
      <c r="O446" s="1">
        <f t="shared" si="35"/>
        <v>1</v>
      </c>
    </row>
    <row r="447" spans="1:15" x14ac:dyDescent="0.25">
      <c r="A447" s="1" t="s">
        <v>175</v>
      </c>
      <c r="B447" s="1">
        <v>3.9</v>
      </c>
      <c r="C447" s="1">
        <v>3.41869041</v>
      </c>
      <c r="D447" s="1">
        <v>4</v>
      </c>
      <c r="G447" s="1" t="s">
        <v>77</v>
      </c>
      <c r="H447" s="1">
        <v>4.7</v>
      </c>
      <c r="I447" s="1">
        <v>4</v>
      </c>
      <c r="J447" s="1">
        <v>2</v>
      </c>
      <c r="K447" s="1">
        <f t="shared" si="36"/>
        <v>0</v>
      </c>
      <c r="L447" s="1">
        <f t="shared" si="32"/>
        <v>0</v>
      </c>
      <c r="M447" s="1">
        <f t="shared" si="33"/>
        <v>0</v>
      </c>
      <c r="N447" s="1">
        <f t="shared" si="34"/>
        <v>1</v>
      </c>
      <c r="O447" s="1">
        <f t="shared" si="35"/>
        <v>1</v>
      </c>
    </row>
    <row r="448" spans="1:15" x14ac:dyDescent="0.25">
      <c r="A448" s="1" t="s">
        <v>185</v>
      </c>
      <c r="B448" s="1">
        <v>4.5</v>
      </c>
      <c r="C448" s="1">
        <v>3.2537802</v>
      </c>
      <c r="D448" s="1">
        <v>2</v>
      </c>
      <c r="G448" s="1" t="s">
        <v>84</v>
      </c>
      <c r="H448" s="1">
        <v>5</v>
      </c>
      <c r="I448" s="1">
        <v>4</v>
      </c>
      <c r="J448" s="1">
        <v>2</v>
      </c>
      <c r="K448" s="1">
        <f t="shared" si="36"/>
        <v>0</v>
      </c>
      <c r="L448" s="1">
        <f t="shared" si="32"/>
        <v>0</v>
      </c>
      <c r="M448" s="1">
        <f t="shared" si="33"/>
        <v>0</v>
      </c>
      <c r="N448" s="1">
        <f t="shared" si="34"/>
        <v>1</v>
      </c>
      <c r="O448" s="1">
        <f t="shared" si="35"/>
        <v>1</v>
      </c>
    </row>
    <row r="449" spans="1:15" x14ac:dyDescent="0.25">
      <c r="A449" s="1" t="s">
        <v>93</v>
      </c>
      <c r="B449" s="1">
        <v>4.5</v>
      </c>
      <c r="C449" s="1">
        <v>2.9286249299999998</v>
      </c>
      <c r="D449" s="1">
        <v>2</v>
      </c>
      <c r="G449" s="1" t="s">
        <v>85</v>
      </c>
      <c r="H449" s="1">
        <v>4.8</v>
      </c>
      <c r="I449" s="1">
        <v>4</v>
      </c>
      <c r="J449" s="1">
        <v>2</v>
      </c>
      <c r="K449" s="1">
        <f t="shared" si="36"/>
        <v>0</v>
      </c>
      <c r="L449" s="1">
        <f t="shared" si="32"/>
        <v>0</v>
      </c>
      <c r="M449" s="1">
        <f t="shared" si="33"/>
        <v>0</v>
      </c>
      <c r="N449" s="1">
        <f t="shared" si="34"/>
        <v>1</v>
      </c>
      <c r="O449" s="1">
        <f t="shared" si="35"/>
        <v>1</v>
      </c>
    </row>
    <row r="450" spans="1:15" x14ac:dyDescent="0.25">
      <c r="A450" s="1" t="s">
        <v>107</v>
      </c>
      <c r="B450" s="1">
        <v>4.8</v>
      </c>
      <c r="C450" s="1">
        <v>3.3963777999999993</v>
      </c>
      <c r="D450" s="1">
        <v>2</v>
      </c>
      <c r="G450" s="1" t="s">
        <v>92</v>
      </c>
      <c r="H450" s="1">
        <v>5.4</v>
      </c>
      <c r="I450" s="1">
        <v>4</v>
      </c>
      <c r="J450" s="1">
        <v>2</v>
      </c>
      <c r="K450" s="1">
        <f t="shared" si="36"/>
        <v>0</v>
      </c>
      <c r="L450" s="1">
        <f t="shared" ref="L450:L513" si="37">IF(AND((J450&lt;I450),(J450&gt;2),(I450&lt;10)),1,0)</f>
        <v>0</v>
      </c>
      <c r="M450" s="1">
        <f t="shared" ref="M450:M513" si="38">IF(J450&gt;=10,1,0)</f>
        <v>0</v>
      </c>
      <c r="N450" s="1">
        <f t="shared" ref="N450:N513" si="39">IF(J450&lt;=2,1,0)</f>
        <v>1</v>
      </c>
      <c r="O450" s="1">
        <f t="shared" ref="O450:O513" si="40">SUM(K450:N450)</f>
        <v>1</v>
      </c>
    </row>
    <row r="451" spans="1:15" x14ac:dyDescent="0.25">
      <c r="A451" s="1" t="s">
        <v>115</v>
      </c>
      <c r="B451" s="1">
        <v>4.9000000000000004</v>
      </c>
      <c r="C451" s="1">
        <v>2.9994586200000004</v>
      </c>
      <c r="D451" s="1">
        <v>2</v>
      </c>
      <c r="G451" s="1" t="s">
        <v>114</v>
      </c>
      <c r="H451" s="1">
        <v>4.5</v>
      </c>
      <c r="I451" s="1">
        <v>4</v>
      </c>
      <c r="J451" s="1">
        <v>2</v>
      </c>
      <c r="K451" s="1">
        <f t="shared" si="36"/>
        <v>0</v>
      </c>
      <c r="L451" s="1">
        <f t="shared" si="37"/>
        <v>0</v>
      </c>
      <c r="M451" s="1">
        <f t="shared" si="38"/>
        <v>0</v>
      </c>
      <c r="N451" s="1">
        <f t="shared" si="39"/>
        <v>1</v>
      </c>
      <c r="O451" s="1">
        <f t="shared" si="40"/>
        <v>1</v>
      </c>
    </row>
    <row r="452" spans="1:15" x14ac:dyDescent="0.25">
      <c r="A452" s="1" t="s">
        <v>117</v>
      </c>
      <c r="B452" s="1">
        <v>4.5999999999999996</v>
      </c>
      <c r="C452" s="1">
        <v>4.0081756200000003</v>
      </c>
      <c r="D452" s="1">
        <v>2</v>
      </c>
      <c r="G452" s="1" t="s">
        <v>115</v>
      </c>
      <c r="H452" s="1">
        <v>4.9000000000000004</v>
      </c>
      <c r="I452" s="1">
        <v>4</v>
      </c>
      <c r="J452" s="1">
        <v>2</v>
      </c>
      <c r="K452" s="1">
        <f t="shared" si="36"/>
        <v>0</v>
      </c>
      <c r="L452" s="1">
        <f t="shared" si="37"/>
        <v>0</v>
      </c>
      <c r="M452" s="1">
        <f t="shared" si="38"/>
        <v>0</v>
      </c>
      <c r="N452" s="1">
        <f t="shared" si="39"/>
        <v>1</v>
      </c>
      <c r="O452" s="1">
        <f t="shared" si="40"/>
        <v>1</v>
      </c>
    </row>
    <row r="453" spans="1:15" x14ac:dyDescent="0.25">
      <c r="A453" s="1" t="s">
        <v>122</v>
      </c>
      <c r="B453" s="1">
        <v>4.5</v>
      </c>
      <c r="C453" s="1">
        <v>2.2588825199999989</v>
      </c>
      <c r="D453" s="1">
        <v>2</v>
      </c>
      <c r="G453" s="1" t="s">
        <v>177</v>
      </c>
      <c r="H453" s="1">
        <v>4.8</v>
      </c>
      <c r="I453" s="1">
        <v>4</v>
      </c>
      <c r="J453" s="1">
        <v>2</v>
      </c>
      <c r="K453" s="1">
        <f t="shared" si="36"/>
        <v>0</v>
      </c>
      <c r="L453" s="1">
        <f t="shared" si="37"/>
        <v>0</v>
      </c>
      <c r="M453" s="1">
        <f t="shared" si="38"/>
        <v>0</v>
      </c>
      <c r="N453" s="1">
        <f t="shared" si="39"/>
        <v>1</v>
      </c>
      <c r="O453" s="1">
        <f t="shared" si="40"/>
        <v>1</v>
      </c>
    </row>
    <row r="454" spans="1:15" x14ac:dyDescent="0.25">
      <c r="A454" s="1" t="s">
        <v>177</v>
      </c>
      <c r="B454" s="1">
        <v>4.8</v>
      </c>
      <c r="C454" s="1">
        <v>3.3155159300000006</v>
      </c>
      <c r="D454" s="1">
        <v>2</v>
      </c>
      <c r="G454" s="1" t="s">
        <v>132</v>
      </c>
      <c r="H454" s="1">
        <v>5.0999999999999996</v>
      </c>
      <c r="I454" s="1">
        <v>4</v>
      </c>
      <c r="J454" s="1">
        <v>2</v>
      </c>
      <c r="K454" s="1">
        <f t="shared" si="36"/>
        <v>0</v>
      </c>
      <c r="L454" s="1">
        <f t="shared" si="37"/>
        <v>0</v>
      </c>
      <c r="M454" s="1">
        <f t="shared" si="38"/>
        <v>0</v>
      </c>
      <c r="N454" s="1">
        <f t="shared" si="39"/>
        <v>1</v>
      </c>
      <c r="O454" s="1">
        <f t="shared" si="40"/>
        <v>1</v>
      </c>
    </row>
    <row r="455" spans="1:15" x14ac:dyDescent="0.25">
      <c r="A455" s="1" t="s">
        <v>132</v>
      </c>
      <c r="B455" s="1">
        <v>5.0999999999999996</v>
      </c>
      <c r="C455" s="1">
        <v>3.0825255499999997</v>
      </c>
      <c r="D455" s="1">
        <v>2</v>
      </c>
      <c r="G455" s="1" t="s">
        <v>141</v>
      </c>
      <c r="H455" s="1">
        <v>4.7</v>
      </c>
      <c r="I455" s="1">
        <v>4</v>
      </c>
      <c r="J455" s="1">
        <v>2</v>
      </c>
      <c r="K455" s="1">
        <f t="shared" si="36"/>
        <v>0</v>
      </c>
      <c r="L455" s="1">
        <f t="shared" si="37"/>
        <v>0</v>
      </c>
      <c r="M455" s="1">
        <f t="shared" si="38"/>
        <v>0</v>
      </c>
      <c r="N455" s="1">
        <f t="shared" si="39"/>
        <v>1</v>
      </c>
      <c r="O455" s="1">
        <f t="shared" si="40"/>
        <v>1</v>
      </c>
    </row>
    <row r="456" spans="1:15" x14ac:dyDescent="0.25">
      <c r="A456" s="1" t="s">
        <v>139</v>
      </c>
      <c r="B456" s="1">
        <v>4.4000000000000004</v>
      </c>
      <c r="C456" s="1">
        <v>3.7018179000000004</v>
      </c>
      <c r="D456" s="1">
        <v>2</v>
      </c>
      <c r="G456" s="1" t="s">
        <v>117</v>
      </c>
      <c r="H456" s="1">
        <v>4.5999999999999996</v>
      </c>
      <c r="I456" s="1">
        <v>4</v>
      </c>
      <c r="J456" s="1">
        <v>2</v>
      </c>
      <c r="K456" s="1">
        <f t="shared" si="36"/>
        <v>0</v>
      </c>
      <c r="L456" s="1">
        <f t="shared" si="37"/>
        <v>0</v>
      </c>
      <c r="M456" s="1">
        <f t="shared" si="38"/>
        <v>0</v>
      </c>
      <c r="N456" s="1">
        <f t="shared" si="39"/>
        <v>1</v>
      </c>
      <c r="O456" s="1">
        <f t="shared" si="40"/>
        <v>1</v>
      </c>
    </row>
    <row r="457" spans="1:15" x14ac:dyDescent="0.25">
      <c r="A457" s="1" t="s">
        <v>62</v>
      </c>
      <c r="B457" s="1">
        <v>4.5</v>
      </c>
      <c r="C457" s="1">
        <v>2.75425992</v>
      </c>
      <c r="D457" s="1">
        <v>1</v>
      </c>
      <c r="G457" s="1" t="s">
        <v>139</v>
      </c>
      <c r="H457" s="1">
        <v>4.4000000000000004</v>
      </c>
      <c r="I457" s="1">
        <v>4</v>
      </c>
      <c r="J457" s="1">
        <v>2</v>
      </c>
      <c r="K457" s="1">
        <f t="shared" si="36"/>
        <v>0</v>
      </c>
      <c r="L457" s="1">
        <f t="shared" si="37"/>
        <v>0</v>
      </c>
      <c r="M457" s="1">
        <f t="shared" si="38"/>
        <v>0</v>
      </c>
      <c r="N457" s="1">
        <f t="shared" si="39"/>
        <v>1</v>
      </c>
      <c r="O457" s="1">
        <f t="shared" si="40"/>
        <v>1</v>
      </c>
    </row>
    <row r="458" spans="1:15" x14ac:dyDescent="0.25">
      <c r="A458" s="1" t="s">
        <v>64</v>
      </c>
      <c r="B458" s="1">
        <v>4.5</v>
      </c>
      <c r="C458" s="1">
        <v>4.3807907600000009</v>
      </c>
      <c r="D458" s="1">
        <v>1</v>
      </c>
      <c r="G458" s="1" t="s">
        <v>95</v>
      </c>
      <c r="H458" s="1">
        <v>5.2</v>
      </c>
      <c r="I458" s="1">
        <v>4</v>
      </c>
      <c r="J458" s="1">
        <v>2</v>
      </c>
      <c r="K458" s="1">
        <f t="shared" si="36"/>
        <v>0</v>
      </c>
      <c r="L458" s="1">
        <f t="shared" si="37"/>
        <v>0</v>
      </c>
      <c r="M458" s="1">
        <f t="shared" si="38"/>
        <v>0</v>
      </c>
      <c r="N458" s="1">
        <f t="shared" si="39"/>
        <v>1</v>
      </c>
      <c r="O458" s="1">
        <f t="shared" si="40"/>
        <v>1</v>
      </c>
    </row>
    <row r="459" spans="1:15" x14ac:dyDescent="0.25">
      <c r="A459" s="1" t="s">
        <v>68</v>
      </c>
      <c r="B459" s="1">
        <v>4.7</v>
      </c>
      <c r="C459" s="1">
        <v>3.6059579199999994</v>
      </c>
      <c r="D459" s="1">
        <v>1</v>
      </c>
      <c r="G459" s="1" t="s">
        <v>180</v>
      </c>
      <c r="H459" s="1">
        <v>5</v>
      </c>
      <c r="I459" s="1">
        <v>4</v>
      </c>
      <c r="J459" s="1">
        <v>2</v>
      </c>
      <c r="K459" s="1">
        <f t="shared" si="36"/>
        <v>0</v>
      </c>
      <c r="L459" s="1">
        <f t="shared" si="37"/>
        <v>0</v>
      </c>
      <c r="M459" s="1">
        <f t="shared" si="38"/>
        <v>0</v>
      </c>
      <c r="N459" s="1">
        <f t="shared" si="39"/>
        <v>1</v>
      </c>
      <c r="O459" s="1">
        <f t="shared" si="40"/>
        <v>1</v>
      </c>
    </row>
    <row r="460" spans="1:15" x14ac:dyDescent="0.25">
      <c r="A460" s="1" t="s">
        <v>171</v>
      </c>
      <c r="B460" s="1">
        <v>4.7</v>
      </c>
      <c r="C460" s="1">
        <v>3.5509353700000004</v>
      </c>
      <c r="D460" s="1">
        <v>1</v>
      </c>
      <c r="G460" s="1" t="s">
        <v>134</v>
      </c>
      <c r="H460" s="1">
        <v>6.3</v>
      </c>
      <c r="I460" s="1">
        <v>4</v>
      </c>
      <c r="J460" s="1">
        <v>2</v>
      </c>
      <c r="K460" s="1">
        <f t="shared" si="36"/>
        <v>0</v>
      </c>
      <c r="L460" s="1">
        <f t="shared" si="37"/>
        <v>0</v>
      </c>
      <c r="M460" s="1">
        <f t="shared" si="38"/>
        <v>0</v>
      </c>
      <c r="N460" s="1">
        <f t="shared" si="39"/>
        <v>1</v>
      </c>
      <c r="O460" s="1">
        <f t="shared" si="40"/>
        <v>1</v>
      </c>
    </row>
    <row r="461" spans="1:15" x14ac:dyDescent="0.25">
      <c r="A461" s="1" t="s">
        <v>72</v>
      </c>
      <c r="B461" s="1">
        <v>5.0999999999999996</v>
      </c>
      <c r="C461" s="1">
        <v>3.2228579000000002</v>
      </c>
      <c r="D461" s="1">
        <v>1</v>
      </c>
      <c r="G461" s="1" t="s">
        <v>139</v>
      </c>
      <c r="H461" s="1">
        <v>4.4000000000000004</v>
      </c>
      <c r="I461" s="1">
        <v>4</v>
      </c>
      <c r="J461" s="1">
        <v>2</v>
      </c>
      <c r="K461" s="1">
        <f t="shared" si="36"/>
        <v>0</v>
      </c>
      <c r="L461" s="1">
        <f t="shared" si="37"/>
        <v>0</v>
      </c>
      <c r="M461" s="1">
        <f t="shared" si="38"/>
        <v>0</v>
      </c>
      <c r="N461" s="1">
        <f t="shared" si="39"/>
        <v>1</v>
      </c>
      <c r="O461" s="1">
        <f t="shared" si="40"/>
        <v>1</v>
      </c>
    </row>
    <row r="462" spans="1:15" x14ac:dyDescent="0.25">
      <c r="A462" s="1" t="s">
        <v>76</v>
      </c>
      <c r="B462" s="1">
        <v>4.9000000000000004</v>
      </c>
      <c r="C462" s="1">
        <v>2.7896672099999993</v>
      </c>
      <c r="D462" s="1">
        <v>1</v>
      </c>
      <c r="G462" s="1" t="s">
        <v>82</v>
      </c>
      <c r="H462" s="1">
        <v>4.3</v>
      </c>
      <c r="I462" s="1">
        <v>4</v>
      </c>
      <c r="J462" s="1">
        <v>2</v>
      </c>
      <c r="K462" s="1">
        <f t="shared" si="36"/>
        <v>0</v>
      </c>
      <c r="L462" s="1">
        <f t="shared" si="37"/>
        <v>0</v>
      </c>
      <c r="M462" s="1">
        <f t="shared" si="38"/>
        <v>0</v>
      </c>
      <c r="N462" s="1">
        <f t="shared" si="39"/>
        <v>1</v>
      </c>
      <c r="O462" s="1">
        <f t="shared" si="40"/>
        <v>1</v>
      </c>
    </row>
    <row r="463" spans="1:15" x14ac:dyDescent="0.25">
      <c r="A463" s="1" t="s">
        <v>77</v>
      </c>
      <c r="B463" s="1">
        <v>4.7</v>
      </c>
      <c r="C463" s="1">
        <v>5.0995750200000005</v>
      </c>
      <c r="D463" s="1">
        <v>1</v>
      </c>
      <c r="G463" s="1" t="s">
        <v>139</v>
      </c>
      <c r="H463" s="1">
        <v>4.4000000000000004</v>
      </c>
      <c r="I463" s="1">
        <v>4</v>
      </c>
      <c r="J463" s="1">
        <v>2</v>
      </c>
      <c r="K463" s="1">
        <f t="shared" ref="K463:K526" si="41">IF(AND((10&gt;J463),(J463&gt;I463),(I463&gt;2)),1,0)</f>
        <v>0</v>
      </c>
      <c r="L463" s="1">
        <f t="shared" si="37"/>
        <v>0</v>
      </c>
      <c r="M463" s="1">
        <f t="shared" si="38"/>
        <v>0</v>
      </c>
      <c r="N463" s="1">
        <f t="shared" si="39"/>
        <v>1</v>
      </c>
      <c r="O463" s="1">
        <f t="shared" si="40"/>
        <v>1</v>
      </c>
    </row>
    <row r="464" spans="1:15" x14ac:dyDescent="0.25">
      <c r="A464" s="1" t="s">
        <v>85</v>
      </c>
      <c r="B464" s="1">
        <v>4.8</v>
      </c>
      <c r="C464" s="1">
        <v>3.4875563700000014</v>
      </c>
      <c r="D464" s="1">
        <v>1</v>
      </c>
      <c r="G464" s="1" t="s">
        <v>166</v>
      </c>
      <c r="H464" s="1">
        <v>4.3</v>
      </c>
      <c r="I464" s="1">
        <v>4</v>
      </c>
      <c r="J464" s="1">
        <v>2</v>
      </c>
      <c r="K464" s="1">
        <f t="shared" si="41"/>
        <v>0</v>
      </c>
      <c r="L464" s="1">
        <f t="shared" si="37"/>
        <v>0</v>
      </c>
      <c r="M464" s="1">
        <f t="shared" si="38"/>
        <v>0</v>
      </c>
      <c r="N464" s="1">
        <f t="shared" si="39"/>
        <v>1</v>
      </c>
      <c r="O464" s="1">
        <f t="shared" si="40"/>
        <v>1</v>
      </c>
    </row>
    <row r="465" spans="1:15" x14ac:dyDescent="0.25">
      <c r="A465" s="1" t="s">
        <v>91</v>
      </c>
      <c r="B465" s="1">
        <v>4.9000000000000004</v>
      </c>
      <c r="C465" s="1">
        <v>3.719604799999999</v>
      </c>
      <c r="D465" s="1">
        <v>1</v>
      </c>
      <c r="G465" s="1" t="s">
        <v>102</v>
      </c>
      <c r="H465" s="1">
        <v>4.3</v>
      </c>
      <c r="I465" s="1">
        <v>4</v>
      </c>
      <c r="J465" s="1">
        <v>2</v>
      </c>
      <c r="K465" s="1">
        <f t="shared" si="41"/>
        <v>0</v>
      </c>
      <c r="L465" s="1">
        <f t="shared" si="37"/>
        <v>0</v>
      </c>
      <c r="M465" s="1">
        <f t="shared" si="38"/>
        <v>0</v>
      </c>
      <c r="N465" s="1">
        <f t="shared" si="39"/>
        <v>1</v>
      </c>
      <c r="O465" s="1">
        <f t="shared" si="40"/>
        <v>1</v>
      </c>
    </row>
    <row r="466" spans="1:15" x14ac:dyDescent="0.25">
      <c r="A466" s="1" t="s">
        <v>97</v>
      </c>
      <c r="B466" s="1">
        <v>4.5</v>
      </c>
      <c r="C466" s="1">
        <v>3.8692508300000004</v>
      </c>
      <c r="D466" s="1">
        <v>1</v>
      </c>
      <c r="G466" s="1" t="s">
        <v>160</v>
      </c>
      <c r="H466" s="1">
        <v>3.9</v>
      </c>
      <c r="I466" s="1">
        <v>4</v>
      </c>
      <c r="J466" s="1">
        <v>2</v>
      </c>
      <c r="K466" s="1">
        <f t="shared" si="41"/>
        <v>0</v>
      </c>
      <c r="L466" s="1">
        <f t="shared" si="37"/>
        <v>0</v>
      </c>
      <c r="M466" s="1">
        <f t="shared" si="38"/>
        <v>0</v>
      </c>
      <c r="N466" s="1">
        <f t="shared" si="39"/>
        <v>1</v>
      </c>
      <c r="O466" s="1">
        <f t="shared" si="40"/>
        <v>1</v>
      </c>
    </row>
    <row r="467" spans="1:15" x14ac:dyDescent="0.25">
      <c r="A467" s="1" t="s">
        <v>103</v>
      </c>
      <c r="B467" s="1">
        <v>4.2</v>
      </c>
      <c r="C467" s="1">
        <v>3.8159447999999996</v>
      </c>
      <c r="D467" s="1">
        <v>1</v>
      </c>
      <c r="G467" s="1" t="s">
        <v>100</v>
      </c>
      <c r="H467" s="1">
        <v>4.8</v>
      </c>
      <c r="I467" s="1">
        <v>4</v>
      </c>
      <c r="J467" s="1">
        <v>2</v>
      </c>
      <c r="K467" s="1">
        <f t="shared" si="41"/>
        <v>0</v>
      </c>
      <c r="L467" s="1">
        <f t="shared" si="37"/>
        <v>0</v>
      </c>
      <c r="M467" s="1">
        <f t="shared" si="38"/>
        <v>0</v>
      </c>
      <c r="N467" s="1">
        <f t="shared" si="39"/>
        <v>1</v>
      </c>
      <c r="O467" s="1">
        <f t="shared" si="40"/>
        <v>1</v>
      </c>
    </row>
    <row r="468" spans="1:15" x14ac:dyDescent="0.25">
      <c r="A468" s="1" t="s">
        <v>105</v>
      </c>
      <c r="B468" s="1">
        <v>4.4000000000000004</v>
      </c>
      <c r="C468" s="1">
        <v>4.3705013299999997</v>
      </c>
      <c r="D468" s="1">
        <v>1</v>
      </c>
      <c r="G468" s="1" t="s">
        <v>130</v>
      </c>
      <c r="H468" s="1">
        <v>4.0999999999999996</v>
      </c>
      <c r="I468" s="1">
        <v>4</v>
      </c>
      <c r="J468" s="1">
        <v>2</v>
      </c>
      <c r="K468" s="1">
        <f t="shared" si="41"/>
        <v>0</v>
      </c>
      <c r="L468" s="1">
        <f t="shared" si="37"/>
        <v>0</v>
      </c>
      <c r="M468" s="1">
        <f t="shared" si="38"/>
        <v>0</v>
      </c>
      <c r="N468" s="1">
        <f t="shared" si="39"/>
        <v>1</v>
      </c>
      <c r="O468" s="1">
        <f t="shared" si="40"/>
        <v>1</v>
      </c>
    </row>
    <row r="469" spans="1:15" x14ac:dyDescent="0.25">
      <c r="A469" s="1" t="s">
        <v>112</v>
      </c>
      <c r="B469" s="1">
        <v>4.9000000000000004</v>
      </c>
      <c r="C469" s="1">
        <v>3.1114924199999994</v>
      </c>
      <c r="D469" s="1">
        <v>1</v>
      </c>
      <c r="G469" s="1" t="s">
        <v>161</v>
      </c>
      <c r="H469" s="1">
        <v>4.2</v>
      </c>
      <c r="I469" s="1">
        <v>4</v>
      </c>
      <c r="J469" s="1">
        <v>2</v>
      </c>
      <c r="K469" s="1">
        <f t="shared" si="41"/>
        <v>0</v>
      </c>
      <c r="L469" s="1">
        <f t="shared" si="37"/>
        <v>0</v>
      </c>
      <c r="M469" s="1">
        <f t="shared" si="38"/>
        <v>0</v>
      </c>
      <c r="N469" s="1">
        <f t="shared" si="39"/>
        <v>1</v>
      </c>
      <c r="O469" s="1">
        <f t="shared" si="40"/>
        <v>1</v>
      </c>
    </row>
    <row r="470" spans="1:15" x14ac:dyDescent="0.25">
      <c r="A470" s="1" t="s">
        <v>114</v>
      </c>
      <c r="B470" s="1">
        <v>4.5</v>
      </c>
      <c r="C470" s="1">
        <v>3.4053584000000003</v>
      </c>
      <c r="D470" s="1">
        <v>1</v>
      </c>
      <c r="G470" s="1" t="s">
        <v>163</v>
      </c>
      <c r="H470" s="1">
        <v>5.6</v>
      </c>
      <c r="I470" s="1">
        <v>4</v>
      </c>
      <c r="J470" s="1">
        <v>2</v>
      </c>
      <c r="K470" s="1">
        <f t="shared" si="41"/>
        <v>0</v>
      </c>
      <c r="L470" s="1">
        <f t="shared" si="37"/>
        <v>0</v>
      </c>
      <c r="M470" s="1">
        <f t="shared" si="38"/>
        <v>0</v>
      </c>
      <c r="N470" s="1">
        <f t="shared" si="39"/>
        <v>1</v>
      </c>
      <c r="O470" s="1">
        <f t="shared" si="40"/>
        <v>1</v>
      </c>
    </row>
    <row r="471" spans="1:15" x14ac:dyDescent="0.25">
      <c r="A471" s="1" t="s">
        <v>124</v>
      </c>
      <c r="B471" s="1">
        <v>4.5</v>
      </c>
      <c r="C471" s="1">
        <v>4.8556881999999986</v>
      </c>
      <c r="D471" s="1">
        <v>1</v>
      </c>
      <c r="G471" s="1" t="s">
        <v>74</v>
      </c>
      <c r="H471" s="1">
        <v>4.4000000000000004</v>
      </c>
      <c r="I471" s="1">
        <v>4</v>
      </c>
      <c r="J471" s="1">
        <v>2</v>
      </c>
      <c r="K471" s="1">
        <f t="shared" si="41"/>
        <v>0</v>
      </c>
      <c r="L471" s="1">
        <f t="shared" si="37"/>
        <v>0</v>
      </c>
      <c r="M471" s="1">
        <f t="shared" si="38"/>
        <v>0</v>
      </c>
      <c r="N471" s="1">
        <f t="shared" si="39"/>
        <v>1</v>
      </c>
      <c r="O471" s="1">
        <f t="shared" si="40"/>
        <v>1</v>
      </c>
    </row>
    <row r="472" spans="1:15" x14ac:dyDescent="0.25">
      <c r="A472" s="1" t="s">
        <v>178</v>
      </c>
      <c r="B472" s="1">
        <v>5.3</v>
      </c>
      <c r="C472" s="1">
        <v>3.1928232999999997</v>
      </c>
      <c r="D472" s="1">
        <v>1</v>
      </c>
      <c r="G472" s="1" t="s">
        <v>77</v>
      </c>
      <c r="H472" s="1">
        <v>4.7</v>
      </c>
      <c r="I472" s="1">
        <v>4</v>
      </c>
      <c r="J472" s="1">
        <v>2</v>
      </c>
      <c r="K472" s="1">
        <f t="shared" si="41"/>
        <v>0</v>
      </c>
      <c r="L472" s="1">
        <f t="shared" si="37"/>
        <v>0</v>
      </c>
      <c r="M472" s="1">
        <f t="shared" si="38"/>
        <v>0</v>
      </c>
      <c r="N472" s="1">
        <f t="shared" si="39"/>
        <v>1</v>
      </c>
      <c r="O472" s="1">
        <f t="shared" si="40"/>
        <v>1</v>
      </c>
    </row>
    <row r="473" spans="1:15" x14ac:dyDescent="0.25">
      <c r="A473" s="1" t="s">
        <v>134</v>
      </c>
      <c r="B473" s="1">
        <v>6.3</v>
      </c>
      <c r="C473" s="1">
        <v>4.1105521899999999</v>
      </c>
      <c r="D473" s="1">
        <v>1</v>
      </c>
      <c r="G473" s="1" t="s">
        <v>80</v>
      </c>
      <c r="H473" s="1">
        <v>4.9000000000000004</v>
      </c>
      <c r="I473" s="1">
        <v>4</v>
      </c>
      <c r="J473" s="1">
        <v>2</v>
      </c>
      <c r="K473" s="1">
        <f t="shared" si="41"/>
        <v>0</v>
      </c>
      <c r="L473" s="1">
        <f t="shared" si="37"/>
        <v>0</v>
      </c>
      <c r="M473" s="1">
        <f t="shared" si="38"/>
        <v>0</v>
      </c>
      <c r="N473" s="1">
        <f t="shared" si="39"/>
        <v>1</v>
      </c>
      <c r="O473" s="1">
        <f t="shared" si="40"/>
        <v>1</v>
      </c>
    </row>
    <row r="474" spans="1:15" x14ac:dyDescent="0.25">
      <c r="A474" s="1" t="s">
        <v>170</v>
      </c>
      <c r="B474" s="1">
        <v>5.3</v>
      </c>
      <c r="C474" s="1">
        <v>3.32761372</v>
      </c>
      <c r="D474" s="1">
        <v>1</v>
      </c>
      <c r="G474" s="1" t="s">
        <v>98</v>
      </c>
      <c r="H474" s="1">
        <v>5</v>
      </c>
      <c r="I474" s="1">
        <v>4</v>
      </c>
      <c r="J474" s="1">
        <v>2</v>
      </c>
      <c r="K474" s="1">
        <f t="shared" si="41"/>
        <v>0</v>
      </c>
      <c r="L474" s="1">
        <f t="shared" si="37"/>
        <v>0</v>
      </c>
      <c r="M474" s="1">
        <f t="shared" si="38"/>
        <v>0</v>
      </c>
      <c r="N474" s="1">
        <f t="shared" si="39"/>
        <v>1</v>
      </c>
      <c r="O474" s="1">
        <f t="shared" si="40"/>
        <v>1</v>
      </c>
    </row>
    <row r="475" spans="1:15" x14ac:dyDescent="0.25">
      <c r="A475" s="1" t="s">
        <v>152</v>
      </c>
      <c r="B475" s="1">
        <v>4.5</v>
      </c>
      <c r="C475" s="1">
        <v>4.2384099300000004</v>
      </c>
      <c r="D475" s="1">
        <v>1</v>
      </c>
      <c r="G475" s="1" t="s">
        <v>167</v>
      </c>
      <c r="H475" s="1">
        <v>4.5</v>
      </c>
      <c r="I475" s="1">
        <v>4</v>
      </c>
      <c r="J475" s="1">
        <v>2</v>
      </c>
      <c r="K475" s="1">
        <f t="shared" si="41"/>
        <v>0</v>
      </c>
      <c r="L475" s="1">
        <f t="shared" si="37"/>
        <v>0</v>
      </c>
      <c r="M475" s="1">
        <f t="shared" si="38"/>
        <v>0</v>
      </c>
      <c r="N475" s="1">
        <f t="shared" si="39"/>
        <v>1</v>
      </c>
      <c r="O475" s="1">
        <f t="shared" si="40"/>
        <v>1</v>
      </c>
    </row>
    <row r="476" spans="1:15" x14ac:dyDescent="0.25">
      <c r="A476" s="1" t="s">
        <v>161</v>
      </c>
      <c r="B476" s="1">
        <v>4.2</v>
      </c>
      <c r="C476" s="1">
        <v>4.4680860399999984</v>
      </c>
      <c r="D476" s="1">
        <v>0</v>
      </c>
      <c r="G476" s="1" t="s">
        <v>195</v>
      </c>
      <c r="H476" s="1">
        <v>4.5</v>
      </c>
      <c r="I476" s="1">
        <v>4</v>
      </c>
      <c r="J476" s="1">
        <v>2</v>
      </c>
      <c r="K476" s="1">
        <f t="shared" si="41"/>
        <v>0</v>
      </c>
      <c r="L476" s="1">
        <f t="shared" si="37"/>
        <v>0</v>
      </c>
      <c r="M476" s="1">
        <f t="shared" si="38"/>
        <v>0</v>
      </c>
      <c r="N476" s="1">
        <f t="shared" si="39"/>
        <v>1</v>
      </c>
      <c r="O476" s="1">
        <f t="shared" si="40"/>
        <v>1</v>
      </c>
    </row>
    <row r="477" spans="1:15" x14ac:dyDescent="0.25">
      <c r="A477" s="1" t="s">
        <v>71</v>
      </c>
      <c r="B477" s="1">
        <v>4.3</v>
      </c>
      <c r="C477" s="1">
        <v>2.85057223</v>
      </c>
      <c r="D477" s="1">
        <v>0</v>
      </c>
      <c r="G477" s="1" t="s">
        <v>110</v>
      </c>
      <c r="H477" s="1">
        <v>4.3</v>
      </c>
      <c r="I477" s="1">
        <v>4</v>
      </c>
      <c r="J477" s="1">
        <v>2</v>
      </c>
      <c r="K477" s="1">
        <f t="shared" si="41"/>
        <v>0</v>
      </c>
      <c r="L477" s="1">
        <f t="shared" si="37"/>
        <v>0</v>
      </c>
      <c r="M477" s="1">
        <f t="shared" si="38"/>
        <v>0</v>
      </c>
      <c r="N477" s="1">
        <f t="shared" si="39"/>
        <v>1</v>
      </c>
      <c r="O477" s="1">
        <f t="shared" si="40"/>
        <v>1</v>
      </c>
    </row>
    <row r="478" spans="1:15" x14ac:dyDescent="0.25">
      <c r="A478" s="1" t="s">
        <v>84</v>
      </c>
      <c r="B478" s="1">
        <v>5</v>
      </c>
      <c r="C478" s="1">
        <v>3.6304405399999999</v>
      </c>
      <c r="D478" s="1">
        <v>0</v>
      </c>
      <c r="G478" s="1" t="s">
        <v>179</v>
      </c>
      <c r="H478" s="1">
        <v>5.4</v>
      </c>
      <c r="I478" s="1">
        <v>4</v>
      </c>
      <c r="J478" s="1">
        <v>2</v>
      </c>
      <c r="K478" s="1">
        <f t="shared" si="41"/>
        <v>0</v>
      </c>
      <c r="L478" s="1">
        <f t="shared" si="37"/>
        <v>0</v>
      </c>
      <c r="M478" s="1">
        <f t="shared" si="38"/>
        <v>0</v>
      </c>
      <c r="N478" s="1">
        <f t="shared" si="39"/>
        <v>1</v>
      </c>
      <c r="O478" s="1">
        <f t="shared" si="40"/>
        <v>1</v>
      </c>
    </row>
    <row r="479" spans="1:15" x14ac:dyDescent="0.25">
      <c r="A479" s="1" t="s">
        <v>172</v>
      </c>
      <c r="B479" s="1">
        <v>4.2</v>
      </c>
      <c r="C479" s="1">
        <v>4.1821536500000009</v>
      </c>
      <c r="D479" s="1">
        <v>0</v>
      </c>
      <c r="G479" s="1" t="s">
        <v>129</v>
      </c>
      <c r="H479" s="1">
        <v>4.8</v>
      </c>
      <c r="I479" s="1">
        <v>4</v>
      </c>
      <c r="J479" s="1">
        <v>2</v>
      </c>
      <c r="K479" s="1">
        <f t="shared" si="41"/>
        <v>0</v>
      </c>
      <c r="L479" s="1">
        <f t="shared" si="37"/>
        <v>0</v>
      </c>
      <c r="M479" s="1">
        <f t="shared" si="38"/>
        <v>0</v>
      </c>
      <c r="N479" s="1">
        <f t="shared" si="39"/>
        <v>1</v>
      </c>
      <c r="O479" s="1">
        <f t="shared" si="40"/>
        <v>1</v>
      </c>
    </row>
    <row r="480" spans="1:15" x14ac:dyDescent="0.25">
      <c r="A480" s="1" t="s">
        <v>98</v>
      </c>
      <c r="B480" s="1">
        <v>5</v>
      </c>
      <c r="C480" s="1">
        <v>3.2513387799999989</v>
      </c>
      <c r="D480" s="1">
        <v>0</v>
      </c>
      <c r="G480" s="1" t="s">
        <v>139</v>
      </c>
      <c r="H480" s="1">
        <v>4.4000000000000004</v>
      </c>
      <c r="I480" s="1">
        <v>4</v>
      </c>
      <c r="J480" s="1">
        <v>2</v>
      </c>
      <c r="K480" s="1">
        <f t="shared" si="41"/>
        <v>0</v>
      </c>
      <c r="L480" s="1">
        <f t="shared" si="37"/>
        <v>0</v>
      </c>
      <c r="M480" s="1">
        <f t="shared" si="38"/>
        <v>0</v>
      </c>
      <c r="N480" s="1">
        <f t="shared" si="39"/>
        <v>1</v>
      </c>
      <c r="O480" s="1">
        <f t="shared" si="40"/>
        <v>1</v>
      </c>
    </row>
    <row r="481" spans="1:15" x14ac:dyDescent="0.25">
      <c r="A481" s="1" t="s">
        <v>180</v>
      </c>
      <c r="B481" s="1">
        <v>5</v>
      </c>
      <c r="C481" s="1">
        <v>3.7313404700000001</v>
      </c>
      <c r="D481" s="1">
        <v>0</v>
      </c>
      <c r="G481" s="1" t="s">
        <v>192</v>
      </c>
      <c r="H481" s="1">
        <v>5.6</v>
      </c>
      <c r="I481" s="1">
        <v>4</v>
      </c>
      <c r="J481" s="1">
        <v>2</v>
      </c>
      <c r="K481" s="1">
        <f t="shared" si="41"/>
        <v>0</v>
      </c>
      <c r="L481" s="1">
        <f t="shared" si="37"/>
        <v>0</v>
      </c>
      <c r="M481" s="1">
        <f t="shared" si="38"/>
        <v>0</v>
      </c>
      <c r="N481" s="1">
        <f t="shared" si="39"/>
        <v>1</v>
      </c>
      <c r="O481" s="1">
        <f t="shared" si="40"/>
        <v>1</v>
      </c>
    </row>
    <row r="482" spans="1:15" x14ac:dyDescent="0.25">
      <c r="A482" s="1" t="s">
        <v>142</v>
      </c>
      <c r="B482" s="1">
        <v>4.4000000000000004</v>
      </c>
      <c r="C482" s="1">
        <v>3.5301959900000015</v>
      </c>
      <c r="D482" s="1">
        <v>0</v>
      </c>
      <c r="G482" s="1" t="s">
        <v>170</v>
      </c>
      <c r="H482" s="1">
        <v>5.3</v>
      </c>
      <c r="I482" s="1">
        <v>4</v>
      </c>
      <c r="J482" s="1">
        <v>2</v>
      </c>
      <c r="K482" s="1">
        <f t="shared" si="41"/>
        <v>0</v>
      </c>
      <c r="L482" s="1">
        <f t="shared" si="37"/>
        <v>0</v>
      </c>
      <c r="M482" s="1">
        <f t="shared" si="38"/>
        <v>0</v>
      </c>
      <c r="N482" s="1">
        <f t="shared" si="39"/>
        <v>1</v>
      </c>
      <c r="O482" s="1">
        <f t="shared" si="40"/>
        <v>1</v>
      </c>
    </row>
    <row r="483" spans="1:15" x14ac:dyDescent="0.25">
      <c r="A483" s="1" t="s">
        <v>65</v>
      </c>
      <c r="B483" s="1">
        <v>5.0999999999999996</v>
      </c>
      <c r="C483" s="1">
        <v>3.9580303399999996</v>
      </c>
      <c r="D483" s="1">
        <v>-1</v>
      </c>
      <c r="G483" s="1" t="s">
        <v>147</v>
      </c>
      <c r="H483" s="1">
        <v>5.0999999999999996</v>
      </c>
      <c r="I483" s="1">
        <v>4</v>
      </c>
      <c r="J483" s="1">
        <v>2</v>
      </c>
      <c r="K483" s="1">
        <f t="shared" si="41"/>
        <v>0</v>
      </c>
      <c r="L483" s="1">
        <f t="shared" si="37"/>
        <v>0</v>
      </c>
      <c r="M483" s="1">
        <f t="shared" si="38"/>
        <v>0</v>
      </c>
      <c r="N483" s="1">
        <f t="shared" si="39"/>
        <v>1</v>
      </c>
      <c r="O483" s="1">
        <f t="shared" si="40"/>
        <v>1</v>
      </c>
    </row>
    <row r="484" spans="1:15" x14ac:dyDescent="0.25">
      <c r="A484" s="1" t="s">
        <v>188</v>
      </c>
      <c r="B484" s="1">
        <v>4.3</v>
      </c>
      <c r="C484" s="1">
        <v>3.4060788999999994</v>
      </c>
      <c r="D484" s="1">
        <v>-1</v>
      </c>
      <c r="G484" s="1" t="s">
        <v>102</v>
      </c>
      <c r="H484" s="1">
        <v>4.3</v>
      </c>
      <c r="I484" s="1">
        <v>4</v>
      </c>
      <c r="J484" s="1">
        <v>2</v>
      </c>
      <c r="K484" s="1">
        <f t="shared" si="41"/>
        <v>0</v>
      </c>
      <c r="L484" s="1">
        <f t="shared" si="37"/>
        <v>0</v>
      </c>
      <c r="M484" s="1">
        <f t="shared" si="38"/>
        <v>0</v>
      </c>
      <c r="N484" s="1">
        <f t="shared" si="39"/>
        <v>1</v>
      </c>
      <c r="O484" s="1">
        <f t="shared" si="40"/>
        <v>1</v>
      </c>
    </row>
    <row r="485" spans="1:15" x14ac:dyDescent="0.25">
      <c r="A485" s="1" t="s">
        <v>133</v>
      </c>
      <c r="B485" s="1">
        <v>4.5999999999999996</v>
      </c>
      <c r="C485" s="1">
        <v>3.8113669299999988</v>
      </c>
      <c r="D485" s="1">
        <v>-1</v>
      </c>
      <c r="G485" s="1" t="s">
        <v>181</v>
      </c>
      <c r="H485" s="1">
        <v>4.5</v>
      </c>
      <c r="I485" s="1">
        <v>4</v>
      </c>
      <c r="J485" s="1">
        <v>2</v>
      </c>
      <c r="K485" s="1">
        <f t="shared" si="41"/>
        <v>0</v>
      </c>
      <c r="L485" s="1">
        <f t="shared" si="37"/>
        <v>0</v>
      </c>
      <c r="M485" s="1">
        <f t="shared" si="38"/>
        <v>0</v>
      </c>
      <c r="N485" s="1">
        <f t="shared" si="39"/>
        <v>1</v>
      </c>
      <c r="O485" s="1">
        <f t="shared" si="40"/>
        <v>1</v>
      </c>
    </row>
    <row r="486" spans="1:15" x14ac:dyDescent="0.25">
      <c r="A486" s="1" t="s">
        <v>118</v>
      </c>
      <c r="B486" s="1">
        <v>6.2</v>
      </c>
      <c r="C486" s="1">
        <v>3.8588654000000009</v>
      </c>
      <c r="D486" s="1">
        <v>13</v>
      </c>
      <c r="G486" s="1" t="s">
        <v>134</v>
      </c>
      <c r="H486" s="1">
        <v>6.3</v>
      </c>
      <c r="I486" s="1">
        <v>4</v>
      </c>
      <c r="J486" s="1">
        <v>2</v>
      </c>
      <c r="K486" s="1">
        <f t="shared" si="41"/>
        <v>0</v>
      </c>
      <c r="L486" s="1">
        <f t="shared" si="37"/>
        <v>0</v>
      </c>
      <c r="M486" s="1">
        <f t="shared" si="38"/>
        <v>0</v>
      </c>
      <c r="N486" s="1">
        <f t="shared" si="39"/>
        <v>1</v>
      </c>
      <c r="O486" s="1">
        <f t="shared" si="40"/>
        <v>1</v>
      </c>
    </row>
    <row r="487" spans="1:15" x14ac:dyDescent="0.25">
      <c r="A487" s="1" t="s">
        <v>155</v>
      </c>
      <c r="B487" s="1">
        <v>8.5</v>
      </c>
      <c r="C487" s="1">
        <v>6.1946162400000011</v>
      </c>
      <c r="D487" s="1">
        <v>10</v>
      </c>
      <c r="G487" s="1" t="s">
        <v>145</v>
      </c>
      <c r="H487" s="1">
        <v>4.7</v>
      </c>
      <c r="I487" s="1">
        <v>4</v>
      </c>
      <c r="J487" s="1">
        <v>2</v>
      </c>
      <c r="K487" s="1">
        <f t="shared" si="41"/>
        <v>0</v>
      </c>
      <c r="L487" s="1">
        <f t="shared" si="37"/>
        <v>0</v>
      </c>
      <c r="M487" s="1">
        <f t="shared" si="38"/>
        <v>0</v>
      </c>
      <c r="N487" s="1">
        <f t="shared" si="39"/>
        <v>1</v>
      </c>
      <c r="O487" s="1">
        <f t="shared" si="40"/>
        <v>1</v>
      </c>
    </row>
    <row r="488" spans="1:15" x14ac:dyDescent="0.25">
      <c r="A488" s="1" t="s">
        <v>89</v>
      </c>
      <c r="B488" s="1">
        <v>6.2</v>
      </c>
      <c r="C488" s="1">
        <v>4.434553010000001</v>
      </c>
      <c r="D488" s="1">
        <v>9</v>
      </c>
      <c r="G488" s="1" t="s">
        <v>65</v>
      </c>
      <c r="H488" s="1">
        <v>5.0999999999999996</v>
      </c>
      <c r="I488" s="1">
        <v>4</v>
      </c>
      <c r="J488" s="1">
        <v>2</v>
      </c>
      <c r="K488" s="1">
        <f t="shared" si="41"/>
        <v>0</v>
      </c>
      <c r="L488" s="1">
        <f t="shared" si="37"/>
        <v>0</v>
      </c>
      <c r="M488" s="1">
        <f t="shared" si="38"/>
        <v>0</v>
      </c>
      <c r="N488" s="1">
        <f t="shared" si="39"/>
        <v>1</v>
      </c>
      <c r="O488" s="1">
        <f t="shared" si="40"/>
        <v>1</v>
      </c>
    </row>
    <row r="489" spans="1:15" x14ac:dyDescent="0.25">
      <c r="A489" s="1" t="s">
        <v>163</v>
      </c>
      <c r="B489" s="1">
        <v>5.6</v>
      </c>
      <c r="C489" s="1">
        <v>3.8564616100000002</v>
      </c>
      <c r="D489" s="1">
        <v>6</v>
      </c>
      <c r="G489" s="1" t="s">
        <v>89</v>
      </c>
      <c r="H489" s="1">
        <v>6.2</v>
      </c>
      <c r="I489" s="1">
        <v>4</v>
      </c>
      <c r="J489" s="1">
        <v>2</v>
      </c>
      <c r="K489" s="1">
        <f t="shared" si="41"/>
        <v>0</v>
      </c>
      <c r="L489" s="1">
        <f t="shared" si="37"/>
        <v>0</v>
      </c>
      <c r="M489" s="1">
        <f t="shared" si="38"/>
        <v>0</v>
      </c>
      <c r="N489" s="1">
        <f t="shared" si="39"/>
        <v>1</v>
      </c>
      <c r="O489" s="1">
        <f t="shared" si="40"/>
        <v>1</v>
      </c>
    </row>
    <row r="490" spans="1:15" x14ac:dyDescent="0.25">
      <c r="A490" s="1" t="s">
        <v>116</v>
      </c>
      <c r="B490" s="1">
        <v>4</v>
      </c>
      <c r="C490" s="1">
        <v>3.3496108900000001</v>
      </c>
      <c r="D490" s="1">
        <v>6</v>
      </c>
      <c r="G490" s="1" t="s">
        <v>98</v>
      </c>
      <c r="H490" s="1">
        <v>5</v>
      </c>
      <c r="I490" s="1">
        <v>4</v>
      </c>
      <c r="J490" s="1">
        <v>2</v>
      </c>
      <c r="K490" s="1">
        <f t="shared" si="41"/>
        <v>0</v>
      </c>
      <c r="L490" s="1">
        <f t="shared" si="37"/>
        <v>0</v>
      </c>
      <c r="M490" s="1">
        <f t="shared" si="38"/>
        <v>0</v>
      </c>
      <c r="N490" s="1">
        <f t="shared" si="39"/>
        <v>1</v>
      </c>
      <c r="O490" s="1">
        <f t="shared" si="40"/>
        <v>1</v>
      </c>
    </row>
    <row r="491" spans="1:15" x14ac:dyDescent="0.25">
      <c r="A491" s="1" t="s">
        <v>146</v>
      </c>
      <c r="B491" s="1">
        <v>4.3</v>
      </c>
      <c r="C491" s="1">
        <v>3.2701573999999995</v>
      </c>
      <c r="D491" s="1">
        <v>4</v>
      </c>
      <c r="G491" s="1" t="s">
        <v>107</v>
      </c>
      <c r="H491" s="1">
        <v>4.8</v>
      </c>
      <c r="I491" s="1">
        <v>4</v>
      </c>
      <c r="J491" s="1">
        <v>2</v>
      </c>
      <c r="K491" s="1">
        <f t="shared" si="41"/>
        <v>0</v>
      </c>
      <c r="L491" s="1">
        <f t="shared" si="37"/>
        <v>0</v>
      </c>
      <c r="M491" s="1">
        <f t="shared" si="38"/>
        <v>0</v>
      </c>
      <c r="N491" s="1">
        <f t="shared" si="39"/>
        <v>1</v>
      </c>
      <c r="O491" s="1">
        <f t="shared" si="40"/>
        <v>1</v>
      </c>
    </row>
    <row r="492" spans="1:15" x14ac:dyDescent="0.25">
      <c r="A492" s="1" t="s">
        <v>95</v>
      </c>
      <c r="B492" s="1">
        <v>5.2</v>
      </c>
      <c r="C492" s="1">
        <v>4.0145993699999991</v>
      </c>
      <c r="D492" s="1">
        <v>2</v>
      </c>
      <c r="G492" s="1" t="s">
        <v>137</v>
      </c>
      <c r="H492" s="1">
        <v>5.3</v>
      </c>
      <c r="I492" s="1">
        <v>4</v>
      </c>
      <c r="J492" s="1">
        <v>2</v>
      </c>
      <c r="K492" s="1">
        <f t="shared" si="41"/>
        <v>0</v>
      </c>
      <c r="L492" s="1">
        <f t="shared" si="37"/>
        <v>0</v>
      </c>
      <c r="M492" s="1">
        <f t="shared" si="38"/>
        <v>0</v>
      </c>
      <c r="N492" s="1">
        <f t="shared" si="39"/>
        <v>1</v>
      </c>
      <c r="O492" s="1">
        <f t="shared" si="40"/>
        <v>1</v>
      </c>
    </row>
    <row r="493" spans="1:15" x14ac:dyDescent="0.25">
      <c r="A493" s="1" t="s">
        <v>179</v>
      </c>
      <c r="B493" s="1">
        <v>5.4</v>
      </c>
      <c r="C493" s="1">
        <v>3.4561505999999995</v>
      </c>
      <c r="D493" s="1">
        <v>2</v>
      </c>
      <c r="G493" s="1" t="s">
        <v>193</v>
      </c>
      <c r="H493" s="1">
        <v>4.3</v>
      </c>
      <c r="I493" s="1">
        <v>4</v>
      </c>
      <c r="J493" s="1">
        <v>2</v>
      </c>
      <c r="K493" s="1">
        <f t="shared" si="41"/>
        <v>0</v>
      </c>
      <c r="L493" s="1">
        <f t="shared" si="37"/>
        <v>0</v>
      </c>
      <c r="M493" s="1">
        <f t="shared" si="38"/>
        <v>0</v>
      </c>
      <c r="N493" s="1">
        <f t="shared" si="39"/>
        <v>1</v>
      </c>
      <c r="O493" s="1">
        <f t="shared" si="40"/>
        <v>1</v>
      </c>
    </row>
    <row r="494" spans="1:15" x14ac:dyDescent="0.25">
      <c r="A494" s="1" t="s">
        <v>153</v>
      </c>
      <c r="B494" s="1">
        <v>3.8</v>
      </c>
      <c r="C494" s="1">
        <v>3.3295151999999999</v>
      </c>
      <c r="D494" s="1">
        <v>2</v>
      </c>
      <c r="G494" s="1" t="s">
        <v>89</v>
      </c>
      <c r="H494" s="1">
        <v>6.2</v>
      </c>
      <c r="I494" s="1">
        <v>4</v>
      </c>
      <c r="J494" s="1">
        <v>2</v>
      </c>
      <c r="K494" s="1">
        <f t="shared" si="41"/>
        <v>0</v>
      </c>
      <c r="L494" s="1">
        <f t="shared" si="37"/>
        <v>0</v>
      </c>
      <c r="M494" s="1">
        <f t="shared" si="38"/>
        <v>0</v>
      </c>
      <c r="N494" s="1">
        <f t="shared" si="39"/>
        <v>1</v>
      </c>
      <c r="O494" s="1">
        <f t="shared" si="40"/>
        <v>1</v>
      </c>
    </row>
    <row r="495" spans="1:15" x14ac:dyDescent="0.25">
      <c r="A495" s="1" t="s">
        <v>67</v>
      </c>
      <c r="B495" s="1">
        <v>5.4</v>
      </c>
      <c r="C495" s="1">
        <v>3.6147041799999986</v>
      </c>
      <c r="D495" s="1">
        <v>1</v>
      </c>
      <c r="G495" s="1" t="s">
        <v>97</v>
      </c>
      <c r="H495" s="1">
        <v>4.5</v>
      </c>
      <c r="I495" s="1">
        <v>4</v>
      </c>
      <c r="J495" s="1">
        <v>2</v>
      </c>
      <c r="K495" s="1">
        <f t="shared" si="41"/>
        <v>0</v>
      </c>
      <c r="L495" s="1">
        <f t="shared" si="37"/>
        <v>0</v>
      </c>
      <c r="M495" s="1">
        <f t="shared" si="38"/>
        <v>0</v>
      </c>
      <c r="N495" s="1">
        <f t="shared" si="39"/>
        <v>1</v>
      </c>
      <c r="O495" s="1">
        <f t="shared" si="40"/>
        <v>1</v>
      </c>
    </row>
    <row r="496" spans="1:15" x14ac:dyDescent="0.25">
      <c r="A496" s="1" t="s">
        <v>74</v>
      </c>
      <c r="B496" s="1">
        <v>4.4000000000000004</v>
      </c>
      <c r="C496" s="1">
        <v>4.1169753600000005</v>
      </c>
      <c r="D496" s="1">
        <v>1</v>
      </c>
      <c r="G496" s="1" t="s">
        <v>111</v>
      </c>
      <c r="H496" s="1">
        <v>4.5</v>
      </c>
      <c r="I496" s="1">
        <v>4</v>
      </c>
      <c r="J496" s="1">
        <v>2</v>
      </c>
      <c r="K496" s="1">
        <f t="shared" si="41"/>
        <v>0</v>
      </c>
      <c r="L496" s="1">
        <f t="shared" si="37"/>
        <v>0</v>
      </c>
      <c r="M496" s="1">
        <f t="shared" si="38"/>
        <v>0</v>
      </c>
      <c r="N496" s="1">
        <f t="shared" si="39"/>
        <v>1</v>
      </c>
      <c r="O496" s="1">
        <f t="shared" si="40"/>
        <v>1</v>
      </c>
    </row>
    <row r="497" spans="1:15" x14ac:dyDescent="0.25">
      <c r="A497" s="1" t="s">
        <v>94</v>
      </c>
      <c r="B497" s="1">
        <v>4.8</v>
      </c>
      <c r="C497" s="1">
        <v>3.35240917</v>
      </c>
      <c r="D497" s="1">
        <v>1</v>
      </c>
      <c r="G497" s="1" t="s">
        <v>182</v>
      </c>
      <c r="H497" s="1">
        <v>5.0999999999999996</v>
      </c>
      <c r="I497" s="1">
        <v>4</v>
      </c>
      <c r="J497" s="1">
        <v>2</v>
      </c>
      <c r="K497" s="1">
        <f t="shared" si="41"/>
        <v>0</v>
      </c>
      <c r="L497" s="1">
        <f t="shared" si="37"/>
        <v>0</v>
      </c>
      <c r="M497" s="1">
        <f t="shared" si="38"/>
        <v>0</v>
      </c>
      <c r="N497" s="1">
        <f t="shared" si="39"/>
        <v>1</v>
      </c>
      <c r="O497" s="1">
        <f t="shared" si="40"/>
        <v>1</v>
      </c>
    </row>
    <row r="498" spans="1:15" x14ac:dyDescent="0.25">
      <c r="A498" s="1" t="s">
        <v>166</v>
      </c>
      <c r="B498" s="1">
        <v>4.3</v>
      </c>
      <c r="C498" s="1">
        <v>3.3387602799999994</v>
      </c>
      <c r="D498" s="1">
        <v>1</v>
      </c>
      <c r="G498" s="1" t="s">
        <v>159</v>
      </c>
      <c r="H498" s="1">
        <v>4.3</v>
      </c>
      <c r="I498" s="1">
        <v>4</v>
      </c>
      <c r="J498" s="1">
        <v>2</v>
      </c>
      <c r="K498" s="1">
        <f t="shared" si="41"/>
        <v>0</v>
      </c>
      <c r="L498" s="1">
        <f t="shared" si="37"/>
        <v>0</v>
      </c>
      <c r="M498" s="1">
        <f t="shared" si="38"/>
        <v>0</v>
      </c>
      <c r="N498" s="1">
        <f t="shared" si="39"/>
        <v>1</v>
      </c>
      <c r="O498" s="1">
        <f t="shared" si="40"/>
        <v>1</v>
      </c>
    </row>
    <row r="499" spans="1:15" x14ac:dyDescent="0.25">
      <c r="A499" s="1" t="s">
        <v>102</v>
      </c>
      <c r="B499" s="1">
        <v>4.3</v>
      </c>
      <c r="C499" s="1">
        <v>3.8287346000000015</v>
      </c>
      <c r="D499" s="1">
        <v>1</v>
      </c>
      <c r="G499" s="1" t="s">
        <v>105</v>
      </c>
      <c r="H499" s="1">
        <v>4.4000000000000004</v>
      </c>
      <c r="I499" s="1">
        <v>4</v>
      </c>
      <c r="J499" s="1">
        <v>2</v>
      </c>
      <c r="K499" s="1">
        <f t="shared" si="41"/>
        <v>0</v>
      </c>
      <c r="L499" s="1">
        <f t="shared" si="37"/>
        <v>0</v>
      </c>
      <c r="M499" s="1">
        <f t="shared" si="38"/>
        <v>0</v>
      </c>
      <c r="N499" s="1">
        <f t="shared" si="39"/>
        <v>1</v>
      </c>
      <c r="O499" s="1">
        <f t="shared" si="40"/>
        <v>1</v>
      </c>
    </row>
    <row r="500" spans="1:15" x14ac:dyDescent="0.25">
      <c r="A500" s="1" t="s">
        <v>108</v>
      </c>
      <c r="B500" s="1">
        <v>4.4000000000000004</v>
      </c>
      <c r="C500" s="1">
        <v>3.4494345500000003</v>
      </c>
      <c r="D500" s="1">
        <v>1</v>
      </c>
      <c r="G500" s="1" t="s">
        <v>109</v>
      </c>
      <c r="H500" s="1">
        <v>5.7</v>
      </c>
      <c r="I500" s="1">
        <v>4</v>
      </c>
      <c r="J500" s="1">
        <v>2</v>
      </c>
      <c r="K500" s="1">
        <f t="shared" si="41"/>
        <v>0</v>
      </c>
      <c r="L500" s="1">
        <f t="shared" si="37"/>
        <v>0</v>
      </c>
      <c r="M500" s="1">
        <f t="shared" si="38"/>
        <v>0</v>
      </c>
      <c r="N500" s="1">
        <f t="shared" si="39"/>
        <v>1</v>
      </c>
      <c r="O500" s="1">
        <f t="shared" si="40"/>
        <v>1</v>
      </c>
    </row>
    <row r="501" spans="1:15" x14ac:dyDescent="0.25">
      <c r="A501" s="1" t="s">
        <v>195</v>
      </c>
      <c r="B501" s="1">
        <v>4.5</v>
      </c>
      <c r="C501" s="1">
        <v>3.6166140000000011</v>
      </c>
      <c r="D501" s="1">
        <v>1</v>
      </c>
      <c r="G501" s="1" t="s">
        <v>66</v>
      </c>
      <c r="H501" s="1">
        <v>4.8</v>
      </c>
      <c r="I501" s="1">
        <v>4</v>
      </c>
      <c r="J501" s="1">
        <v>2</v>
      </c>
      <c r="K501" s="1">
        <f t="shared" si="41"/>
        <v>0</v>
      </c>
      <c r="L501" s="1">
        <f t="shared" si="37"/>
        <v>0</v>
      </c>
      <c r="M501" s="1">
        <f t="shared" si="38"/>
        <v>0</v>
      </c>
      <c r="N501" s="1">
        <f t="shared" si="39"/>
        <v>1</v>
      </c>
      <c r="O501" s="1">
        <f t="shared" si="40"/>
        <v>1</v>
      </c>
    </row>
    <row r="502" spans="1:15" x14ac:dyDescent="0.25">
      <c r="A502" s="1" t="s">
        <v>135</v>
      </c>
      <c r="B502" s="1">
        <v>4.9000000000000004</v>
      </c>
      <c r="C502" s="1">
        <v>2.2439362000000003</v>
      </c>
      <c r="D502" s="1">
        <v>1</v>
      </c>
      <c r="G502" s="1" t="s">
        <v>161</v>
      </c>
      <c r="H502" s="1">
        <v>4.2</v>
      </c>
      <c r="I502" s="1">
        <v>4</v>
      </c>
      <c r="J502" s="1">
        <v>2</v>
      </c>
      <c r="K502" s="1">
        <f t="shared" si="41"/>
        <v>0</v>
      </c>
      <c r="L502" s="1">
        <f t="shared" si="37"/>
        <v>0</v>
      </c>
      <c r="M502" s="1">
        <f t="shared" si="38"/>
        <v>0</v>
      </c>
      <c r="N502" s="1">
        <f t="shared" si="39"/>
        <v>1</v>
      </c>
      <c r="O502" s="1">
        <f t="shared" si="40"/>
        <v>1</v>
      </c>
    </row>
    <row r="503" spans="1:15" x14ac:dyDescent="0.25">
      <c r="A503" s="1" t="s">
        <v>69</v>
      </c>
      <c r="B503" s="1">
        <v>4.4000000000000004</v>
      </c>
      <c r="C503" s="1">
        <v>3.6669851999999996</v>
      </c>
      <c r="D503" s="1">
        <v>0</v>
      </c>
      <c r="G503" s="1" t="s">
        <v>193</v>
      </c>
      <c r="H503" s="1">
        <v>4.3</v>
      </c>
      <c r="I503" s="1">
        <v>4</v>
      </c>
      <c r="J503" s="1">
        <v>2</v>
      </c>
      <c r="K503" s="1">
        <f t="shared" si="41"/>
        <v>0</v>
      </c>
      <c r="L503" s="1">
        <f t="shared" si="37"/>
        <v>0</v>
      </c>
      <c r="M503" s="1">
        <f t="shared" si="38"/>
        <v>0</v>
      </c>
      <c r="N503" s="1">
        <f t="shared" si="39"/>
        <v>1</v>
      </c>
      <c r="O503" s="1">
        <f t="shared" si="40"/>
        <v>1</v>
      </c>
    </row>
    <row r="504" spans="1:15" x14ac:dyDescent="0.25">
      <c r="A504" s="1" t="s">
        <v>140</v>
      </c>
      <c r="B504" s="1">
        <v>4.9000000000000004</v>
      </c>
      <c r="C504" s="1">
        <v>3.5903149799999996</v>
      </c>
      <c r="D504" s="1">
        <v>0</v>
      </c>
      <c r="G504" s="1" t="s">
        <v>85</v>
      </c>
      <c r="H504" s="1">
        <v>4.8</v>
      </c>
      <c r="I504" s="1">
        <v>4</v>
      </c>
      <c r="J504" s="1">
        <v>2</v>
      </c>
      <c r="K504" s="1">
        <f t="shared" si="41"/>
        <v>0</v>
      </c>
      <c r="L504" s="1">
        <f t="shared" si="37"/>
        <v>0</v>
      </c>
      <c r="M504" s="1">
        <f t="shared" si="38"/>
        <v>0</v>
      </c>
      <c r="N504" s="1">
        <f t="shared" si="39"/>
        <v>1</v>
      </c>
      <c r="O504" s="1">
        <f t="shared" si="40"/>
        <v>1</v>
      </c>
    </row>
    <row r="505" spans="1:15" x14ac:dyDescent="0.25">
      <c r="A505" s="1" t="s">
        <v>104</v>
      </c>
      <c r="B505" s="1">
        <v>5.4</v>
      </c>
      <c r="C505" s="1">
        <v>4.8396229800000006</v>
      </c>
      <c r="D505" s="1">
        <v>-1</v>
      </c>
      <c r="G505" s="1" t="s">
        <v>87</v>
      </c>
      <c r="H505" s="1">
        <v>5</v>
      </c>
      <c r="I505" s="1">
        <v>4</v>
      </c>
      <c r="J505" s="1">
        <v>2</v>
      </c>
      <c r="K505" s="1">
        <f t="shared" si="41"/>
        <v>0</v>
      </c>
      <c r="L505" s="1">
        <f t="shared" si="37"/>
        <v>0</v>
      </c>
      <c r="M505" s="1">
        <f t="shared" si="38"/>
        <v>0</v>
      </c>
      <c r="N505" s="1">
        <f t="shared" si="39"/>
        <v>1</v>
      </c>
      <c r="O505" s="1">
        <f t="shared" si="40"/>
        <v>1</v>
      </c>
    </row>
    <row r="506" spans="1:15" x14ac:dyDescent="0.25">
      <c r="A506" s="1" t="s">
        <v>137</v>
      </c>
      <c r="B506" s="1">
        <v>5.3</v>
      </c>
      <c r="C506" s="1">
        <v>5.2962498299999989</v>
      </c>
      <c r="D506" s="1">
        <v>12</v>
      </c>
      <c r="G506" s="1" t="s">
        <v>97</v>
      </c>
      <c r="H506" s="1">
        <v>4.5</v>
      </c>
      <c r="I506" s="1">
        <v>4</v>
      </c>
      <c r="J506" s="1">
        <v>2</v>
      </c>
      <c r="K506" s="1">
        <f t="shared" si="41"/>
        <v>0</v>
      </c>
      <c r="L506" s="1">
        <f t="shared" si="37"/>
        <v>0</v>
      </c>
      <c r="M506" s="1">
        <f t="shared" si="38"/>
        <v>0</v>
      </c>
      <c r="N506" s="1">
        <f t="shared" si="39"/>
        <v>1</v>
      </c>
      <c r="O506" s="1">
        <f t="shared" si="40"/>
        <v>1</v>
      </c>
    </row>
    <row r="507" spans="1:15" x14ac:dyDescent="0.25">
      <c r="A507" s="1" t="s">
        <v>192</v>
      </c>
      <c r="B507" s="1">
        <v>5.6</v>
      </c>
      <c r="C507" s="1">
        <v>4.1537903200000006</v>
      </c>
      <c r="D507" s="1">
        <v>12</v>
      </c>
      <c r="G507" s="1" t="s">
        <v>98</v>
      </c>
      <c r="H507" s="1">
        <v>5</v>
      </c>
      <c r="I507" s="1">
        <v>4</v>
      </c>
      <c r="J507" s="1">
        <v>2</v>
      </c>
      <c r="K507" s="1">
        <f t="shared" si="41"/>
        <v>0</v>
      </c>
      <c r="L507" s="1">
        <f t="shared" si="37"/>
        <v>0</v>
      </c>
      <c r="M507" s="1">
        <f t="shared" si="38"/>
        <v>0</v>
      </c>
      <c r="N507" s="1">
        <f t="shared" si="39"/>
        <v>1</v>
      </c>
      <c r="O507" s="1">
        <f t="shared" si="40"/>
        <v>1</v>
      </c>
    </row>
    <row r="508" spans="1:15" x14ac:dyDescent="0.25">
      <c r="A508" s="1" t="s">
        <v>106</v>
      </c>
      <c r="B508" s="1">
        <v>4.3</v>
      </c>
      <c r="C508" s="1">
        <v>2.8054437199999995</v>
      </c>
      <c r="D508" s="1">
        <v>9</v>
      </c>
      <c r="G508" s="1" t="s">
        <v>197</v>
      </c>
      <c r="H508" s="1">
        <v>4.4000000000000004</v>
      </c>
      <c r="I508" s="1">
        <v>4</v>
      </c>
      <c r="J508" s="1">
        <v>2</v>
      </c>
      <c r="K508" s="1">
        <f t="shared" si="41"/>
        <v>0</v>
      </c>
      <c r="L508" s="1">
        <f t="shared" si="37"/>
        <v>0</v>
      </c>
      <c r="M508" s="1">
        <f t="shared" si="38"/>
        <v>0</v>
      </c>
      <c r="N508" s="1">
        <f t="shared" si="39"/>
        <v>1</v>
      </c>
      <c r="O508" s="1">
        <f t="shared" si="40"/>
        <v>1</v>
      </c>
    </row>
    <row r="509" spans="1:15" x14ac:dyDescent="0.25">
      <c r="A509" s="1" t="s">
        <v>97</v>
      </c>
      <c r="B509" s="1">
        <v>4.5</v>
      </c>
      <c r="C509" s="1">
        <v>3.8673100499999991</v>
      </c>
      <c r="D509" s="1">
        <v>7</v>
      </c>
      <c r="G509" s="1" t="s">
        <v>106</v>
      </c>
      <c r="H509" s="1">
        <v>4.3</v>
      </c>
      <c r="I509" s="1">
        <v>4</v>
      </c>
      <c r="J509" s="1">
        <v>2</v>
      </c>
      <c r="K509" s="1">
        <f t="shared" si="41"/>
        <v>0</v>
      </c>
      <c r="L509" s="1">
        <f t="shared" si="37"/>
        <v>0</v>
      </c>
      <c r="M509" s="1">
        <f t="shared" si="38"/>
        <v>0</v>
      </c>
      <c r="N509" s="1">
        <f t="shared" si="39"/>
        <v>1</v>
      </c>
      <c r="O509" s="1">
        <f t="shared" si="40"/>
        <v>1</v>
      </c>
    </row>
    <row r="510" spans="1:15" x14ac:dyDescent="0.25">
      <c r="A510" s="1" t="s">
        <v>59</v>
      </c>
      <c r="B510" s="1">
        <v>6.7</v>
      </c>
      <c r="C510" s="1">
        <v>4.2903231099999992</v>
      </c>
      <c r="D510" s="1">
        <v>6</v>
      </c>
      <c r="G510" s="1" t="s">
        <v>195</v>
      </c>
      <c r="H510" s="1">
        <v>4.5</v>
      </c>
      <c r="I510" s="1">
        <v>4</v>
      </c>
      <c r="J510" s="1">
        <v>2</v>
      </c>
      <c r="K510" s="1">
        <f t="shared" si="41"/>
        <v>0</v>
      </c>
      <c r="L510" s="1">
        <f t="shared" si="37"/>
        <v>0</v>
      </c>
      <c r="M510" s="1">
        <f t="shared" si="38"/>
        <v>0</v>
      </c>
      <c r="N510" s="1">
        <f t="shared" si="39"/>
        <v>1</v>
      </c>
      <c r="O510" s="1">
        <f t="shared" si="40"/>
        <v>1</v>
      </c>
    </row>
    <row r="511" spans="1:15" x14ac:dyDescent="0.25">
      <c r="A511" s="1" t="s">
        <v>184</v>
      </c>
      <c r="B511" s="1">
        <v>5.4</v>
      </c>
      <c r="C511" s="1">
        <v>3.0557301100000003</v>
      </c>
      <c r="D511" s="1">
        <v>6</v>
      </c>
      <c r="G511" s="1" t="s">
        <v>111</v>
      </c>
      <c r="H511" s="1">
        <v>4.5</v>
      </c>
      <c r="I511" s="1">
        <v>4</v>
      </c>
      <c r="J511" s="1">
        <v>2</v>
      </c>
      <c r="K511" s="1">
        <f t="shared" si="41"/>
        <v>0</v>
      </c>
      <c r="L511" s="1">
        <f t="shared" si="37"/>
        <v>0</v>
      </c>
      <c r="M511" s="1">
        <f t="shared" si="38"/>
        <v>0</v>
      </c>
      <c r="N511" s="1">
        <f t="shared" si="39"/>
        <v>1</v>
      </c>
      <c r="O511" s="1">
        <f t="shared" si="40"/>
        <v>1</v>
      </c>
    </row>
    <row r="512" spans="1:15" x14ac:dyDescent="0.25">
      <c r="A512" s="1" t="s">
        <v>185</v>
      </c>
      <c r="B512" s="1">
        <v>4.5</v>
      </c>
      <c r="C512" s="1">
        <v>3.3727853199999993</v>
      </c>
      <c r="D512" s="1">
        <v>6</v>
      </c>
      <c r="G512" s="1" t="s">
        <v>114</v>
      </c>
      <c r="H512" s="1">
        <v>4.5</v>
      </c>
      <c r="I512" s="1">
        <v>4</v>
      </c>
      <c r="J512" s="1">
        <v>2</v>
      </c>
      <c r="K512" s="1">
        <f t="shared" si="41"/>
        <v>0</v>
      </c>
      <c r="L512" s="1">
        <f t="shared" si="37"/>
        <v>0</v>
      </c>
      <c r="M512" s="1">
        <f t="shared" si="38"/>
        <v>0</v>
      </c>
      <c r="N512" s="1">
        <f t="shared" si="39"/>
        <v>1</v>
      </c>
      <c r="O512" s="1">
        <f t="shared" si="40"/>
        <v>1</v>
      </c>
    </row>
    <row r="513" spans="1:15" x14ac:dyDescent="0.25">
      <c r="A513" s="1" t="s">
        <v>165</v>
      </c>
      <c r="B513" s="1">
        <v>7.1</v>
      </c>
      <c r="C513" s="1">
        <v>4.3997910099999995</v>
      </c>
      <c r="D513" s="1">
        <v>6</v>
      </c>
      <c r="G513" s="1" t="s">
        <v>134</v>
      </c>
      <c r="H513" s="1">
        <v>6.3</v>
      </c>
      <c r="I513" s="1">
        <v>4</v>
      </c>
      <c r="J513" s="1">
        <v>2</v>
      </c>
      <c r="K513" s="1">
        <f t="shared" si="41"/>
        <v>0</v>
      </c>
      <c r="L513" s="1">
        <f t="shared" si="37"/>
        <v>0</v>
      </c>
      <c r="M513" s="1">
        <f t="shared" si="38"/>
        <v>0</v>
      </c>
      <c r="N513" s="1">
        <f t="shared" si="39"/>
        <v>1</v>
      </c>
      <c r="O513" s="1">
        <f t="shared" si="40"/>
        <v>1</v>
      </c>
    </row>
    <row r="514" spans="1:15" x14ac:dyDescent="0.25">
      <c r="A514" s="1" t="s">
        <v>145</v>
      </c>
      <c r="B514" s="1">
        <v>4.7</v>
      </c>
      <c r="C514" s="1">
        <v>3.3500814900000009</v>
      </c>
      <c r="D514" s="1">
        <v>6</v>
      </c>
      <c r="G514" s="1" t="s">
        <v>182</v>
      </c>
      <c r="H514" s="1">
        <v>5.0999999999999996</v>
      </c>
      <c r="I514" s="1">
        <v>4</v>
      </c>
      <c r="J514" s="1">
        <v>2</v>
      </c>
      <c r="K514" s="1">
        <f t="shared" si="41"/>
        <v>0</v>
      </c>
      <c r="L514" s="1">
        <f t="shared" ref="L514:L577" si="42">IF(AND((J514&lt;I514),(J514&gt;2),(I514&lt;10)),1,0)</f>
        <v>0</v>
      </c>
      <c r="M514" s="1">
        <f t="shared" ref="M514:M577" si="43">IF(J514&gt;=10,1,0)</f>
        <v>0</v>
      </c>
      <c r="N514" s="1">
        <f t="shared" ref="N514:N577" si="44">IF(J514&lt;=2,1,0)</f>
        <v>1</v>
      </c>
      <c r="O514" s="1">
        <f t="shared" ref="O514:O577" si="45">SUM(K514:N514)</f>
        <v>1</v>
      </c>
    </row>
    <row r="515" spans="1:15" x14ac:dyDescent="0.25">
      <c r="A515" s="1" t="s">
        <v>96</v>
      </c>
      <c r="B515" s="1">
        <v>4.9000000000000004</v>
      </c>
      <c r="C515" s="1">
        <v>2.9607380500000002</v>
      </c>
      <c r="D515" s="1">
        <v>5</v>
      </c>
      <c r="G515" s="1" t="s">
        <v>140</v>
      </c>
      <c r="H515" s="1">
        <v>4.9000000000000004</v>
      </c>
      <c r="I515" s="1">
        <v>4</v>
      </c>
      <c r="J515" s="1">
        <v>2</v>
      </c>
      <c r="K515" s="1">
        <f t="shared" si="41"/>
        <v>0</v>
      </c>
      <c r="L515" s="1">
        <f t="shared" si="42"/>
        <v>0</v>
      </c>
      <c r="M515" s="1">
        <f t="shared" si="43"/>
        <v>0</v>
      </c>
      <c r="N515" s="1">
        <f t="shared" si="44"/>
        <v>1</v>
      </c>
      <c r="O515" s="1">
        <f t="shared" si="45"/>
        <v>1</v>
      </c>
    </row>
    <row r="516" spans="1:15" x14ac:dyDescent="0.25">
      <c r="A516" s="1" t="s">
        <v>105</v>
      </c>
      <c r="B516" s="1">
        <v>4.4000000000000004</v>
      </c>
      <c r="C516" s="1">
        <v>4.6164293999999995</v>
      </c>
      <c r="D516" s="1">
        <v>4</v>
      </c>
      <c r="G516" s="1" t="s">
        <v>141</v>
      </c>
      <c r="H516" s="1">
        <v>4.7</v>
      </c>
      <c r="I516" s="1">
        <v>4</v>
      </c>
      <c r="J516" s="1">
        <v>2</v>
      </c>
      <c r="K516" s="1">
        <f t="shared" si="41"/>
        <v>0</v>
      </c>
      <c r="L516" s="1">
        <f t="shared" si="42"/>
        <v>0</v>
      </c>
      <c r="M516" s="1">
        <f t="shared" si="43"/>
        <v>0</v>
      </c>
      <c r="N516" s="1">
        <f t="shared" si="44"/>
        <v>1</v>
      </c>
      <c r="O516" s="1">
        <f t="shared" si="45"/>
        <v>1</v>
      </c>
    </row>
    <row r="517" spans="1:15" x14ac:dyDescent="0.25">
      <c r="A517" s="1" t="s">
        <v>115</v>
      </c>
      <c r="B517" s="1">
        <v>4.9000000000000004</v>
      </c>
      <c r="C517" s="1">
        <v>2.60909791</v>
      </c>
      <c r="D517" s="1">
        <v>4</v>
      </c>
      <c r="G517" s="1" t="s">
        <v>147</v>
      </c>
      <c r="H517" s="1">
        <v>5.0999999999999996</v>
      </c>
      <c r="I517" s="1">
        <v>4</v>
      </c>
      <c r="J517" s="1">
        <v>2</v>
      </c>
      <c r="K517" s="1">
        <f t="shared" si="41"/>
        <v>0</v>
      </c>
      <c r="L517" s="1">
        <f t="shared" si="42"/>
        <v>0</v>
      </c>
      <c r="M517" s="1">
        <f t="shared" si="43"/>
        <v>0</v>
      </c>
      <c r="N517" s="1">
        <f t="shared" si="44"/>
        <v>1</v>
      </c>
      <c r="O517" s="1">
        <f t="shared" si="45"/>
        <v>1</v>
      </c>
    </row>
    <row r="518" spans="1:15" x14ac:dyDescent="0.25">
      <c r="A518" s="1" t="s">
        <v>62</v>
      </c>
      <c r="B518" s="1">
        <v>4.5</v>
      </c>
      <c r="C518" s="1">
        <v>3.1211047699999996</v>
      </c>
      <c r="D518" s="1">
        <v>2</v>
      </c>
      <c r="G518" s="1" t="s">
        <v>203</v>
      </c>
      <c r="H518" s="1">
        <v>4.3</v>
      </c>
      <c r="I518" s="1">
        <v>4</v>
      </c>
      <c r="J518" s="1">
        <v>2</v>
      </c>
      <c r="K518" s="1">
        <f t="shared" si="41"/>
        <v>0</v>
      </c>
      <c r="L518" s="1">
        <f t="shared" si="42"/>
        <v>0</v>
      </c>
      <c r="M518" s="1">
        <f t="shared" si="43"/>
        <v>0</v>
      </c>
      <c r="N518" s="1">
        <f t="shared" si="44"/>
        <v>1</v>
      </c>
      <c r="O518" s="1">
        <f t="shared" si="45"/>
        <v>1</v>
      </c>
    </row>
    <row r="519" spans="1:15" x14ac:dyDescent="0.25">
      <c r="A519" s="1" t="s">
        <v>171</v>
      </c>
      <c r="B519" s="1">
        <v>4.7</v>
      </c>
      <c r="C519" s="1">
        <v>3.3550817199999994</v>
      </c>
      <c r="D519" s="1">
        <v>2</v>
      </c>
      <c r="G519" s="1" t="s">
        <v>173</v>
      </c>
      <c r="H519" s="1">
        <v>4.3</v>
      </c>
      <c r="I519" s="1">
        <v>4</v>
      </c>
      <c r="J519" s="1">
        <v>2</v>
      </c>
      <c r="K519" s="1">
        <f t="shared" si="41"/>
        <v>0</v>
      </c>
      <c r="L519" s="1">
        <f t="shared" si="42"/>
        <v>0</v>
      </c>
      <c r="M519" s="1">
        <f t="shared" si="43"/>
        <v>0</v>
      </c>
      <c r="N519" s="1">
        <f t="shared" si="44"/>
        <v>1</v>
      </c>
      <c r="O519" s="1">
        <f t="shared" si="45"/>
        <v>1</v>
      </c>
    </row>
    <row r="520" spans="1:15" x14ac:dyDescent="0.25">
      <c r="A520" s="1" t="s">
        <v>82</v>
      </c>
      <c r="B520" s="1">
        <v>4.3</v>
      </c>
      <c r="C520" s="1">
        <v>3.0806742000000007</v>
      </c>
      <c r="D520" s="1">
        <v>2</v>
      </c>
      <c r="G520" s="1" t="s">
        <v>61</v>
      </c>
      <c r="H520" s="1">
        <v>4.7</v>
      </c>
      <c r="I520" s="1">
        <v>4</v>
      </c>
      <c r="J520" s="1">
        <v>2</v>
      </c>
      <c r="K520" s="1">
        <f t="shared" si="41"/>
        <v>0</v>
      </c>
      <c r="L520" s="1">
        <f t="shared" si="42"/>
        <v>0</v>
      </c>
      <c r="M520" s="1">
        <f t="shared" si="43"/>
        <v>0</v>
      </c>
      <c r="N520" s="1">
        <f t="shared" si="44"/>
        <v>1</v>
      </c>
      <c r="O520" s="1">
        <f t="shared" si="45"/>
        <v>1</v>
      </c>
    </row>
    <row r="521" spans="1:15" x14ac:dyDescent="0.25">
      <c r="A521" s="1" t="s">
        <v>85</v>
      </c>
      <c r="B521" s="1">
        <v>4.8</v>
      </c>
      <c r="C521" s="1">
        <v>3.1875127200000009</v>
      </c>
      <c r="D521" s="1">
        <v>2</v>
      </c>
      <c r="G521" s="1" t="s">
        <v>85</v>
      </c>
      <c r="H521" s="1">
        <v>4.8</v>
      </c>
      <c r="I521" s="1">
        <v>4</v>
      </c>
      <c r="J521" s="1">
        <v>2</v>
      </c>
      <c r="K521" s="1">
        <f t="shared" si="41"/>
        <v>0</v>
      </c>
      <c r="L521" s="1">
        <f t="shared" si="42"/>
        <v>0</v>
      </c>
      <c r="M521" s="1">
        <f t="shared" si="43"/>
        <v>0</v>
      </c>
      <c r="N521" s="1">
        <f t="shared" si="44"/>
        <v>1</v>
      </c>
      <c r="O521" s="1">
        <f t="shared" si="45"/>
        <v>1</v>
      </c>
    </row>
    <row r="522" spans="1:15" x14ac:dyDescent="0.25">
      <c r="A522" s="1" t="s">
        <v>92</v>
      </c>
      <c r="B522" s="1">
        <v>5.4</v>
      </c>
      <c r="C522" s="1">
        <v>3.1498177099999989</v>
      </c>
      <c r="D522" s="1">
        <v>2</v>
      </c>
      <c r="G522" s="1" t="s">
        <v>87</v>
      </c>
      <c r="H522" s="1">
        <v>5</v>
      </c>
      <c r="I522" s="1">
        <v>4</v>
      </c>
      <c r="J522" s="1">
        <v>2</v>
      </c>
      <c r="K522" s="1">
        <f t="shared" si="41"/>
        <v>0</v>
      </c>
      <c r="L522" s="1">
        <f t="shared" si="42"/>
        <v>0</v>
      </c>
      <c r="M522" s="1">
        <f t="shared" si="43"/>
        <v>0</v>
      </c>
      <c r="N522" s="1">
        <f t="shared" si="44"/>
        <v>1</v>
      </c>
      <c r="O522" s="1">
        <f t="shared" si="45"/>
        <v>1</v>
      </c>
    </row>
    <row r="523" spans="1:15" x14ac:dyDescent="0.25">
      <c r="A523" s="1" t="s">
        <v>175</v>
      </c>
      <c r="B523" s="1">
        <v>3.9</v>
      </c>
      <c r="C523" s="1">
        <v>2.6813262599999996</v>
      </c>
      <c r="D523" s="1">
        <v>2</v>
      </c>
      <c r="G523" s="1" t="s">
        <v>97</v>
      </c>
      <c r="H523" s="1">
        <v>4.5</v>
      </c>
      <c r="I523" s="1">
        <v>4</v>
      </c>
      <c r="J523" s="1">
        <v>2</v>
      </c>
      <c r="K523" s="1">
        <f t="shared" si="41"/>
        <v>0</v>
      </c>
      <c r="L523" s="1">
        <f t="shared" si="42"/>
        <v>0</v>
      </c>
      <c r="M523" s="1">
        <f t="shared" si="43"/>
        <v>0</v>
      </c>
      <c r="N523" s="1">
        <f t="shared" si="44"/>
        <v>1</v>
      </c>
      <c r="O523" s="1">
        <f t="shared" si="45"/>
        <v>1</v>
      </c>
    </row>
    <row r="524" spans="1:15" x14ac:dyDescent="0.25">
      <c r="A524" s="1" t="s">
        <v>167</v>
      </c>
      <c r="B524" s="1">
        <v>4.5</v>
      </c>
      <c r="C524" s="1">
        <v>4.5112643700000001</v>
      </c>
      <c r="D524" s="1">
        <v>2</v>
      </c>
      <c r="G524" s="1" t="s">
        <v>122</v>
      </c>
      <c r="H524" s="1">
        <v>4.5</v>
      </c>
      <c r="I524" s="1">
        <v>4</v>
      </c>
      <c r="J524" s="1">
        <v>2</v>
      </c>
      <c r="K524" s="1">
        <f t="shared" si="41"/>
        <v>0</v>
      </c>
      <c r="L524" s="1">
        <f t="shared" si="42"/>
        <v>0</v>
      </c>
      <c r="M524" s="1">
        <f t="shared" si="43"/>
        <v>0</v>
      </c>
      <c r="N524" s="1">
        <f t="shared" si="44"/>
        <v>1</v>
      </c>
      <c r="O524" s="1">
        <f t="shared" si="45"/>
        <v>1</v>
      </c>
    </row>
    <row r="525" spans="1:15" x14ac:dyDescent="0.25">
      <c r="A525" s="1" t="s">
        <v>109</v>
      </c>
      <c r="B525" s="1">
        <v>5.7</v>
      </c>
      <c r="C525" s="1">
        <v>4.5024721100000002</v>
      </c>
      <c r="D525" s="1">
        <v>2</v>
      </c>
      <c r="G525" s="1" t="s">
        <v>161</v>
      </c>
      <c r="H525" s="1">
        <v>4.2</v>
      </c>
      <c r="I525" s="1">
        <v>4</v>
      </c>
      <c r="J525" s="1">
        <v>2</v>
      </c>
      <c r="K525" s="1">
        <f t="shared" si="41"/>
        <v>0</v>
      </c>
      <c r="L525" s="1">
        <f t="shared" si="42"/>
        <v>0</v>
      </c>
      <c r="M525" s="1">
        <f t="shared" si="43"/>
        <v>0</v>
      </c>
      <c r="N525" s="1">
        <f t="shared" si="44"/>
        <v>1</v>
      </c>
      <c r="O525" s="1">
        <f t="shared" si="45"/>
        <v>1</v>
      </c>
    </row>
    <row r="526" spans="1:15" x14ac:dyDescent="0.25">
      <c r="A526" s="1" t="s">
        <v>124</v>
      </c>
      <c r="B526" s="1">
        <v>4.5</v>
      </c>
      <c r="C526" s="1">
        <v>4.9197293000000002</v>
      </c>
      <c r="D526" s="1">
        <v>2</v>
      </c>
      <c r="G526" s="1" t="s">
        <v>182</v>
      </c>
      <c r="H526" s="1">
        <v>5.0999999999999996</v>
      </c>
      <c r="I526" s="1">
        <v>4</v>
      </c>
      <c r="J526" s="1">
        <v>2</v>
      </c>
      <c r="K526" s="1">
        <f t="shared" si="41"/>
        <v>0</v>
      </c>
      <c r="L526" s="1">
        <f t="shared" si="42"/>
        <v>0</v>
      </c>
      <c r="M526" s="1">
        <f t="shared" si="43"/>
        <v>0</v>
      </c>
      <c r="N526" s="1">
        <f t="shared" si="44"/>
        <v>1</v>
      </c>
      <c r="O526" s="1">
        <f t="shared" si="45"/>
        <v>1</v>
      </c>
    </row>
    <row r="527" spans="1:15" x14ac:dyDescent="0.25">
      <c r="A527" s="1" t="s">
        <v>178</v>
      </c>
      <c r="B527" s="1">
        <v>5.3</v>
      </c>
      <c r="C527" s="1">
        <v>3.3948903799999997</v>
      </c>
      <c r="D527" s="1">
        <v>2</v>
      </c>
      <c r="G527" s="1" t="s">
        <v>150</v>
      </c>
      <c r="H527" s="1">
        <v>5.7</v>
      </c>
      <c r="I527" s="1">
        <v>4</v>
      </c>
      <c r="J527" s="1">
        <v>2</v>
      </c>
      <c r="K527" s="1">
        <f t="shared" ref="K527:K590" si="46">IF(AND((10&gt;J527),(J527&gt;I527),(I527&gt;2)),1,0)</f>
        <v>0</v>
      </c>
      <c r="L527" s="1">
        <f t="shared" si="42"/>
        <v>0</v>
      </c>
      <c r="M527" s="1">
        <f t="shared" si="43"/>
        <v>0</v>
      </c>
      <c r="N527" s="1">
        <f t="shared" si="44"/>
        <v>1</v>
      </c>
      <c r="O527" s="1">
        <f t="shared" si="45"/>
        <v>1</v>
      </c>
    </row>
    <row r="528" spans="1:15" x14ac:dyDescent="0.25">
      <c r="A528" s="1" t="s">
        <v>180</v>
      </c>
      <c r="B528" s="1">
        <v>5</v>
      </c>
      <c r="C528" s="1">
        <v>3.87393856</v>
      </c>
      <c r="D528" s="1">
        <v>2</v>
      </c>
      <c r="G528" s="1" t="s">
        <v>101</v>
      </c>
      <c r="H528" s="1">
        <v>4.9000000000000004</v>
      </c>
      <c r="I528" s="1">
        <v>4</v>
      </c>
      <c r="J528" s="1">
        <v>2</v>
      </c>
      <c r="K528" s="1">
        <f t="shared" si="46"/>
        <v>0</v>
      </c>
      <c r="L528" s="1">
        <f t="shared" si="42"/>
        <v>0</v>
      </c>
      <c r="M528" s="1">
        <f t="shared" si="43"/>
        <v>0</v>
      </c>
      <c r="N528" s="1">
        <f t="shared" si="44"/>
        <v>1</v>
      </c>
      <c r="O528" s="1">
        <f t="shared" si="45"/>
        <v>1</v>
      </c>
    </row>
    <row r="529" spans="1:15" x14ac:dyDescent="0.25">
      <c r="A529" s="1" t="s">
        <v>133</v>
      </c>
      <c r="B529" s="1">
        <v>4.5999999999999996</v>
      </c>
      <c r="C529" s="1">
        <v>3.2846994499999997</v>
      </c>
      <c r="D529" s="1">
        <v>2</v>
      </c>
      <c r="G529" s="1" t="s">
        <v>62</v>
      </c>
      <c r="H529" s="1">
        <v>4.5</v>
      </c>
      <c r="I529" s="1">
        <v>4</v>
      </c>
      <c r="J529" s="1">
        <v>2</v>
      </c>
      <c r="K529" s="1">
        <f t="shared" si="46"/>
        <v>0</v>
      </c>
      <c r="L529" s="1">
        <f t="shared" si="42"/>
        <v>0</v>
      </c>
      <c r="M529" s="1">
        <f t="shared" si="43"/>
        <v>0</v>
      </c>
      <c r="N529" s="1">
        <f t="shared" si="44"/>
        <v>1</v>
      </c>
      <c r="O529" s="1">
        <f t="shared" si="45"/>
        <v>1</v>
      </c>
    </row>
    <row r="530" spans="1:15" x14ac:dyDescent="0.25">
      <c r="A530" s="1" t="s">
        <v>134</v>
      </c>
      <c r="B530" s="1">
        <v>6.3</v>
      </c>
      <c r="C530" s="1">
        <v>3.7180630000000003</v>
      </c>
      <c r="D530" s="1">
        <v>2</v>
      </c>
      <c r="G530" s="1" t="s">
        <v>72</v>
      </c>
      <c r="H530" s="1">
        <v>5.0999999999999996</v>
      </c>
      <c r="I530" s="1">
        <v>4</v>
      </c>
      <c r="J530" s="1">
        <v>2</v>
      </c>
      <c r="K530" s="1">
        <f t="shared" si="46"/>
        <v>0</v>
      </c>
      <c r="L530" s="1">
        <f t="shared" si="42"/>
        <v>0</v>
      </c>
      <c r="M530" s="1">
        <f t="shared" si="43"/>
        <v>0</v>
      </c>
      <c r="N530" s="1">
        <f t="shared" si="44"/>
        <v>1</v>
      </c>
      <c r="O530" s="1">
        <f t="shared" si="45"/>
        <v>1</v>
      </c>
    </row>
    <row r="531" spans="1:15" x14ac:dyDescent="0.25">
      <c r="A531" s="1" t="s">
        <v>139</v>
      </c>
      <c r="B531" s="1">
        <v>4.4000000000000004</v>
      </c>
      <c r="C531" s="1">
        <v>3.7078561000000008</v>
      </c>
      <c r="D531" s="1">
        <v>2</v>
      </c>
      <c r="G531" s="1" t="s">
        <v>178</v>
      </c>
      <c r="H531" s="1">
        <v>5.3</v>
      </c>
      <c r="I531" s="1">
        <v>4</v>
      </c>
      <c r="J531" s="1">
        <v>2</v>
      </c>
      <c r="K531" s="1">
        <f t="shared" si="46"/>
        <v>0</v>
      </c>
      <c r="L531" s="1">
        <f t="shared" si="42"/>
        <v>0</v>
      </c>
      <c r="M531" s="1">
        <f t="shared" si="43"/>
        <v>0</v>
      </c>
      <c r="N531" s="1">
        <f t="shared" si="44"/>
        <v>1</v>
      </c>
      <c r="O531" s="1">
        <f t="shared" si="45"/>
        <v>1</v>
      </c>
    </row>
    <row r="532" spans="1:15" x14ac:dyDescent="0.25">
      <c r="A532" s="1" t="s">
        <v>141</v>
      </c>
      <c r="B532" s="1">
        <v>4.7</v>
      </c>
      <c r="C532" s="1">
        <v>2.5511995199999999</v>
      </c>
      <c r="D532" s="1">
        <v>2</v>
      </c>
      <c r="G532" s="1" t="s">
        <v>79</v>
      </c>
      <c r="H532" s="1">
        <v>4.3</v>
      </c>
      <c r="I532" s="1">
        <v>4</v>
      </c>
      <c r="J532" s="1">
        <v>2</v>
      </c>
      <c r="K532" s="1">
        <f t="shared" si="46"/>
        <v>0</v>
      </c>
      <c r="L532" s="1">
        <f t="shared" si="42"/>
        <v>0</v>
      </c>
      <c r="M532" s="1">
        <f t="shared" si="43"/>
        <v>0</v>
      </c>
      <c r="N532" s="1">
        <f t="shared" si="44"/>
        <v>1</v>
      </c>
      <c r="O532" s="1">
        <f t="shared" si="45"/>
        <v>1</v>
      </c>
    </row>
    <row r="533" spans="1:15" x14ac:dyDescent="0.25">
      <c r="A533" s="1" t="s">
        <v>142</v>
      </c>
      <c r="B533" s="1">
        <v>4.4000000000000004</v>
      </c>
      <c r="C533" s="1">
        <v>3.1674540199999996</v>
      </c>
      <c r="D533" s="1">
        <v>2</v>
      </c>
      <c r="G533" s="1" t="s">
        <v>104</v>
      </c>
      <c r="H533" s="1">
        <v>5.4</v>
      </c>
      <c r="I533" s="1">
        <v>4</v>
      </c>
      <c r="J533" s="1">
        <v>2</v>
      </c>
      <c r="K533" s="1">
        <f t="shared" si="46"/>
        <v>0</v>
      </c>
      <c r="L533" s="1">
        <f t="shared" si="42"/>
        <v>0</v>
      </c>
      <c r="M533" s="1">
        <f t="shared" si="43"/>
        <v>0</v>
      </c>
      <c r="N533" s="1">
        <f t="shared" si="44"/>
        <v>1</v>
      </c>
      <c r="O533" s="1">
        <f t="shared" si="45"/>
        <v>1</v>
      </c>
    </row>
    <row r="534" spans="1:15" x14ac:dyDescent="0.25">
      <c r="A534" s="1" t="s">
        <v>170</v>
      </c>
      <c r="B534" s="1">
        <v>5.3</v>
      </c>
      <c r="C534" s="1">
        <v>3.4169382499999998</v>
      </c>
      <c r="D534" s="1">
        <v>2</v>
      </c>
      <c r="G534" s="1" t="s">
        <v>181</v>
      </c>
      <c r="H534" s="1">
        <v>4.5</v>
      </c>
      <c r="I534" s="1">
        <v>4</v>
      </c>
      <c r="J534" s="1">
        <v>2</v>
      </c>
      <c r="K534" s="1">
        <f t="shared" si="46"/>
        <v>0</v>
      </c>
      <c r="L534" s="1">
        <f t="shared" si="42"/>
        <v>0</v>
      </c>
      <c r="M534" s="1">
        <f t="shared" si="43"/>
        <v>0</v>
      </c>
      <c r="N534" s="1">
        <f t="shared" si="44"/>
        <v>1</v>
      </c>
      <c r="O534" s="1">
        <f t="shared" si="45"/>
        <v>1</v>
      </c>
    </row>
    <row r="535" spans="1:15" x14ac:dyDescent="0.25">
      <c r="A535" s="1" t="s">
        <v>64</v>
      </c>
      <c r="B535" s="1">
        <v>4.5</v>
      </c>
      <c r="C535" s="1">
        <v>4.2048641799999995</v>
      </c>
      <c r="D535" s="1">
        <v>1</v>
      </c>
      <c r="G535" s="1" t="s">
        <v>138</v>
      </c>
      <c r="H535" s="1">
        <v>4.7</v>
      </c>
      <c r="I535" s="1">
        <v>4</v>
      </c>
      <c r="J535" s="1">
        <v>2</v>
      </c>
      <c r="K535" s="1">
        <f t="shared" si="46"/>
        <v>0</v>
      </c>
      <c r="L535" s="1">
        <f t="shared" si="42"/>
        <v>0</v>
      </c>
      <c r="M535" s="1">
        <f t="shared" si="43"/>
        <v>0</v>
      </c>
      <c r="N535" s="1">
        <f t="shared" si="44"/>
        <v>1</v>
      </c>
      <c r="O535" s="1">
        <f t="shared" si="45"/>
        <v>1</v>
      </c>
    </row>
    <row r="536" spans="1:15" x14ac:dyDescent="0.25">
      <c r="A536" s="1" t="s">
        <v>68</v>
      </c>
      <c r="B536" s="1">
        <v>4.7</v>
      </c>
      <c r="C536" s="1">
        <v>2.9694866099999997</v>
      </c>
      <c r="D536" s="1">
        <v>1</v>
      </c>
      <c r="G536" s="1" t="s">
        <v>150</v>
      </c>
      <c r="H536" s="1">
        <v>5.7</v>
      </c>
      <c r="I536" s="1">
        <v>4</v>
      </c>
      <c r="J536" s="1">
        <v>2</v>
      </c>
      <c r="K536" s="1">
        <f t="shared" si="46"/>
        <v>0</v>
      </c>
      <c r="L536" s="1">
        <f t="shared" si="42"/>
        <v>0</v>
      </c>
      <c r="M536" s="1">
        <f t="shared" si="43"/>
        <v>0</v>
      </c>
      <c r="N536" s="1">
        <f t="shared" si="44"/>
        <v>1</v>
      </c>
      <c r="O536" s="1">
        <f t="shared" si="45"/>
        <v>1</v>
      </c>
    </row>
    <row r="537" spans="1:15" x14ac:dyDescent="0.25">
      <c r="A537" s="1" t="s">
        <v>76</v>
      </c>
      <c r="B537" s="1">
        <v>4.9000000000000004</v>
      </c>
      <c r="C537" s="1">
        <v>3.0191802099999996</v>
      </c>
      <c r="D537" s="1">
        <v>1</v>
      </c>
      <c r="G537" s="1" t="s">
        <v>180</v>
      </c>
      <c r="H537" s="1">
        <v>5</v>
      </c>
      <c r="I537" s="1">
        <v>4</v>
      </c>
      <c r="J537" s="1">
        <v>2</v>
      </c>
      <c r="K537" s="1">
        <f t="shared" si="46"/>
        <v>0</v>
      </c>
      <c r="L537" s="1">
        <f t="shared" si="42"/>
        <v>0</v>
      </c>
      <c r="M537" s="1">
        <f t="shared" si="43"/>
        <v>0</v>
      </c>
      <c r="N537" s="1">
        <f t="shared" si="44"/>
        <v>1</v>
      </c>
      <c r="O537" s="1">
        <f t="shared" si="45"/>
        <v>1</v>
      </c>
    </row>
    <row r="538" spans="1:15" x14ac:dyDescent="0.25">
      <c r="A538" s="1" t="s">
        <v>80</v>
      </c>
      <c r="B538" s="1">
        <v>4.9000000000000004</v>
      </c>
      <c r="C538" s="1">
        <v>3.0901617699999999</v>
      </c>
      <c r="D538" s="1">
        <v>1</v>
      </c>
      <c r="G538" s="1" t="s">
        <v>133</v>
      </c>
      <c r="H538" s="1">
        <v>4.5999999999999996</v>
      </c>
      <c r="I538" s="1">
        <v>4</v>
      </c>
      <c r="J538" s="1">
        <v>2</v>
      </c>
      <c r="K538" s="1">
        <f t="shared" si="46"/>
        <v>0</v>
      </c>
      <c r="L538" s="1">
        <f t="shared" si="42"/>
        <v>0</v>
      </c>
      <c r="M538" s="1">
        <f t="shared" si="43"/>
        <v>0</v>
      </c>
      <c r="N538" s="1">
        <f t="shared" si="44"/>
        <v>1</v>
      </c>
      <c r="O538" s="1">
        <f t="shared" si="45"/>
        <v>1</v>
      </c>
    </row>
    <row r="539" spans="1:15" x14ac:dyDescent="0.25">
      <c r="A539" s="1" t="s">
        <v>87</v>
      </c>
      <c r="B539" s="1">
        <v>5</v>
      </c>
      <c r="C539" s="1">
        <v>3.2339466199999998</v>
      </c>
      <c r="D539" s="1">
        <v>1</v>
      </c>
      <c r="G539" s="1" t="s">
        <v>154</v>
      </c>
      <c r="H539" s="1">
        <v>5.7</v>
      </c>
      <c r="I539" s="1">
        <v>4</v>
      </c>
      <c r="J539" s="1">
        <v>2</v>
      </c>
      <c r="K539" s="1">
        <f t="shared" si="46"/>
        <v>0</v>
      </c>
      <c r="L539" s="1">
        <f t="shared" si="42"/>
        <v>0</v>
      </c>
      <c r="M539" s="1">
        <f t="shared" si="43"/>
        <v>0</v>
      </c>
      <c r="N539" s="1">
        <f t="shared" si="44"/>
        <v>1</v>
      </c>
      <c r="O539" s="1">
        <f t="shared" si="45"/>
        <v>1</v>
      </c>
    </row>
    <row r="540" spans="1:15" x14ac:dyDescent="0.25">
      <c r="A540" s="1" t="s">
        <v>88</v>
      </c>
      <c r="B540" s="1">
        <v>4.5</v>
      </c>
      <c r="C540" s="1">
        <v>3.4546016199999983</v>
      </c>
      <c r="D540" s="1">
        <v>1</v>
      </c>
      <c r="G540" s="1" t="s">
        <v>161</v>
      </c>
      <c r="H540" s="1">
        <v>4.2</v>
      </c>
      <c r="I540" s="1">
        <v>4</v>
      </c>
      <c r="J540" s="1">
        <v>2</v>
      </c>
      <c r="K540" s="1">
        <f t="shared" si="46"/>
        <v>0</v>
      </c>
      <c r="L540" s="1">
        <f t="shared" si="42"/>
        <v>0</v>
      </c>
      <c r="M540" s="1">
        <f t="shared" si="43"/>
        <v>0</v>
      </c>
      <c r="N540" s="1">
        <f t="shared" si="44"/>
        <v>1</v>
      </c>
      <c r="O540" s="1">
        <f t="shared" si="45"/>
        <v>1</v>
      </c>
    </row>
    <row r="541" spans="1:15" x14ac:dyDescent="0.25">
      <c r="A541" s="1" t="s">
        <v>90</v>
      </c>
      <c r="B541" s="1">
        <v>4.8</v>
      </c>
      <c r="C541" s="1">
        <v>3.7484818700000004</v>
      </c>
      <c r="D541" s="1">
        <v>1</v>
      </c>
      <c r="G541" s="1" t="s">
        <v>94</v>
      </c>
      <c r="H541" s="1">
        <v>4.8</v>
      </c>
      <c r="I541" s="1">
        <v>4</v>
      </c>
      <c r="J541" s="1">
        <v>2</v>
      </c>
      <c r="K541" s="1">
        <f t="shared" si="46"/>
        <v>0</v>
      </c>
      <c r="L541" s="1">
        <f t="shared" si="42"/>
        <v>0</v>
      </c>
      <c r="M541" s="1">
        <f t="shared" si="43"/>
        <v>0</v>
      </c>
      <c r="N541" s="1">
        <f t="shared" si="44"/>
        <v>1</v>
      </c>
      <c r="O541" s="1">
        <f t="shared" si="45"/>
        <v>1</v>
      </c>
    </row>
    <row r="542" spans="1:15" x14ac:dyDescent="0.25">
      <c r="A542" s="1" t="s">
        <v>91</v>
      </c>
      <c r="B542" s="1">
        <v>4.9000000000000004</v>
      </c>
      <c r="C542" s="1">
        <v>4.1217095499999994</v>
      </c>
      <c r="D542" s="1">
        <v>1</v>
      </c>
      <c r="G542" s="1" t="s">
        <v>156</v>
      </c>
      <c r="H542" s="1">
        <v>4.7</v>
      </c>
      <c r="I542" s="1">
        <v>4</v>
      </c>
      <c r="J542" s="1">
        <v>2</v>
      </c>
      <c r="K542" s="1">
        <f t="shared" si="46"/>
        <v>0</v>
      </c>
      <c r="L542" s="1">
        <f t="shared" si="42"/>
        <v>0</v>
      </c>
      <c r="M542" s="1">
        <f t="shared" si="43"/>
        <v>0</v>
      </c>
      <c r="N542" s="1">
        <f t="shared" si="44"/>
        <v>1</v>
      </c>
      <c r="O542" s="1">
        <f t="shared" si="45"/>
        <v>1</v>
      </c>
    </row>
    <row r="543" spans="1:15" x14ac:dyDescent="0.25">
      <c r="A543" s="1" t="s">
        <v>93</v>
      </c>
      <c r="B543" s="1">
        <v>4.5</v>
      </c>
      <c r="C543" s="1">
        <v>3.8734556500000012</v>
      </c>
      <c r="D543" s="1">
        <v>1</v>
      </c>
      <c r="G543" s="1" t="s">
        <v>79</v>
      </c>
      <c r="H543" s="1">
        <v>4.3</v>
      </c>
      <c r="I543" s="1">
        <v>4</v>
      </c>
      <c r="J543" s="1">
        <v>2</v>
      </c>
      <c r="K543" s="1">
        <f t="shared" si="46"/>
        <v>0</v>
      </c>
      <c r="L543" s="1">
        <f t="shared" si="42"/>
        <v>0</v>
      </c>
      <c r="M543" s="1">
        <f t="shared" si="43"/>
        <v>0</v>
      </c>
      <c r="N543" s="1">
        <f t="shared" si="44"/>
        <v>1</v>
      </c>
      <c r="O543" s="1">
        <f t="shared" si="45"/>
        <v>1</v>
      </c>
    </row>
    <row r="544" spans="1:15" x14ac:dyDescent="0.25">
      <c r="A544" s="1" t="s">
        <v>112</v>
      </c>
      <c r="B544" s="1">
        <v>4.9000000000000004</v>
      </c>
      <c r="C544" s="1">
        <v>3.5989060100000017</v>
      </c>
      <c r="D544" s="1">
        <v>1</v>
      </c>
      <c r="G544" s="1" t="s">
        <v>203</v>
      </c>
      <c r="H544" s="1">
        <v>4.3</v>
      </c>
      <c r="I544" s="1">
        <v>4</v>
      </c>
      <c r="J544" s="1">
        <v>2</v>
      </c>
      <c r="K544" s="1">
        <f t="shared" si="46"/>
        <v>0</v>
      </c>
      <c r="L544" s="1">
        <f t="shared" si="42"/>
        <v>0</v>
      </c>
      <c r="M544" s="1">
        <f t="shared" si="43"/>
        <v>0</v>
      </c>
      <c r="N544" s="1">
        <f t="shared" si="44"/>
        <v>1</v>
      </c>
      <c r="O544" s="1">
        <f t="shared" si="45"/>
        <v>1</v>
      </c>
    </row>
    <row r="545" spans="1:15" x14ac:dyDescent="0.25">
      <c r="A545" s="1" t="s">
        <v>114</v>
      </c>
      <c r="B545" s="1">
        <v>4.5</v>
      </c>
      <c r="C545" s="1">
        <v>3.71679958</v>
      </c>
      <c r="D545" s="1">
        <v>1</v>
      </c>
      <c r="G545" s="1" t="s">
        <v>85</v>
      </c>
      <c r="H545" s="1">
        <v>4.8</v>
      </c>
      <c r="I545" s="1">
        <v>4</v>
      </c>
      <c r="J545" s="1">
        <v>2</v>
      </c>
      <c r="K545" s="1">
        <f t="shared" si="46"/>
        <v>0</v>
      </c>
      <c r="L545" s="1">
        <f t="shared" si="42"/>
        <v>0</v>
      </c>
      <c r="M545" s="1">
        <f t="shared" si="43"/>
        <v>0</v>
      </c>
      <c r="N545" s="1">
        <f t="shared" si="44"/>
        <v>1</v>
      </c>
      <c r="O545" s="1">
        <f t="shared" si="45"/>
        <v>1</v>
      </c>
    </row>
    <row r="546" spans="1:15" x14ac:dyDescent="0.25">
      <c r="A546" s="1" t="s">
        <v>117</v>
      </c>
      <c r="B546" s="1">
        <v>4.5999999999999996</v>
      </c>
      <c r="C546" s="1">
        <v>4.3951428100000003</v>
      </c>
      <c r="D546" s="1">
        <v>1</v>
      </c>
      <c r="G546" s="1" t="s">
        <v>64</v>
      </c>
      <c r="H546" s="1">
        <v>4.5</v>
      </c>
      <c r="I546" s="1">
        <v>4</v>
      </c>
      <c r="J546" s="1">
        <v>2</v>
      </c>
      <c r="K546" s="1">
        <f t="shared" si="46"/>
        <v>0</v>
      </c>
      <c r="L546" s="1">
        <f t="shared" si="42"/>
        <v>0</v>
      </c>
      <c r="M546" s="1">
        <f t="shared" si="43"/>
        <v>0</v>
      </c>
      <c r="N546" s="1">
        <f t="shared" si="44"/>
        <v>1</v>
      </c>
      <c r="O546" s="1">
        <f t="shared" si="45"/>
        <v>1</v>
      </c>
    </row>
    <row r="547" spans="1:15" x14ac:dyDescent="0.25">
      <c r="A547" s="1" t="s">
        <v>122</v>
      </c>
      <c r="B547" s="1">
        <v>4.5</v>
      </c>
      <c r="C547" s="1">
        <v>2.6871576299999997</v>
      </c>
      <c r="D547" s="1">
        <v>1</v>
      </c>
      <c r="G547" s="1" t="s">
        <v>161</v>
      </c>
      <c r="H547" s="1">
        <v>4.2</v>
      </c>
      <c r="I547" s="1">
        <v>4</v>
      </c>
      <c r="J547" s="1">
        <v>2</v>
      </c>
      <c r="K547" s="1">
        <f t="shared" si="46"/>
        <v>0</v>
      </c>
      <c r="L547" s="1">
        <f t="shared" si="42"/>
        <v>0</v>
      </c>
      <c r="M547" s="1">
        <f t="shared" si="43"/>
        <v>0</v>
      </c>
      <c r="N547" s="1">
        <f t="shared" si="44"/>
        <v>1</v>
      </c>
      <c r="O547" s="1">
        <f t="shared" si="45"/>
        <v>1</v>
      </c>
    </row>
    <row r="548" spans="1:15" x14ac:dyDescent="0.25">
      <c r="A548" s="1" t="s">
        <v>191</v>
      </c>
      <c r="B548" s="1">
        <v>4.3</v>
      </c>
      <c r="C548" s="1">
        <v>3.6443624000000012</v>
      </c>
      <c r="D548" s="1">
        <v>1</v>
      </c>
      <c r="G548" s="1" t="s">
        <v>97</v>
      </c>
      <c r="H548" s="1">
        <v>4.5</v>
      </c>
      <c r="I548" s="1">
        <v>4</v>
      </c>
      <c r="J548" s="1">
        <v>2</v>
      </c>
      <c r="K548" s="1">
        <f t="shared" si="46"/>
        <v>0</v>
      </c>
      <c r="L548" s="1">
        <f t="shared" si="42"/>
        <v>0</v>
      </c>
      <c r="M548" s="1">
        <f t="shared" si="43"/>
        <v>0</v>
      </c>
      <c r="N548" s="1">
        <f t="shared" si="44"/>
        <v>1</v>
      </c>
      <c r="O548" s="1">
        <f t="shared" si="45"/>
        <v>1</v>
      </c>
    </row>
    <row r="549" spans="1:15" x14ac:dyDescent="0.25">
      <c r="A549" s="1" t="s">
        <v>147</v>
      </c>
      <c r="B549" s="1">
        <v>5.0999999999999996</v>
      </c>
      <c r="C549" s="1">
        <v>4.8994650800000006</v>
      </c>
      <c r="D549" s="1">
        <v>1</v>
      </c>
      <c r="G549" s="1" t="s">
        <v>124</v>
      </c>
      <c r="H549" s="1">
        <v>4.5</v>
      </c>
      <c r="I549" s="1">
        <v>4</v>
      </c>
      <c r="J549" s="1">
        <v>2</v>
      </c>
      <c r="K549" s="1">
        <f t="shared" si="46"/>
        <v>0</v>
      </c>
      <c r="L549" s="1">
        <f t="shared" si="42"/>
        <v>0</v>
      </c>
      <c r="M549" s="1">
        <f t="shared" si="43"/>
        <v>0</v>
      </c>
      <c r="N549" s="1">
        <f t="shared" si="44"/>
        <v>1</v>
      </c>
      <c r="O549" s="1">
        <f t="shared" si="45"/>
        <v>1</v>
      </c>
    </row>
    <row r="550" spans="1:15" x14ac:dyDescent="0.25">
      <c r="A550" s="1" t="s">
        <v>148</v>
      </c>
      <c r="B550" s="1">
        <v>7.1</v>
      </c>
      <c r="C550" s="1">
        <v>6.2954008500000018</v>
      </c>
      <c r="D550" s="1">
        <v>1</v>
      </c>
      <c r="G550" s="1" t="s">
        <v>125</v>
      </c>
      <c r="H550" s="1">
        <v>4.4000000000000004</v>
      </c>
      <c r="I550" s="1">
        <v>4</v>
      </c>
      <c r="J550" s="1">
        <v>2</v>
      </c>
      <c r="K550" s="1">
        <f t="shared" si="46"/>
        <v>0</v>
      </c>
      <c r="L550" s="1">
        <f t="shared" si="42"/>
        <v>0</v>
      </c>
      <c r="M550" s="1">
        <f t="shared" si="43"/>
        <v>0</v>
      </c>
      <c r="N550" s="1">
        <f t="shared" si="44"/>
        <v>1</v>
      </c>
      <c r="O550" s="1">
        <f t="shared" si="45"/>
        <v>1</v>
      </c>
    </row>
    <row r="551" spans="1:15" x14ac:dyDescent="0.25">
      <c r="A551" s="1" t="s">
        <v>149</v>
      </c>
      <c r="B551" s="1">
        <v>4.4000000000000004</v>
      </c>
      <c r="C551" s="1">
        <v>3.2901192000000012</v>
      </c>
      <c r="D551" s="1">
        <v>1</v>
      </c>
      <c r="G551" s="1" t="s">
        <v>150</v>
      </c>
      <c r="H551" s="1">
        <v>5.7</v>
      </c>
      <c r="I551" s="1">
        <v>4</v>
      </c>
      <c r="J551" s="1">
        <v>2</v>
      </c>
      <c r="K551" s="1">
        <f t="shared" si="46"/>
        <v>0</v>
      </c>
      <c r="L551" s="1">
        <f t="shared" si="42"/>
        <v>0</v>
      </c>
      <c r="M551" s="1">
        <f t="shared" si="43"/>
        <v>0</v>
      </c>
      <c r="N551" s="1">
        <f t="shared" si="44"/>
        <v>1</v>
      </c>
      <c r="O551" s="1">
        <f t="shared" si="45"/>
        <v>1</v>
      </c>
    </row>
    <row r="552" spans="1:15" x14ac:dyDescent="0.25">
      <c r="A552" s="1" t="s">
        <v>152</v>
      </c>
      <c r="B552" s="1">
        <v>4.5</v>
      </c>
      <c r="C552" s="1">
        <v>4.3002935200000003</v>
      </c>
      <c r="D552" s="1">
        <v>1</v>
      </c>
      <c r="G552" s="1" t="s">
        <v>200</v>
      </c>
      <c r="H552" s="1">
        <v>4.4000000000000004</v>
      </c>
      <c r="I552" s="1">
        <v>4</v>
      </c>
      <c r="J552" s="1">
        <v>1.5</v>
      </c>
      <c r="K552" s="1">
        <f t="shared" si="46"/>
        <v>0</v>
      </c>
      <c r="L552" s="1">
        <f t="shared" si="42"/>
        <v>0</v>
      </c>
      <c r="M552" s="1">
        <f t="shared" si="43"/>
        <v>0</v>
      </c>
      <c r="N552" s="1">
        <f t="shared" si="44"/>
        <v>1</v>
      </c>
      <c r="O552" s="1">
        <f t="shared" si="45"/>
        <v>1</v>
      </c>
    </row>
    <row r="553" spans="1:15" x14ac:dyDescent="0.25">
      <c r="A553" s="1" t="s">
        <v>161</v>
      </c>
      <c r="B553" s="1">
        <v>4.2</v>
      </c>
      <c r="C553" s="1">
        <v>3.7927109299999993</v>
      </c>
      <c r="D553" s="1">
        <v>0</v>
      </c>
      <c r="G553" s="1" t="s">
        <v>169</v>
      </c>
      <c r="H553" s="1">
        <v>4.5</v>
      </c>
      <c r="I553" s="1">
        <v>4</v>
      </c>
      <c r="J553" s="1">
        <v>1.5</v>
      </c>
      <c r="K553" s="1">
        <f t="shared" si="46"/>
        <v>0</v>
      </c>
      <c r="L553" s="1">
        <f t="shared" si="42"/>
        <v>0</v>
      </c>
      <c r="M553" s="1">
        <f t="shared" si="43"/>
        <v>0</v>
      </c>
      <c r="N553" s="1">
        <f t="shared" si="44"/>
        <v>1</v>
      </c>
      <c r="O553" s="1">
        <f t="shared" si="45"/>
        <v>1</v>
      </c>
    </row>
    <row r="554" spans="1:15" x14ac:dyDescent="0.25">
      <c r="A554" s="1" t="s">
        <v>71</v>
      </c>
      <c r="B554" s="1">
        <v>4.3</v>
      </c>
      <c r="C554" s="1">
        <v>2.9206203599999991</v>
      </c>
      <c r="D554" s="1">
        <v>0</v>
      </c>
      <c r="G554" s="1" t="s">
        <v>195</v>
      </c>
      <c r="H554" s="1">
        <v>4.5</v>
      </c>
      <c r="I554" s="1">
        <v>4</v>
      </c>
      <c r="J554" s="1">
        <v>1.5</v>
      </c>
      <c r="K554" s="1">
        <f t="shared" si="46"/>
        <v>0</v>
      </c>
      <c r="L554" s="1">
        <f t="shared" si="42"/>
        <v>0</v>
      </c>
      <c r="M554" s="1">
        <f t="shared" si="43"/>
        <v>0</v>
      </c>
      <c r="N554" s="1">
        <f t="shared" si="44"/>
        <v>1</v>
      </c>
      <c r="O554" s="1">
        <f t="shared" si="45"/>
        <v>1</v>
      </c>
    </row>
    <row r="555" spans="1:15" x14ac:dyDescent="0.25">
      <c r="A555" s="1" t="s">
        <v>77</v>
      </c>
      <c r="B555" s="1">
        <v>4.7</v>
      </c>
      <c r="C555" s="1">
        <v>4.4413474000000024</v>
      </c>
      <c r="D555" s="1">
        <v>0</v>
      </c>
      <c r="G555" s="1" t="s">
        <v>67</v>
      </c>
      <c r="H555" s="1">
        <v>5.4</v>
      </c>
      <c r="I555" s="1">
        <v>4</v>
      </c>
      <c r="J555" s="1">
        <v>1</v>
      </c>
      <c r="K555" s="1">
        <f t="shared" si="46"/>
        <v>0</v>
      </c>
      <c r="L555" s="1">
        <f t="shared" si="42"/>
        <v>0</v>
      </c>
      <c r="M555" s="1">
        <f t="shared" si="43"/>
        <v>0</v>
      </c>
      <c r="N555" s="1">
        <f t="shared" si="44"/>
        <v>1</v>
      </c>
      <c r="O555" s="1">
        <f t="shared" si="45"/>
        <v>1</v>
      </c>
    </row>
    <row r="556" spans="1:15" x14ac:dyDescent="0.25">
      <c r="A556" s="1" t="s">
        <v>98</v>
      </c>
      <c r="B556" s="1">
        <v>5</v>
      </c>
      <c r="C556" s="1">
        <v>3.7809375799999998</v>
      </c>
      <c r="D556" s="1">
        <v>0</v>
      </c>
      <c r="G556" s="1" t="s">
        <v>63</v>
      </c>
      <c r="H556" s="1">
        <v>4.4000000000000004</v>
      </c>
      <c r="I556" s="1">
        <v>4</v>
      </c>
      <c r="J556" s="1">
        <v>1</v>
      </c>
      <c r="K556" s="1">
        <f t="shared" si="46"/>
        <v>0</v>
      </c>
      <c r="L556" s="1">
        <f t="shared" si="42"/>
        <v>0</v>
      </c>
      <c r="M556" s="1">
        <f t="shared" si="43"/>
        <v>0</v>
      </c>
      <c r="N556" s="1">
        <f t="shared" si="44"/>
        <v>1</v>
      </c>
      <c r="O556" s="1">
        <f t="shared" si="45"/>
        <v>1</v>
      </c>
    </row>
    <row r="557" spans="1:15" x14ac:dyDescent="0.25">
      <c r="A557" s="1" t="s">
        <v>107</v>
      </c>
      <c r="B557" s="1">
        <v>4.8</v>
      </c>
      <c r="C557" s="1">
        <v>4.9159023300000024</v>
      </c>
      <c r="D557" s="1">
        <v>0</v>
      </c>
      <c r="G557" s="1" t="s">
        <v>64</v>
      </c>
      <c r="H557" s="1">
        <v>4.5</v>
      </c>
      <c r="I557" s="1">
        <v>4</v>
      </c>
      <c r="J557" s="1">
        <v>1</v>
      </c>
      <c r="K557" s="1">
        <f t="shared" si="46"/>
        <v>0</v>
      </c>
      <c r="L557" s="1">
        <f t="shared" si="42"/>
        <v>0</v>
      </c>
      <c r="M557" s="1">
        <f t="shared" si="43"/>
        <v>0</v>
      </c>
      <c r="N557" s="1">
        <f t="shared" si="44"/>
        <v>1</v>
      </c>
      <c r="O557" s="1">
        <f t="shared" si="45"/>
        <v>1</v>
      </c>
    </row>
    <row r="558" spans="1:15" x14ac:dyDescent="0.25">
      <c r="A558" s="1" t="s">
        <v>177</v>
      </c>
      <c r="B558" s="1">
        <v>4.8</v>
      </c>
      <c r="C558" s="1">
        <v>2.7297566999999998</v>
      </c>
      <c r="D558" s="1">
        <v>0</v>
      </c>
      <c r="G558" s="1" t="s">
        <v>82</v>
      </c>
      <c r="H558" s="1">
        <v>4.3</v>
      </c>
      <c r="I558" s="1">
        <v>4</v>
      </c>
      <c r="J558" s="1">
        <v>1</v>
      </c>
      <c r="K558" s="1">
        <f t="shared" si="46"/>
        <v>0</v>
      </c>
      <c r="L558" s="1">
        <f t="shared" si="42"/>
        <v>0</v>
      </c>
      <c r="M558" s="1">
        <f t="shared" si="43"/>
        <v>0</v>
      </c>
      <c r="N558" s="1">
        <f t="shared" si="44"/>
        <v>1</v>
      </c>
      <c r="O558" s="1">
        <f t="shared" si="45"/>
        <v>1</v>
      </c>
    </row>
    <row r="559" spans="1:15" x14ac:dyDescent="0.25">
      <c r="A559" s="1" t="s">
        <v>126</v>
      </c>
      <c r="B559" s="1">
        <v>4.4000000000000004</v>
      </c>
      <c r="C559" s="1">
        <v>3.408651589999999</v>
      </c>
      <c r="D559" s="1">
        <v>0</v>
      </c>
      <c r="G559" s="1" t="s">
        <v>87</v>
      </c>
      <c r="H559" s="1">
        <v>5</v>
      </c>
      <c r="I559" s="1">
        <v>4</v>
      </c>
      <c r="J559" s="1">
        <v>1</v>
      </c>
      <c r="K559" s="1">
        <f t="shared" si="46"/>
        <v>0</v>
      </c>
      <c r="L559" s="1">
        <f t="shared" si="42"/>
        <v>0</v>
      </c>
      <c r="M559" s="1">
        <f t="shared" si="43"/>
        <v>0</v>
      </c>
      <c r="N559" s="1">
        <f t="shared" si="44"/>
        <v>1</v>
      </c>
      <c r="O559" s="1">
        <f t="shared" si="45"/>
        <v>1</v>
      </c>
    </row>
    <row r="560" spans="1:15" x14ac:dyDescent="0.25">
      <c r="A560" s="1" t="s">
        <v>129</v>
      </c>
      <c r="B560" s="1">
        <v>4.8</v>
      </c>
      <c r="C560" s="1">
        <v>3.5389161100000019</v>
      </c>
      <c r="D560" s="1">
        <v>0</v>
      </c>
      <c r="G560" s="1" t="s">
        <v>89</v>
      </c>
      <c r="H560" s="1">
        <v>6.2</v>
      </c>
      <c r="I560" s="1">
        <v>4</v>
      </c>
      <c r="J560" s="1">
        <v>1</v>
      </c>
      <c r="K560" s="1">
        <f t="shared" si="46"/>
        <v>0</v>
      </c>
      <c r="L560" s="1">
        <f t="shared" si="42"/>
        <v>0</v>
      </c>
      <c r="M560" s="1">
        <f t="shared" si="43"/>
        <v>0</v>
      </c>
      <c r="N560" s="1">
        <f t="shared" si="44"/>
        <v>1</v>
      </c>
      <c r="O560" s="1">
        <f t="shared" si="45"/>
        <v>1</v>
      </c>
    </row>
    <row r="561" spans="1:15" x14ac:dyDescent="0.25">
      <c r="A561" s="1" t="s">
        <v>182</v>
      </c>
      <c r="B561" s="1">
        <v>5.0999999999999996</v>
      </c>
      <c r="C561" s="1">
        <v>3.4288602600000004</v>
      </c>
      <c r="D561" s="1">
        <v>0</v>
      </c>
      <c r="G561" s="1" t="s">
        <v>91</v>
      </c>
      <c r="H561" s="1">
        <v>4.9000000000000004</v>
      </c>
      <c r="I561" s="1">
        <v>4</v>
      </c>
      <c r="J561" s="1">
        <v>1</v>
      </c>
      <c r="K561" s="1">
        <f t="shared" si="46"/>
        <v>0</v>
      </c>
      <c r="L561" s="1">
        <f t="shared" si="42"/>
        <v>0</v>
      </c>
      <c r="M561" s="1">
        <f t="shared" si="43"/>
        <v>0</v>
      </c>
      <c r="N561" s="1">
        <f t="shared" si="44"/>
        <v>1</v>
      </c>
      <c r="O561" s="1">
        <f t="shared" si="45"/>
        <v>1</v>
      </c>
    </row>
    <row r="562" spans="1:15" x14ac:dyDescent="0.25">
      <c r="A562" s="1" t="s">
        <v>189</v>
      </c>
      <c r="B562" s="1">
        <v>4.4000000000000004</v>
      </c>
      <c r="C562" s="1">
        <v>3.5078727400000003</v>
      </c>
      <c r="D562" s="1">
        <v>0</v>
      </c>
      <c r="G562" s="1" t="s">
        <v>97</v>
      </c>
      <c r="H562" s="1">
        <v>4.5</v>
      </c>
      <c r="I562" s="1">
        <v>4</v>
      </c>
      <c r="J562" s="1">
        <v>1</v>
      </c>
      <c r="K562" s="1">
        <f t="shared" si="46"/>
        <v>0</v>
      </c>
      <c r="L562" s="1">
        <f t="shared" si="42"/>
        <v>0</v>
      </c>
      <c r="M562" s="1">
        <f t="shared" si="43"/>
        <v>0</v>
      </c>
      <c r="N562" s="1">
        <f t="shared" si="44"/>
        <v>1</v>
      </c>
      <c r="O562" s="1">
        <f t="shared" si="45"/>
        <v>1</v>
      </c>
    </row>
    <row r="563" spans="1:15" x14ac:dyDescent="0.25">
      <c r="A563" s="1" t="s">
        <v>65</v>
      </c>
      <c r="B563" s="1">
        <v>5.0999999999999996</v>
      </c>
      <c r="C563" s="1">
        <v>4.2357778399999999</v>
      </c>
      <c r="D563" s="1">
        <v>-1</v>
      </c>
      <c r="G563" s="1" t="s">
        <v>106</v>
      </c>
      <c r="H563" s="1">
        <v>4.3</v>
      </c>
      <c r="I563" s="1">
        <v>4</v>
      </c>
      <c r="J563" s="1">
        <v>1</v>
      </c>
      <c r="K563" s="1">
        <f t="shared" si="46"/>
        <v>0</v>
      </c>
      <c r="L563" s="1">
        <f t="shared" si="42"/>
        <v>0</v>
      </c>
      <c r="M563" s="1">
        <f t="shared" si="43"/>
        <v>0</v>
      </c>
      <c r="N563" s="1">
        <f t="shared" si="44"/>
        <v>1</v>
      </c>
      <c r="O563" s="1">
        <f t="shared" si="45"/>
        <v>1</v>
      </c>
    </row>
    <row r="564" spans="1:15" x14ac:dyDescent="0.25">
      <c r="A564" s="1" t="s">
        <v>84</v>
      </c>
      <c r="B564" s="1">
        <v>5</v>
      </c>
      <c r="C564" s="1">
        <v>4.4513758199999991</v>
      </c>
      <c r="D564" s="1">
        <v>-1</v>
      </c>
      <c r="G564" s="1" t="s">
        <v>111</v>
      </c>
      <c r="H564" s="1">
        <v>4.5</v>
      </c>
      <c r="I564" s="1">
        <v>4</v>
      </c>
      <c r="J564" s="1">
        <v>1</v>
      </c>
      <c r="K564" s="1">
        <f t="shared" si="46"/>
        <v>0</v>
      </c>
      <c r="L564" s="1">
        <f t="shared" si="42"/>
        <v>0</v>
      </c>
      <c r="M564" s="1">
        <f t="shared" si="43"/>
        <v>0</v>
      </c>
      <c r="N564" s="1">
        <f t="shared" si="44"/>
        <v>1</v>
      </c>
      <c r="O564" s="1">
        <f t="shared" si="45"/>
        <v>1</v>
      </c>
    </row>
    <row r="565" spans="1:15" x14ac:dyDescent="0.25">
      <c r="A565" s="1" t="s">
        <v>187</v>
      </c>
      <c r="B565" s="1">
        <v>4.4000000000000004</v>
      </c>
      <c r="C565" s="1">
        <v>3.5947613499999997</v>
      </c>
      <c r="D565" s="1">
        <v>-1</v>
      </c>
      <c r="G565" s="1" t="s">
        <v>118</v>
      </c>
      <c r="H565" s="1">
        <v>6.2</v>
      </c>
      <c r="I565" s="1">
        <v>4</v>
      </c>
      <c r="J565" s="1">
        <v>1</v>
      </c>
      <c r="K565" s="1">
        <f t="shared" si="46"/>
        <v>0</v>
      </c>
      <c r="L565" s="1">
        <f t="shared" si="42"/>
        <v>0</v>
      </c>
      <c r="M565" s="1">
        <f t="shared" si="43"/>
        <v>0</v>
      </c>
      <c r="N565" s="1">
        <f t="shared" si="44"/>
        <v>1</v>
      </c>
      <c r="O565" s="1">
        <f t="shared" si="45"/>
        <v>1</v>
      </c>
    </row>
    <row r="566" spans="1:15" x14ac:dyDescent="0.25">
      <c r="A566" s="1" t="s">
        <v>123</v>
      </c>
      <c r="B566" s="1">
        <v>4.4000000000000004</v>
      </c>
      <c r="C566" s="1">
        <v>3.1840771399999999</v>
      </c>
      <c r="D566" s="1">
        <v>-1</v>
      </c>
      <c r="G566" s="1" t="s">
        <v>124</v>
      </c>
      <c r="H566" s="1">
        <v>4.5</v>
      </c>
      <c r="I566" s="1">
        <v>4</v>
      </c>
      <c r="J566" s="1">
        <v>1</v>
      </c>
      <c r="K566" s="1">
        <f t="shared" si="46"/>
        <v>0</v>
      </c>
      <c r="L566" s="1">
        <f t="shared" si="42"/>
        <v>0</v>
      </c>
      <c r="M566" s="1">
        <f t="shared" si="43"/>
        <v>0</v>
      </c>
      <c r="N566" s="1">
        <f t="shared" si="44"/>
        <v>1</v>
      </c>
      <c r="O566" s="1">
        <f t="shared" si="45"/>
        <v>1</v>
      </c>
    </row>
    <row r="567" spans="1:15" x14ac:dyDescent="0.25">
      <c r="A567" s="1" t="s">
        <v>132</v>
      </c>
      <c r="B567" s="1">
        <v>5.0999999999999996</v>
      </c>
      <c r="C567" s="1">
        <v>2.6309736599999995</v>
      </c>
      <c r="D567" s="1">
        <v>-1</v>
      </c>
      <c r="G567" s="1" t="s">
        <v>129</v>
      </c>
      <c r="H567" s="1">
        <v>4.8</v>
      </c>
      <c r="I567" s="1">
        <v>4</v>
      </c>
      <c r="J567" s="1">
        <v>1</v>
      </c>
      <c r="K567" s="1">
        <f t="shared" si="46"/>
        <v>0</v>
      </c>
      <c r="L567" s="1">
        <f t="shared" si="42"/>
        <v>0</v>
      </c>
      <c r="M567" s="1">
        <f t="shared" si="43"/>
        <v>0</v>
      </c>
      <c r="N567" s="1">
        <f t="shared" si="44"/>
        <v>1</v>
      </c>
      <c r="O567" s="1">
        <f t="shared" si="45"/>
        <v>1</v>
      </c>
    </row>
    <row r="568" spans="1:15" x14ac:dyDescent="0.25">
      <c r="A568" s="1" t="s">
        <v>159</v>
      </c>
      <c r="B568" s="1">
        <v>4.3</v>
      </c>
      <c r="C568" s="1">
        <v>4.1784883699999993</v>
      </c>
      <c r="D568" s="1">
        <v>-3</v>
      </c>
      <c r="G568" s="1" t="s">
        <v>135</v>
      </c>
      <c r="H568" s="1">
        <v>4.9000000000000004</v>
      </c>
      <c r="I568" s="1">
        <v>4</v>
      </c>
      <c r="J568" s="1">
        <v>1</v>
      </c>
      <c r="K568" s="1">
        <f t="shared" si="46"/>
        <v>0</v>
      </c>
      <c r="L568" s="1">
        <f t="shared" si="42"/>
        <v>0</v>
      </c>
      <c r="M568" s="1">
        <f t="shared" si="43"/>
        <v>0</v>
      </c>
      <c r="N568" s="1">
        <f t="shared" si="44"/>
        <v>1</v>
      </c>
      <c r="O568" s="1">
        <f t="shared" si="45"/>
        <v>1</v>
      </c>
    </row>
    <row r="569" spans="1:15" x14ac:dyDescent="0.25">
      <c r="A569" s="1" t="s">
        <v>125</v>
      </c>
      <c r="B569" s="1">
        <v>4.4000000000000004</v>
      </c>
      <c r="C569" s="1">
        <v>3.58290218</v>
      </c>
      <c r="D569" s="1">
        <v>-4</v>
      </c>
      <c r="G569" s="1" t="s">
        <v>138</v>
      </c>
      <c r="H569" s="1">
        <v>4.7</v>
      </c>
      <c r="I569" s="1">
        <v>4</v>
      </c>
      <c r="J569" s="1">
        <v>1</v>
      </c>
      <c r="K569" s="1">
        <f t="shared" si="46"/>
        <v>0</v>
      </c>
      <c r="L569" s="1">
        <f t="shared" si="42"/>
        <v>0</v>
      </c>
      <c r="M569" s="1">
        <f t="shared" si="43"/>
        <v>0</v>
      </c>
      <c r="N569" s="1">
        <f t="shared" si="44"/>
        <v>1</v>
      </c>
      <c r="O569" s="1">
        <f t="shared" si="45"/>
        <v>1</v>
      </c>
    </row>
    <row r="570" spans="1:15" x14ac:dyDescent="0.25">
      <c r="A570" s="1" t="s">
        <v>118</v>
      </c>
      <c r="B570" s="1">
        <v>6.2</v>
      </c>
      <c r="C570" s="1">
        <v>3.1111338599999998</v>
      </c>
      <c r="D570" s="1">
        <v>21</v>
      </c>
      <c r="G570" s="1" t="s">
        <v>146</v>
      </c>
      <c r="H570" s="1">
        <v>4.3</v>
      </c>
      <c r="I570" s="1">
        <v>4</v>
      </c>
      <c r="J570" s="1">
        <v>1</v>
      </c>
      <c r="K570" s="1">
        <f t="shared" si="46"/>
        <v>0</v>
      </c>
      <c r="L570" s="1">
        <f t="shared" si="42"/>
        <v>0</v>
      </c>
      <c r="M570" s="1">
        <f t="shared" si="43"/>
        <v>0</v>
      </c>
      <c r="N570" s="1">
        <f t="shared" si="44"/>
        <v>1</v>
      </c>
      <c r="O570" s="1">
        <f t="shared" si="45"/>
        <v>1</v>
      </c>
    </row>
    <row r="571" spans="1:15" x14ac:dyDescent="0.25">
      <c r="A571" s="1" t="s">
        <v>178</v>
      </c>
      <c r="B571" s="1">
        <v>5.3</v>
      </c>
      <c r="C571" s="1">
        <v>3.5458406099999999</v>
      </c>
      <c r="D571" s="1">
        <v>15</v>
      </c>
      <c r="G571" s="1" t="s">
        <v>147</v>
      </c>
      <c r="H571" s="1">
        <v>5.0999999999999996</v>
      </c>
      <c r="I571" s="1">
        <v>4</v>
      </c>
      <c r="J571" s="1">
        <v>1</v>
      </c>
      <c r="K571" s="1">
        <f t="shared" si="46"/>
        <v>0</v>
      </c>
      <c r="L571" s="1">
        <f t="shared" si="42"/>
        <v>0</v>
      </c>
      <c r="M571" s="1">
        <f t="shared" si="43"/>
        <v>0</v>
      </c>
      <c r="N571" s="1">
        <f t="shared" si="44"/>
        <v>1</v>
      </c>
      <c r="O571" s="1">
        <f t="shared" si="45"/>
        <v>1</v>
      </c>
    </row>
    <row r="572" spans="1:15" x14ac:dyDescent="0.25">
      <c r="A572" s="1" t="s">
        <v>105</v>
      </c>
      <c r="B572" s="1">
        <v>4.4000000000000004</v>
      </c>
      <c r="C572" s="1">
        <v>3.4800356100000007</v>
      </c>
      <c r="D572" s="1">
        <v>14</v>
      </c>
      <c r="G572" s="1" t="s">
        <v>152</v>
      </c>
      <c r="H572" s="1">
        <v>4.5</v>
      </c>
      <c r="I572" s="1">
        <v>4</v>
      </c>
      <c r="J572" s="1">
        <v>1</v>
      </c>
      <c r="K572" s="1">
        <f t="shared" si="46"/>
        <v>0</v>
      </c>
      <c r="L572" s="1">
        <f t="shared" si="42"/>
        <v>0</v>
      </c>
      <c r="M572" s="1">
        <f t="shared" si="43"/>
        <v>0</v>
      </c>
      <c r="N572" s="1">
        <f t="shared" si="44"/>
        <v>1</v>
      </c>
      <c r="O572" s="1">
        <f t="shared" si="45"/>
        <v>1</v>
      </c>
    </row>
    <row r="573" spans="1:15" x14ac:dyDescent="0.25">
      <c r="A573" s="1" t="s">
        <v>174</v>
      </c>
      <c r="B573" s="1">
        <v>3.9</v>
      </c>
      <c r="C573" s="1">
        <v>4.1490641999999998</v>
      </c>
      <c r="D573" s="1">
        <v>10</v>
      </c>
      <c r="G573" s="1" t="s">
        <v>166</v>
      </c>
      <c r="H573" s="1">
        <v>4.3</v>
      </c>
      <c r="I573" s="1">
        <v>4</v>
      </c>
      <c r="J573" s="1">
        <v>1</v>
      </c>
      <c r="K573" s="1">
        <f t="shared" si="46"/>
        <v>0</v>
      </c>
      <c r="L573" s="1">
        <f t="shared" si="42"/>
        <v>0</v>
      </c>
      <c r="M573" s="1">
        <f t="shared" si="43"/>
        <v>0</v>
      </c>
      <c r="N573" s="1">
        <f t="shared" si="44"/>
        <v>1</v>
      </c>
      <c r="O573" s="1">
        <f t="shared" si="45"/>
        <v>1</v>
      </c>
    </row>
    <row r="574" spans="1:15" x14ac:dyDescent="0.25">
      <c r="A574" s="1" t="s">
        <v>192</v>
      </c>
      <c r="B574" s="1">
        <v>5.6</v>
      </c>
      <c r="C574" s="1">
        <v>3.4946672700000008</v>
      </c>
      <c r="D574" s="1">
        <v>8</v>
      </c>
      <c r="G574" s="1" t="s">
        <v>127</v>
      </c>
      <c r="H574" s="1">
        <v>4.7</v>
      </c>
      <c r="I574" s="1">
        <v>4</v>
      </c>
      <c r="J574" s="1">
        <v>1</v>
      </c>
      <c r="K574" s="1">
        <f t="shared" si="46"/>
        <v>0</v>
      </c>
      <c r="L574" s="1">
        <f t="shared" si="42"/>
        <v>0</v>
      </c>
      <c r="M574" s="1">
        <f t="shared" si="43"/>
        <v>0</v>
      </c>
      <c r="N574" s="1">
        <f t="shared" si="44"/>
        <v>1</v>
      </c>
      <c r="O574" s="1">
        <f t="shared" si="45"/>
        <v>1</v>
      </c>
    </row>
    <row r="575" spans="1:15" x14ac:dyDescent="0.25">
      <c r="A575" s="1" t="s">
        <v>116</v>
      </c>
      <c r="B575" s="1">
        <v>4</v>
      </c>
      <c r="C575" s="1">
        <v>3.7885912900000003</v>
      </c>
      <c r="D575" s="1">
        <v>8</v>
      </c>
      <c r="G575" s="1" t="s">
        <v>71</v>
      </c>
      <c r="H575" s="1">
        <v>4.3</v>
      </c>
      <c r="I575" s="1">
        <v>4</v>
      </c>
      <c r="J575" s="1">
        <v>1</v>
      </c>
      <c r="K575" s="1">
        <f t="shared" si="46"/>
        <v>0</v>
      </c>
      <c r="L575" s="1">
        <f t="shared" si="42"/>
        <v>0</v>
      </c>
      <c r="M575" s="1">
        <f t="shared" si="43"/>
        <v>0</v>
      </c>
      <c r="N575" s="1">
        <f t="shared" si="44"/>
        <v>1</v>
      </c>
      <c r="O575" s="1">
        <f t="shared" si="45"/>
        <v>1</v>
      </c>
    </row>
    <row r="576" spans="1:15" x14ac:dyDescent="0.25">
      <c r="A576" s="1" t="s">
        <v>64</v>
      </c>
      <c r="B576" s="1">
        <v>4.5</v>
      </c>
      <c r="C576" s="1">
        <v>4.4552945999999993</v>
      </c>
      <c r="D576" s="1">
        <v>8</v>
      </c>
      <c r="G576" s="1" t="s">
        <v>80</v>
      </c>
      <c r="H576" s="1">
        <v>4.9000000000000004</v>
      </c>
      <c r="I576" s="1">
        <v>4</v>
      </c>
      <c r="J576" s="1">
        <v>1</v>
      </c>
      <c r="K576" s="1">
        <f t="shared" si="46"/>
        <v>0</v>
      </c>
      <c r="L576" s="1">
        <f t="shared" si="42"/>
        <v>0</v>
      </c>
      <c r="M576" s="1">
        <f t="shared" si="43"/>
        <v>0</v>
      </c>
      <c r="N576" s="1">
        <f t="shared" si="44"/>
        <v>1</v>
      </c>
      <c r="O576" s="1">
        <f t="shared" si="45"/>
        <v>1</v>
      </c>
    </row>
    <row r="577" spans="1:15" x14ac:dyDescent="0.25">
      <c r="A577" s="1" t="s">
        <v>114</v>
      </c>
      <c r="B577" s="1">
        <v>4.5</v>
      </c>
      <c r="C577" s="1">
        <v>3.4225612900000018</v>
      </c>
      <c r="D577" s="1">
        <v>8</v>
      </c>
      <c r="G577" s="1" t="s">
        <v>92</v>
      </c>
      <c r="H577" s="1">
        <v>5.4</v>
      </c>
      <c r="I577" s="1">
        <v>4</v>
      </c>
      <c r="J577" s="1">
        <v>1</v>
      </c>
      <c r="K577" s="1">
        <f t="shared" si="46"/>
        <v>0</v>
      </c>
      <c r="L577" s="1">
        <f t="shared" si="42"/>
        <v>0</v>
      </c>
      <c r="M577" s="1">
        <f t="shared" si="43"/>
        <v>0</v>
      </c>
      <c r="N577" s="1">
        <f t="shared" si="44"/>
        <v>1</v>
      </c>
      <c r="O577" s="1">
        <f t="shared" si="45"/>
        <v>1</v>
      </c>
    </row>
    <row r="578" spans="1:15" x14ac:dyDescent="0.25">
      <c r="A578" s="1" t="s">
        <v>149</v>
      </c>
      <c r="B578" s="1">
        <v>4.4000000000000004</v>
      </c>
      <c r="C578" s="1">
        <v>3.6352511000000001</v>
      </c>
      <c r="D578" s="1">
        <v>8</v>
      </c>
      <c r="G578" s="1" t="s">
        <v>105</v>
      </c>
      <c r="H578" s="1">
        <v>4.4000000000000004</v>
      </c>
      <c r="I578" s="1">
        <v>4</v>
      </c>
      <c r="J578" s="1">
        <v>1</v>
      </c>
      <c r="K578" s="1">
        <f t="shared" si="46"/>
        <v>0</v>
      </c>
      <c r="L578" s="1">
        <f t="shared" ref="L578:L641" si="47">IF(AND((J578&lt;I578),(J578&gt;2),(I578&lt;10)),1,0)</f>
        <v>0</v>
      </c>
      <c r="M578" s="1">
        <f t="shared" ref="M578:M641" si="48">IF(J578&gt;=10,1,0)</f>
        <v>0</v>
      </c>
      <c r="N578" s="1">
        <f t="shared" ref="N578:N641" si="49">IF(J578&lt;=2,1,0)</f>
        <v>1</v>
      </c>
      <c r="O578" s="1">
        <f t="shared" ref="O578:O641" si="50">SUM(K578:N578)</f>
        <v>1</v>
      </c>
    </row>
    <row r="579" spans="1:15" x14ac:dyDescent="0.25">
      <c r="A579" s="1" t="s">
        <v>65</v>
      </c>
      <c r="B579" s="1">
        <v>5.0999999999999996</v>
      </c>
      <c r="C579" s="1">
        <v>4.2454264000000004</v>
      </c>
      <c r="D579" s="1">
        <v>7</v>
      </c>
      <c r="G579" s="1" t="s">
        <v>147</v>
      </c>
      <c r="H579" s="1">
        <v>5.0999999999999996</v>
      </c>
      <c r="I579" s="1">
        <v>4</v>
      </c>
      <c r="J579" s="1">
        <v>1</v>
      </c>
      <c r="K579" s="1">
        <f t="shared" si="46"/>
        <v>0</v>
      </c>
      <c r="L579" s="1">
        <f t="shared" si="47"/>
        <v>0</v>
      </c>
      <c r="M579" s="1">
        <f t="shared" si="48"/>
        <v>0</v>
      </c>
      <c r="N579" s="1">
        <f t="shared" si="49"/>
        <v>1</v>
      </c>
      <c r="O579" s="1">
        <f t="shared" si="50"/>
        <v>1</v>
      </c>
    </row>
    <row r="580" spans="1:15" x14ac:dyDescent="0.25">
      <c r="A580" s="1" t="s">
        <v>89</v>
      </c>
      <c r="B580" s="1">
        <v>6.2</v>
      </c>
      <c r="C580" s="1">
        <v>4.6321769500000007</v>
      </c>
      <c r="D580" s="1">
        <v>6</v>
      </c>
      <c r="G580" s="1" t="s">
        <v>151</v>
      </c>
      <c r="H580" s="1">
        <v>4.3</v>
      </c>
      <c r="I580" s="1">
        <v>4</v>
      </c>
      <c r="J580" s="1">
        <v>1</v>
      </c>
      <c r="K580" s="1">
        <f t="shared" si="46"/>
        <v>0</v>
      </c>
      <c r="L580" s="1">
        <f t="shared" si="47"/>
        <v>0</v>
      </c>
      <c r="M580" s="1">
        <f t="shared" si="48"/>
        <v>0</v>
      </c>
      <c r="N580" s="1">
        <f t="shared" si="49"/>
        <v>1</v>
      </c>
      <c r="O580" s="1">
        <f t="shared" si="50"/>
        <v>1</v>
      </c>
    </row>
    <row r="581" spans="1:15" x14ac:dyDescent="0.25">
      <c r="A581" s="1" t="s">
        <v>163</v>
      </c>
      <c r="B581" s="1">
        <v>5.6</v>
      </c>
      <c r="C581" s="1">
        <v>4.0215852099999987</v>
      </c>
      <c r="D581" s="1">
        <v>6</v>
      </c>
      <c r="G581" s="1" t="s">
        <v>157</v>
      </c>
      <c r="H581" s="1">
        <v>4.4000000000000004</v>
      </c>
      <c r="I581" s="1">
        <v>4</v>
      </c>
      <c r="J581" s="1">
        <v>1</v>
      </c>
      <c r="K581" s="1">
        <f t="shared" si="46"/>
        <v>0</v>
      </c>
      <c r="L581" s="1">
        <f t="shared" si="47"/>
        <v>0</v>
      </c>
      <c r="M581" s="1">
        <f t="shared" si="48"/>
        <v>0</v>
      </c>
      <c r="N581" s="1">
        <f t="shared" si="49"/>
        <v>1</v>
      </c>
      <c r="O581" s="1">
        <f t="shared" si="50"/>
        <v>1</v>
      </c>
    </row>
    <row r="582" spans="1:15" x14ac:dyDescent="0.25">
      <c r="A582" s="1" t="s">
        <v>111</v>
      </c>
      <c r="B582" s="1">
        <v>4.5</v>
      </c>
      <c r="C582" s="1">
        <v>2.361952800000001</v>
      </c>
      <c r="D582" s="1">
        <v>6</v>
      </c>
      <c r="G582" s="1" t="s">
        <v>81</v>
      </c>
      <c r="H582" s="1">
        <v>4.5999999999999996</v>
      </c>
      <c r="I582" s="1">
        <v>4</v>
      </c>
      <c r="J582" s="1">
        <v>1</v>
      </c>
      <c r="K582" s="1">
        <f t="shared" si="46"/>
        <v>0</v>
      </c>
      <c r="L582" s="1">
        <f t="shared" si="47"/>
        <v>0</v>
      </c>
      <c r="M582" s="1">
        <f t="shared" si="48"/>
        <v>0</v>
      </c>
      <c r="N582" s="1">
        <f t="shared" si="49"/>
        <v>1</v>
      </c>
      <c r="O582" s="1">
        <f t="shared" si="50"/>
        <v>1</v>
      </c>
    </row>
    <row r="583" spans="1:15" x14ac:dyDescent="0.25">
      <c r="A583" s="1" t="s">
        <v>143</v>
      </c>
      <c r="B583" s="1">
        <v>4.5999999999999996</v>
      </c>
      <c r="C583" s="1">
        <v>3.5385446000000003</v>
      </c>
      <c r="D583" s="1">
        <v>6</v>
      </c>
      <c r="G583" s="1" t="s">
        <v>94</v>
      </c>
      <c r="H583" s="1">
        <v>4.8</v>
      </c>
      <c r="I583" s="1">
        <v>4</v>
      </c>
      <c r="J583" s="1">
        <v>1</v>
      </c>
      <c r="K583" s="1">
        <f t="shared" si="46"/>
        <v>0</v>
      </c>
      <c r="L583" s="1">
        <f t="shared" si="47"/>
        <v>0</v>
      </c>
      <c r="M583" s="1">
        <f t="shared" si="48"/>
        <v>0</v>
      </c>
      <c r="N583" s="1">
        <f t="shared" si="49"/>
        <v>1</v>
      </c>
      <c r="O583" s="1">
        <f t="shared" si="50"/>
        <v>1</v>
      </c>
    </row>
    <row r="584" spans="1:15" x14ac:dyDescent="0.25">
      <c r="A584" s="1" t="s">
        <v>75</v>
      </c>
      <c r="B584" s="1">
        <v>4.3</v>
      </c>
      <c r="C584" s="1">
        <v>4.9959602899999975</v>
      </c>
      <c r="D584" s="1">
        <v>6</v>
      </c>
      <c r="G584" s="1" t="s">
        <v>127</v>
      </c>
      <c r="H584" s="1">
        <v>4.7</v>
      </c>
      <c r="I584" s="1">
        <v>4</v>
      </c>
      <c r="J584" s="1">
        <v>1</v>
      </c>
      <c r="K584" s="1">
        <f t="shared" si="46"/>
        <v>0</v>
      </c>
      <c r="L584" s="1">
        <f t="shared" si="47"/>
        <v>0</v>
      </c>
      <c r="M584" s="1">
        <f t="shared" si="48"/>
        <v>0</v>
      </c>
      <c r="N584" s="1">
        <f t="shared" si="49"/>
        <v>1</v>
      </c>
      <c r="O584" s="1">
        <f t="shared" si="50"/>
        <v>1</v>
      </c>
    </row>
    <row r="585" spans="1:15" x14ac:dyDescent="0.25">
      <c r="A585" s="1" t="s">
        <v>74</v>
      </c>
      <c r="B585" s="1">
        <v>4.4000000000000004</v>
      </c>
      <c r="C585" s="1">
        <v>3.3969581999999998</v>
      </c>
      <c r="D585" s="1">
        <v>6</v>
      </c>
      <c r="G585" s="1" t="s">
        <v>180</v>
      </c>
      <c r="H585" s="1">
        <v>5</v>
      </c>
      <c r="I585" s="1">
        <v>4</v>
      </c>
      <c r="J585" s="1">
        <v>1</v>
      </c>
      <c r="K585" s="1">
        <f t="shared" si="46"/>
        <v>0</v>
      </c>
      <c r="L585" s="1">
        <f t="shared" si="47"/>
        <v>0</v>
      </c>
      <c r="M585" s="1">
        <f t="shared" si="48"/>
        <v>0</v>
      </c>
      <c r="N585" s="1">
        <f t="shared" si="49"/>
        <v>1</v>
      </c>
      <c r="O585" s="1">
        <f t="shared" si="50"/>
        <v>1</v>
      </c>
    </row>
    <row r="586" spans="1:15" x14ac:dyDescent="0.25">
      <c r="A586" s="1" t="s">
        <v>106</v>
      </c>
      <c r="B586" s="1">
        <v>4.3</v>
      </c>
      <c r="C586" s="1">
        <v>2.906925600000001</v>
      </c>
      <c r="D586" s="1">
        <v>6</v>
      </c>
      <c r="G586" s="1" t="s">
        <v>161</v>
      </c>
      <c r="H586" s="1">
        <v>4.2</v>
      </c>
      <c r="I586" s="1">
        <v>4</v>
      </c>
      <c r="J586" s="1">
        <v>1</v>
      </c>
      <c r="K586" s="1">
        <f t="shared" si="46"/>
        <v>0</v>
      </c>
      <c r="L586" s="1">
        <f t="shared" si="47"/>
        <v>0</v>
      </c>
      <c r="M586" s="1">
        <f t="shared" si="48"/>
        <v>0</v>
      </c>
      <c r="N586" s="1">
        <f t="shared" si="49"/>
        <v>1</v>
      </c>
      <c r="O586" s="1">
        <f t="shared" si="50"/>
        <v>1</v>
      </c>
    </row>
    <row r="587" spans="1:15" x14ac:dyDescent="0.25">
      <c r="A587" s="1" t="s">
        <v>97</v>
      </c>
      <c r="B587" s="1">
        <v>4.5</v>
      </c>
      <c r="C587" s="1">
        <v>4.2089973600000006</v>
      </c>
      <c r="D587" s="1">
        <v>6</v>
      </c>
      <c r="G587" s="1" t="s">
        <v>80</v>
      </c>
      <c r="H587" s="1">
        <v>4.9000000000000004</v>
      </c>
      <c r="I587" s="1">
        <v>4</v>
      </c>
      <c r="J587" s="1">
        <v>1</v>
      </c>
      <c r="K587" s="1">
        <f t="shared" si="46"/>
        <v>0</v>
      </c>
      <c r="L587" s="1">
        <f t="shared" si="47"/>
        <v>0</v>
      </c>
      <c r="M587" s="1">
        <f t="shared" si="48"/>
        <v>0</v>
      </c>
      <c r="N587" s="1">
        <f t="shared" si="49"/>
        <v>1</v>
      </c>
      <c r="O587" s="1">
        <f t="shared" si="50"/>
        <v>1</v>
      </c>
    </row>
    <row r="588" spans="1:15" x14ac:dyDescent="0.25">
      <c r="A588" s="1" t="s">
        <v>115</v>
      </c>
      <c r="B588" s="1">
        <v>4.9000000000000004</v>
      </c>
      <c r="C588" s="1">
        <v>3.3536460799999999</v>
      </c>
      <c r="D588" s="1">
        <v>6</v>
      </c>
      <c r="G588" s="1" t="s">
        <v>91</v>
      </c>
      <c r="H588" s="1">
        <v>4.9000000000000004</v>
      </c>
      <c r="I588" s="1">
        <v>4</v>
      </c>
      <c r="J588" s="1">
        <v>1</v>
      </c>
      <c r="K588" s="1">
        <f t="shared" si="46"/>
        <v>0</v>
      </c>
      <c r="L588" s="1">
        <f t="shared" si="47"/>
        <v>0</v>
      </c>
      <c r="M588" s="1">
        <f t="shared" si="48"/>
        <v>0</v>
      </c>
      <c r="N588" s="1">
        <f t="shared" si="49"/>
        <v>1</v>
      </c>
      <c r="O588" s="1">
        <f t="shared" si="50"/>
        <v>1</v>
      </c>
    </row>
    <row r="589" spans="1:15" x14ac:dyDescent="0.25">
      <c r="A589" s="1" t="s">
        <v>62</v>
      </c>
      <c r="B589" s="1">
        <v>4.5</v>
      </c>
      <c r="C589" s="1">
        <v>3.6805921299999995</v>
      </c>
      <c r="D589" s="1">
        <v>6</v>
      </c>
      <c r="G589" s="1" t="s">
        <v>166</v>
      </c>
      <c r="H589" s="1">
        <v>4.3</v>
      </c>
      <c r="I589" s="1">
        <v>4</v>
      </c>
      <c r="J589" s="1">
        <v>1</v>
      </c>
      <c r="K589" s="1">
        <f t="shared" si="46"/>
        <v>0</v>
      </c>
      <c r="L589" s="1">
        <f t="shared" si="47"/>
        <v>0</v>
      </c>
      <c r="M589" s="1">
        <f t="shared" si="48"/>
        <v>0</v>
      </c>
      <c r="N589" s="1">
        <f t="shared" si="49"/>
        <v>1</v>
      </c>
      <c r="O589" s="1">
        <f t="shared" si="50"/>
        <v>1</v>
      </c>
    </row>
    <row r="590" spans="1:15" x14ac:dyDescent="0.25">
      <c r="A590" s="1" t="s">
        <v>171</v>
      </c>
      <c r="B590" s="1">
        <v>4.7</v>
      </c>
      <c r="C590" s="1">
        <v>3.50938821</v>
      </c>
      <c r="D590" s="1">
        <v>6</v>
      </c>
      <c r="G590" s="1" t="s">
        <v>97</v>
      </c>
      <c r="H590" s="1">
        <v>4.5</v>
      </c>
      <c r="I590" s="1">
        <v>4</v>
      </c>
      <c r="J590" s="1">
        <v>1</v>
      </c>
      <c r="K590" s="1">
        <f t="shared" si="46"/>
        <v>0</v>
      </c>
      <c r="L590" s="1">
        <f t="shared" si="47"/>
        <v>0</v>
      </c>
      <c r="M590" s="1">
        <f t="shared" si="48"/>
        <v>0</v>
      </c>
      <c r="N590" s="1">
        <f t="shared" si="49"/>
        <v>1</v>
      </c>
      <c r="O590" s="1">
        <f t="shared" si="50"/>
        <v>1</v>
      </c>
    </row>
    <row r="591" spans="1:15" x14ac:dyDescent="0.25">
      <c r="A591" s="1" t="s">
        <v>124</v>
      </c>
      <c r="B591" s="1">
        <v>4.5</v>
      </c>
      <c r="C591" s="1">
        <v>4.5343897499999999</v>
      </c>
      <c r="D591" s="1">
        <v>6</v>
      </c>
      <c r="G591" s="1" t="s">
        <v>111</v>
      </c>
      <c r="H591" s="1">
        <v>4.5</v>
      </c>
      <c r="I591" s="1">
        <v>4</v>
      </c>
      <c r="J591" s="1">
        <v>1</v>
      </c>
      <c r="K591" s="1">
        <f t="shared" ref="K591:K654" si="51">IF(AND((10&gt;J591),(J591&gt;I591),(I591&gt;2)),1,0)</f>
        <v>0</v>
      </c>
      <c r="L591" s="1">
        <f t="shared" si="47"/>
        <v>0</v>
      </c>
      <c r="M591" s="1">
        <f t="shared" si="48"/>
        <v>0</v>
      </c>
      <c r="N591" s="1">
        <f t="shared" si="49"/>
        <v>1</v>
      </c>
      <c r="O591" s="1">
        <f t="shared" si="50"/>
        <v>1</v>
      </c>
    </row>
    <row r="592" spans="1:15" x14ac:dyDescent="0.25">
      <c r="A592" s="1" t="s">
        <v>152</v>
      </c>
      <c r="B592" s="1">
        <v>4.5</v>
      </c>
      <c r="C592" s="1">
        <v>4.5018988000000002</v>
      </c>
      <c r="D592" s="1">
        <v>6</v>
      </c>
      <c r="G592" s="1" t="s">
        <v>114</v>
      </c>
      <c r="H592" s="1">
        <v>4.5</v>
      </c>
      <c r="I592" s="1">
        <v>4</v>
      </c>
      <c r="J592" s="1">
        <v>1</v>
      </c>
      <c r="K592" s="1">
        <f t="shared" si="51"/>
        <v>0</v>
      </c>
      <c r="L592" s="1">
        <f t="shared" si="47"/>
        <v>0</v>
      </c>
      <c r="M592" s="1">
        <f t="shared" si="48"/>
        <v>0</v>
      </c>
      <c r="N592" s="1">
        <f t="shared" si="49"/>
        <v>1</v>
      </c>
      <c r="O592" s="1">
        <f t="shared" si="50"/>
        <v>1</v>
      </c>
    </row>
    <row r="593" spans="1:15" x14ac:dyDescent="0.25">
      <c r="A593" s="1" t="s">
        <v>107</v>
      </c>
      <c r="B593" s="1">
        <v>4.8</v>
      </c>
      <c r="C593" s="1">
        <v>5.2554657500000008</v>
      </c>
      <c r="D593" s="1">
        <v>6</v>
      </c>
      <c r="G593" s="1" t="s">
        <v>124</v>
      </c>
      <c r="H593" s="1">
        <v>4.5</v>
      </c>
      <c r="I593" s="1">
        <v>4</v>
      </c>
      <c r="J593" s="1">
        <v>1</v>
      </c>
      <c r="K593" s="1">
        <f t="shared" si="51"/>
        <v>0</v>
      </c>
      <c r="L593" s="1">
        <f t="shared" si="47"/>
        <v>0</v>
      </c>
      <c r="M593" s="1">
        <f t="shared" si="48"/>
        <v>0</v>
      </c>
      <c r="N593" s="1">
        <f t="shared" si="49"/>
        <v>1</v>
      </c>
      <c r="O593" s="1">
        <f t="shared" si="50"/>
        <v>1</v>
      </c>
    </row>
    <row r="594" spans="1:15" x14ac:dyDescent="0.25">
      <c r="A594" s="1" t="s">
        <v>88</v>
      </c>
      <c r="B594" s="1">
        <v>4.5</v>
      </c>
      <c r="C594" s="1">
        <v>3.7157991199999993</v>
      </c>
      <c r="D594" s="1">
        <v>5</v>
      </c>
      <c r="G594" s="1" t="s">
        <v>137</v>
      </c>
      <c r="H594" s="1">
        <v>5.3</v>
      </c>
      <c r="I594" s="1">
        <v>4</v>
      </c>
      <c r="J594" s="1">
        <v>1</v>
      </c>
      <c r="K594" s="1">
        <f t="shared" si="51"/>
        <v>0</v>
      </c>
      <c r="L594" s="1">
        <f t="shared" si="47"/>
        <v>0</v>
      </c>
      <c r="M594" s="1">
        <f t="shared" si="48"/>
        <v>0</v>
      </c>
      <c r="N594" s="1">
        <f t="shared" si="49"/>
        <v>1</v>
      </c>
      <c r="O594" s="1">
        <f t="shared" si="50"/>
        <v>1</v>
      </c>
    </row>
    <row r="595" spans="1:15" x14ac:dyDescent="0.25">
      <c r="A595" s="1" t="s">
        <v>84</v>
      </c>
      <c r="B595" s="1">
        <v>5</v>
      </c>
      <c r="C595" s="1">
        <v>4.5338315299999996</v>
      </c>
      <c r="D595" s="1">
        <v>5</v>
      </c>
      <c r="G595" s="1" t="s">
        <v>138</v>
      </c>
      <c r="H595" s="1">
        <v>4.7</v>
      </c>
      <c r="I595" s="1">
        <v>4</v>
      </c>
      <c r="J595" s="1">
        <v>1</v>
      </c>
      <c r="K595" s="1">
        <f t="shared" si="51"/>
        <v>0</v>
      </c>
      <c r="L595" s="1">
        <f t="shared" si="47"/>
        <v>0</v>
      </c>
      <c r="M595" s="1">
        <f t="shared" si="48"/>
        <v>0</v>
      </c>
      <c r="N595" s="1">
        <f t="shared" si="49"/>
        <v>1</v>
      </c>
      <c r="O595" s="1">
        <f t="shared" si="50"/>
        <v>1</v>
      </c>
    </row>
    <row r="596" spans="1:15" x14ac:dyDescent="0.25">
      <c r="A596" s="1" t="s">
        <v>104</v>
      </c>
      <c r="B596" s="1">
        <v>5.4</v>
      </c>
      <c r="C596" s="1">
        <v>4.7222989399999991</v>
      </c>
      <c r="D596" s="1">
        <v>5</v>
      </c>
      <c r="G596" s="1" t="s">
        <v>170</v>
      </c>
      <c r="H596" s="1">
        <v>5.3</v>
      </c>
      <c r="I596" s="1">
        <v>4</v>
      </c>
      <c r="J596" s="1">
        <v>1</v>
      </c>
      <c r="K596" s="1">
        <f t="shared" si="51"/>
        <v>0</v>
      </c>
      <c r="L596" s="1">
        <f t="shared" si="47"/>
        <v>0</v>
      </c>
      <c r="M596" s="1">
        <f t="shared" si="48"/>
        <v>0</v>
      </c>
      <c r="N596" s="1">
        <f t="shared" si="49"/>
        <v>1</v>
      </c>
      <c r="O596" s="1">
        <f t="shared" si="50"/>
        <v>1</v>
      </c>
    </row>
    <row r="597" spans="1:15" x14ac:dyDescent="0.25">
      <c r="A597" s="1" t="s">
        <v>158</v>
      </c>
      <c r="B597" s="1">
        <v>4.3</v>
      </c>
      <c r="C597" s="1">
        <v>3.2930959799999999</v>
      </c>
      <c r="D597" s="1">
        <v>4</v>
      </c>
      <c r="G597" s="1" t="s">
        <v>152</v>
      </c>
      <c r="H597" s="1">
        <v>4.5</v>
      </c>
      <c r="I597" s="1">
        <v>4</v>
      </c>
      <c r="J597" s="1">
        <v>1</v>
      </c>
      <c r="K597" s="1">
        <f t="shared" si="51"/>
        <v>0</v>
      </c>
      <c r="L597" s="1">
        <f t="shared" si="47"/>
        <v>0</v>
      </c>
      <c r="M597" s="1">
        <f t="shared" si="48"/>
        <v>0</v>
      </c>
      <c r="N597" s="1">
        <f t="shared" si="49"/>
        <v>1</v>
      </c>
      <c r="O597" s="1">
        <f t="shared" si="50"/>
        <v>1</v>
      </c>
    </row>
    <row r="598" spans="1:15" x14ac:dyDescent="0.25">
      <c r="A598" s="1" t="s">
        <v>137</v>
      </c>
      <c r="B598" s="1">
        <v>5.3</v>
      </c>
      <c r="C598" s="1">
        <v>4.8627140299999994</v>
      </c>
      <c r="D598" s="1">
        <v>2</v>
      </c>
      <c r="G598" s="1" t="s">
        <v>75</v>
      </c>
      <c r="H598" s="1">
        <v>4.3</v>
      </c>
      <c r="I598" s="1">
        <v>4</v>
      </c>
      <c r="J598" s="1">
        <v>1</v>
      </c>
      <c r="K598" s="1">
        <f t="shared" si="51"/>
        <v>0</v>
      </c>
      <c r="L598" s="1">
        <f t="shared" si="47"/>
        <v>0</v>
      </c>
      <c r="M598" s="1">
        <f t="shared" si="48"/>
        <v>0</v>
      </c>
      <c r="N598" s="1">
        <f t="shared" si="49"/>
        <v>1</v>
      </c>
      <c r="O598" s="1">
        <f t="shared" si="50"/>
        <v>1</v>
      </c>
    </row>
    <row r="599" spans="1:15" x14ac:dyDescent="0.25">
      <c r="A599" s="1" t="s">
        <v>184</v>
      </c>
      <c r="B599" s="1">
        <v>5.4</v>
      </c>
      <c r="C599" s="1">
        <v>2.8217183000000006</v>
      </c>
      <c r="D599" s="1">
        <v>2</v>
      </c>
      <c r="G599" s="1" t="s">
        <v>101</v>
      </c>
      <c r="H599" s="1">
        <v>4.9000000000000004</v>
      </c>
      <c r="I599" s="1">
        <v>4</v>
      </c>
      <c r="J599" s="1">
        <v>1</v>
      </c>
      <c r="K599" s="1">
        <f t="shared" si="51"/>
        <v>0</v>
      </c>
      <c r="L599" s="1">
        <f t="shared" si="47"/>
        <v>0</v>
      </c>
      <c r="M599" s="1">
        <f t="shared" si="48"/>
        <v>0</v>
      </c>
      <c r="N599" s="1">
        <f t="shared" si="49"/>
        <v>1</v>
      </c>
      <c r="O599" s="1">
        <f t="shared" si="50"/>
        <v>1</v>
      </c>
    </row>
    <row r="600" spans="1:15" x14ac:dyDescent="0.25">
      <c r="A600" s="1" t="s">
        <v>96</v>
      </c>
      <c r="B600" s="1">
        <v>4.9000000000000004</v>
      </c>
      <c r="C600" s="1">
        <v>2.7603733699999999</v>
      </c>
      <c r="D600" s="1">
        <v>2</v>
      </c>
      <c r="G600" s="1" t="s">
        <v>187</v>
      </c>
      <c r="H600" s="1">
        <v>4.4000000000000004</v>
      </c>
      <c r="I600" s="1">
        <v>4</v>
      </c>
      <c r="J600" s="1">
        <v>1</v>
      </c>
      <c r="K600" s="1">
        <f t="shared" si="51"/>
        <v>0</v>
      </c>
      <c r="L600" s="1">
        <f t="shared" si="47"/>
        <v>0</v>
      </c>
      <c r="M600" s="1">
        <f t="shared" si="48"/>
        <v>0</v>
      </c>
      <c r="N600" s="1">
        <f t="shared" si="49"/>
        <v>1</v>
      </c>
      <c r="O600" s="1">
        <f t="shared" si="50"/>
        <v>1</v>
      </c>
    </row>
    <row r="601" spans="1:15" x14ac:dyDescent="0.25">
      <c r="A601" s="1" t="s">
        <v>146</v>
      </c>
      <c r="B601" s="1">
        <v>4.3</v>
      </c>
      <c r="C601" s="1">
        <v>3.4505747099999997</v>
      </c>
      <c r="D601" s="1">
        <v>2</v>
      </c>
      <c r="G601" s="1" t="s">
        <v>143</v>
      </c>
      <c r="H601" s="1">
        <v>4.5999999999999996</v>
      </c>
      <c r="I601" s="1">
        <v>4</v>
      </c>
      <c r="J601" s="1">
        <v>1</v>
      </c>
      <c r="K601" s="1">
        <f t="shared" si="51"/>
        <v>0</v>
      </c>
      <c r="L601" s="1">
        <f t="shared" si="47"/>
        <v>0</v>
      </c>
      <c r="M601" s="1">
        <f t="shared" si="48"/>
        <v>0</v>
      </c>
      <c r="N601" s="1">
        <f t="shared" si="49"/>
        <v>1</v>
      </c>
      <c r="O601" s="1">
        <f t="shared" si="50"/>
        <v>1</v>
      </c>
    </row>
    <row r="602" spans="1:15" x14ac:dyDescent="0.25">
      <c r="A602" s="1" t="s">
        <v>82</v>
      </c>
      <c r="B602" s="1">
        <v>4.3</v>
      </c>
      <c r="C602" s="1">
        <v>3.5486054999999994</v>
      </c>
      <c r="D602" s="1">
        <v>2</v>
      </c>
      <c r="G602" s="1" t="s">
        <v>146</v>
      </c>
      <c r="H602" s="1">
        <v>4.3</v>
      </c>
      <c r="I602" s="1">
        <v>4</v>
      </c>
      <c r="J602" s="1">
        <v>1</v>
      </c>
      <c r="K602" s="1">
        <f t="shared" si="51"/>
        <v>0</v>
      </c>
      <c r="L602" s="1">
        <f t="shared" si="47"/>
        <v>0</v>
      </c>
      <c r="M602" s="1">
        <f t="shared" si="48"/>
        <v>0</v>
      </c>
      <c r="N602" s="1">
        <f t="shared" si="49"/>
        <v>1</v>
      </c>
      <c r="O602" s="1">
        <f t="shared" si="50"/>
        <v>1</v>
      </c>
    </row>
    <row r="603" spans="1:15" x14ac:dyDescent="0.25">
      <c r="A603" s="1" t="s">
        <v>85</v>
      </c>
      <c r="B603" s="1">
        <v>4.8</v>
      </c>
      <c r="C603" s="1">
        <v>3.1222400299999999</v>
      </c>
      <c r="D603" s="1">
        <v>2</v>
      </c>
      <c r="G603" s="1" t="s">
        <v>189</v>
      </c>
      <c r="H603" s="1">
        <v>4.4000000000000004</v>
      </c>
      <c r="I603" s="1">
        <v>4</v>
      </c>
      <c r="J603" s="1">
        <v>1</v>
      </c>
      <c r="K603" s="1">
        <f t="shared" si="51"/>
        <v>0</v>
      </c>
      <c r="L603" s="1">
        <f t="shared" si="47"/>
        <v>0</v>
      </c>
      <c r="M603" s="1">
        <f t="shared" si="48"/>
        <v>0</v>
      </c>
      <c r="N603" s="1">
        <f t="shared" si="49"/>
        <v>1</v>
      </c>
      <c r="O603" s="1">
        <f t="shared" si="50"/>
        <v>1</v>
      </c>
    </row>
    <row r="604" spans="1:15" x14ac:dyDescent="0.25">
      <c r="A604" s="1" t="s">
        <v>167</v>
      </c>
      <c r="B604" s="1">
        <v>4.5</v>
      </c>
      <c r="C604" s="1">
        <v>4.6198833700000002</v>
      </c>
      <c r="D604" s="1">
        <v>2</v>
      </c>
      <c r="G604" s="1" t="s">
        <v>80</v>
      </c>
      <c r="H604" s="1">
        <v>4.9000000000000004</v>
      </c>
      <c r="I604" s="1">
        <v>4</v>
      </c>
      <c r="J604" s="1">
        <v>1</v>
      </c>
      <c r="K604" s="1">
        <f t="shared" si="51"/>
        <v>0</v>
      </c>
      <c r="L604" s="1">
        <f t="shared" si="47"/>
        <v>0</v>
      </c>
      <c r="M604" s="1">
        <f t="shared" si="48"/>
        <v>0</v>
      </c>
      <c r="N604" s="1">
        <f t="shared" si="49"/>
        <v>1</v>
      </c>
      <c r="O604" s="1">
        <f t="shared" si="50"/>
        <v>1</v>
      </c>
    </row>
    <row r="605" spans="1:15" x14ac:dyDescent="0.25">
      <c r="A605" s="1" t="s">
        <v>139</v>
      </c>
      <c r="B605" s="1">
        <v>4.4000000000000004</v>
      </c>
      <c r="C605" s="1">
        <v>3.946910079999999</v>
      </c>
      <c r="D605" s="1">
        <v>2</v>
      </c>
      <c r="G605" s="1" t="s">
        <v>91</v>
      </c>
      <c r="H605" s="1">
        <v>4.9000000000000004</v>
      </c>
      <c r="I605" s="1">
        <v>4</v>
      </c>
      <c r="J605" s="1">
        <v>1</v>
      </c>
      <c r="K605" s="1">
        <f t="shared" si="51"/>
        <v>0</v>
      </c>
      <c r="L605" s="1">
        <f t="shared" si="47"/>
        <v>0</v>
      </c>
      <c r="M605" s="1">
        <f t="shared" si="48"/>
        <v>0</v>
      </c>
      <c r="N605" s="1">
        <f t="shared" si="49"/>
        <v>1</v>
      </c>
      <c r="O605" s="1">
        <f t="shared" si="50"/>
        <v>1</v>
      </c>
    </row>
    <row r="606" spans="1:15" x14ac:dyDescent="0.25">
      <c r="A606" s="1" t="s">
        <v>141</v>
      </c>
      <c r="B606" s="1">
        <v>4.7</v>
      </c>
      <c r="C606" s="1">
        <v>2.6537836300000004</v>
      </c>
      <c r="D606" s="1">
        <v>2</v>
      </c>
      <c r="G606" s="1" t="s">
        <v>166</v>
      </c>
      <c r="H606" s="1">
        <v>4.3</v>
      </c>
      <c r="I606" s="1">
        <v>4</v>
      </c>
      <c r="J606" s="1">
        <v>1</v>
      </c>
      <c r="K606" s="1">
        <f t="shared" si="51"/>
        <v>0</v>
      </c>
      <c r="L606" s="1">
        <f t="shared" si="47"/>
        <v>0</v>
      </c>
      <c r="M606" s="1">
        <f t="shared" si="48"/>
        <v>0</v>
      </c>
      <c r="N606" s="1">
        <f t="shared" si="49"/>
        <v>1</v>
      </c>
      <c r="O606" s="1">
        <f t="shared" si="50"/>
        <v>1</v>
      </c>
    </row>
    <row r="607" spans="1:15" x14ac:dyDescent="0.25">
      <c r="A607" s="1" t="s">
        <v>76</v>
      </c>
      <c r="B607" s="1">
        <v>4.9000000000000004</v>
      </c>
      <c r="C607" s="1">
        <v>3.0788675100000003</v>
      </c>
      <c r="D607" s="1">
        <v>2</v>
      </c>
      <c r="G607" s="1" t="s">
        <v>100</v>
      </c>
      <c r="H607" s="1">
        <v>4.8</v>
      </c>
      <c r="I607" s="1">
        <v>4</v>
      </c>
      <c r="J607" s="1">
        <v>1</v>
      </c>
      <c r="K607" s="1">
        <f t="shared" si="51"/>
        <v>0</v>
      </c>
      <c r="L607" s="1">
        <f t="shared" si="47"/>
        <v>0</v>
      </c>
      <c r="M607" s="1">
        <f t="shared" si="48"/>
        <v>0</v>
      </c>
      <c r="N607" s="1">
        <f t="shared" si="49"/>
        <v>1</v>
      </c>
      <c r="O607" s="1">
        <f t="shared" si="50"/>
        <v>1</v>
      </c>
    </row>
    <row r="608" spans="1:15" x14ac:dyDescent="0.25">
      <c r="A608" s="1" t="s">
        <v>87</v>
      </c>
      <c r="B608" s="1">
        <v>5</v>
      </c>
      <c r="C608" s="1">
        <v>2.8674030300000011</v>
      </c>
      <c r="D608" s="1">
        <v>2</v>
      </c>
      <c r="G608" s="1" t="s">
        <v>182</v>
      </c>
      <c r="H608" s="1">
        <v>5.0999999999999996</v>
      </c>
      <c r="I608" s="1">
        <v>4</v>
      </c>
      <c r="J608" s="1">
        <v>1</v>
      </c>
      <c r="K608" s="1">
        <f t="shared" si="51"/>
        <v>0</v>
      </c>
      <c r="L608" s="1">
        <f t="shared" si="47"/>
        <v>0</v>
      </c>
      <c r="M608" s="1">
        <f t="shared" si="48"/>
        <v>0</v>
      </c>
      <c r="N608" s="1">
        <f t="shared" si="49"/>
        <v>1</v>
      </c>
      <c r="O608" s="1">
        <f t="shared" si="50"/>
        <v>1</v>
      </c>
    </row>
    <row r="609" spans="1:15" x14ac:dyDescent="0.25">
      <c r="A609" s="1" t="s">
        <v>166</v>
      </c>
      <c r="B609" s="1">
        <v>4.3</v>
      </c>
      <c r="C609" s="1">
        <v>3.6639254099999996</v>
      </c>
      <c r="D609" s="1">
        <v>2</v>
      </c>
      <c r="G609" s="1" t="s">
        <v>170</v>
      </c>
      <c r="H609" s="1">
        <v>5.3</v>
      </c>
      <c r="I609" s="1">
        <v>4</v>
      </c>
      <c r="J609" s="1">
        <v>1</v>
      </c>
      <c r="K609" s="1">
        <f t="shared" si="51"/>
        <v>0</v>
      </c>
      <c r="L609" s="1">
        <f t="shared" si="47"/>
        <v>0</v>
      </c>
      <c r="M609" s="1">
        <f t="shared" si="48"/>
        <v>0</v>
      </c>
      <c r="N609" s="1">
        <f t="shared" si="49"/>
        <v>1</v>
      </c>
      <c r="O609" s="1">
        <f t="shared" si="50"/>
        <v>1</v>
      </c>
    </row>
    <row r="610" spans="1:15" x14ac:dyDescent="0.25">
      <c r="A610" s="1" t="s">
        <v>102</v>
      </c>
      <c r="B610" s="1">
        <v>4.3</v>
      </c>
      <c r="C610" s="1">
        <v>3.7491886999999995</v>
      </c>
      <c r="D610" s="1">
        <v>2</v>
      </c>
      <c r="G610" s="1" t="s">
        <v>183</v>
      </c>
      <c r="H610" s="1">
        <v>4.5999999999999996</v>
      </c>
      <c r="I610" s="1">
        <v>4</v>
      </c>
      <c r="J610" s="1">
        <v>1</v>
      </c>
      <c r="K610" s="1">
        <f t="shared" si="51"/>
        <v>0</v>
      </c>
      <c r="L610" s="1">
        <f t="shared" si="47"/>
        <v>0</v>
      </c>
      <c r="M610" s="1">
        <f t="shared" si="48"/>
        <v>0</v>
      </c>
      <c r="N610" s="1">
        <f t="shared" si="49"/>
        <v>1</v>
      </c>
      <c r="O610" s="1">
        <f t="shared" si="50"/>
        <v>1</v>
      </c>
    </row>
    <row r="611" spans="1:15" x14ac:dyDescent="0.25">
      <c r="A611" s="1" t="s">
        <v>148</v>
      </c>
      <c r="B611" s="1">
        <v>7.1</v>
      </c>
      <c r="C611" s="1">
        <v>5.2072800200000007</v>
      </c>
      <c r="D611" s="1">
        <v>2</v>
      </c>
      <c r="G611" s="1" t="s">
        <v>59</v>
      </c>
      <c r="H611" s="1">
        <v>6.7</v>
      </c>
      <c r="I611" s="1">
        <v>4</v>
      </c>
      <c r="J611" s="1">
        <v>1</v>
      </c>
      <c r="K611" s="1">
        <f t="shared" si="51"/>
        <v>0</v>
      </c>
      <c r="L611" s="1">
        <f t="shared" si="47"/>
        <v>0</v>
      </c>
      <c r="M611" s="1">
        <f t="shared" si="48"/>
        <v>0</v>
      </c>
      <c r="N611" s="1">
        <f t="shared" si="49"/>
        <v>1</v>
      </c>
      <c r="O611" s="1">
        <f t="shared" si="50"/>
        <v>1</v>
      </c>
    </row>
    <row r="612" spans="1:15" x14ac:dyDescent="0.25">
      <c r="A612" s="1" t="s">
        <v>71</v>
      </c>
      <c r="B612" s="1">
        <v>4.3</v>
      </c>
      <c r="C612" s="1">
        <v>3.2186609999999991</v>
      </c>
      <c r="D612" s="1">
        <v>2</v>
      </c>
      <c r="G612" s="1" t="s">
        <v>64</v>
      </c>
      <c r="H612" s="1">
        <v>4.5</v>
      </c>
      <c r="I612" s="1">
        <v>4</v>
      </c>
      <c r="J612" s="1">
        <v>1</v>
      </c>
      <c r="K612" s="1">
        <f t="shared" si="51"/>
        <v>0</v>
      </c>
      <c r="L612" s="1">
        <f t="shared" si="47"/>
        <v>0</v>
      </c>
      <c r="M612" s="1">
        <f t="shared" si="48"/>
        <v>0</v>
      </c>
      <c r="N612" s="1">
        <f t="shared" si="49"/>
        <v>1</v>
      </c>
      <c r="O612" s="1">
        <f t="shared" si="50"/>
        <v>1</v>
      </c>
    </row>
    <row r="613" spans="1:15" x14ac:dyDescent="0.25">
      <c r="A613" s="1" t="s">
        <v>110</v>
      </c>
      <c r="B613" s="1">
        <v>4.3</v>
      </c>
      <c r="C613" s="1">
        <v>3.6175543699999997</v>
      </c>
      <c r="D613" s="1">
        <v>1</v>
      </c>
      <c r="G613" s="1" t="s">
        <v>66</v>
      </c>
      <c r="H613" s="1">
        <v>4.8</v>
      </c>
      <c r="I613" s="1">
        <v>4</v>
      </c>
      <c r="J613" s="1">
        <v>1</v>
      </c>
      <c r="K613" s="1">
        <f t="shared" si="51"/>
        <v>0</v>
      </c>
      <c r="L613" s="1">
        <f t="shared" si="47"/>
        <v>0</v>
      </c>
      <c r="M613" s="1">
        <f t="shared" si="48"/>
        <v>0</v>
      </c>
      <c r="N613" s="1">
        <f t="shared" si="49"/>
        <v>1</v>
      </c>
      <c r="O613" s="1">
        <f t="shared" si="50"/>
        <v>1</v>
      </c>
    </row>
    <row r="614" spans="1:15" x14ac:dyDescent="0.25">
      <c r="A614" s="1" t="s">
        <v>186</v>
      </c>
      <c r="B614" s="1">
        <v>5.0999999999999996</v>
      </c>
      <c r="C614" s="1">
        <v>4.3066012000000002</v>
      </c>
      <c r="D614" s="1">
        <v>1</v>
      </c>
      <c r="G614" s="1" t="s">
        <v>67</v>
      </c>
      <c r="H614" s="1">
        <v>5.4</v>
      </c>
      <c r="I614" s="1">
        <v>4</v>
      </c>
      <c r="J614" s="1">
        <v>1</v>
      </c>
      <c r="K614" s="1">
        <f t="shared" si="51"/>
        <v>0</v>
      </c>
      <c r="L614" s="1">
        <f t="shared" si="47"/>
        <v>0</v>
      </c>
      <c r="M614" s="1">
        <f t="shared" si="48"/>
        <v>0</v>
      </c>
      <c r="N614" s="1">
        <f t="shared" si="49"/>
        <v>1</v>
      </c>
      <c r="O614" s="1">
        <f t="shared" si="50"/>
        <v>1</v>
      </c>
    </row>
    <row r="615" spans="1:15" x14ac:dyDescent="0.25">
      <c r="A615" s="1" t="s">
        <v>61</v>
      </c>
      <c r="B615" s="1">
        <v>4.7</v>
      </c>
      <c r="C615" s="1">
        <v>3.8600694000000013</v>
      </c>
      <c r="D615" s="1">
        <v>1</v>
      </c>
      <c r="G615" s="1" t="s">
        <v>68</v>
      </c>
      <c r="H615" s="1">
        <v>4.7</v>
      </c>
      <c r="I615" s="1">
        <v>4</v>
      </c>
      <c r="J615" s="1">
        <v>1</v>
      </c>
      <c r="K615" s="1">
        <f t="shared" si="51"/>
        <v>0</v>
      </c>
      <c r="L615" s="1">
        <f t="shared" si="47"/>
        <v>0</v>
      </c>
      <c r="M615" s="1">
        <f t="shared" si="48"/>
        <v>0</v>
      </c>
      <c r="N615" s="1">
        <f t="shared" si="49"/>
        <v>1</v>
      </c>
      <c r="O615" s="1">
        <f t="shared" si="50"/>
        <v>1</v>
      </c>
    </row>
    <row r="616" spans="1:15" x14ac:dyDescent="0.25">
      <c r="A616" s="1" t="s">
        <v>67</v>
      </c>
      <c r="B616" s="1">
        <v>5.4</v>
      </c>
      <c r="C616" s="1">
        <v>4.0629955700000009</v>
      </c>
      <c r="D616" s="1">
        <v>1</v>
      </c>
      <c r="G616" s="1" t="s">
        <v>80</v>
      </c>
      <c r="H616" s="1">
        <v>4.9000000000000004</v>
      </c>
      <c r="I616" s="1">
        <v>4</v>
      </c>
      <c r="J616" s="1">
        <v>1</v>
      </c>
      <c r="K616" s="1">
        <f t="shared" si="51"/>
        <v>0</v>
      </c>
      <c r="L616" s="1">
        <f t="shared" si="47"/>
        <v>0</v>
      </c>
      <c r="M616" s="1">
        <f t="shared" si="48"/>
        <v>0</v>
      </c>
      <c r="N616" s="1">
        <f t="shared" si="49"/>
        <v>1</v>
      </c>
      <c r="O616" s="1">
        <f t="shared" si="50"/>
        <v>1</v>
      </c>
    </row>
    <row r="617" spans="1:15" x14ac:dyDescent="0.25">
      <c r="A617" s="1" t="s">
        <v>194</v>
      </c>
      <c r="B617" s="1">
        <v>5.2</v>
      </c>
      <c r="C617" s="1">
        <v>4.7475685999999993</v>
      </c>
      <c r="D617" s="1">
        <v>1</v>
      </c>
      <c r="G617" s="1" t="s">
        <v>91</v>
      </c>
      <c r="H617" s="1">
        <v>4.9000000000000004</v>
      </c>
      <c r="I617" s="1">
        <v>4</v>
      </c>
      <c r="J617" s="1">
        <v>1</v>
      </c>
      <c r="K617" s="1">
        <f t="shared" si="51"/>
        <v>0</v>
      </c>
      <c r="L617" s="1">
        <f t="shared" si="47"/>
        <v>0</v>
      </c>
      <c r="M617" s="1">
        <f t="shared" si="48"/>
        <v>0</v>
      </c>
      <c r="N617" s="1">
        <f t="shared" si="49"/>
        <v>1</v>
      </c>
      <c r="O617" s="1">
        <f t="shared" si="50"/>
        <v>1</v>
      </c>
    </row>
    <row r="618" spans="1:15" x14ac:dyDescent="0.25">
      <c r="A618" s="1" t="s">
        <v>155</v>
      </c>
      <c r="B618" s="1">
        <v>8.5</v>
      </c>
      <c r="C618" s="1">
        <v>5.1448912999999994</v>
      </c>
      <c r="D618" s="1">
        <v>1</v>
      </c>
      <c r="G618" s="1" t="s">
        <v>97</v>
      </c>
      <c r="H618" s="1">
        <v>4.5</v>
      </c>
      <c r="I618" s="1">
        <v>4</v>
      </c>
      <c r="J618" s="1">
        <v>1</v>
      </c>
      <c r="K618" s="1">
        <f t="shared" si="51"/>
        <v>0</v>
      </c>
      <c r="L618" s="1">
        <f t="shared" si="47"/>
        <v>0</v>
      </c>
      <c r="M618" s="1">
        <f t="shared" si="48"/>
        <v>0</v>
      </c>
      <c r="N618" s="1">
        <f t="shared" si="49"/>
        <v>1</v>
      </c>
      <c r="O618" s="1">
        <f t="shared" si="50"/>
        <v>1</v>
      </c>
    </row>
    <row r="619" spans="1:15" x14ac:dyDescent="0.25">
      <c r="A619" s="1" t="s">
        <v>59</v>
      </c>
      <c r="B619" s="1">
        <v>6.7</v>
      </c>
      <c r="C619" s="1">
        <v>4.1289834100000009</v>
      </c>
      <c r="D619" s="1">
        <v>1</v>
      </c>
      <c r="G619" s="1" t="s">
        <v>124</v>
      </c>
      <c r="H619" s="1">
        <v>4.5</v>
      </c>
      <c r="I619" s="1">
        <v>4</v>
      </c>
      <c r="J619" s="1">
        <v>1</v>
      </c>
      <c r="K619" s="1">
        <f t="shared" si="51"/>
        <v>0</v>
      </c>
      <c r="L619" s="1">
        <f t="shared" si="47"/>
        <v>0</v>
      </c>
      <c r="M619" s="1">
        <f t="shared" si="48"/>
        <v>0</v>
      </c>
      <c r="N619" s="1">
        <f t="shared" si="49"/>
        <v>1</v>
      </c>
      <c r="O619" s="1">
        <f t="shared" si="50"/>
        <v>1</v>
      </c>
    </row>
    <row r="620" spans="1:15" x14ac:dyDescent="0.25">
      <c r="A620" s="1" t="s">
        <v>185</v>
      </c>
      <c r="B620" s="1">
        <v>4.5</v>
      </c>
      <c r="C620" s="1">
        <v>4.0233258499999991</v>
      </c>
      <c r="D620" s="1">
        <v>1</v>
      </c>
      <c r="G620" s="1" t="s">
        <v>137</v>
      </c>
      <c r="H620" s="1">
        <v>5.3</v>
      </c>
      <c r="I620" s="1">
        <v>4</v>
      </c>
      <c r="J620" s="1">
        <v>1</v>
      </c>
      <c r="K620" s="1">
        <f t="shared" si="51"/>
        <v>0</v>
      </c>
      <c r="L620" s="1">
        <f t="shared" si="47"/>
        <v>0</v>
      </c>
      <c r="M620" s="1">
        <f t="shared" si="48"/>
        <v>0</v>
      </c>
      <c r="N620" s="1">
        <f t="shared" si="49"/>
        <v>1</v>
      </c>
      <c r="O620" s="1">
        <f t="shared" si="50"/>
        <v>1</v>
      </c>
    </row>
    <row r="621" spans="1:15" x14ac:dyDescent="0.25">
      <c r="A621" s="1" t="s">
        <v>175</v>
      </c>
      <c r="B621" s="1">
        <v>3.9</v>
      </c>
      <c r="C621" s="1">
        <v>2.2164410300000004</v>
      </c>
      <c r="D621" s="1">
        <v>1</v>
      </c>
      <c r="G621" s="1" t="s">
        <v>138</v>
      </c>
      <c r="H621" s="1">
        <v>4.7</v>
      </c>
      <c r="I621" s="1">
        <v>4</v>
      </c>
      <c r="J621" s="1">
        <v>1</v>
      </c>
      <c r="K621" s="1">
        <f t="shared" si="51"/>
        <v>0</v>
      </c>
      <c r="L621" s="1">
        <f t="shared" si="47"/>
        <v>0</v>
      </c>
      <c r="M621" s="1">
        <f t="shared" si="48"/>
        <v>0</v>
      </c>
      <c r="N621" s="1">
        <f t="shared" si="49"/>
        <v>1</v>
      </c>
      <c r="O621" s="1">
        <f t="shared" si="50"/>
        <v>1</v>
      </c>
    </row>
    <row r="622" spans="1:15" x14ac:dyDescent="0.25">
      <c r="A622" s="1" t="s">
        <v>180</v>
      </c>
      <c r="B622" s="1">
        <v>5</v>
      </c>
      <c r="C622" s="1">
        <v>3.6572993999999999</v>
      </c>
      <c r="D622" s="1">
        <v>1</v>
      </c>
      <c r="G622" s="1" t="s">
        <v>170</v>
      </c>
      <c r="H622" s="1">
        <v>5.3</v>
      </c>
      <c r="I622" s="1">
        <v>4</v>
      </c>
      <c r="J622" s="1">
        <v>1</v>
      </c>
      <c r="K622" s="1">
        <f t="shared" si="51"/>
        <v>0</v>
      </c>
      <c r="L622" s="1">
        <f t="shared" si="47"/>
        <v>0</v>
      </c>
      <c r="M622" s="1">
        <f t="shared" si="48"/>
        <v>0</v>
      </c>
      <c r="N622" s="1">
        <f t="shared" si="49"/>
        <v>1</v>
      </c>
      <c r="O622" s="1">
        <f t="shared" si="50"/>
        <v>1</v>
      </c>
    </row>
    <row r="623" spans="1:15" x14ac:dyDescent="0.25">
      <c r="A623" s="1" t="s">
        <v>133</v>
      </c>
      <c r="B623" s="1">
        <v>4.5999999999999996</v>
      </c>
      <c r="C623" s="1">
        <v>3.8932093499999993</v>
      </c>
      <c r="D623" s="1">
        <v>1</v>
      </c>
      <c r="G623" s="1" t="s">
        <v>82</v>
      </c>
      <c r="H623" s="1">
        <v>4.3</v>
      </c>
      <c r="I623" s="1">
        <v>4</v>
      </c>
      <c r="J623" s="1">
        <v>1</v>
      </c>
      <c r="K623" s="1">
        <f t="shared" si="51"/>
        <v>0</v>
      </c>
      <c r="L623" s="1">
        <f t="shared" si="47"/>
        <v>0</v>
      </c>
      <c r="M623" s="1">
        <f t="shared" si="48"/>
        <v>0</v>
      </c>
      <c r="N623" s="1">
        <f t="shared" si="49"/>
        <v>1</v>
      </c>
      <c r="O623" s="1">
        <f t="shared" si="50"/>
        <v>1</v>
      </c>
    </row>
    <row r="624" spans="1:15" x14ac:dyDescent="0.25">
      <c r="A624" s="1" t="s">
        <v>134</v>
      </c>
      <c r="B624" s="1">
        <v>6.3</v>
      </c>
      <c r="C624" s="1">
        <v>3.6886641999999994</v>
      </c>
      <c r="D624" s="1">
        <v>1</v>
      </c>
      <c r="G624" s="1" t="s">
        <v>166</v>
      </c>
      <c r="H624" s="1">
        <v>4.3</v>
      </c>
      <c r="I624" s="1">
        <v>4</v>
      </c>
      <c r="J624" s="1">
        <v>1</v>
      </c>
      <c r="K624" s="1">
        <f t="shared" si="51"/>
        <v>0</v>
      </c>
      <c r="L624" s="1">
        <f t="shared" si="47"/>
        <v>0</v>
      </c>
      <c r="M624" s="1">
        <f t="shared" si="48"/>
        <v>0</v>
      </c>
      <c r="N624" s="1">
        <f t="shared" si="49"/>
        <v>1</v>
      </c>
      <c r="O624" s="1">
        <f t="shared" si="50"/>
        <v>1</v>
      </c>
    </row>
    <row r="625" spans="1:15" x14ac:dyDescent="0.25">
      <c r="A625" s="1" t="s">
        <v>142</v>
      </c>
      <c r="B625" s="1">
        <v>4.4000000000000004</v>
      </c>
      <c r="C625" s="1">
        <v>2.9046208900000003</v>
      </c>
      <c r="D625" s="1">
        <v>1</v>
      </c>
      <c r="G625" s="1" t="s">
        <v>167</v>
      </c>
      <c r="H625" s="1">
        <v>4.5</v>
      </c>
      <c r="I625" s="1">
        <v>4</v>
      </c>
      <c r="J625" s="1">
        <v>1</v>
      </c>
      <c r="K625" s="1">
        <f t="shared" si="51"/>
        <v>0</v>
      </c>
      <c r="L625" s="1">
        <f t="shared" si="47"/>
        <v>0</v>
      </c>
      <c r="M625" s="1">
        <f t="shared" si="48"/>
        <v>0</v>
      </c>
      <c r="N625" s="1">
        <f t="shared" si="49"/>
        <v>1</v>
      </c>
      <c r="O625" s="1">
        <f t="shared" si="50"/>
        <v>1</v>
      </c>
    </row>
    <row r="626" spans="1:15" x14ac:dyDescent="0.25">
      <c r="A626" s="1" t="s">
        <v>170</v>
      </c>
      <c r="B626" s="1">
        <v>5.3</v>
      </c>
      <c r="C626" s="1">
        <v>3.4353874499999999</v>
      </c>
      <c r="D626" s="1">
        <v>1</v>
      </c>
      <c r="G626" s="1" t="s">
        <v>111</v>
      </c>
      <c r="H626" s="1">
        <v>4.5</v>
      </c>
      <c r="I626" s="1">
        <v>4</v>
      </c>
      <c r="J626" s="1">
        <v>1</v>
      </c>
      <c r="K626" s="1">
        <f t="shared" si="51"/>
        <v>0</v>
      </c>
      <c r="L626" s="1">
        <f t="shared" si="47"/>
        <v>0</v>
      </c>
      <c r="M626" s="1">
        <f t="shared" si="48"/>
        <v>0</v>
      </c>
      <c r="N626" s="1">
        <f t="shared" si="49"/>
        <v>1</v>
      </c>
      <c r="O626" s="1">
        <f t="shared" si="50"/>
        <v>1</v>
      </c>
    </row>
    <row r="627" spans="1:15" x14ac:dyDescent="0.25">
      <c r="A627" s="1" t="s">
        <v>80</v>
      </c>
      <c r="B627" s="1">
        <v>4.9000000000000004</v>
      </c>
      <c r="C627" s="1">
        <v>3.1344213800000005</v>
      </c>
      <c r="D627" s="1">
        <v>1</v>
      </c>
      <c r="G627" s="1" t="s">
        <v>135</v>
      </c>
      <c r="H627" s="1">
        <v>4.9000000000000004</v>
      </c>
      <c r="I627" s="1">
        <v>4</v>
      </c>
      <c r="J627" s="1">
        <v>1</v>
      </c>
      <c r="K627" s="1">
        <f t="shared" si="51"/>
        <v>0</v>
      </c>
      <c r="L627" s="1">
        <f t="shared" si="47"/>
        <v>0</v>
      </c>
      <c r="M627" s="1">
        <f t="shared" si="48"/>
        <v>0</v>
      </c>
      <c r="N627" s="1">
        <f t="shared" si="49"/>
        <v>1</v>
      </c>
      <c r="O627" s="1">
        <f t="shared" si="50"/>
        <v>1</v>
      </c>
    </row>
    <row r="628" spans="1:15" x14ac:dyDescent="0.25">
      <c r="A628" s="1" t="s">
        <v>93</v>
      </c>
      <c r="B628" s="1">
        <v>4.5</v>
      </c>
      <c r="C628" s="1">
        <v>4.1830951299999999</v>
      </c>
      <c r="D628" s="1">
        <v>1</v>
      </c>
      <c r="G628" s="1" t="s">
        <v>191</v>
      </c>
      <c r="H628" s="1">
        <v>4.3</v>
      </c>
      <c r="I628" s="1">
        <v>4</v>
      </c>
      <c r="J628" s="1">
        <v>1</v>
      </c>
      <c r="K628" s="1">
        <f t="shared" si="51"/>
        <v>0</v>
      </c>
      <c r="L628" s="1">
        <f t="shared" si="47"/>
        <v>0</v>
      </c>
      <c r="M628" s="1">
        <f t="shared" si="48"/>
        <v>0</v>
      </c>
      <c r="N628" s="1">
        <f t="shared" si="49"/>
        <v>1</v>
      </c>
      <c r="O628" s="1">
        <f t="shared" si="50"/>
        <v>1</v>
      </c>
    </row>
    <row r="629" spans="1:15" x14ac:dyDescent="0.25">
      <c r="A629" s="1" t="s">
        <v>117</v>
      </c>
      <c r="B629" s="1">
        <v>4.5999999999999996</v>
      </c>
      <c r="C629" s="1">
        <v>4.5721852700000003</v>
      </c>
      <c r="D629" s="1">
        <v>1</v>
      </c>
      <c r="G629" s="1" t="s">
        <v>64</v>
      </c>
      <c r="H629" s="1">
        <v>4.5</v>
      </c>
      <c r="I629" s="1">
        <v>4</v>
      </c>
      <c r="J629" s="1">
        <v>1</v>
      </c>
      <c r="K629" s="1">
        <f t="shared" si="51"/>
        <v>0</v>
      </c>
      <c r="L629" s="1">
        <f t="shared" si="47"/>
        <v>0</v>
      </c>
      <c r="M629" s="1">
        <f t="shared" si="48"/>
        <v>0</v>
      </c>
      <c r="N629" s="1">
        <f t="shared" si="49"/>
        <v>1</v>
      </c>
      <c r="O629" s="1">
        <f t="shared" si="50"/>
        <v>1</v>
      </c>
    </row>
    <row r="630" spans="1:15" x14ac:dyDescent="0.25">
      <c r="A630" s="1" t="s">
        <v>122</v>
      </c>
      <c r="B630" s="1">
        <v>4.5</v>
      </c>
      <c r="C630" s="1">
        <v>3.3474277099999994</v>
      </c>
      <c r="D630" s="1">
        <v>1</v>
      </c>
      <c r="G630" s="1" t="s">
        <v>68</v>
      </c>
      <c r="H630" s="1">
        <v>4.7</v>
      </c>
      <c r="I630" s="1">
        <v>4</v>
      </c>
      <c r="J630" s="1">
        <v>1</v>
      </c>
      <c r="K630" s="1">
        <f t="shared" si="51"/>
        <v>0</v>
      </c>
      <c r="L630" s="1">
        <f t="shared" si="47"/>
        <v>0</v>
      </c>
      <c r="M630" s="1">
        <f t="shared" si="48"/>
        <v>0</v>
      </c>
      <c r="N630" s="1">
        <f t="shared" si="49"/>
        <v>1</v>
      </c>
      <c r="O630" s="1">
        <f t="shared" si="50"/>
        <v>1</v>
      </c>
    </row>
    <row r="631" spans="1:15" x14ac:dyDescent="0.25">
      <c r="A631" s="1" t="s">
        <v>161</v>
      </c>
      <c r="B631" s="1">
        <v>4.2</v>
      </c>
      <c r="C631" s="1">
        <v>3.9969565000000005</v>
      </c>
      <c r="D631" s="1">
        <v>1</v>
      </c>
      <c r="G631" s="1" t="s">
        <v>171</v>
      </c>
      <c r="H631" s="1">
        <v>4.7</v>
      </c>
      <c r="I631" s="1">
        <v>4</v>
      </c>
      <c r="J631" s="1">
        <v>1</v>
      </c>
      <c r="K631" s="1">
        <f t="shared" si="51"/>
        <v>0</v>
      </c>
      <c r="L631" s="1">
        <f t="shared" si="47"/>
        <v>0</v>
      </c>
      <c r="M631" s="1">
        <f t="shared" si="48"/>
        <v>0</v>
      </c>
      <c r="N631" s="1">
        <f t="shared" si="49"/>
        <v>1</v>
      </c>
      <c r="O631" s="1">
        <f t="shared" si="50"/>
        <v>1</v>
      </c>
    </row>
    <row r="632" spans="1:15" x14ac:dyDescent="0.25">
      <c r="A632" s="1" t="s">
        <v>177</v>
      </c>
      <c r="B632" s="1">
        <v>4.8</v>
      </c>
      <c r="C632" s="1">
        <v>3.2192659699999995</v>
      </c>
      <c r="D632" s="1">
        <v>1</v>
      </c>
      <c r="G632" s="1" t="s">
        <v>91</v>
      </c>
      <c r="H632" s="1">
        <v>4.9000000000000004</v>
      </c>
      <c r="I632" s="1">
        <v>4</v>
      </c>
      <c r="J632" s="1">
        <v>1</v>
      </c>
      <c r="K632" s="1">
        <f t="shared" si="51"/>
        <v>0</v>
      </c>
      <c r="L632" s="1">
        <f t="shared" si="47"/>
        <v>0</v>
      </c>
      <c r="M632" s="1">
        <f t="shared" si="48"/>
        <v>0</v>
      </c>
      <c r="N632" s="1">
        <f t="shared" si="49"/>
        <v>1</v>
      </c>
      <c r="O632" s="1">
        <f t="shared" si="50"/>
        <v>1</v>
      </c>
    </row>
    <row r="633" spans="1:15" x14ac:dyDescent="0.25">
      <c r="A633" s="1" t="s">
        <v>129</v>
      </c>
      <c r="B633" s="1">
        <v>4.8</v>
      </c>
      <c r="C633" s="1">
        <v>3.8993465699999996</v>
      </c>
      <c r="D633" s="1">
        <v>1</v>
      </c>
      <c r="G633" s="1" t="s">
        <v>97</v>
      </c>
      <c r="H633" s="1">
        <v>4.5</v>
      </c>
      <c r="I633" s="1">
        <v>4</v>
      </c>
      <c r="J633" s="1">
        <v>1</v>
      </c>
      <c r="K633" s="1">
        <f t="shared" si="51"/>
        <v>0</v>
      </c>
      <c r="L633" s="1">
        <f t="shared" si="47"/>
        <v>0</v>
      </c>
      <c r="M633" s="1">
        <f t="shared" si="48"/>
        <v>0</v>
      </c>
      <c r="N633" s="1">
        <f t="shared" si="49"/>
        <v>1</v>
      </c>
      <c r="O633" s="1">
        <f t="shared" si="50"/>
        <v>1</v>
      </c>
    </row>
    <row r="634" spans="1:15" x14ac:dyDescent="0.25">
      <c r="A634" s="1" t="s">
        <v>182</v>
      </c>
      <c r="B634" s="1">
        <v>5.0999999999999996</v>
      </c>
      <c r="C634" s="1">
        <v>3.8679701700000009</v>
      </c>
      <c r="D634" s="1">
        <v>1</v>
      </c>
      <c r="G634" s="1" t="s">
        <v>103</v>
      </c>
      <c r="H634" s="1">
        <v>4.2</v>
      </c>
      <c r="I634" s="1">
        <v>4</v>
      </c>
      <c r="J634" s="1">
        <v>1</v>
      </c>
      <c r="K634" s="1">
        <f t="shared" si="51"/>
        <v>0</v>
      </c>
      <c r="L634" s="1">
        <f t="shared" si="47"/>
        <v>0</v>
      </c>
      <c r="M634" s="1">
        <f t="shared" si="48"/>
        <v>0</v>
      </c>
      <c r="N634" s="1">
        <f t="shared" si="49"/>
        <v>1</v>
      </c>
      <c r="O634" s="1">
        <f t="shared" si="50"/>
        <v>1</v>
      </c>
    </row>
    <row r="635" spans="1:15" x14ac:dyDescent="0.25">
      <c r="A635" s="1" t="s">
        <v>187</v>
      </c>
      <c r="B635" s="1">
        <v>4.4000000000000004</v>
      </c>
      <c r="C635" s="1">
        <v>3.9191280799999997</v>
      </c>
      <c r="D635" s="1">
        <v>1</v>
      </c>
      <c r="G635" s="1" t="s">
        <v>105</v>
      </c>
      <c r="H635" s="1">
        <v>4.4000000000000004</v>
      </c>
      <c r="I635" s="1">
        <v>4</v>
      </c>
      <c r="J635" s="1">
        <v>1</v>
      </c>
      <c r="K635" s="1">
        <f t="shared" si="51"/>
        <v>0</v>
      </c>
      <c r="L635" s="1">
        <f t="shared" si="47"/>
        <v>0</v>
      </c>
      <c r="M635" s="1">
        <f t="shared" si="48"/>
        <v>0</v>
      </c>
      <c r="N635" s="1">
        <f t="shared" si="49"/>
        <v>1</v>
      </c>
      <c r="O635" s="1">
        <f t="shared" si="50"/>
        <v>1</v>
      </c>
    </row>
    <row r="636" spans="1:15" x14ac:dyDescent="0.25">
      <c r="A636" s="1" t="s">
        <v>123</v>
      </c>
      <c r="B636" s="1">
        <v>4.4000000000000004</v>
      </c>
      <c r="C636" s="1">
        <v>3.4512139100000003</v>
      </c>
      <c r="D636" s="1">
        <v>1</v>
      </c>
      <c r="G636" s="1" t="s">
        <v>134</v>
      </c>
      <c r="H636" s="1">
        <v>6.3</v>
      </c>
      <c r="I636" s="1">
        <v>4</v>
      </c>
      <c r="J636" s="1">
        <v>1</v>
      </c>
      <c r="K636" s="1">
        <f t="shared" si="51"/>
        <v>0</v>
      </c>
      <c r="L636" s="1">
        <f t="shared" si="47"/>
        <v>0</v>
      </c>
      <c r="M636" s="1">
        <f t="shared" si="48"/>
        <v>0</v>
      </c>
      <c r="N636" s="1">
        <f t="shared" si="49"/>
        <v>1</v>
      </c>
      <c r="O636" s="1">
        <f t="shared" si="50"/>
        <v>1</v>
      </c>
    </row>
    <row r="637" spans="1:15" x14ac:dyDescent="0.25">
      <c r="A637" s="1" t="s">
        <v>159</v>
      </c>
      <c r="B637" s="1">
        <v>4.3</v>
      </c>
      <c r="C637" s="1">
        <v>4.2926581400000012</v>
      </c>
      <c r="D637" s="1">
        <v>1</v>
      </c>
      <c r="G637" s="1" t="s">
        <v>152</v>
      </c>
      <c r="H637" s="1">
        <v>4.5</v>
      </c>
      <c r="I637" s="1">
        <v>4</v>
      </c>
      <c r="J637" s="1">
        <v>1</v>
      </c>
      <c r="K637" s="1">
        <f t="shared" si="51"/>
        <v>0</v>
      </c>
      <c r="L637" s="1">
        <f t="shared" si="47"/>
        <v>0</v>
      </c>
      <c r="M637" s="1">
        <f t="shared" si="48"/>
        <v>0</v>
      </c>
      <c r="N637" s="1">
        <f t="shared" si="49"/>
        <v>1</v>
      </c>
      <c r="O637" s="1">
        <f t="shared" si="50"/>
        <v>1</v>
      </c>
    </row>
    <row r="638" spans="1:15" x14ac:dyDescent="0.25">
      <c r="A638" s="1" t="s">
        <v>130</v>
      </c>
      <c r="B638" s="1">
        <v>4.0999999999999996</v>
      </c>
      <c r="C638" s="1">
        <v>3.9310823799999999</v>
      </c>
      <c r="D638" s="1">
        <v>0</v>
      </c>
      <c r="G638" s="1" t="s">
        <v>67</v>
      </c>
      <c r="H638" s="1">
        <v>5.4</v>
      </c>
      <c r="I638" s="1">
        <v>4</v>
      </c>
      <c r="J638" s="1">
        <v>1</v>
      </c>
      <c r="K638" s="1">
        <f t="shared" si="51"/>
        <v>0</v>
      </c>
      <c r="L638" s="1">
        <f t="shared" si="47"/>
        <v>0</v>
      </c>
      <c r="M638" s="1">
        <f t="shared" si="48"/>
        <v>0</v>
      </c>
      <c r="N638" s="1">
        <f t="shared" si="49"/>
        <v>1</v>
      </c>
      <c r="O638" s="1">
        <f t="shared" si="50"/>
        <v>1</v>
      </c>
    </row>
    <row r="639" spans="1:15" x14ac:dyDescent="0.25">
      <c r="A639" s="1" t="s">
        <v>165</v>
      </c>
      <c r="B639" s="1">
        <v>7.1</v>
      </c>
      <c r="C639" s="1">
        <v>5.0342661699999987</v>
      </c>
      <c r="D639" s="1">
        <v>0</v>
      </c>
      <c r="G639" s="1" t="s">
        <v>74</v>
      </c>
      <c r="H639" s="1">
        <v>4.4000000000000004</v>
      </c>
      <c r="I639" s="1">
        <v>4</v>
      </c>
      <c r="J639" s="1">
        <v>1</v>
      </c>
      <c r="K639" s="1">
        <f t="shared" si="51"/>
        <v>0</v>
      </c>
      <c r="L639" s="1">
        <f t="shared" si="47"/>
        <v>0</v>
      </c>
      <c r="M639" s="1">
        <f t="shared" si="48"/>
        <v>0</v>
      </c>
      <c r="N639" s="1">
        <f t="shared" si="49"/>
        <v>1</v>
      </c>
      <c r="O639" s="1">
        <f t="shared" si="50"/>
        <v>1</v>
      </c>
    </row>
    <row r="640" spans="1:15" x14ac:dyDescent="0.25">
      <c r="A640" s="1" t="s">
        <v>179</v>
      </c>
      <c r="B640" s="1">
        <v>5.4</v>
      </c>
      <c r="C640" s="1">
        <v>3.0849345000000001</v>
      </c>
      <c r="D640" s="1">
        <v>0</v>
      </c>
      <c r="G640" s="1" t="s">
        <v>102</v>
      </c>
      <c r="H640" s="1">
        <v>4.3</v>
      </c>
      <c r="I640" s="1">
        <v>4</v>
      </c>
      <c r="J640" s="1">
        <v>1</v>
      </c>
      <c r="K640" s="1">
        <f t="shared" si="51"/>
        <v>0</v>
      </c>
      <c r="L640" s="1">
        <f t="shared" si="47"/>
        <v>0</v>
      </c>
      <c r="M640" s="1">
        <f t="shared" si="48"/>
        <v>0</v>
      </c>
      <c r="N640" s="1">
        <f t="shared" si="49"/>
        <v>1</v>
      </c>
      <c r="O640" s="1">
        <f t="shared" si="50"/>
        <v>1</v>
      </c>
    </row>
    <row r="641" spans="1:15" x14ac:dyDescent="0.25">
      <c r="A641" s="1" t="s">
        <v>153</v>
      </c>
      <c r="B641" s="1">
        <v>3.8</v>
      </c>
      <c r="C641" s="1">
        <v>3.3684460999999999</v>
      </c>
      <c r="D641" s="1">
        <v>0</v>
      </c>
      <c r="G641" s="1" t="s">
        <v>195</v>
      </c>
      <c r="H641" s="1">
        <v>4.5</v>
      </c>
      <c r="I641" s="1">
        <v>4</v>
      </c>
      <c r="J641" s="1">
        <v>1</v>
      </c>
      <c r="K641" s="1">
        <f t="shared" si="51"/>
        <v>0</v>
      </c>
      <c r="L641" s="1">
        <f t="shared" si="47"/>
        <v>0</v>
      </c>
      <c r="M641" s="1">
        <f t="shared" si="48"/>
        <v>0</v>
      </c>
      <c r="N641" s="1">
        <f t="shared" si="49"/>
        <v>1</v>
      </c>
      <c r="O641" s="1">
        <f t="shared" si="50"/>
        <v>1</v>
      </c>
    </row>
    <row r="642" spans="1:15" x14ac:dyDescent="0.25">
      <c r="A642" s="1" t="s">
        <v>90</v>
      </c>
      <c r="B642" s="1">
        <v>4.8</v>
      </c>
      <c r="C642" s="1">
        <v>4.3043341799999997</v>
      </c>
      <c r="D642" s="1">
        <v>0</v>
      </c>
      <c r="G642" s="1" t="s">
        <v>64</v>
      </c>
      <c r="H642" s="1">
        <v>4.5</v>
      </c>
      <c r="I642" s="1">
        <v>4</v>
      </c>
      <c r="J642" s="1">
        <v>1</v>
      </c>
      <c r="K642" s="1">
        <f t="shared" si="51"/>
        <v>0</v>
      </c>
      <c r="L642" s="1">
        <f t="shared" ref="L642:L705" si="52">IF(AND((J642&lt;I642),(J642&gt;2),(I642&lt;10)),1,0)</f>
        <v>0</v>
      </c>
      <c r="M642" s="1">
        <f t="shared" ref="M642:M705" si="53">IF(J642&gt;=10,1,0)</f>
        <v>0</v>
      </c>
      <c r="N642" s="1">
        <f t="shared" ref="N642:N705" si="54">IF(J642&lt;=2,1,0)</f>
        <v>1</v>
      </c>
      <c r="O642" s="1">
        <f t="shared" ref="O642:O705" si="55">SUM(K642:N642)</f>
        <v>1</v>
      </c>
    </row>
    <row r="643" spans="1:15" x14ac:dyDescent="0.25">
      <c r="A643" s="1" t="s">
        <v>91</v>
      </c>
      <c r="B643" s="1">
        <v>4.9000000000000004</v>
      </c>
      <c r="C643" s="1">
        <v>3.8783059499999997</v>
      </c>
      <c r="D643" s="1">
        <v>0</v>
      </c>
      <c r="G643" s="1" t="s">
        <v>90</v>
      </c>
      <c r="H643" s="1">
        <v>4.8</v>
      </c>
      <c r="I643" s="1">
        <v>4</v>
      </c>
      <c r="J643" s="1">
        <v>1</v>
      </c>
      <c r="K643" s="1">
        <f t="shared" si="51"/>
        <v>0</v>
      </c>
      <c r="L643" s="1">
        <f t="shared" si="52"/>
        <v>0</v>
      </c>
      <c r="M643" s="1">
        <f t="shared" si="53"/>
        <v>0</v>
      </c>
      <c r="N643" s="1">
        <f t="shared" si="54"/>
        <v>1</v>
      </c>
      <c r="O643" s="1">
        <f t="shared" si="55"/>
        <v>1</v>
      </c>
    </row>
    <row r="644" spans="1:15" x14ac:dyDescent="0.25">
      <c r="A644" s="1" t="s">
        <v>108</v>
      </c>
      <c r="B644" s="1">
        <v>4.4000000000000004</v>
      </c>
      <c r="C644" s="1">
        <v>3.2652399199999995</v>
      </c>
      <c r="D644" s="1">
        <v>0</v>
      </c>
      <c r="G644" s="1" t="s">
        <v>91</v>
      </c>
      <c r="H644" s="1">
        <v>4.9000000000000004</v>
      </c>
      <c r="I644" s="1">
        <v>4</v>
      </c>
      <c r="J644" s="1">
        <v>1</v>
      </c>
      <c r="K644" s="1">
        <f t="shared" si="51"/>
        <v>0</v>
      </c>
      <c r="L644" s="1">
        <f t="shared" si="52"/>
        <v>0</v>
      </c>
      <c r="M644" s="1">
        <f t="shared" si="53"/>
        <v>0</v>
      </c>
      <c r="N644" s="1">
        <f t="shared" si="54"/>
        <v>1</v>
      </c>
      <c r="O644" s="1">
        <f t="shared" si="55"/>
        <v>1</v>
      </c>
    </row>
    <row r="645" spans="1:15" x14ac:dyDescent="0.25">
      <c r="A645" s="1" t="s">
        <v>195</v>
      </c>
      <c r="B645" s="1">
        <v>4.5</v>
      </c>
      <c r="C645" s="1">
        <v>3.8601602900000009</v>
      </c>
      <c r="D645" s="1">
        <v>0</v>
      </c>
      <c r="G645" s="1" t="s">
        <v>93</v>
      </c>
      <c r="H645" s="1">
        <v>4.5</v>
      </c>
      <c r="I645" s="1">
        <v>4</v>
      </c>
      <c r="J645" s="1">
        <v>1</v>
      </c>
      <c r="K645" s="1">
        <f t="shared" si="51"/>
        <v>0</v>
      </c>
      <c r="L645" s="1">
        <f t="shared" si="52"/>
        <v>0</v>
      </c>
      <c r="M645" s="1">
        <f t="shared" si="53"/>
        <v>0</v>
      </c>
      <c r="N645" s="1">
        <f t="shared" si="54"/>
        <v>1</v>
      </c>
      <c r="O645" s="1">
        <f t="shared" si="55"/>
        <v>1</v>
      </c>
    </row>
    <row r="646" spans="1:15" x14ac:dyDescent="0.25">
      <c r="A646" s="1" t="s">
        <v>147</v>
      </c>
      <c r="B646" s="1">
        <v>5.0999999999999996</v>
      </c>
      <c r="C646" s="1">
        <v>4.5851152600000011</v>
      </c>
      <c r="D646" s="1">
        <v>0</v>
      </c>
      <c r="G646" s="1" t="s">
        <v>112</v>
      </c>
      <c r="H646" s="1">
        <v>4.9000000000000004</v>
      </c>
      <c r="I646" s="1">
        <v>4</v>
      </c>
      <c r="J646" s="1">
        <v>1</v>
      </c>
      <c r="K646" s="1">
        <f t="shared" si="51"/>
        <v>0</v>
      </c>
      <c r="L646" s="1">
        <f t="shared" si="52"/>
        <v>0</v>
      </c>
      <c r="M646" s="1">
        <f t="shared" si="53"/>
        <v>0</v>
      </c>
      <c r="N646" s="1">
        <f t="shared" si="54"/>
        <v>1</v>
      </c>
      <c r="O646" s="1">
        <f t="shared" si="55"/>
        <v>1</v>
      </c>
    </row>
    <row r="647" spans="1:15" x14ac:dyDescent="0.25">
      <c r="A647" s="1" t="s">
        <v>77</v>
      </c>
      <c r="B647" s="1">
        <v>4.7</v>
      </c>
      <c r="C647" s="1">
        <v>4.2694222899999996</v>
      </c>
      <c r="D647" s="1">
        <v>0</v>
      </c>
      <c r="G647" s="1" t="s">
        <v>114</v>
      </c>
      <c r="H647" s="1">
        <v>4.5</v>
      </c>
      <c r="I647" s="1">
        <v>4</v>
      </c>
      <c r="J647" s="1">
        <v>1</v>
      </c>
      <c r="K647" s="1">
        <f t="shared" si="51"/>
        <v>0</v>
      </c>
      <c r="L647" s="1">
        <f t="shared" si="52"/>
        <v>0</v>
      </c>
      <c r="M647" s="1">
        <f t="shared" si="53"/>
        <v>0</v>
      </c>
      <c r="N647" s="1">
        <f t="shared" si="54"/>
        <v>1</v>
      </c>
      <c r="O647" s="1">
        <f t="shared" si="55"/>
        <v>1</v>
      </c>
    </row>
    <row r="648" spans="1:15" x14ac:dyDescent="0.25">
      <c r="A648" s="1" t="s">
        <v>98</v>
      </c>
      <c r="B648" s="1">
        <v>5</v>
      </c>
      <c r="C648" s="1">
        <v>4.0289570999999995</v>
      </c>
      <c r="D648" s="1">
        <v>0</v>
      </c>
      <c r="G648" s="1" t="s">
        <v>117</v>
      </c>
      <c r="H648" s="1">
        <v>4.5999999999999996</v>
      </c>
      <c r="I648" s="1">
        <v>4</v>
      </c>
      <c r="J648" s="1">
        <v>1</v>
      </c>
      <c r="K648" s="1">
        <f t="shared" si="51"/>
        <v>0</v>
      </c>
      <c r="L648" s="1">
        <f t="shared" si="52"/>
        <v>0</v>
      </c>
      <c r="M648" s="1">
        <f t="shared" si="53"/>
        <v>0</v>
      </c>
      <c r="N648" s="1">
        <f t="shared" si="54"/>
        <v>1</v>
      </c>
      <c r="O648" s="1">
        <f t="shared" si="55"/>
        <v>1</v>
      </c>
    </row>
    <row r="649" spans="1:15" x14ac:dyDescent="0.25">
      <c r="A649" s="1" t="s">
        <v>140</v>
      </c>
      <c r="B649" s="1">
        <v>4.9000000000000004</v>
      </c>
      <c r="C649" s="1">
        <v>3.8784898799999983</v>
      </c>
      <c r="D649" s="1">
        <v>0</v>
      </c>
      <c r="G649" s="1" t="s">
        <v>191</v>
      </c>
      <c r="H649" s="1">
        <v>4.3</v>
      </c>
      <c r="I649" s="1">
        <v>4</v>
      </c>
      <c r="J649" s="1">
        <v>1</v>
      </c>
      <c r="K649" s="1">
        <f t="shared" si="51"/>
        <v>0</v>
      </c>
      <c r="L649" s="1">
        <f t="shared" si="52"/>
        <v>0</v>
      </c>
      <c r="M649" s="1">
        <f t="shared" si="53"/>
        <v>0</v>
      </c>
      <c r="N649" s="1">
        <f t="shared" si="54"/>
        <v>1</v>
      </c>
      <c r="O649" s="1">
        <f t="shared" si="55"/>
        <v>1</v>
      </c>
    </row>
    <row r="650" spans="1:15" x14ac:dyDescent="0.25">
      <c r="A650" s="1" t="s">
        <v>109</v>
      </c>
      <c r="B650" s="1">
        <v>5.7</v>
      </c>
      <c r="C650" s="1">
        <v>3.9801338999999993</v>
      </c>
      <c r="D650" s="1">
        <v>-3</v>
      </c>
      <c r="G650" s="1" t="s">
        <v>152</v>
      </c>
      <c r="H650" s="1">
        <v>4.5</v>
      </c>
      <c r="I650" s="1">
        <v>4</v>
      </c>
      <c r="J650" s="1">
        <v>1</v>
      </c>
      <c r="K650" s="1">
        <f t="shared" si="51"/>
        <v>0</v>
      </c>
      <c r="L650" s="1">
        <f t="shared" si="52"/>
        <v>0</v>
      </c>
      <c r="M650" s="1">
        <f t="shared" si="53"/>
        <v>0</v>
      </c>
      <c r="N650" s="1">
        <f t="shared" si="54"/>
        <v>1</v>
      </c>
      <c r="O650" s="1">
        <f t="shared" si="55"/>
        <v>1</v>
      </c>
    </row>
    <row r="651" spans="1:15" x14ac:dyDescent="0.25">
      <c r="A651" s="1" t="s">
        <v>112</v>
      </c>
      <c r="B651" s="1">
        <v>4.9000000000000004</v>
      </c>
      <c r="C651" s="1">
        <v>3.4443620600000009</v>
      </c>
      <c r="D651" s="1">
        <v>-4</v>
      </c>
      <c r="G651" s="1" t="s">
        <v>110</v>
      </c>
      <c r="H651" s="1">
        <v>4.3</v>
      </c>
      <c r="I651" s="1">
        <v>4</v>
      </c>
      <c r="J651" s="1">
        <v>1</v>
      </c>
      <c r="K651" s="1">
        <f t="shared" si="51"/>
        <v>0</v>
      </c>
      <c r="L651" s="1">
        <f t="shared" si="52"/>
        <v>0</v>
      </c>
      <c r="M651" s="1">
        <f t="shared" si="53"/>
        <v>0</v>
      </c>
      <c r="N651" s="1">
        <f t="shared" si="54"/>
        <v>1</v>
      </c>
      <c r="O651" s="1">
        <f t="shared" si="55"/>
        <v>1</v>
      </c>
    </row>
    <row r="652" spans="1:15" x14ac:dyDescent="0.25">
      <c r="A652" s="1" t="s">
        <v>111</v>
      </c>
      <c r="B652" s="1">
        <v>4.5</v>
      </c>
      <c r="C652" s="1">
        <v>3.1579032000000002</v>
      </c>
      <c r="D652" s="1">
        <v>8</v>
      </c>
      <c r="G652" s="1" t="s">
        <v>186</v>
      </c>
      <c r="H652" s="1">
        <v>5.0999999999999996</v>
      </c>
      <c r="I652" s="1">
        <v>4</v>
      </c>
      <c r="J652" s="1">
        <v>1</v>
      </c>
      <c r="K652" s="1">
        <f t="shared" si="51"/>
        <v>0</v>
      </c>
      <c r="L652" s="1">
        <f t="shared" si="52"/>
        <v>0</v>
      </c>
      <c r="M652" s="1">
        <f t="shared" si="53"/>
        <v>0</v>
      </c>
      <c r="N652" s="1">
        <f t="shared" si="54"/>
        <v>1</v>
      </c>
      <c r="O652" s="1">
        <f t="shared" si="55"/>
        <v>1</v>
      </c>
    </row>
    <row r="653" spans="1:15" x14ac:dyDescent="0.25">
      <c r="A653" s="1" t="s">
        <v>132</v>
      </c>
      <c r="B653" s="1">
        <v>5.0999999999999996</v>
      </c>
      <c r="C653" s="1">
        <v>2.8491850800000007</v>
      </c>
      <c r="D653" s="1">
        <v>7</v>
      </c>
      <c r="G653" s="1" t="s">
        <v>61</v>
      </c>
      <c r="H653" s="1">
        <v>4.7</v>
      </c>
      <c r="I653" s="1">
        <v>4</v>
      </c>
      <c r="J653" s="1">
        <v>1</v>
      </c>
      <c r="K653" s="1">
        <f t="shared" si="51"/>
        <v>0</v>
      </c>
      <c r="L653" s="1">
        <f t="shared" si="52"/>
        <v>0</v>
      </c>
      <c r="M653" s="1">
        <f t="shared" si="53"/>
        <v>0</v>
      </c>
      <c r="N653" s="1">
        <f t="shared" si="54"/>
        <v>1</v>
      </c>
      <c r="O653" s="1">
        <f t="shared" si="55"/>
        <v>1</v>
      </c>
    </row>
    <row r="654" spans="1:15" x14ac:dyDescent="0.25">
      <c r="A654" s="1" t="s">
        <v>66</v>
      </c>
      <c r="B654" s="1">
        <v>4.8</v>
      </c>
      <c r="C654" s="1">
        <v>3.7821304800000002</v>
      </c>
      <c r="D654" s="1">
        <v>6</v>
      </c>
      <c r="G654" s="1" t="s">
        <v>67</v>
      </c>
      <c r="H654" s="1">
        <v>5.4</v>
      </c>
      <c r="I654" s="1">
        <v>4</v>
      </c>
      <c r="J654" s="1">
        <v>1</v>
      </c>
      <c r="K654" s="1">
        <f t="shared" si="51"/>
        <v>0</v>
      </c>
      <c r="L654" s="1">
        <f t="shared" si="52"/>
        <v>0</v>
      </c>
      <c r="M654" s="1">
        <f t="shared" si="53"/>
        <v>0</v>
      </c>
      <c r="N654" s="1">
        <f t="shared" si="54"/>
        <v>1</v>
      </c>
      <c r="O654" s="1">
        <f t="shared" si="55"/>
        <v>1</v>
      </c>
    </row>
    <row r="655" spans="1:15" x14ac:dyDescent="0.25">
      <c r="A655" s="1" t="s">
        <v>194</v>
      </c>
      <c r="B655" s="1">
        <v>5.2</v>
      </c>
      <c r="C655" s="1">
        <v>3.3673956000000005</v>
      </c>
      <c r="D655" s="1">
        <v>6</v>
      </c>
      <c r="G655" s="1" t="s">
        <v>59</v>
      </c>
      <c r="H655" s="1">
        <v>6.7</v>
      </c>
      <c r="I655" s="1">
        <v>4</v>
      </c>
      <c r="J655" s="1">
        <v>1</v>
      </c>
      <c r="K655" s="1">
        <f t="shared" ref="K655:K718" si="56">IF(AND((10&gt;J655),(J655&gt;I655),(I655&gt;2)),1,0)</f>
        <v>0</v>
      </c>
      <c r="L655" s="1">
        <f t="shared" si="52"/>
        <v>0</v>
      </c>
      <c r="M655" s="1">
        <f t="shared" si="53"/>
        <v>0</v>
      </c>
      <c r="N655" s="1">
        <f t="shared" si="54"/>
        <v>1</v>
      </c>
      <c r="O655" s="1">
        <f t="shared" si="55"/>
        <v>1</v>
      </c>
    </row>
    <row r="656" spans="1:15" x14ac:dyDescent="0.25">
      <c r="A656" s="1" t="s">
        <v>181</v>
      </c>
      <c r="B656" s="1">
        <v>4.5</v>
      </c>
      <c r="C656" s="1">
        <v>3.5299001199999998</v>
      </c>
      <c r="D656" s="1">
        <v>6</v>
      </c>
      <c r="G656" s="1" t="s">
        <v>185</v>
      </c>
      <c r="H656" s="1">
        <v>4.5</v>
      </c>
      <c r="I656" s="1">
        <v>4</v>
      </c>
      <c r="J656" s="1">
        <v>1</v>
      </c>
      <c r="K656" s="1">
        <f t="shared" si="56"/>
        <v>0</v>
      </c>
      <c r="L656" s="1">
        <f t="shared" si="52"/>
        <v>0</v>
      </c>
      <c r="M656" s="1">
        <f t="shared" si="53"/>
        <v>0</v>
      </c>
      <c r="N656" s="1">
        <f t="shared" si="54"/>
        <v>1</v>
      </c>
      <c r="O656" s="1">
        <f t="shared" si="55"/>
        <v>1</v>
      </c>
    </row>
    <row r="657" spans="1:15" x14ac:dyDescent="0.25">
      <c r="A657" s="1" t="s">
        <v>92</v>
      </c>
      <c r="B657" s="1">
        <v>5.4</v>
      </c>
      <c r="C657" s="1">
        <v>3.413478570000001</v>
      </c>
      <c r="D657" s="1">
        <v>5</v>
      </c>
      <c r="G657" s="1" t="s">
        <v>180</v>
      </c>
      <c r="H657" s="1">
        <v>5</v>
      </c>
      <c r="I657" s="1">
        <v>4</v>
      </c>
      <c r="J657" s="1">
        <v>1</v>
      </c>
      <c r="K657" s="1">
        <f t="shared" si="56"/>
        <v>0</v>
      </c>
      <c r="L657" s="1">
        <f t="shared" si="52"/>
        <v>0</v>
      </c>
      <c r="M657" s="1">
        <f t="shared" si="53"/>
        <v>0</v>
      </c>
      <c r="N657" s="1">
        <f t="shared" si="54"/>
        <v>1</v>
      </c>
      <c r="O657" s="1">
        <f t="shared" si="55"/>
        <v>1</v>
      </c>
    </row>
    <row r="658" spans="1:15" x14ac:dyDescent="0.25">
      <c r="A658" s="1" t="s">
        <v>160</v>
      </c>
      <c r="B658" s="1">
        <v>3.9</v>
      </c>
      <c r="C658" s="1">
        <v>3.5701896900000007</v>
      </c>
      <c r="D658" s="1">
        <v>2</v>
      </c>
      <c r="G658" s="1" t="s">
        <v>133</v>
      </c>
      <c r="H658" s="1">
        <v>4.5999999999999996</v>
      </c>
      <c r="I658" s="1">
        <v>4</v>
      </c>
      <c r="J658" s="1">
        <v>1</v>
      </c>
      <c r="K658" s="1">
        <f t="shared" si="56"/>
        <v>0</v>
      </c>
      <c r="L658" s="1">
        <f t="shared" si="52"/>
        <v>0</v>
      </c>
      <c r="M658" s="1">
        <f t="shared" si="53"/>
        <v>0</v>
      </c>
      <c r="N658" s="1">
        <f t="shared" si="54"/>
        <v>1</v>
      </c>
      <c r="O658" s="1">
        <f t="shared" si="55"/>
        <v>1</v>
      </c>
    </row>
    <row r="659" spans="1:15" x14ac:dyDescent="0.25">
      <c r="A659" s="1" t="s">
        <v>95</v>
      </c>
      <c r="B659" s="1">
        <v>5.2</v>
      </c>
      <c r="C659" s="1">
        <v>3.4005464299999995</v>
      </c>
      <c r="D659" s="1">
        <v>2</v>
      </c>
      <c r="G659" s="1" t="s">
        <v>134</v>
      </c>
      <c r="H659" s="1">
        <v>6.3</v>
      </c>
      <c r="I659" s="1">
        <v>4</v>
      </c>
      <c r="J659" s="1">
        <v>1</v>
      </c>
      <c r="K659" s="1">
        <f t="shared" si="56"/>
        <v>0</v>
      </c>
      <c r="L659" s="1">
        <f t="shared" si="52"/>
        <v>0</v>
      </c>
      <c r="M659" s="1">
        <f t="shared" si="53"/>
        <v>0</v>
      </c>
      <c r="N659" s="1">
        <f t="shared" si="54"/>
        <v>1</v>
      </c>
      <c r="O659" s="1">
        <f t="shared" si="55"/>
        <v>1</v>
      </c>
    </row>
    <row r="660" spans="1:15" x14ac:dyDescent="0.25">
      <c r="A660" s="1" t="s">
        <v>196</v>
      </c>
      <c r="B660" s="1">
        <v>4.4000000000000004</v>
      </c>
      <c r="C660" s="1">
        <v>3.2662950000000008</v>
      </c>
      <c r="D660" s="1">
        <v>2</v>
      </c>
      <c r="G660" s="1" t="s">
        <v>93</v>
      </c>
      <c r="H660" s="1">
        <v>4.5</v>
      </c>
      <c r="I660" s="1">
        <v>4</v>
      </c>
      <c r="J660" s="1">
        <v>1</v>
      </c>
      <c r="K660" s="1">
        <f t="shared" si="56"/>
        <v>0</v>
      </c>
      <c r="L660" s="1">
        <f t="shared" si="52"/>
        <v>0</v>
      </c>
      <c r="M660" s="1">
        <f t="shared" si="53"/>
        <v>0</v>
      </c>
      <c r="N660" s="1">
        <f t="shared" si="54"/>
        <v>1</v>
      </c>
      <c r="O660" s="1">
        <f t="shared" si="55"/>
        <v>1</v>
      </c>
    </row>
    <row r="661" spans="1:15" x14ac:dyDescent="0.25">
      <c r="A661" s="1" t="s">
        <v>100</v>
      </c>
      <c r="B661" s="1">
        <v>4.8</v>
      </c>
      <c r="C661" s="1">
        <v>3.70926037</v>
      </c>
      <c r="D661" s="1">
        <v>2</v>
      </c>
      <c r="G661" s="1" t="s">
        <v>161</v>
      </c>
      <c r="H661" s="1">
        <v>4.2</v>
      </c>
      <c r="I661" s="1">
        <v>4</v>
      </c>
      <c r="J661" s="1">
        <v>1</v>
      </c>
      <c r="K661" s="1">
        <f t="shared" si="56"/>
        <v>0</v>
      </c>
      <c r="L661" s="1">
        <f t="shared" si="52"/>
        <v>0</v>
      </c>
      <c r="M661" s="1">
        <f t="shared" si="53"/>
        <v>0</v>
      </c>
      <c r="N661" s="1">
        <f t="shared" si="54"/>
        <v>1</v>
      </c>
      <c r="O661" s="1">
        <f t="shared" si="55"/>
        <v>1</v>
      </c>
    </row>
    <row r="662" spans="1:15" x14ac:dyDescent="0.25">
      <c r="A662" s="1" t="s">
        <v>125</v>
      </c>
      <c r="B662" s="1">
        <v>4.4000000000000004</v>
      </c>
      <c r="C662" s="1">
        <v>3.0596399999999995</v>
      </c>
      <c r="D662" s="1">
        <v>2</v>
      </c>
      <c r="G662" s="1" t="s">
        <v>129</v>
      </c>
      <c r="H662" s="1">
        <v>4.8</v>
      </c>
      <c r="I662" s="1">
        <v>4</v>
      </c>
      <c r="J662" s="1">
        <v>1</v>
      </c>
      <c r="K662" s="1">
        <f t="shared" si="56"/>
        <v>0</v>
      </c>
      <c r="L662" s="1">
        <f t="shared" si="52"/>
        <v>0</v>
      </c>
      <c r="M662" s="1">
        <f t="shared" si="53"/>
        <v>0</v>
      </c>
      <c r="N662" s="1">
        <f t="shared" si="54"/>
        <v>1</v>
      </c>
      <c r="O662" s="1">
        <f t="shared" si="55"/>
        <v>1</v>
      </c>
    </row>
    <row r="663" spans="1:15" x14ac:dyDescent="0.25">
      <c r="A663" s="1" t="s">
        <v>130</v>
      </c>
      <c r="B663" s="1">
        <v>4.0999999999999996</v>
      </c>
      <c r="C663" s="1">
        <v>3.8912279700000014</v>
      </c>
      <c r="D663" s="1">
        <v>2</v>
      </c>
      <c r="G663" s="1" t="s">
        <v>182</v>
      </c>
      <c r="H663" s="1">
        <v>5.0999999999999996</v>
      </c>
      <c r="I663" s="1">
        <v>4</v>
      </c>
      <c r="J663" s="1">
        <v>1</v>
      </c>
      <c r="K663" s="1">
        <f t="shared" si="56"/>
        <v>0</v>
      </c>
      <c r="L663" s="1">
        <f t="shared" si="52"/>
        <v>0</v>
      </c>
      <c r="M663" s="1">
        <f t="shared" si="53"/>
        <v>0</v>
      </c>
      <c r="N663" s="1">
        <f t="shared" si="54"/>
        <v>1</v>
      </c>
      <c r="O663" s="1">
        <f t="shared" si="55"/>
        <v>1</v>
      </c>
    </row>
    <row r="664" spans="1:15" x14ac:dyDescent="0.25">
      <c r="A664" s="1" t="s">
        <v>143</v>
      </c>
      <c r="B664" s="1">
        <v>4.5999999999999996</v>
      </c>
      <c r="C664" s="1">
        <v>4.6267728099999994</v>
      </c>
      <c r="D664" s="1">
        <v>2</v>
      </c>
      <c r="G664" s="1" t="s">
        <v>187</v>
      </c>
      <c r="H664" s="1">
        <v>4.4000000000000004</v>
      </c>
      <c r="I664" s="1">
        <v>4</v>
      </c>
      <c r="J664" s="1">
        <v>1</v>
      </c>
      <c r="K664" s="1">
        <f t="shared" si="56"/>
        <v>0</v>
      </c>
      <c r="L664" s="1">
        <f t="shared" si="52"/>
        <v>0</v>
      </c>
      <c r="M664" s="1">
        <f t="shared" si="53"/>
        <v>0</v>
      </c>
      <c r="N664" s="1">
        <f t="shared" si="54"/>
        <v>1</v>
      </c>
      <c r="O664" s="1">
        <f t="shared" si="55"/>
        <v>1</v>
      </c>
    </row>
    <row r="665" spans="1:15" x14ac:dyDescent="0.25">
      <c r="A665" s="1" t="s">
        <v>69</v>
      </c>
      <c r="B665" s="1">
        <v>4.4000000000000004</v>
      </c>
      <c r="C665" s="1">
        <v>3.3475300000000012</v>
      </c>
      <c r="D665" s="1">
        <v>1</v>
      </c>
      <c r="G665" s="1" t="s">
        <v>159</v>
      </c>
      <c r="H665" s="1">
        <v>4.3</v>
      </c>
      <c r="I665" s="1">
        <v>4</v>
      </c>
      <c r="J665" s="1">
        <v>1</v>
      </c>
      <c r="K665" s="1">
        <f t="shared" si="56"/>
        <v>0</v>
      </c>
      <c r="L665" s="1">
        <f t="shared" si="52"/>
        <v>0</v>
      </c>
      <c r="M665" s="1">
        <f t="shared" si="53"/>
        <v>0</v>
      </c>
      <c r="N665" s="1">
        <f t="shared" si="54"/>
        <v>1</v>
      </c>
      <c r="O665" s="1">
        <f t="shared" si="55"/>
        <v>1</v>
      </c>
    </row>
    <row r="666" spans="1:15" x14ac:dyDescent="0.25">
      <c r="A666" s="1" t="s">
        <v>197</v>
      </c>
      <c r="B666" s="1">
        <v>4.4000000000000004</v>
      </c>
      <c r="C666" s="1">
        <v>3.2087254000000014</v>
      </c>
      <c r="D666" s="1">
        <v>1</v>
      </c>
      <c r="G666" s="1" t="s">
        <v>126</v>
      </c>
      <c r="H666" s="1">
        <v>4.4000000000000004</v>
      </c>
      <c r="I666" s="1">
        <v>4</v>
      </c>
      <c r="J666" s="1">
        <v>1</v>
      </c>
      <c r="K666" s="1">
        <f t="shared" si="56"/>
        <v>0</v>
      </c>
      <c r="L666" s="1">
        <f t="shared" si="52"/>
        <v>0</v>
      </c>
      <c r="M666" s="1">
        <f t="shared" si="53"/>
        <v>0</v>
      </c>
      <c r="N666" s="1">
        <f t="shared" si="54"/>
        <v>1</v>
      </c>
      <c r="O666" s="1">
        <f t="shared" si="55"/>
        <v>1</v>
      </c>
    </row>
    <row r="667" spans="1:15" x14ac:dyDescent="0.25">
      <c r="A667" s="1" t="s">
        <v>126</v>
      </c>
      <c r="B667" s="1">
        <v>4.4000000000000004</v>
      </c>
      <c r="C667" s="1">
        <v>4.0661700000000005</v>
      </c>
      <c r="D667" s="1">
        <v>1</v>
      </c>
      <c r="G667" s="1" t="s">
        <v>59</v>
      </c>
      <c r="H667" s="1">
        <v>6.7</v>
      </c>
      <c r="I667" s="1">
        <v>4</v>
      </c>
      <c r="J667" s="1">
        <v>1</v>
      </c>
      <c r="K667" s="1">
        <f t="shared" si="56"/>
        <v>0</v>
      </c>
      <c r="L667" s="1">
        <f t="shared" si="52"/>
        <v>0</v>
      </c>
      <c r="M667" s="1">
        <f t="shared" si="53"/>
        <v>0</v>
      </c>
      <c r="N667" s="1">
        <f t="shared" si="54"/>
        <v>1</v>
      </c>
      <c r="O667" s="1">
        <f t="shared" si="55"/>
        <v>1</v>
      </c>
    </row>
    <row r="668" spans="1:15" x14ac:dyDescent="0.25">
      <c r="A668" s="1" t="s">
        <v>135</v>
      </c>
      <c r="B668" s="1">
        <v>4.9000000000000004</v>
      </c>
      <c r="C668" s="1">
        <v>2.5449054000000011</v>
      </c>
      <c r="D668" s="1">
        <v>1</v>
      </c>
      <c r="G668" s="1" t="s">
        <v>185</v>
      </c>
      <c r="H668" s="1">
        <v>4.5</v>
      </c>
      <c r="I668" s="1">
        <v>4</v>
      </c>
      <c r="J668" s="1">
        <v>1</v>
      </c>
      <c r="K668" s="1">
        <f t="shared" si="56"/>
        <v>0</v>
      </c>
      <c r="L668" s="1">
        <f t="shared" si="52"/>
        <v>0</v>
      </c>
      <c r="M668" s="1">
        <f t="shared" si="53"/>
        <v>0</v>
      </c>
      <c r="N668" s="1">
        <f t="shared" si="54"/>
        <v>1</v>
      </c>
      <c r="O668" s="1">
        <f t="shared" si="55"/>
        <v>1</v>
      </c>
    </row>
    <row r="669" spans="1:15" x14ac:dyDescent="0.25">
      <c r="A669" s="1" t="s">
        <v>138</v>
      </c>
      <c r="B669" s="1">
        <v>4.7</v>
      </c>
      <c r="C669" s="1">
        <v>3.1313920000000004</v>
      </c>
      <c r="D669" s="1">
        <v>1</v>
      </c>
      <c r="G669" s="1" t="s">
        <v>65</v>
      </c>
      <c r="H669" s="1">
        <v>5.0999999999999996</v>
      </c>
      <c r="I669" s="1">
        <v>4</v>
      </c>
      <c r="J669" s="1">
        <v>1</v>
      </c>
      <c r="K669" s="1">
        <f t="shared" si="56"/>
        <v>0</v>
      </c>
      <c r="L669" s="1">
        <f t="shared" si="52"/>
        <v>0</v>
      </c>
      <c r="M669" s="1">
        <f t="shared" si="53"/>
        <v>0</v>
      </c>
      <c r="N669" s="1">
        <f t="shared" si="54"/>
        <v>1</v>
      </c>
      <c r="O669" s="1">
        <f t="shared" si="55"/>
        <v>1</v>
      </c>
    </row>
    <row r="670" spans="1:15" x14ac:dyDescent="0.25">
      <c r="A670" s="1" t="s">
        <v>119</v>
      </c>
      <c r="B670" s="1">
        <v>4.2</v>
      </c>
      <c r="C670" s="1">
        <v>4.1667139299999985</v>
      </c>
      <c r="D670" s="1">
        <v>-2</v>
      </c>
      <c r="G670" s="1" t="s">
        <v>76</v>
      </c>
      <c r="H670" s="1">
        <v>4.9000000000000004</v>
      </c>
      <c r="I670" s="1">
        <v>4</v>
      </c>
      <c r="J670" s="1">
        <v>1</v>
      </c>
      <c r="K670" s="1">
        <f t="shared" si="56"/>
        <v>0</v>
      </c>
      <c r="L670" s="1">
        <f t="shared" si="52"/>
        <v>0</v>
      </c>
      <c r="M670" s="1">
        <f t="shared" si="53"/>
        <v>0</v>
      </c>
      <c r="N670" s="1">
        <f t="shared" si="54"/>
        <v>1</v>
      </c>
      <c r="O670" s="1">
        <f t="shared" si="55"/>
        <v>1</v>
      </c>
    </row>
    <row r="671" spans="1:15" x14ac:dyDescent="0.25">
      <c r="A671" s="1" t="s">
        <v>148</v>
      </c>
      <c r="B671" s="1">
        <v>7.1</v>
      </c>
      <c r="C671" s="1">
        <v>4.0531555300000006</v>
      </c>
      <c r="D671" s="1">
        <v>14</v>
      </c>
      <c r="G671" s="1" t="s">
        <v>84</v>
      </c>
      <c r="H671" s="1">
        <v>5</v>
      </c>
      <c r="I671" s="1">
        <v>4</v>
      </c>
      <c r="J671" s="1">
        <v>1</v>
      </c>
      <c r="K671" s="1">
        <f t="shared" si="56"/>
        <v>0</v>
      </c>
      <c r="L671" s="1">
        <f t="shared" si="52"/>
        <v>0</v>
      </c>
      <c r="M671" s="1">
        <f t="shared" si="53"/>
        <v>0</v>
      </c>
      <c r="N671" s="1">
        <f t="shared" si="54"/>
        <v>1</v>
      </c>
      <c r="O671" s="1">
        <f t="shared" si="55"/>
        <v>1</v>
      </c>
    </row>
    <row r="672" spans="1:15" x14ac:dyDescent="0.25">
      <c r="A672" s="1" t="s">
        <v>155</v>
      </c>
      <c r="B672" s="1">
        <v>8.5</v>
      </c>
      <c r="C672" s="1">
        <v>4.7635573299999994</v>
      </c>
      <c r="D672" s="1">
        <v>12</v>
      </c>
      <c r="G672" s="1" t="s">
        <v>165</v>
      </c>
      <c r="H672" s="1">
        <v>7.1</v>
      </c>
      <c r="I672" s="1">
        <v>4</v>
      </c>
      <c r="J672" s="1">
        <v>1</v>
      </c>
      <c r="K672" s="1">
        <f t="shared" si="56"/>
        <v>0</v>
      </c>
      <c r="L672" s="1">
        <f t="shared" si="52"/>
        <v>0</v>
      </c>
      <c r="M672" s="1">
        <f t="shared" si="53"/>
        <v>0</v>
      </c>
      <c r="N672" s="1">
        <f t="shared" si="54"/>
        <v>1</v>
      </c>
      <c r="O672" s="1">
        <f t="shared" si="55"/>
        <v>1</v>
      </c>
    </row>
    <row r="673" spans="1:15" x14ac:dyDescent="0.25">
      <c r="A673" s="1" t="s">
        <v>122</v>
      </c>
      <c r="B673" s="1">
        <v>4.5</v>
      </c>
      <c r="C673" s="1">
        <v>3.8228350099999995</v>
      </c>
      <c r="D673" s="1">
        <v>10</v>
      </c>
      <c r="G673" s="1" t="s">
        <v>93</v>
      </c>
      <c r="H673" s="1">
        <v>4.5</v>
      </c>
      <c r="I673" s="1">
        <v>4</v>
      </c>
      <c r="J673" s="1">
        <v>1</v>
      </c>
      <c r="K673" s="1">
        <f t="shared" si="56"/>
        <v>0</v>
      </c>
      <c r="L673" s="1">
        <f t="shared" si="52"/>
        <v>0</v>
      </c>
      <c r="M673" s="1">
        <f t="shared" si="53"/>
        <v>0</v>
      </c>
      <c r="N673" s="1">
        <f t="shared" si="54"/>
        <v>1</v>
      </c>
      <c r="O673" s="1">
        <f t="shared" si="55"/>
        <v>1</v>
      </c>
    </row>
    <row r="674" spans="1:15" x14ac:dyDescent="0.25">
      <c r="A674" s="1" t="s">
        <v>62</v>
      </c>
      <c r="B674" s="1">
        <v>4.5</v>
      </c>
      <c r="C674" s="1">
        <v>3.5934323000000012</v>
      </c>
      <c r="D674" s="1">
        <v>8</v>
      </c>
      <c r="G674" s="1" t="s">
        <v>174</v>
      </c>
      <c r="H674" s="1">
        <v>3.9</v>
      </c>
      <c r="I674" s="1">
        <v>4</v>
      </c>
      <c r="J674" s="1">
        <v>1</v>
      </c>
      <c r="K674" s="1">
        <f t="shared" si="56"/>
        <v>0</v>
      </c>
      <c r="L674" s="1">
        <f t="shared" si="52"/>
        <v>0</v>
      </c>
      <c r="M674" s="1">
        <f t="shared" si="53"/>
        <v>0</v>
      </c>
      <c r="N674" s="1">
        <f t="shared" si="54"/>
        <v>1</v>
      </c>
      <c r="O674" s="1">
        <f t="shared" si="55"/>
        <v>1</v>
      </c>
    </row>
    <row r="675" spans="1:15" x14ac:dyDescent="0.25">
      <c r="A675" s="1" t="s">
        <v>67</v>
      </c>
      <c r="B675" s="1">
        <v>5.4</v>
      </c>
      <c r="C675" s="1">
        <v>3.9537979000000005</v>
      </c>
      <c r="D675" s="1">
        <v>8</v>
      </c>
      <c r="G675" s="1" t="s">
        <v>96</v>
      </c>
      <c r="H675" s="1">
        <v>4.9000000000000004</v>
      </c>
      <c r="I675" s="1">
        <v>4</v>
      </c>
      <c r="J675" s="1">
        <v>1</v>
      </c>
      <c r="K675" s="1">
        <f t="shared" si="56"/>
        <v>0</v>
      </c>
      <c r="L675" s="1">
        <f t="shared" si="52"/>
        <v>0</v>
      </c>
      <c r="M675" s="1">
        <f t="shared" si="53"/>
        <v>0</v>
      </c>
      <c r="N675" s="1">
        <f t="shared" si="54"/>
        <v>1</v>
      </c>
      <c r="O675" s="1">
        <f t="shared" si="55"/>
        <v>1</v>
      </c>
    </row>
    <row r="676" spans="1:15" x14ac:dyDescent="0.25">
      <c r="A676" s="1" t="s">
        <v>90</v>
      </c>
      <c r="B676" s="1">
        <v>4.8</v>
      </c>
      <c r="C676" s="1">
        <v>3.8163710000000002</v>
      </c>
      <c r="D676" s="1">
        <v>8</v>
      </c>
      <c r="G676" s="1" t="s">
        <v>104</v>
      </c>
      <c r="H676" s="1">
        <v>5.4</v>
      </c>
      <c r="I676" s="1">
        <v>4</v>
      </c>
      <c r="J676" s="1">
        <v>1</v>
      </c>
      <c r="K676" s="1">
        <f t="shared" si="56"/>
        <v>0</v>
      </c>
      <c r="L676" s="1">
        <f t="shared" si="52"/>
        <v>0</v>
      </c>
      <c r="M676" s="1">
        <f t="shared" si="53"/>
        <v>0</v>
      </c>
      <c r="N676" s="1">
        <f t="shared" si="54"/>
        <v>1</v>
      </c>
      <c r="O676" s="1">
        <f t="shared" si="55"/>
        <v>1</v>
      </c>
    </row>
    <row r="677" spans="1:15" x14ac:dyDescent="0.25">
      <c r="A677" s="1" t="s">
        <v>133</v>
      </c>
      <c r="B677" s="1">
        <v>4.5999999999999996</v>
      </c>
      <c r="C677" s="1">
        <v>3.7287256099999997</v>
      </c>
      <c r="D677" s="1">
        <v>8</v>
      </c>
      <c r="G677" s="1" t="s">
        <v>107</v>
      </c>
      <c r="H677" s="1">
        <v>4.8</v>
      </c>
      <c r="I677" s="1">
        <v>4</v>
      </c>
      <c r="J677" s="1">
        <v>1</v>
      </c>
      <c r="K677" s="1">
        <f t="shared" si="56"/>
        <v>0</v>
      </c>
      <c r="L677" s="1">
        <f t="shared" si="52"/>
        <v>0</v>
      </c>
      <c r="M677" s="1">
        <f t="shared" si="53"/>
        <v>0</v>
      </c>
      <c r="N677" s="1">
        <f t="shared" si="54"/>
        <v>1</v>
      </c>
      <c r="O677" s="1">
        <f t="shared" si="55"/>
        <v>1</v>
      </c>
    </row>
    <row r="678" spans="1:15" x14ac:dyDescent="0.25">
      <c r="A678" s="1" t="s">
        <v>149</v>
      </c>
      <c r="B678" s="1">
        <v>4.4000000000000004</v>
      </c>
      <c r="C678" s="1">
        <v>4.1197887499999997</v>
      </c>
      <c r="D678" s="1">
        <v>8</v>
      </c>
      <c r="G678" s="1" t="s">
        <v>117</v>
      </c>
      <c r="H678" s="1">
        <v>4.5999999999999996</v>
      </c>
      <c r="I678" s="1">
        <v>4</v>
      </c>
      <c r="J678" s="1">
        <v>1</v>
      </c>
      <c r="K678" s="1">
        <f t="shared" si="56"/>
        <v>0</v>
      </c>
      <c r="L678" s="1">
        <f t="shared" si="52"/>
        <v>0</v>
      </c>
      <c r="M678" s="1">
        <f t="shared" si="53"/>
        <v>0</v>
      </c>
      <c r="N678" s="1">
        <f t="shared" si="54"/>
        <v>1</v>
      </c>
      <c r="O678" s="1">
        <f t="shared" si="55"/>
        <v>1</v>
      </c>
    </row>
    <row r="679" spans="1:15" x14ac:dyDescent="0.25">
      <c r="A679" s="1" t="s">
        <v>184</v>
      </c>
      <c r="B679" s="1">
        <v>5.4</v>
      </c>
      <c r="C679" s="1">
        <v>3.484785</v>
      </c>
      <c r="D679" s="1">
        <v>7</v>
      </c>
      <c r="G679" s="1" t="s">
        <v>141</v>
      </c>
      <c r="H679" s="1">
        <v>4.7</v>
      </c>
      <c r="I679" s="1">
        <v>4</v>
      </c>
      <c r="J679" s="1">
        <v>1</v>
      </c>
      <c r="K679" s="1">
        <f t="shared" si="56"/>
        <v>0</v>
      </c>
      <c r="L679" s="1">
        <f t="shared" si="52"/>
        <v>0</v>
      </c>
      <c r="M679" s="1">
        <f t="shared" si="53"/>
        <v>0</v>
      </c>
      <c r="N679" s="1">
        <f t="shared" si="54"/>
        <v>1</v>
      </c>
      <c r="O679" s="1">
        <f t="shared" si="55"/>
        <v>1</v>
      </c>
    </row>
    <row r="680" spans="1:15" x14ac:dyDescent="0.25">
      <c r="A680" s="1" t="s">
        <v>118</v>
      </c>
      <c r="B680" s="1">
        <v>6.2</v>
      </c>
      <c r="C680" s="1">
        <v>3.4720653799999992</v>
      </c>
      <c r="D680" s="1">
        <v>7</v>
      </c>
      <c r="G680" s="1" t="s">
        <v>153</v>
      </c>
      <c r="H680" s="1">
        <v>3.8</v>
      </c>
      <c r="I680" s="1">
        <v>4</v>
      </c>
      <c r="J680" s="1">
        <v>1</v>
      </c>
      <c r="K680" s="1">
        <f t="shared" si="56"/>
        <v>0</v>
      </c>
      <c r="L680" s="1">
        <f t="shared" si="52"/>
        <v>0</v>
      </c>
      <c r="M680" s="1">
        <f t="shared" si="53"/>
        <v>0</v>
      </c>
      <c r="N680" s="1">
        <f t="shared" si="54"/>
        <v>1</v>
      </c>
      <c r="O680" s="1">
        <f t="shared" si="55"/>
        <v>1</v>
      </c>
    </row>
    <row r="681" spans="1:15" x14ac:dyDescent="0.25">
      <c r="A681" s="1" t="s">
        <v>124</v>
      </c>
      <c r="B681" s="1">
        <v>4.5</v>
      </c>
      <c r="C681" s="1">
        <v>3.8484277499999995</v>
      </c>
      <c r="D681" s="1">
        <v>7</v>
      </c>
      <c r="G681" s="1" t="s">
        <v>158</v>
      </c>
      <c r="H681" s="1">
        <v>4.3</v>
      </c>
      <c r="I681" s="1">
        <v>4</v>
      </c>
      <c r="J681" s="1">
        <v>1</v>
      </c>
      <c r="K681" s="1">
        <f t="shared" si="56"/>
        <v>0</v>
      </c>
      <c r="L681" s="1">
        <f t="shared" si="52"/>
        <v>0</v>
      </c>
      <c r="M681" s="1">
        <f t="shared" si="53"/>
        <v>0</v>
      </c>
      <c r="N681" s="1">
        <f t="shared" si="54"/>
        <v>1</v>
      </c>
      <c r="O681" s="1">
        <f t="shared" si="55"/>
        <v>1</v>
      </c>
    </row>
    <row r="682" spans="1:15" x14ac:dyDescent="0.25">
      <c r="A682" s="1" t="s">
        <v>64</v>
      </c>
      <c r="B682" s="1">
        <v>4.5</v>
      </c>
      <c r="C682" s="1">
        <v>4.235476499999999</v>
      </c>
      <c r="D682" s="1">
        <v>6</v>
      </c>
      <c r="G682" s="1" t="s">
        <v>159</v>
      </c>
      <c r="H682" s="1">
        <v>4.3</v>
      </c>
      <c r="I682" s="1">
        <v>4</v>
      </c>
      <c r="J682" s="1">
        <v>1</v>
      </c>
      <c r="K682" s="1">
        <f t="shared" si="56"/>
        <v>0</v>
      </c>
      <c r="L682" s="1">
        <f t="shared" si="52"/>
        <v>0</v>
      </c>
      <c r="M682" s="1">
        <f t="shared" si="53"/>
        <v>0</v>
      </c>
      <c r="N682" s="1">
        <f t="shared" si="54"/>
        <v>1</v>
      </c>
      <c r="O682" s="1">
        <f t="shared" si="55"/>
        <v>1</v>
      </c>
    </row>
    <row r="683" spans="1:15" x14ac:dyDescent="0.25">
      <c r="A683" s="1" t="s">
        <v>75</v>
      </c>
      <c r="B683" s="1">
        <v>4.3</v>
      </c>
      <c r="C683" s="1">
        <v>4.4983402999999997</v>
      </c>
      <c r="D683" s="1">
        <v>6</v>
      </c>
      <c r="G683" s="1" t="s">
        <v>64</v>
      </c>
      <c r="H683" s="1">
        <v>4.5</v>
      </c>
      <c r="I683" s="1">
        <v>4</v>
      </c>
      <c r="J683" s="1">
        <v>1</v>
      </c>
      <c r="K683" s="1">
        <f t="shared" si="56"/>
        <v>0</v>
      </c>
      <c r="L683" s="1">
        <f t="shared" si="52"/>
        <v>0</v>
      </c>
      <c r="M683" s="1">
        <f t="shared" si="53"/>
        <v>0</v>
      </c>
      <c r="N683" s="1">
        <f t="shared" si="54"/>
        <v>1</v>
      </c>
      <c r="O683" s="1">
        <f t="shared" si="55"/>
        <v>1</v>
      </c>
    </row>
    <row r="684" spans="1:15" x14ac:dyDescent="0.25">
      <c r="A684" s="1" t="s">
        <v>97</v>
      </c>
      <c r="B684" s="1">
        <v>4.5</v>
      </c>
      <c r="C684" s="1">
        <v>3.9144465400000006</v>
      </c>
      <c r="D684" s="1">
        <v>6</v>
      </c>
      <c r="G684" s="1" t="s">
        <v>80</v>
      </c>
      <c r="H684" s="1">
        <v>4.9000000000000004</v>
      </c>
      <c r="I684" s="1">
        <v>4</v>
      </c>
      <c r="J684" s="1">
        <v>1</v>
      </c>
      <c r="K684" s="1">
        <f t="shared" si="56"/>
        <v>0</v>
      </c>
      <c r="L684" s="1">
        <f t="shared" si="52"/>
        <v>0</v>
      </c>
      <c r="M684" s="1">
        <f t="shared" si="53"/>
        <v>0</v>
      </c>
      <c r="N684" s="1">
        <f t="shared" si="54"/>
        <v>1</v>
      </c>
      <c r="O684" s="1">
        <f t="shared" si="55"/>
        <v>1</v>
      </c>
    </row>
    <row r="685" spans="1:15" x14ac:dyDescent="0.25">
      <c r="A685" s="1" t="s">
        <v>106</v>
      </c>
      <c r="B685" s="1">
        <v>4.3</v>
      </c>
      <c r="C685" s="1">
        <v>3.2362610299999996</v>
      </c>
      <c r="D685" s="1">
        <v>6</v>
      </c>
      <c r="G685" s="1" t="s">
        <v>97</v>
      </c>
      <c r="H685" s="1">
        <v>4.5</v>
      </c>
      <c r="I685" s="1">
        <v>4</v>
      </c>
      <c r="J685" s="1">
        <v>1</v>
      </c>
      <c r="K685" s="1">
        <f t="shared" si="56"/>
        <v>0</v>
      </c>
      <c r="L685" s="1">
        <f t="shared" si="52"/>
        <v>0</v>
      </c>
      <c r="M685" s="1">
        <f t="shared" si="53"/>
        <v>0</v>
      </c>
      <c r="N685" s="1">
        <f t="shared" si="54"/>
        <v>1</v>
      </c>
      <c r="O685" s="1">
        <f t="shared" si="55"/>
        <v>1</v>
      </c>
    </row>
    <row r="686" spans="1:15" x14ac:dyDescent="0.25">
      <c r="A686" s="1" t="s">
        <v>115</v>
      </c>
      <c r="B686" s="1">
        <v>4.9000000000000004</v>
      </c>
      <c r="C686" s="1">
        <v>3.5420704900000008</v>
      </c>
      <c r="D686" s="1">
        <v>6</v>
      </c>
      <c r="G686" s="1" t="s">
        <v>106</v>
      </c>
      <c r="H686" s="1">
        <v>4.3</v>
      </c>
      <c r="I686" s="1">
        <v>4</v>
      </c>
      <c r="J686" s="1">
        <v>1</v>
      </c>
      <c r="K686" s="1">
        <f t="shared" si="56"/>
        <v>0</v>
      </c>
      <c r="L686" s="1">
        <f t="shared" si="52"/>
        <v>0</v>
      </c>
      <c r="M686" s="1">
        <f t="shared" si="53"/>
        <v>0</v>
      </c>
      <c r="N686" s="1">
        <f t="shared" si="54"/>
        <v>1</v>
      </c>
      <c r="O686" s="1">
        <f t="shared" si="55"/>
        <v>1</v>
      </c>
    </row>
    <row r="687" spans="1:15" x14ac:dyDescent="0.25">
      <c r="A687" s="1" t="s">
        <v>177</v>
      </c>
      <c r="B687" s="1">
        <v>4.8</v>
      </c>
      <c r="C687" s="1">
        <v>3.5970764499999985</v>
      </c>
      <c r="D687" s="1">
        <v>6</v>
      </c>
      <c r="G687" s="1" t="s">
        <v>115</v>
      </c>
      <c r="H687" s="1">
        <v>4.9000000000000004</v>
      </c>
      <c r="I687" s="1">
        <v>4</v>
      </c>
      <c r="J687" s="1">
        <v>1</v>
      </c>
      <c r="K687" s="1">
        <f t="shared" si="56"/>
        <v>0</v>
      </c>
      <c r="L687" s="1">
        <f t="shared" si="52"/>
        <v>0</v>
      </c>
      <c r="M687" s="1">
        <f t="shared" si="53"/>
        <v>0</v>
      </c>
      <c r="N687" s="1">
        <f t="shared" si="54"/>
        <v>1</v>
      </c>
      <c r="O687" s="1">
        <f t="shared" si="55"/>
        <v>1</v>
      </c>
    </row>
    <row r="688" spans="1:15" x14ac:dyDescent="0.25">
      <c r="A688" s="1" t="s">
        <v>180</v>
      </c>
      <c r="B688" s="1">
        <v>5</v>
      </c>
      <c r="C688" s="1">
        <v>4.1727909299999997</v>
      </c>
      <c r="D688" s="1">
        <v>6</v>
      </c>
      <c r="G688" s="1" t="s">
        <v>117</v>
      </c>
      <c r="H688" s="1">
        <v>4.5999999999999996</v>
      </c>
      <c r="I688" s="1">
        <v>4</v>
      </c>
      <c r="J688" s="1">
        <v>1</v>
      </c>
      <c r="K688" s="1">
        <f t="shared" si="56"/>
        <v>0</v>
      </c>
      <c r="L688" s="1">
        <f t="shared" si="52"/>
        <v>0</v>
      </c>
      <c r="M688" s="1">
        <f t="shared" si="53"/>
        <v>0</v>
      </c>
      <c r="N688" s="1">
        <f t="shared" si="54"/>
        <v>1</v>
      </c>
      <c r="O688" s="1">
        <f t="shared" si="55"/>
        <v>1</v>
      </c>
    </row>
    <row r="689" spans="1:15" x14ac:dyDescent="0.25">
      <c r="A689" s="1" t="s">
        <v>134</v>
      </c>
      <c r="B689" s="1">
        <v>6.3</v>
      </c>
      <c r="C689" s="1">
        <v>3.9991914999999993</v>
      </c>
      <c r="D689" s="1">
        <v>6</v>
      </c>
      <c r="G689" s="1" t="s">
        <v>129</v>
      </c>
      <c r="H689" s="1">
        <v>4.8</v>
      </c>
      <c r="I689" s="1">
        <v>4</v>
      </c>
      <c r="J689" s="1">
        <v>1</v>
      </c>
      <c r="K689" s="1">
        <f t="shared" si="56"/>
        <v>0</v>
      </c>
      <c r="L689" s="1">
        <f t="shared" si="52"/>
        <v>0</v>
      </c>
      <c r="M689" s="1">
        <f t="shared" si="53"/>
        <v>0</v>
      </c>
      <c r="N689" s="1">
        <f t="shared" si="54"/>
        <v>1</v>
      </c>
      <c r="O689" s="1">
        <f t="shared" si="55"/>
        <v>1</v>
      </c>
    </row>
    <row r="690" spans="1:15" x14ac:dyDescent="0.25">
      <c r="A690" s="1" t="s">
        <v>140</v>
      </c>
      <c r="B690" s="1">
        <v>4.9000000000000004</v>
      </c>
      <c r="C690" s="1">
        <v>4.0304917399999995</v>
      </c>
      <c r="D690" s="1">
        <v>6</v>
      </c>
      <c r="G690" s="1" t="s">
        <v>130</v>
      </c>
      <c r="H690" s="1">
        <v>4.0999999999999996</v>
      </c>
      <c r="I690" s="1">
        <v>4</v>
      </c>
      <c r="J690" s="1">
        <v>1</v>
      </c>
      <c r="K690" s="1">
        <f t="shared" si="56"/>
        <v>0</v>
      </c>
      <c r="L690" s="1">
        <f t="shared" si="52"/>
        <v>0</v>
      </c>
      <c r="M690" s="1">
        <f t="shared" si="53"/>
        <v>0</v>
      </c>
      <c r="N690" s="1">
        <f t="shared" si="54"/>
        <v>1</v>
      </c>
      <c r="O690" s="1">
        <f t="shared" si="55"/>
        <v>1</v>
      </c>
    </row>
    <row r="691" spans="1:15" x14ac:dyDescent="0.25">
      <c r="A691" s="1" t="s">
        <v>142</v>
      </c>
      <c r="B691" s="1">
        <v>4.4000000000000004</v>
      </c>
      <c r="C691" s="1">
        <v>2.5420329300000004</v>
      </c>
      <c r="D691" s="1">
        <v>6</v>
      </c>
      <c r="G691" s="1" t="s">
        <v>140</v>
      </c>
      <c r="H691" s="1">
        <v>4.9000000000000004</v>
      </c>
      <c r="I691" s="1">
        <v>4</v>
      </c>
      <c r="J691" s="1">
        <v>1</v>
      </c>
      <c r="K691" s="1">
        <f t="shared" si="56"/>
        <v>0</v>
      </c>
      <c r="L691" s="1">
        <f t="shared" si="52"/>
        <v>0</v>
      </c>
      <c r="M691" s="1">
        <f t="shared" si="53"/>
        <v>0</v>
      </c>
      <c r="N691" s="1">
        <f t="shared" si="54"/>
        <v>1</v>
      </c>
      <c r="O691" s="1">
        <f t="shared" si="55"/>
        <v>1</v>
      </c>
    </row>
    <row r="692" spans="1:15" x14ac:dyDescent="0.25">
      <c r="A692" s="1" t="s">
        <v>152</v>
      </c>
      <c r="B692" s="1">
        <v>4.5</v>
      </c>
      <c r="C692" s="1">
        <v>4.1980733000000008</v>
      </c>
      <c r="D692" s="1">
        <v>6</v>
      </c>
      <c r="G692" s="1" t="s">
        <v>170</v>
      </c>
      <c r="H692" s="1">
        <v>5.3</v>
      </c>
      <c r="I692" s="1">
        <v>4</v>
      </c>
      <c r="J692" s="1">
        <v>1</v>
      </c>
      <c r="K692" s="1">
        <f t="shared" si="56"/>
        <v>0</v>
      </c>
      <c r="L692" s="1">
        <f t="shared" si="52"/>
        <v>0</v>
      </c>
      <c r="M692" s="1">
        <f t="shared" si="53"/>
        <v>0</v>
      </c>
      <c r="N692" s="1">
        <f t="shared" si="54"/>
        <v>1</v>
      </c>
      <c r="O692" s="1">
        <f t="shared" si="55"/>
        <v>1</v>
      </c>
    </row>
    <row r="693" spans="1:15" x14ac:dyDescent="0.25">
      <c r="A693" s="1" t="s">
        <v>171</v>
      </c>
      <c r="B693" s="1">
        <v>4.7</v>
      </c>
      <c r="C693" s="1">
        <v>3.8981911000000014</v>
      </c>
      <c r="D693" s="1">
        <v>5</v>
      </c>
      <c r="G693" s="1" t="s">
        <v>86</v>
      </c>
      <c r="H693" s="1">
        <v>4.3</v>
      </c>
      <c r="I693" s="1">
        <v>4</v>
      </c>
      <c r="J693" s="1">
        <v>1</v>
      </c>
      <c r="K693" s="1">
        <f t="shared" si="56"/>
        <v>0</v>
      </c>
      <c r="L693" s="1">
        <f t="shared" si="52"/>
        <v>0</v>
      </c>
      <c r="M693" s="1">
        <f t="shared" si="53"/>
        <v>0</v>
      </c>
      <c r="N693" s="1">
        <f t="shared" si="54"/>
        <v>1</v>
      </c>
      <c r="O693" s="1">
        <f t="shared" si="55"/>
        <v>1</v>
      </c>
    </row>
    <row r="694" spans="1:15" x14ac:dyDescent="0.25">
      <c r="A694" s="1" t="s">
        <v>88</v>
      </c>
      <c r="B694" s="1">
        <v>4.5</v>
      </c>
      <c r="C694" s="1">
        <v>4.5094338999999994</v>
      </c>
      <c r="D694" s="1">
        <v>5</v>
      </c>
      <c r="G694" s="1" t="s">
        <v>138</v>
      </c>
      <c r="H694" s="1">
        <v>4.7</v>
      </c>
      <c r="I694" s="1">
        <v>4</v>
      </c>
      <c r="J694" s="1">
        <v>1</v>
      </c>
      <c r="K694" s="1">
        <f t="shared" si="56"/>
        <v>0</v>
      </c>
      <c r="L694" s="1">
        <f t="shared" si="52"/>
        <v>0</v>
      </c>
      <c r="M694" s="1">
        <f t="shared" si="53"/>
        <v>0</v>
      </c>
      <c r="N694" s="1">
        <f t="shared" si="54"/>
        <v>1</v>
      </c>
      <c r="O694" s="1">
        <f t="shared" si="55"/>
        <v>1</v>
      </c>
    </row>
    <row r="695" spans="1:15" x14ac:dyDescent="0.25">
      <c r="A695" s="1" t="s">
        <v>178</v>
      </c>
      <c r="B695" s="1">
        <v>5.3</v>
      </c>
      <c r="C695" s="1">
        <v>2.7449081700000018</v>
      </c>
      <c r="D695" s="1">
        <v>5</v>
      </c>
      <c r="G695" s="1" t="s">
        <v>202</v>
      </c>
      <c r="H695" s="1">
        <v>4.9000000000000004</v>
      </c>
      <c r="I695" s="1">
        <v>4</v>
      </c>
      <c r="J695" s="1">
        <v>1</v>
      </c>
      <c r="K695" s="1">
        <f t="shared" si="56"/>
        <v>0</v>
      </c>
      <c r="L695" s="1">
        <f t="shared" si="52"/>
        <v>0</v>
      </c>
      <c r="M695" s="1">
        <f t="shared" si="53"/>
        <v>0</v>
      </c>
      <c r="N695" s="1">
        <f t="shared" si="54"/>
        <v>1</v>
      </c>
      <c r="O695" s="1">
        <f t="shared" si="55"/>
        <v>1</v>
      </c>
    </row>
    <row r="696" spans="1:15" x14ac:dyDescent="0.25">
      <c r="A696" s="1" t="s">
        <v>161</v>
      </c>
      <c r="B696" s="1">
        <v>4.2</v>
      </c>
      <c r="C696" s="1">
        <v>3.6182050000000001</v>
      </c>
      <c r="D696" s="1">
        <v>2</v>
      </c>
      <c r="G696" s="1" t="s">
        <v>66</v>
      </c>
      <c r="H696" s="1">
        <v>4.8</v>
      </c>
      <c r="I696" s="1">
        <v>4</v>
      </c>
      <c r="J696" s="1">
        <v>1</v>
      </c>
      <c r="K696" s="1">
        <f t="shared" si="56"/>
        <v>0</v>
      </c>
      <c r="L696" s="1">
        <f t="shared" si="52"/>
        <v>0</v>
      </c>
      <c r="M696" s="1">
        <f t="shared" si="53"/>
        <v>0</v>
      </c>
      <c r="N696" s="1">
        <f t="shared" si="54"/>
        <v>1</v>
      </c>
      <c r="O696" s="1">
        <f t="shared" si="55"/>
        <v>1</v>
      </c>
    </row>
    <row r="697" spans="1:15" x14ac:dyDescent="0.25">
      <c r="A697" s="1" t="s">
        <v>163</v>
      </c>
      <c r="B697" s="1">
        <v>5.6</v>
      </c>
      <c r="C697" s="1">
        <v>4.1511572000000001</v>
      </c>
      <c r="D697" s="1">
        <v>2</v>
      </c>
      <c r="G697" s="1" t="s">
        <v>97</v>
      </c>
      <c r="H697" s="1">
        <v>4.5</v>
      </c>
      <c r="I697" s="1">
        <v>4</v>
      </c>
      <c r="J697" s="1">
        <v>1</v>
      </c>
      <c r="K697" s="1">
        <f t="shared" si="56"/>
        <v>0</v>
      </c>
      <c r="L697" s="1">
        <f t="shared" si="52"/>
        <v>0</v>
      </c>
      <c r="M697" s="1">
        <f t="shared" si="53"/>
        <v>0</v>
      </c>
      <c r="N697" s="1">
        <f t="shared" si="54"/>
        <v>1</v>
      </c>
      <c r="O697" s="1">
        <f t="shared" si="55"/>
        <v>1</v>
      </c>
    </row>
    <row r="698" spans="1:15" x14ac:dyDescent="0.25">
      <c r="A698" s="1" t="s">
        <v>74</v>
      </c>
      <c r="B698" s="1">
        <v>4.4000000000000004</v>
      </c>
      <c r="C698" s="1">
        <v>3.7386031099999997</v>
      </c>
      <c r="D698" s="1">
        <v>2</v>
      </c>
      <c r="G698" s="1" t="s">
        <v>118</v>
      </c>
      <c r="H698" s="1">
        <v>6.2</v>
      </c>
      <c r="I698" s="1">
        <v>4</v>
      </c>
      <c r="J698" s="1">
        <v>1</v>
      </c>
      <c r="K698" s="1">
        <f t="shared" si="56"/>
        <v>0</v>
      </c>
      <c r="L698" s="1">
        <f t="shared" si="52"/>
        <v>0</v>
      </c>
      <c r="M698" s="1">
        <f t="shared" si="53"/>
        <v>0</v>
      </c>
      <c r="N698" s="1">
        <f t="shared" si="54"/>
        <v>1</v>
      </c>
      <c r="O698" s="1">
        <f t="shared" si="55"/>
        <v>1</v>
      </c>
    </row>
    <row r="699" spans="1:15" x14ac:dyDescent="0.25">
      <c r="A699" s="1" t="s">
        <v>77</v>
      </c>
      <c r="B699" s="1">
        <v>4.7</v>
      </c>
      <c r="C699" s="1">
        <v>3.9805586499999999</v>
      </c>
      <c r="D699" s="1">
        <v>2</v>
      </c>
      <c r="G699" s="1" t="s">
        <v>170</v>
      </c>
      <c r="H699" s="1">
        <v>5.3</v>
      </c>
      <c r="I699" s="1">
        <v>4</v>
      </c>
      <c r="J699" s="1">
        <v>1</v>
      </c>
      <c r="K699" s="1">
        <f t="shared" si="56"/>
        <v>0</v>
      </c>
      <c r="L699" s="1">
        <f t="shared" si="52"/>
        <v>0</v>
      </c>
      <c r="M699" s="1">
        <f t="shared" si="53"/>
        <v>0</v>
      </c>
      <c r="N699" s="1">
        <f t="shared" si="54"/>
        <v>1</v>
      </c>
      <c r="O699" s="1">
        <f t="shared" si="55"/>
        <v>1</v>
      </c>
    </row>
    <row r="700" spans="1:15" x14ac:dyDescent="0.25">
      <c r="A700" s="1" t="s">
        <v>80</v>
      </c>
      <c r="B700" s="1">
        <v>4.9000000000000004</v>
      </c>
      <c r="C700" s="1">
        <v>3.7639762099999992</v>
      </c>
      <c r="D700" s="1">
        <v>2</v>
      </c>
      <c r="G700" s="1" t="s">
        <v>147</v>
      </c>
      <c r="H700" s="1">
        <v>5.0999999999999996</v>
      </c>
      <c r="I700" s="1">
        <v>4</v>
      </c>
      <c r="J700" s="1">
        <v>1</v>
      </c>
      <c r="K700" s="1">
        <f t="shared" si="56"/>
        <v>0</v>
      </c>
      <c r="L700" s="1">
        <f t="shared" si="52"/>
        <v>0</v>
      </c>
      <c r="M700" s="1">
        <f t="shared" si="53"/>
        <v>0</v>
      </c>
      <c r="N700" s="1">
        <f t="shared" si="54"/>
        <v>1</v>
      </c>
      <c r="O700" s="1">
        <f t="shared" si="55"/>
        <v>1</v>
      </c>
    </row>
    <row r="701" spans="1:15" x14ac:dyDescent="0.25">
      <c r="A701" s="1" t="s">
        <v>82</v>
      </c>
      <c r="B701" s="1">
        <v>4.3</v>
      </c>
      <c r="C701" s="1">
        <v>3.1753173000000001</v>
      </c>
      <c r="D701" s="1">
        <v>2</v>
      </c>
      <c r="G701" s="1" t="s">
        <v>199</v>
      </c>
      <c r="H701" s="1">
        <v>5</v>
      </c>
      <c r="I701" s="1">
        <v>4</v>
      </c>
      <c r="J701" s="1">
        <v>1</v>
      </c>
      <c r="K701" s="1">
        <f t="shared" si="56"/>
        <v>0</v>
      </c>
      <c r="L701" s="1">
        <f t="shared" si="52"/>
        <v>0</v>
      </c>
      <c r="M701" s="1">
        <f t="shared" si="53"/>
        <v>0</v>
      </c>
      <c r="N701" s="1">
        <f t="shared" si="54"/>
        <v>1</v>
      </c>
      <c r="O701" s="1">
        <f t="shared" si="55"/>
        <v>1</v>
      </c>
    </row>
    <row r="702" spans="1:15" x14ac:dyDescent="0.25">
      <c r="A702" s="1" t="s">
        <v>85</v>
      </c>
      <c r="B702" s="1">
        <v>4.8</v>
      </c>
      <c r="C702" s="1">
        <v>3.4143452600000006</v>
      </c>
      <c r="D702" s="1">
        <v>2</v>
      </c>
      <c r="G702" s="1" t="s">
        <v>130</v>
      </c>
      <c r="H702" s="1">
        <v>4.0999999999999996</v>
      </c>
      <c r="I702" s="1">
        <v>4</v>
      </c>
      <c r="J702" s="1">
        <v>1</v>
      </c>
      <c r="K702" s="1">
        <f t="shared" si="56"/>
        <v>0</v>
      </c>
      <c r="L702" s="1">
        <f t="shared" si="52"/>
        <v>0</v>
      </c>
      <c r="M702" s="1">
        <f t="shared" si="53"/>
        <v>0</v>
      </c>
      <c r="N702" s="1">
        <f t="shared" si="54"/>
        <v>1</v>
      </c>
      <c r="O702" s="1">
        <f t="shared" si="55"/>
        <v>1</v>
      </c>
    </row>
    <row r="703" spans="1:15" x14ac:dyDescent="0.25">
      <c r="A703" s="1" t="s">
        <v>89</v>
      </c>
      <c r="B703" s="1">
        <v>6.2</v>
      </c>
      <c r="C703" s="1">
        <v>4.9665205900000009</v>
      </c>
      <c r="D703" s="1">
        <v>2</v>
      </c>
      <c r="G703" s="1" t="s">
        <v>59</v>
      </c>
      <c r="H703" s="1">
        <v>6.7</v>
      </c>
      <c r="I703" s="1">
        <v>4</v>
      </c>
      <c r="J703" s="1">
        <v>1</v>
      </c>
      <c r="K703" s="1">
        <f t="shared" si="56"/>
        <v>0</v>
      </c>
      <c r="L703" s="1">
        <f t="shared" si="52"/>
        <v>0</v>
      </c>
      <c r="M703" s="1">
        <f t="shared" si="53"/>
        <v>0</v>
      </c>
      <c r="N703" s="1">
        <f t="shared" si="54"/>
        <v>1</v>
      </c>
      <c r="O703" s="1">
        <f t="shared" si="55"/>
        <v>1</v>
      </c>
    </row>
    <row r="704" spans="1:15" x14ac:dyDescent="0.25">
      <c r="A704" s="1" t="s">
        <v>91</v>
      </c>
      <c r="B704" s="1">
        <v>4.9000000000000004</v>
      </c>
      <c r="C704" s="1">
        <v>2.5262255599999985</v>
      </c>
      <c r="D704" s="1">
        <v>2</v>
      </c>
      <c r="G704" s="1" t="s">
        <v>64</v>
      </c>
      <c r="H704" s="1">
        <v>4.5</v>
      </c>
      <c r="I704" s="1">
        <v>4</v>
      </c>
      <c r="J704" s="1">
        <v>1</v>
      </c>
      <c r="K704" s="1">
        <f t="shared" si="56"/>
        <v>0</v>
      </c>
      <c r="L704" s="1">
        <f t="shared" si="52"/>
        <v>0</v>
      </c>
      <c r="M704" s="1">
        <f t="shared" si="53"/>
        <v>0</v>
      </c>
      <c r="N704" s="1">
        <f t="shared" si="54"/>
        <v>1</v>
      </c>
      <c r="O704" s="1">
        <f t="shared" si="55"/>
        <v>1</v>
      </c>
    </row>
    <row r="705" spans="1:15" x14ac:dyDescent="0.25">
      <c r="A705" s="1" t="s">
        <v>98</v>
      </c>
      <c r="B705" s="1">
        <v>5</v>
      </c>
      <c r="C705" s="1">
        <v>3.9430603099999999</v>
      </c>
      <c r="D705" s="1">
        <v>2</v>
      </c>
      <c r="G705" s="1" t="s">
        <v>66</v>
      </c>
      <c r="H705" s="1">
        <v>4.8</v>
      </c>
      <c r="I705" s="1">
        <v>4</v>
      </c>
      <c r="J705" s="1">
        <v>1</v>
      </c>
      <c r="K705" s="1">
        <f t="shared" si="56"/>
        <v>0</v>
      </c>
      <c r="L705" s="1">
        <f t="shared" si="52"/>
        <v>0</v>
      </c>
      <c r="M705" s="1">
        <f t="shared" si="53"/>
        <v>0</v>
      </c>
      <c r="N705" s="1">
        <f t="shared" si="54"/>
        <v>1</v>
      </c>
      <c r="O705" s="1">
        <f t="shared" si="55"/>
        <v>1</v>
      </c>
    </row>
    <row r="706" spans="1:15" x14ac:dyDescent="0.25">
      <c r="A706" s="1" t="s">
        <v>105</v>
      </c>
      <c r="B706" s="1">
        <v>4.4000000000000004</v>
      </c>
      <c r="C706" s="1">
        <v>3.0581883199999993</v>
      </c>
      <c r="D706" s="1">
        <v>2</v>
      </c>
      <c r="G706" s="1" t="s">
        <v>171</v>
      </c>
      <c r="H706" s="1">
        <v>4.7</v>
      </c>
      <c r="I706" s="1">
        <v>4</v>
      </c>
      <c r="J706" s="1">
        <v>1</v>
      </c>
      <c r="K706" s="1">
        <f t="shared" si="56"/>
        <v>0</v>
      </c>
      <c r="L706" s="1">
        <f t="shared" ref="L706:L769" si="57">IF(AND((J706&lt;I706),(J706&gt;2),(I706&lt;10)),1,0)</f>
        <v>0</v>
      </c>
      <c r="M706" s="1">
        <f t="shared" ref="M706:M769" si="58">IF(J706&gt;=10,1,0)</f>
        <v>0</v>
      </c>
      <c r="N706" s="1">
        <f t="shared" ref="N706:N769" si="59">IF(J706&lt;=2,1,0)</f>
        <v>1</v>
      </c>
      <c r="O706" s="1">
        <f t="shared" ref="O706:O769" si="60">SUM(K706:N706)</f>
        <v>1</v>
      </c>
    </row>
    <row r="707" spans="1:15" x14ac:dyDescent="0.25">
      <c r="A707" s="1" t="s">
        <v>167</v>
      </c>
      <c r="B707" s="1">
        <v>4.5</v>
      </c>
      <c r="C707" s="1">
        <v>4.3172618199999988</v>
      </c>
      <c r="D707" s="1">
        <v>2</v>
      </c>
      <c r="G707" s="1" t="s">
        <v>163</v>
      </c>
      <c r="H707" s="1">
        <v>5.6</v>
      </c>
      <c r="I707" s="1">
        <v>4</v>
      </c>
      <c r="J707" s="1">
        <v>1</v>
      </c>
      <c r="K707" s="1">
        <f t="shared" si="56"/>
        <v>0</v>
      </c>
      <c r="L707" s="1">
        <f t="shared" si="57"/>
        <v>0</v>
      </c>
      <c r="M707" s="1">
        <f t="shared" si="58"/>
        <v>0</v>
      </c>
      <c r="N707" s="1">
        <f t="shared" si="59"/>
        <v>1</v>
      </c>
      <c r="O707" s="1">
        <f t="shared" si="60"/>
        <v>1</v>
      </c>
    </row>
    <row r="708" spans="1:15" x14ac:dyDescent="0.25">
      <c r="A708" s="1" t="s">
        <v>195</v>
      </c>
      <c r="B708" s="1">
        <v>4.5</v>
      </c>
      <c r="C708" s="1">
        <v>4.2287588500000002</v>
      </c>
      <c r="D708" s="1">
        <v>2</v>
      </c>
      <c r="G708" s="1" t="s">
        <v>80</v>
      </c>
      <c r="H708" s="1">
        <v>4.9000000000000004</v>
      </c>
      <c r="I708" s="1">
        <v>4</v>
      </c>
      <c r="J708" s="1">
        <v>1</v>
      </c>
      <c r="K708" s="1">
        <f t="shared" si="56"/>
        <v>0</v>
      </c>
      <c r="L708" s="1">
        <f t="shared" si="57"/>
        <v>0</v>
      </c>
      <c r="M708" s="1">
        <f t="shared" si="58"/>
        <v>0</v>
      </c>
      <c r="N708" s="1">
        <f t="shared" si="59"/>
        <v>1</v>
      </c>
      <c r="O708" s="1">
        <f t="shared" si="60"/>
        <v>1</v>
      </c>
    </row>
    <row r="709" spans="1:15" x14ac:dyDescent="0.25">
      <c r="A709" s="1" t="s">
        <v>110</v>
      </c>
      <c r="B709" s="1">
        <v>4.3</v>
      </c>
      <c r="C709" s="1">
        <v>3.6852150300000006</v>
      </c>
      <c r="D709" s="1">
        <v>2</v>
      </c>
      <c r="G709" s="1" t="s">
        <v>88</v>
      </c>
      <c r="H709" s="1">
        <v>4.5</v>
      </c>
      <c r="I709" s="1">
        <v>4</v>
      </c>
      <c r="J709" s="1">
        <v>1</v>
      </c>
      <c r="K709" s="1">
        <f t="shared" si="56"/>
        <v>0</v>
      </c>
      <c r="L709" s="1">
        <f t="shared" si="57"/>
        <v>0</v>
      </c>
      <c r="M709" s="1">
        <f t="shared" si="58"/>
        <v>0</v>
      </c>
      <c r="N709" s="1">
        <f t="shared" si="59"/>
        <v>1</v>
      </c>
      <c r="O709" s="1">
        <f t="shared" si="60"/>
        <v>1</v>
      </c>
    </row>
    <row r="710" spans="1:15" x14ac:dyDescent="0.25">
      <c r="A710" s="1" t="s">
        <v>179</v>
      </c>
      <c r="B710" s="1">
        <v>5.4</v>
      </c>
      <c r="C710" s="1">
        <v>4.1159045899999986</v>
      </c>
      <c r="D710" s="1">
        <v>2</v>
      </c>
      <c r="G710" s="1" t="s">
        <v>93</v>
      </c>
      <c r="H710" s="1">
        <v>4.5</v>
      </c>
      <c r="I710" s="1">
        <v>4</v>
      </c>
      <c r="J710" s="1">
        <v>1</v>
      </c>
      <c r="K710" s="1">
        <f t="shared" si="56"/>
        <v>0</v>
      </c>
      <c r="L710" s="1">
        <f t="shared" si="57"/>
        <v>0</v>
      </c>
      <c r="M710" s="1">
        <f t="shared" si="58"/>
        <v>0</v>
      </c>
      <c r="N710" s="1">
        <f t="shared" si="59"/>
        <v>1</v>
      </c>
      <c r="O710" s="1">
        <f t="shared" si="60"/>
        <v>1</v>
      </c>
    </row>
    <row r="711" spans="1:15" x14ac:dyDescent="0.25">
      <c r="A711" s="1" t="s">
        <v>129</v>
      </c>
      <c r="B711" s="1">
        <v>4.8</v>
      </c>
      <c r="C711" s="1">
        <v>3.9661196100000002</v>
      </c>
      <c r="D711" s="1">
        <v>2</v>
      </c>
      <c r="G711" s="1" t="s">
        <v>102</v>
      </c>
      <c r="H711" s="1">
        <v>4.3</v>
      </c>
      <c r="I711" s="1">
        <v>4</v>
      </c>
      <c r="J711" s="1">
        <v>1</v>
      </c>
      <c r="K711" s="1">
        <f t="shared" si="56"/>
        <v>0</v>
      </c>
      <c r="L711" s="1">
        <f t="shared" si="57"/>
        <v>0</v>
      </c>
      <c r="M711" s="1">
        <f t="shared" si="58"/>
        <v>0</v>
      </c>
      <c r="N711" s="1">
        <f t="shared" si="59"/>
        <v>1</v>
      </c>
      <c r="O711" s="1">
        <f t="shared" si="60"/>
        <v>1</v>
      </c>
    </row>
    <row r="712" spans="1:15" x14ac:dyDescent="0.25">
      <c r="A712" s="1" t="s">
        <v>182</v>
      </c>
      <c r="B712" s="1">
        <v>5.0999999999999996</v>
      </c>
      <c r="C712" s="1">
        <v>4.6455136900000005</v>
      </c>
      <c r="D712" s="1">
        <v>2</v>
      </c>
      <c r="G712" s="1" t="s">
        <v>106</v>
      </c>
      <c r="H712" s="1">
        <v>4.3</v>
      </c>
      <c r="I712" s="1">
        <v>4</v>
      </c>
      <c r="J712" s="1">
        <v>1</v>
      </c>
      <c r="K712" s="1">
        <f t="shared" si="56"/>
        <v>0</v>
      </c>
      <c r="L712" s="1">
        <f t="shared" si="57"/>
        <v>0</v>
      </c>
      <c r="M712" s="1">
        <f t="shared" si="58"/>
        <v>0</v>
      </c>
      <c r="N712" s="1">
        <f t="shared" si="59"/>
        <v>1</v>
      </c>
      <c r="O712" s="1">
        <f t="shared" si="60"/>
        <v>1</v>
      </c>
    </row>
    <row r="713" spans="1:15" x14ac:dyDescent="0.25">
      <c r="A713" s="1" t="s">
        <v>139</v>
      </c>
      <c r="B713" s="1">
        <v>4.4000000000000004</v>
      </c>
      <c r="C713" s="1">
        <v>3.8812575699999998</v>
      </c>
      <c r="D713" s="1">
        <v>2</v>
      </c>
      <c r="G713" s="1" t="s">
        <v>124</v>
      </c>
      <c r="H713" s="1">
        <v>4.5</v>
      </c>
      <c r="I713" s="1">
        <v>4</v>
      </c>
      <c r="J713" s="1">
        <v>1</v>
      </c>
      <c r="K713" s="1">
        <f t="shared" si="56"/>
        <v>0</v>
      </c>
      <c r="L713" s="1">
        <f t="shared" si="57"/>
        <v>0</v>
      </c>
      <c r="M713" s="1">
        <f t="shared" si="58"/>
        <v>0</v>
      </c>
      <c r="N713" s="1">
        <f t="shared" si="59"/>
        <v>1</v>
      </c>
      <c r="O713" s="1">
        <f t="shared" si="60"/>
        <v>1</v>
      </c>
    </row>
    <row r="714" spans="1:15" x14ac:dyDescent="0.25">
      <c r="A714" s="1" t="s">
        <v>192</v>
      </c>
      <c r="B714" s="1">
        <v>5.6</v>
      </c>
      <c r="C714" s="1">
        <v>4.0465840900000014</v>
      </c>
      <c r="D714" s="1">
        <v>2</v>
      </c>
      <c r="G714" s="1" t="s">
        <v>201</v>
      </c>
      <c r="H714" s="1">
        <v>3.9</v>
      </c>
      <c r="I714" s="1">
        <v>4</v>
      </c>
      <c r="J714" s="1">
        <v>1</v>
      </c>
      <c r="K714" s="1">
        <f t="shared" si="56"/>
        <v>0</v>
      </c>
      <c r="L714" s="1">
        <f t="shared" si="57"/>
        <v>0</v>
      </c>
      <c r="M714" s="1">
        <f t="shared" si="58"/>
        <v>0</v>
      </c>
      <c r="N714" s="1">
        <f t="shared" si="59"/>
        <v>1</v>
      </c>
      <c r="O714" s="1">
        <f t="shared" si="60"/>
        <v>1</v>
      </c>
    </row>
    <row r="715" spans="1:15" x14ac:dyDescent="0.25">
      <c r="A715" s="1" t="s">
        <v>146</v>
      </c>
      <c r="B715" s="1">
        <v>4.3</v>
      </c>
      <c r="C715" s="1">
        <v>3.0695412999999996</v>
      </c>
      <c r="D715" s="1">
        <v>2</v>
      </c>
      <c r="G715" s="1" t="s">
        <v>178</v>
      </c>
      <c r="H715" s="1">
        <v>5.3</v>
      </c>
      <c r="I715" s="1">
        <v>4</v>
      </c>
      <c r="J715" s="1">
        <v>1</v>
      </c>
      <c r="K715" s="1">
        <f t="shared" si="56"/>
        <v>0</v>
      </c>
      <c r="L715" s="1">
        <f t="shared" si="57"/>
        <v>0</v>
      </c>
      <c r="M715" s="1">
        <f t="shared" si="58"/>
        <v>0</v>
      </c>
      <c r="N715" s="1">
        <f t="shared" si="59"/>
        <v>1</v>
      </c>
      <c r="O715" s="1">
        <f t="shared" si="60"/>
        <v>1</v>
      </c>
    </row>
    <row r="716" spans="1:15" x14ac:dyDescent="0.25">
      <c r="A716" s="1" t="s">
        <v>170</v>
      </c>
      <c r="B716" s="1">
        <v>5.3</v>
      </c>
      <c r="C716" s="1">
        <v>3.5116627099999991</v>
      </c>
      <c r="D716" s="1">
        <v>2</v>
      </c>
      <c r="G716" s="1" t="s">
        <v>188</v>
      </c>
      <c r="H716" s="1">
        <v>4.3</v>
      </c>
      <c r="I716" s="1">
        <v>4</v>
      </c>
      <c r="J716" s="1">
        <v>1</v>
      </c>
      <c r="K716" s="1">
        <f t="shared" si="56"/>
        <v>0</v>
      </c>
      <c r="L716" s="1">
        <f t="shared" si="57"/>
        <v>0</v>
      </c>
      <c r="M716" s="1">
        <f t="shared" si="58"/>
        <v>0</v>
      </c>
      <c r="N716" s="1">
        <f t="shared" si="59"/>
        <v>1</v>
      </c>
      <c r="O716" s="1">
        <f t="shared" si="60"/>
        <v>1</v>
      </c>
    </row>
    <row r="717" spans="1:15" x14ac:dyDescent="0.25">
      <c r="A717" s="1" t="s">
        <v>147</v>
      </c>
      <c r="B717" s="1">
        <v>5.0999999999999996</v>
      </c>
      <c r="C717" s="1">
        <v>4.1316673699999997</v>
      </c>
      <c r="D717" s="1">
        <v>2</v>
      </c>
      <c r="G717" s="1" t="s">
        <v>145</v>
      </c>
      <c r="H717" s="1">
        <v>4.7</v>
      </c>
      <c r="I717" s="1">
        <v>4</v>
      </c>
      <c r="J717" s="1">
        <v>1</v>
      </c>
      <c r="K717" s="1">
        <f t="shared" si="56"/>
        <v>0</v>
      </c>
      <c r="L717" s="1">
        <f t="shared" si="57"/>
        <v>0</v>
      </c>
      <c r="M717" s="1">
        <f t="shared" si="58"/>
        <v>0</v>
      </c>
      <c r="N717" s="1">
        <f t="shared" si="59"/>
        <v>1</v>
      </c>
      <c r="O717" s="1">
        <f t="shared" si="60"/>
        <v>1</v>
      </c>
    </row>
    <row r="718" spans="1:15" x14ac:dyDescent="0.25">
      <c r="A718" s="1" t="s">
        <v>59</v>
      </c>
      <c r="B718" s="1">
        <v>6.7</v>
      </c>
      <c r="C718" s="1">
        <v>4.2603131000000003</v>
      </c>
      <c r="D718" s="1">
        <v>1</v>
      </c>
      <c r="G718" s="1" t="s">
        <v>170</v>
      </c>
      <c r="H718" s="1">
        <v>5.3</v>
      </c>
      <c r="I718" s="1">
        <v>4</v>
      </c>
      <c r="J718" s="1">
        <v>1</v>
      </c>
      <c r="K718" s="1">
        <f t="shared" si="56"/>
        <v>0</v>
      </c>
      <c r="L718" s="1">
        <f t="shared" si="57"/>
        <v>0</v>
      </c>
      <c r="M718" s="1">
        <f t="shared" si="58"/>
        <v>0</v>
      </c>
      <c r="N718" s="1">
        <f t="shared" si="59"/>
        <v>1</v>
      </c>
      <c r="O718" s="1">
        <f t="shared" si="60"/>
        <v>1</v>
      </c>
    </row>
    <row r="719" spans="1:15" x14ac:dyDescent="0.25">
      <c r="A719" s="1" t="s">
        <v>185</v>
      </c>
      <c r="B719" s="1">
        <v>4.5</v>
      </c>
      <c r="C719" s="1">
        <v>3.9145151699999996</v>
      </c>
      <c r="D719" s="1">
        <v>1</v>
      </c>
      <c r="G719" s="1" t="s">
        <v>147</v>
      </c>
      <c r="H719" s="1">
        <v>5.0999999999999996</v>
      </c>
      <c r="I719" s="1">
        <v>4</v>
      </c>
      <c r="J719" s="1">
        <v>1</v>
      </c>
      <c r="K719" s="1">
        <f t="shared" ref="K719:K782" si="61">IF(AND((10&gt;J719),(J719&gt;I719),(I719&gt;2)),1,0)</f>
        <v>0</v>
      </c>
      <c r="L719" s="1">
        <f t="shared" si="57"/>
        <v>0</v>
      </c>
      <c r="M719" s="1">
        <f t="shared" si="58"/>
        <v>0</v>
      </c>
      <c r="N719" s="1">
        <f t="shared" si="59"/>
        <v>1</v>
      </c>
      <c r="O719" s="1">
        <f t="shared" si="60"/>
        <v>1</v>
      </c>
    </row>
    <row r="720" spans="1:15" x14ac:dyDescent="0.25">
      <c r="A720" s="1" t="s">
        <v>65</v>
      </c>
      <c r="B720" s="1">
        <v>5.0999999999999996</v>
      </c>
      <c r="C720" s="1">
        <v>3.8127693700000007</v>
      </c>
      <c r="D720" s="1">
        <v>1</v>
      </c>
      <c r="G720" s="1" t="s">
        <v>173</v>
      </c>
      <c r="H720" s="1">
        <v>4.3</v>
      </c>
      <c r="I720" s="1">
        <v>4</v>
      </c>
      <c r="J720" s="1">
        <v>1</v>
      </c>
      <c r="K720" s="1">
        <f t="shared" si="61"/>
        <v>0</v>
      </c>
      <c r="L720" s="1">
        <f t="shared" si="57"/>
        <v>0</v>
      </c>
      <c r="M720" s="1">
        <f t="shared" si="58"/>
        <v>0</v>
      </c>
      <c r="N720" s="1">
        <f t="shared" si="59"/>
        <v>1</v>
      </c>
      <c r="O720" s="1">
        <f t="shared" si="60"/>
        <v>1</v>
      </c>
    </row>
    <row r="721" spans="1:15" x14ac:dyDescent="0.25">
      <c r="A721" s="1" t="s">
        <v>76</v>
      </c>
      <c r="B721" s="1">
        <v>4.9000000000000004</v>
      </c>
      <c r="C721" s="1">
        <v>3.64067769</v>
      </c>
      <c r="D721" s="1">
        <v>1</v>
      </c>
      <c r="G721" s="1" t="s">
        <v>166</v>
      </c>
      <c r="H721" s="1">
        <v>4.3</v>
      </c>
      <c r="I721" s="1">
        <v>4</v>
      </c>
      <c r="J721" s="1">
        <v>1</v>
      </c>
      <c r="K721" s="1">
        <f t="shared" si="61"/>
        <v>0</v>
      </c>
      <c r="L721" s="1">
        <f t="shared" si="57"/>
        <v>0</v>
      </c>
      <c r="M721" s="1">
        <f t="shared" si="58"/>
        <v>0</v>
      </c>
      <c r="N721" s="1">
        <f t="shared" si="59"/>
        <v>1</v>
      </c>
      <c r="O721" s="1">
        <f t="shared" si="60"/>
        <v>1</v>
      </c>
    </row>
    <row r="722" spans="1:15" x14ac:dyDescent="0.25">
      <c r="A722" s="1" t="s">
        <v>84</v>
      </c>
      <c r="B722" s="1">
        <v>5</v>
      </c>
      <c r="C722" s="1">
        <v>4.2840517400000007</v>
      </c>
      <c r="D722" s="1">
        <v>1</v>
      </c>
      <c r="G722" s="1" t="s">
        <v>128</v>
      </c>
      <c r="H722" s="1">
        <v>4.3</v>
      </c>
      <c r="I722" s="1">
        <v>4</v>
      </c>
      <c r="J722" s="1">
        <v>1</v>
      </c>
      <c r="K722" s="1">
        <f t="shared" si="61"/>
        <v>0</v>
      </c>
      <c r="L722" s="1">
        <f t="shared" si="57"/>
        <v>0</v>
      </c>
      <c r="M722" s="1">
        <f t="shared" si="58"/>
        <v>0</v>
      </c>
      <c r="N722" s="1">
        <f t="shared" si="59"/>
        <v>1</v>
      </c>
      <c r="O722" s="1">
        <f t="shared" si="60"/>
        <v>1</v>
      </c>
    </row>
    <row r="723" spans="1:15" x14ac:dyDescent="0.25">
      <c r="A723" s="1" t="s">
        <v>87</v>
      </c>
      <c r="B723" s="1">
        <v>5</v>
      </c>
      <c r="C723" s="1">
        <v>3.4043855999999995</v>
      </c>
      <c r="D723" s="1">
        <v>1</v>
      </c>
      <c r="G723" s="1" t="s">
        <v>130</v>
      </c>
      <c r="H723" s="1">
        <v>4.0999999999999996</v>
      </c>
      <c r="I723" s="1">
        <v>4</v>
      </c>
      <c r="J723" s="1">
        <v>1</v>
      </c>
      <c r="K723" s="1">
        <f t="shared" si="61"/>
        <v>0</v>
      </c>
      <c r="L723" s="1">
        <f t="shared" si="57"/>
        <v>0</v>
      </c>
      <c r="M723" s="1">
        <f t="shared" si="58"/>
        <v>0</v>
      </c>
      <c r="N723" s="1">
        <f t="shared" si="59"/>
        <v>1</v>
      </c>
      <c r="O723" s="1">
        <f t="shared" si="60"/>
        <v>1</v>
      </c>
    </row>
    <row r="724" spans="1:15" x14ac:dyDescent="0.25">
      <c r="A724" s="1" t="s">
        <v>165</v>
      </c>
      <c r="B724" s="1">
        <v>7.1</v>
      </c>
      <c r="C724" s="1">
        <v>4.2891382699999996</v>
      </c>
      <c r="D724" s="1">
        <v>1</v>
      </c>
      <c r="G724" s="1" t="s">
        <v>160</v>
      </c>
      <c r="H724" s="1">
        <v>3.9</v>
      </c>
      <c r="I724" s="1">
        <v>4</v>
      </c>
      <c r="J724" s="1">
        <v>1</v>
      </c>
      <c r="K724" s="1">
        <f t="shared" si="61"/>
        <v>0</v>
      </c>
      <c r="L724" s="1">
        <f t="shared" si="57"/>
        <v>0</v>
      </c>
      <c r="M724" s="1">
        <f t="shared" si="58"/>
        <v>0</v>
      </c>
      <c r="N724" s="1">
        <f t="shared" si="59"/>
        <v>1</v>
      </c>
      <c r="O724" s="1">
        <f t="shared" si="60"/>
        <v>1</v>
      </c>
    </row>
    <row r="725" spans="1:15" x14ac:dyDescent="0.25">
      <c r="A725" s="1" t="s">
        <v>93</v>
      </c>
      <c r="B725" s="1">
        <v>4.5</v>
      </c>
      <c r="C725" s="1">
        <v>3.7292827399999999</v>
      </c>
      <c r="D725" s="1">
        <v>1</v>
      </c>
      <c r="G725" s="1" t="s">
        <v>62</v>
      </c>
      <c r="H725" s="1">
        <v>4.5</v>
      </c>
      <c r="I725" s="1">
        <v>4</v>
      </c>
      <c r="J725" s="1">
        <v>1</v>
      </c>
      <c r="K725" s="1">
        <f t="shared" si="61"/>
        <v>0</v>
      </c>
      <c r="L725" s="1">
        <f t="shared" si="57"/>
        <v>0</v>
      </c>
      <c r="M725" s="1">
        <f t="shared" si="58"/>
        <v>0</v>
      </c>
      <c r="N725" s="1">
        <f t="shared" si="59"/>
        <v>1</v>
      </c>
      <c r="O725" s="1">
        <f t="shared" si="60"/>
        <v>1</v>
      </c>
    </row>
    <row r="726" spans="1:15" x14ac:dyDescent="0.25">
      <c r="A726" s="1" t="s">
        <v>174</v>
      </c>
      <c r="B726" s="1">
        <v>3.9</v>
      </c>
      <c r="C726" s="1">
        <v>3.67351465</v>
      </c>
      <c r="D726" s="1">
        <v>1</v>
      </c>
      <c r="G726" s="1" t="s">
        <v>171</v>
      </c>
      <c r="H726" s="1">
        <v>4.7</v>
      </c>
      <c r="I726" s="1">
        <v>4</v>
      </c>
      <c r="J726" s="1">
        <v>1</v>
      </c>
      <c r="K726" s="1">
        <f t="shared" si="61"/>
        <v>0</v>
      </c>
      <c r="L726" s="1">
        <f t="shared" si="57"/>
        <v>0</v>
      </c>
      <c r="M726" s="1">
        <f t="shared" si="58"/>
        <v>0</v>
      </c>
      <c r="N726" s="1">
        <f t="shared" si="59"/>
        <v>1</v>
      </c>
      <c r="O726" s="1">
        <f t="shared" si="60"/>
        <v>1</v>
      </c>
    </row>
    <row r="727" spans="1:15" x14ac:dyDescent="0.25">
      <c r="A727" s="1" t="s">
        <v>96</v>
      </c>
      <c r="B727" s="1">
        <v>4.9000000000000004</v>
      </c>
      <c r="C727" s="1">
        <v>3.5932313000000002</v>
      </c>
      <c r="D727" s="1">
        <v>1</v>
      </c>
      <c r="G727" s="1" t="s">
        <v>73</v>
      </c>
      <c r="H727" s="1">
        <v>4.3</v>
      </c>
      <c r="I727" s="1">
        <v>4</v>
      </c>
      <c r="J727" s="1">
        <v>1</v>
      </c>
      <c r="K727" s="1">
        <f t="shared" si="61"/>
        <v>0</v>
      </c>
      <c r="L727" s="1">
        <f t="shared" si="57"/>
        <v>0</v>
      </c>
      <c r="M727" s="1">
        <f t="shared" si="58"/>
        <v>0</v>
      </c>
      <c r="N727" s="1">
        <f t="shared" si="59"/>
        <v>1</v>
      </c>
      <c r="O727" s="1">
        <f t="shared" si="60"/>
        <v>1</v>
      </c>
    </row>
    <row r="728" spans="1:15" x14ac:dyDescent="0.25">
      <c r="A728" s="1" t="s">
        <v>104</v>
      </c>
      <c r="B728" s="1">
        <v>5.4</v>
      </c>
      <c r="C728" s="1">
        <v>3.8286613700000012</v>
      </c>
      <c r="D728" s="1">
        <v>1</v>
      </c>
      <c r="G728" s="1" t="s">
        <v>80</v>
      </c>
      <c r="H728" s="1">
        <v>4.9000000000000004</v>
      </c>
      <c r="I728" s="1">
        <v>4</v>
      </c>
      <c r="J728" s="1">
        <v>1</v>
      </c>
      <c r="K728" s="1">
        <f t="shared" si="61"/>
        <v>0</v>
      </c>
      <c r="L728" s="1">
        <f t="shared" si="57"/>
        <v>0</v>
      </c>
      <c r="M728" s="1">
        <f t="shared" si="58"/>
        <v>0</v>
      </c>
      <c r="N728" s="1">
        <f t="shared" si="59"/>
        <v>1</v>
      </c>
      <c r="O728" s="1">
        <f t="shared" si="60"/>
        <v>1</v>
      </c>
    </row>
    <row r="729" spans="1:15" x14ac:dyDescent="0.25">
      <c r="A729" s="1" t="s">
        <v>107</v>
      </c>
      <c r="B729" s="1">
        <v>4.8</v>
      </c>
      <c r="C729" s="1">
        <v>3.723861400000001</v>
      </c>
      <c r="D729" s="1">
        <v>1</v>
      </c>
      <c r="G729" s="1" t="s">
        <v>88</v>
      </c>
      <c r="H729" s="1">
        <v>4.5</v>
      </c>
      <c r="I729" s="1">
        <v>4</v>
      </c>
      <c r="J729" s="1">
        <v>1</v>
      </c>
      <c r="K729" s="1">
        <f t="shared" si="61"/>
        <v>0</v>
      </c>
      <c r="L729" s="1">
        <f t="shared" si="57"/>
        <v>0</v>
      </c>
      <c r="M729" s="1">
        <f t="shared" si="58"/>
        <v>0</v>
      </c>
      <c r="N729" s="1">
        <f t="shared" si="59"/>
        <v>1</v>
      </c>
      <c r="O729" s="1">
        <f t="shared" si="60"/>
        <v>1</v>
      </c>
    </row>
    <row r="730" spans="1:15" x14ac:dyDescent="0.25">
      <c r="A730" s="1" t="s">
        <v>108</v>
      </c>
      <c r="B730" s="1">
        <v>4.4000000000000004</v>
      </c>
      <c r="C730" s="1">
        <v>3.0357034199999995</v>
      </c>
      <c r="D730" s="1">
        <v>1</v>
      </c>
      <c r="G730" s="1" t="s">
        <v>93</v>
      </c>
      <c r="H730" s="1">
        <v>4.5</v>
      </c>
      <c r="I730" s="1">
        <v>4</v>
      </c>
      <c r="J730" s="1">
        <v>1</v>
      </c>
      <c r="K730" s="1">
        <f t="shared" si="61"/>
        <v>0</v>
      </c>
      <c r="L730" s="1">
        <f t="shared" si="57"/>
        <v>0</v>
      </c>
      <c r="M730" s="1">
        <f t="shared" si="58"/>
        <v>0</v>
      </c>
      <c r="N730" s="1">
        <f t="shared" si="59"/>
        <v>1</v>
      </c>
      <c r="O730" s="1">
        <f t="shared" si="60"/>
        <v>1</v>
      </c>
    </row>
    <row r="731" spans="1:15" x14ac:dyDescent="0.25">
      <c r="A731" s="1" t="s">
        <v>114</v>
      </c>
      <c r="B731" s="1">
        <v>4.5</v>
      </c>
      <c r="C731" s="1">
        <v>2.3234196600000003</v>
      </c>
      <c r="D731" s="1">
        <v>1</v>
      </c>
      <c r="G731" s="1" t="s">
        <v>167</v>
      </c>
      <c r="H731" s="1">
        <v>4.5</v>
      </c>
      <c r="I731" s="1">
        <v>4</v>
      </c>
      <c r="J731" s="1">
        <v>1</v>
      </c>
      <c r="K731" s="1">
        <f t="shared" si="61"/>
        <v>0</v>
      </c>
      <c r="L731" s="1">
        <f t="shared" si="57"/>
        <v>0</v>
      </c>
      <c r="M731" s="1">
        <f t="shared" si="58"/>
        <v>0</v>
      </c>
      <c r="N731" s="1">
        <f t="shared" si="59"/>
        <v>1</v>
      </c>
      <c r="O731" s="1">
        <f t="shared" si="60"/>
        <v>1</v>
      </c>
    </row>
    <row r="732" spans="1:15" x14ac:dyDescent="0.25">
      <c r="A732" s="1" t="s">
        <v>116</v>
      </c>
      <c r="B732" s="1">
        <v>4</v>
      </c>
      <c r="C732" s="1">
        <v>3.1093747399999994</v>
      </c>
      <c r="D732" s="1">
        <v>1</v>
      </c>
      <c r="G732" s="1" t="s">
        <v>117</v>
      </c>
      <c r="H732" s="1">
        <v>4.5999999999999996</v>
      </c>
      <c r="I732" s="1">
        <v>4</v>
      </c>
      <c r="J732" s="1">
        <v>1</v>
      </c>
      <c r="K732" s="1">
        <f t="shared" si="61"/>
        <v>0</v>
      </c>
      <c r="L732" s="1">
        <f t="shared" si="57"/>
        <v>0</v>
      </c>
      <c r="M732" s="1">
        <f t="shared" si="58"/>
        <v>0</v>
      </c>
      <c r="N732" s="1">
        <f t="shared" si="59"/>
        <v>1</v>
      </c>
      <c r="O732" s="1">
        <f t="shared" si="60"/>
        <v>1</v>
      </c>
    </row>
    <row r="733" spans="1:15" x14ac:dyDescent="0.25">
      <c r="A733" s="1" t="s">
        <v>117</v>
      </c>
      <c r="B733" s="1">
        <v>4.5999999999999996</v>
      </c>
      <c r="C733" s="1">
        <v>4.037262730000001</v>
      </c>
      <c r="D733" s="1">
        <v>1</v>
      </c>
      <c r="G733" s="1" t="s">
        <v>123</v>
      </c>
      <c r="H733" s="1">
        <v>4.4000000000000004</v>
      </c>
      <c r="I733" s="1">
        <v>4</v>
      </c>
      <c r="J733" s="1">
        <v>1</v>
      </c>
      <c r="K733" s="1">
        <f t="shared" si="61"/>
        <v>0</v>
      </c>
      <c r="L733" s="1">
        <f t="shared" si="57"/>
        <v>0</v>
      </c>
      <c r="M733" s="1">
        <f t="shared" si="58"/>
        <v>0</v>
      </c>
      <c r="N733" s="1">
        <f t="shared" si="59"/>
        <v>1</v>
      </c>
      <c r="O733" s="1">
        <f t="shared" si="60"/>
        <v>1</v>
      </c>
    </row>
    <row r="734" spans="1:15" x14ac:dyDescent="0.25">
      <c r="A734" s="1" t="s">
        <v>137</v>
      </c>
      <c r="B734" s="1">
        <v>5.3</v>
      </c>
      <c r="C734" s="1">
        <v>3.2843732899999996</v>
      </c>
      <c r="D734" s="1">
        <v>1</v>
      </c>
      <c r="G734" s="1" t="s">
        <v>124</v>
      </c>
      <c r="H734" s="1">
        <v>4.5</v>
      </c>
      <c r="I734" s="1">
        <v>4</v>
      </c>
      <c r="J734" s="1">
        <v>1</v>
      </c>
      <c r="K734" s="1">
        <f t="shared" si="61"/>
        <v>0</v>
      </c>
      <c r="L734" s="1">
        <f t="shared" si="57"/>
        <v>0</v>
      </c>
      <c r="M734" s="1">
        <f t="shared" si="58"/>
        <v>0</v>
      </c>
      <c r="N734" s="1">
        <f t="shared" si="59"/>
        <v>1</v>
      </c>
      <c r="O734" s="1">
        <f t="shared" si="60"/>
        <v>1</v>
      </c>
    </row>
    <row r="735" spans="1:15" x14ac:dyDescent="0.25">
      <c r="A735" s="1" t="s">
        <v>141</v>
      </c>
      <c r="B735" s="1">
        <v>4.7</v>
      </c>
      <c r="C735" s="1">
        <v>3.8548107900000006</v>
      </c>
      <c r="D735" s="1">
        <v>1</v>
      </c>
      <c r="G735" s="1" t="s">
        <v>125</v>
      </c>
      <c r="H735" s="1">
        <v>4.4000000000000004</v>
      </c>
      <c r="I735" s="1">
        <v>4</v>
      </c>
      <c r="J735" s="1">
        <v>1</v>
      </c>
      <c r="K735" s="1">
        <f t="shared" si="61"/>
        <v>0</v>
      </c>
      <c r="L735" s="1">
        <f t="shared" si="57"/>
        <v>0</v>
      </c>
      <c r="M735" s="1">
        <f t="shared" si="58"/>
        <v>0</v>
      </c>
      <c r="N735" s="1">
        <f t="shared" si="59"/>
        <v>1</v>
      </c>
      <c r="O735" s="1">
        <f t="shared" si="60"/>
        <v>1</v>
      </c>
    </row>
    <row r="736" spans="1:15" x14ac:dyDescent="0.25">
      <c r="A736" s="1" t="s">
        <v>153</v>
      </c>
      <c r="B736" s="1">
        <v>3.8</v>
      </c>
      <c r="C736" s="1">
        <v>3.5382371999999997</v>
      </c>
      <c r="D736" s="1">
        <v>1</v>
      </c>
      <c r="G736" s="1" t="s">
        <v>178</v>
      </c>
      <c r="H736" s="1">
        <v>5.3</v>
      </c>
      <c r="I736" s="1">
        <v>4</v>
      </c>
      <c r="J736" s="1">
        <v>1</v>
      </c>
      <c r="K736" s="1">
        <f t="shared" si="61"/>
        <v>0</v>
      </c>
      <c r="L736" s="1">
        <f t="shared" si="57"/>
        <v>0</v>
      </c>
      <c r="M736" s="1">
        <f t="shared" si="58"/>
        <v>0</v>
      </c>
      <c r="N736" s="1">
        <f t="shared" si="59"/>
        <v>1</v>
      </c>
      <c r="O736" s="1">
        <f t="shared" si="60"/>
        <v>1</v>
      </c>
    </row>
    <row r="737" spans="1:15" x14ac:dyDescent="0.25">
      <c r="A737" s="1" t="s">
        <v>158</v>
      </c>
      <c r="B737" s="1">
        <v>4.3</v>
      </c>
      <c r="C737" s="1">
        <v>3.9616898699999998</v>
      </c>
      <c r="D737" s="1">
        <v>1</v>
      </c>
      <c r="G737" s="1" t="s">
        <v>127</v>
      </c>
      <c r="H737" s="1">
        <v>4.7</v>
      </c>
      <c r="I737" s="1">
        <v>4</v>
      </c>
      <c r="J737" s="1">
        <v>1</v>
      </c>
      <c r="K737" s="1">
        <f t="shared" si="61"/>
        <v>0</v>
      </c>
      <c r="L737" s="1">
        <f t="shared" si="57"/>
        <v>0</v>
      </c>
      <c r="M737" s="1">
        <f t="shared" si="58"/>
        <v>0</v>
      </c>
      <c r="N737" s="1">
        <f t="shared" si="59"/>
        <v>1</v>
      </c>
      <c r="O737" s="1">
        <f t="shared" si="60"/>
        <v>1</v>
      </c>
    </row>
    <row r="738" spans="1:15" x14ac:dyDescent="0.25">
      <c r="A738" s="1" t="s">
        <v>159</v>
      </c>
      <c r="B738" s="1">
        <v>4.3</v>
      </c>
      <c r="C738" s="1">
        <v>4.0731569900000011</v>
      </c>
      <c r="D738" s="1">
        <v>1</v>
      </c>
      <c r="G738" s="1" t="s">
        <v>188</v>
      </c>
      <c r="H738" s="1">
        <v>4.3</v>
      </c>
      <c r="I738" s="1">
        <v>4</v>
      </c>
      <c r="J738" s="1">
        <v>1</v>
      </c>
      <c r="K738" s="1">
        <f t="shared" si="61"/>
        <v>0</v>
      </c>
      <c r="L738" s="1">
        <f t="shared" si="57"/>
        <v>0</v>
      </c>
      <c r="M738" s="1">
        <f t="shared" si="58"/>
        <v>0</v>
      </c>
      <c r="N738" s="1">
        <f t="shared" si="59"/>
        <v>1</v>
      </c>
      <c r="O738" s="1">
        <f t="shared" si="60"/>
        <v>1</v>
      </c>
    </row>
    <row r="739" spans="1:15" x14ac:dyDescent="0.25">
      <c r="A739" s="1" t="s">
        <v>92</v>
      </c>
      <c r="B739" s="1">
        <v>5.4</v>
      </c>
      <c r="C739" s="1">
        <v>4.0160333599999998</v>
      </c>
      <c r="D739" s="1">
        <v>9</v>
      </c>
      <c r="G739" s="1" t="s">
        <v>179</v>
      </c>
      <c r="H739" s="1">
        <v>5.4</v>
      </c>
      <c r="I739" s="1">
        <v>4</v>
      </c>
      <c r="J739" s="1">
        <v>1</v>
      </c>
      <c r="K739" s="1">
        <f t="shared" si="61"/>
        <v>0</v>
      </c>
      <c r="L739" s="1">
        <f t="shared" si="57"/>
        <v>0</v>
      </c>
      <c r="M739" s="1">
        <f t="shared" si="58"/>
        <v>0</v>
      </c>
      <c r="N739" s="1">
        <f t="shared" si="59"/>
        <v>1</v>
      </c>
      <c r="O739" s="1">
        <f t="shared" si="60"/>
        <v>1</v>
      </c>
    </row>
    <row r="740" spans="1:15" x14ac:dyDescent="0.25">
      <c r="A740" s="1" t="s">
        <v>123</v>
      </c>
      <c r="B740" s="1">
        <v>4.4000000000000004</v>
      </c>
      <c r="C740" s="1">
        <v>3.9046158399999991</v>
      </c>
      <c r="D740" s="1">
        <v>9</v>
      </c>
      <c r="G740" s="1" t="s">
        <v>170</v>
      </c>
      <c r="H740" s="1">
        <v>5.3</v>
      </c>
      <c r="I740" s="1">
        <v>4</v>
      </c>
      <c r="J740" s="1">
        <v>1</v>
      </c>
      <c r="K740" s="1">
        <f t="shared" si="61"/>
        <v>0</v>
      </c>
      <c r="L740" s="1">
        <f t="shared" si="57"/>
        <v>0</v>
      </c>
      <c r="M740" s="1">
        <f t="shared" si="58"/>
        <v>0</v>
      </c>
      <c r="N740" s="1">
        <f t="shared" si="59"/>
        <v>1</v>
      </c>
      <c r="O740" s="1">
        <f t="shared" si="60"/>
        <v>1</v>
      </c>
    </row>
    <row r="741" spans="1:15" x14ac:dyDescent="0.25">
      <c r="A741" s="1" t="s">
        <v>101</v>
      </c>
      <c r="B741" s="1">
        <v>4.9000000000000004</v>
      </c>
      <c r="C741" s="1">
        <v>3.6721140000000001</v>
      </c>
      <c r="D741" s="1">
        <v>6</v>
      </c>
      <c r="G741" s="1" t="s">
        <v>159</v>
      </c>
      <c r="H741" s="1">
        <v>4.3</v>
      </c>
      <c r="I741" s="1">
        <v>4</v>
      </c>
      <c r="J741" s="1">
        <v>1</v>
      </c>
      <c r="K741" s="1">
        <f t="shared" si="61"/>
        <v>0</v>
      </c>
      <c r="L741" s="1">
        <f t="shared" si="57"/>
        <v>0</v>
      </c>
      <c r="M741" s="1">
        <f t="shared" si="58"/>
        <v>0</v>
      </c>
      <c r="N741" s="1">
        <f t="shared" si="59"/>
        <v>1</v>
      </c>
      <c r="O741" s="1">
        <f t="shared" si="60"/>
        <v>1</v>
      </c>
    </row>
    <row r="742" spans="1:15" x14ac:dyDescent="0.25">
      <c r="A742" s="1" t="s">
        <v>109</v>
      </c>
      <c r="B742" s="1">
        <v>5.7</v>
      </c>
      <c r="C742" s="1">
        <v>2.2376874300000007</v>
      </c>
      <c r="D742" s="1">
        <v>5</v>
      </c>
      <c r="G742" s="1" t="s">
        <v>190</v>
      </c>
      <c r="H742" s="1">
        <v>4</v>
      </c>
      <c r="I742" s="1">
        <v>4</v>
      </c>
      <c r="J742" s="1">
        <v>1</v>
      </c>
      <c r="K742" s="1">
        <f t="shared" si="61"/>
        <v>0</v>
      </c>
      <c r="L742" s="1">
        <f t="shared" si="57"/>
        <v>0</v>
      </c>
      <c r="M742" s="1">
        <f t="shared" si="58"/>
        <v>0</v>
      </c>
      <c r="N742" s="1">
        <f t="shared" si="59"/>
        <v>1</v>
      </c>
      <c r="O742" s="1">
        <f t="shared" si="60"/>
        <v>1</v>
      </c>
    </row>
    <row r="743" spans="1:15" x14ac:dyDescent="0.25">
      <c r="A743" s="1" t="s">
        <v>112</v>
      </c>
      <c r="B743" s="1">
        <v>4.9000000000000004</v>
      </c>
      <c r="C743" s="1">
        <v>1.3809343800000002</v>
      </c>
      <c r="D743" s="1">
        <v>5</v>
      </c>
      <c r="G743" s="1" t="s">
        <v>66</v>
      </c>
      <c r="H743" s="1">
        <v>4.8</v>
      </c>
      <c r="I743" s="1">
        <v>4</v>
      </c>
      <c r="J743" s="1">
        <v>1</v>
      </c>
      <c r="K743" s="1">
        <f t="shared" si="61"/>
        <v>0</v>
      </c>
      <c r="L743" s="1">
        <f t="shared" si="57"/>
        <v>0</v>
      </c>
      <c r="M743" s="1">
        <f t="shared" si="58"/>
        <v>0</v>
      </c>
      <c r="N743" s="1">
        <f t="shared" si="59"/>
        <v>1</v>
      </c>
      <c r="O743" s="1">
        <f t="shared" si="60"/>
        <v>1</v>
      </c>
    </row>
    <row r="744" spans="1:15" x14ac:dyDescent="0.25">
      <c r="A744" s="1" t="s">
        <v>188</v>
      </c>
      <c r="B744" s="1">
        <v>4.3</v>
      </c>
      <c r="C744" s="1">
        <v>3.9025071999999987</v>
      </c>
      <c r="D744" s="1">
        <v>5</v>
      </c>
      <c r="G744" s="1" t="s">
        <v>166</v>
      </c>
      <c r="H744" s="1">
        <v>4.3</v>
      </c>
      <c r="I744" s="1">
        <v>4</v>
      </c>
      <c r="J744" s="1">
        <v>1</v>
      </c>
      <c r="K744" s="1">
        <f t="shared" si="61"/>
        <v>0</v>
      </c>
      <c r="L744" s="1">
        <f t="shared" si="57"/>
        <v>0</v>
      </c>
      <c r="M744" s="1">
        <f t="shared" si="58"/>
        <v>0</v>
      </c>
      <c r="N744" s="1">
        <f t="shared" si="59"/>
        <v>1</v>
      </c>
      <c r="O744" s="1">
        <f t="shared" si="60"/>
        <v>1</v>
      </c>
    </row>
    <row r="745" spans="1:15" x14ac:dyDescent="0.25">
      <c r="A745" s="1" t="s">
        <v>61</v>
      </c>
      <c r="B745" s="1">
        <v>4.7</v>
      </c>
      <c r="C745" s="1">
        <v>2.3062646499999997</v>
      </c>
      <c r="D745" s="1">
        <v>4</v>
      </c>
      <c r="G745" s="1" t="s">
        <v>106</v>
      </c>
      <c r="H745" s="1">
        <v>4.3</v>
      </c>
      <c r="I745" s="1">
        <v>4</v>
      </c>
      <c r="J745" s="1">
        <v>1</v>
      </c>
      <c r="K745" s="1">
        <f t="shared" si="61"/>
        <v>0</v>
      </c>
      <c r="L745" s="1">
        <f t="shared" si="57"/>
        <v>0</v>
      </c>
      <c r="M745" s="1">
        <f t="shared" si="58"/>
        <v>0</v>
      </c>
      <c r="N745" s="1">
        <f t="shared" si="59"/>
        <v>1</v>
      </c>
      <c r="O745" s="1">
        <f t="shared" si="60"/>
        <v>1</v>
      </c>
    </row>
    <row r="746" spans="1:15" x14ac:dyDescent="0.25">
      <c r="A746" s="1" t="s">
        <v>196</v>
      </c>
      <c r="B746" s="1">
        <v>4.4000000000000004</v>
      </c>
      <c r="C746" s="1">
        <v>2.7795954500000004</v>
      </c>
      <c r="D746" s="1">
        <v>2</v>
      </c>
      <c r="G746" s="1" t="s">
        <v>201</v>
      </c>
      <c r="H746" s="1">
        <v>3.9</v>
      </c>
      <c r="I746" s="1">
        <v>4</v>
      </c>
      <c r="J746" s="1">
        <v>1</v>
      </c>
      <c r="K746" s="1">
        <f t="shared" si="61"/>
        <v>0</v>
      </c>
      <c r="L746" s="1">
        <f t="shared" si="57"/>
        <v>0</v>
      </c>
      <c r="M746" s="1">
        <f t="shared" si="58"/>
        <v>0</v>
      </c>
      <c r="N746" s="1">
        <f t="shared" si="59"/>
        <v>1</v>
      </c>
      <c r="O746" s="1">
        <f t="shared" si="60"/>
        <v>1</v>
      </c>
    </row>
    <row r="747" spans="1:15" x14ac:dyDescent="0.25">
      <c r="A747" s="1" t="s">
        <v>102</v>
      </c>
      <c r="B747" s="1">
        <v>4.3</v>
      </c>
      <c r="C747" s="1">
        <v>3.57666504</v>
      </c>
      <c r="D747" s="1">
        <v>2</v>
      </c>
      <c r="G747" s="1" t="s">
        <v>188</v>
      </c>
      <c r="H747" s="1">
        <v>4.3</v>
      </c>
      <c r="I747" s="1">
        <v>4</v>
      </c>
      <c r="J747" s="1">
        <v>1</v>
      </c>
      <c r="K747" s="1">
        <f t="shared" si="61"/>
        <v>0</v>
      </c>
      <c r="L747" s="1">
        <f t="shared" si="57"/>
        <v>0</v>
      </c>
      <c r="M747" s="1">
        <f t="shared" si="58"/>
        <v>0</v>
      </c>
      <c r="N747" s="1">
        <f t="shared" si="59"/>
        <v>1</v>
      </c>
      <c r="O747" s="1">
        <f t="shared" si="60"/>
        <v>1</v>
      </c>
    </row>
    <row r="748" spans="1:15" x14ac:dyDescent="0.25">
      <c r="A748" s="1" t="s">
        <v>125</v>
      </c>
      <c r="B748" s="1">
        <v>4.4000000000000004</v>
      </c>
      <c r="C748" s="1">
        <v>2.9191908</v>
      </c>
      <c r="D748" s="1">
        <v>2</v>
      </c>
      <c r="G748" s="1" t="s">
        <v>179</v>
      </c>
      <c r="H748" s="1">
        <v>5.4</v>
      </c>
      <c r="I748" s="1">
        <v>4</v>
      </c>
      <c r="J748" s="1">
        <v>1</v>
      </c>
      <c r="K748" s="1">
        <f t="shared" si="61"/>
        <v>0</v>
      </c>
      <c r="L748" s="1">
        <f t="shared" si="57"/>
        <v>0</v>
      </c>
      <c r="M748" s="1">
        <f t="shared" si="58"/>
        <v>0</v>
      </c>
      <c r="N748" s="1">
        <f t="shared" si="59"/>
        <v>1</v>
      </c>
      <c r="O748" s="1">
        <f t="shared" si="60"/>
        <v>1</v>
      </c>
    </row>
    <row r="749" spans="1:15" x14ac:dyDescent="0.25">
      <c r="A749" s="1" t="s">
        <v>135</v>
      </c>
      <c r="B749" s="1">
        <v>4.9000000000000004</v>
      </c>
      <c r="C749" s="1">
        <v>2.5226543100000014</v>
      </c>
      <c r="D749" s="1">
        <v>2</v>
      </c>
      <c r="G749" s="1" t="s">
        <v>143</v>
      </c>
      <c r="H749" s="1">
        <v>4.5999999999999996</v>
      </c>
      <c r="I749" s="1">
        <v>4</v>
      </c>
      <c r="J749" s="1">
        <v>1</v>
      </c>
      <c r="K749" s="1">
        <f t="shared" si="61"/>
        <v>0</v>
      </c>
      <c r="L749" s="1">
        <f t="shared" si="57"/>
        <v>0</v>
      </c>
      <c r="M749" s="1">
        <f t="shared" si="58"/>
        <v>0</v>
      </c>
      <c r="N749" s="1">
        <f t="shared" si="59"/>
        <v>1</v>
      </c>
      <c r="O749" s="1">
        <f t="shared" si="60"/>
        <v>1</v>
      </c>
    </row>
    <row r="750" spans="1:15" x14ac:dyDescent="0.25">
      <c r="A750" s="1" t="s">
        <v>160</v>
      </c>
      <c r="B750" s="1">
        <v>3.9</v>
      </c>
      <c r="C750" s="1">
        <v>3.3018929199999993</v>
      </c>
      <c r="D750" s="1">
        <v>1</v>
      </c>
      <c r="G750" s="1" t="s">
        <v>64</v>
      </c>
      <c r="H750" s="1">
        <v>4.5</v>
      </c>
      <c r="I750" s="1">
        <v>4</v>
      </c>
      <c r="J750" s="1">
        <v>1</v>
      </c>
      <c r="K750" s="1">
        <f t="shared" si="61"/>
        <v>0</v>
      </c>
      <c r="L750" s="1">
        <f t="shared" si="57"/>
        <v>0</v>
      </c>
      <c r="M750" s="1">
        <f t="shared" si="58"/>
        <v>0</v>
      </c>
      <c r="N750" s="1">
        <f t="shared" si="59"/>
        <v>1</v>
      </c>
      <c r="O750" s="1">
        <f t="shared" si="60"/>
        <v>1</v>
      </c>
    </row>
    <row r="751" spans="1:15" x14ac:dyDescent="0.25">
      <c r="A751" s="1" t="s">
        <v>71</v>
      </c>
      <c r="B751" s="1">
        <v>4.3</v>
      </c>
      <c r="C751" s="1">
        <v>2.7774089999999996</v>
      </c>
      <c r="D751" s="1">
        <v>1</v>
      </c>
      <c r="G751" s="1" t="s">
        <v>69</v>
      </c>
      <c r="H751" s="1">
        <v>4.4000000000000004</v>
      </c>
      <c r="I751" s="1">
        <v>4</v>
      </c>
      <c r="J751" s="1">
        <v>1</v>
      </c>
      <c r="K751" s="1">
        <f t="shared" si="61"/>
        <v>0</v>
      </c>
      <c r="L751" s="1">
        <f t="shared" si="57"/>
        <v>0</v>
      </c>
      <c r="M751" s="1">
        <f t="shared" si="58"/>
        <v>0</v>
      </c>
      <c r="N751" s="1">
        <f t="shared" si="59"/>
        <v>1</v>
      </c>
      <c r="O751" s="1">
        <f t="shared" si="60"/>
        <v>1</v>
      </c>
    </row>
    <row r="752" spans="1:15" x14ac:dyDescent="0.25">
      <c r="A752" s="1" t="s">
        <v>173</v>
      </c>
      <c r="B752" s="1">
        <v>4.3</v>
      </c>
      <c r="C752" s="1">
        <v>3.0920544000000012</v>
      </c>
      <c r="D752" s="1">
        <v>1</v>
      </c>
      <c r="G752" s="1" t="s">
        <v>75</v>
      </c>
      <c r="H752" s="1">
        <v>4.3</v>
      </c>
      <c r="I752" s="1">
        <v>4</v>
      </c>
      <c r="J752" s="1">
        <v>1</v>
      </c>
      <c r="K752" s="1">
        <f t="shared" si="61"/>
        <v>0</v>
      </c>
      <c r="L752" s="1">
        <f t="shared" si="57"/>
        <v>0</v>
      </c>
      <c r="M752" s="1">
        <f t="shared" si="58"/>
        <v>0</v>
      </c>
      <c r="N752" s="1">
        <f t="shared" si="59"/>
        <v>1</v>
      </c>
      <c r="O752" s="1">
        <f t="shared" si="60"/>
        <v>1</v>
      </c>
    </row>
    <row r="753" spans="1:15" x14ac:dyDescent="0.25">
      <c r="A753" s="1" t="s">
        <v>201</v>
      </c>
      <c r="B753" s="1">
        <v>3.9</v>
      </c>
      <c r="C753" s="1">
        <v>4.9649037999999992</v>
      </c>
      <c r="D753" s="1">
        <v>1</v>
      </c>
      <c r="G753" s="1" t="s">
        <v>187</v>
      </c>
      <c r="H753" s="1">
        <v>4.4000000000000004</v>
      </c>
      <c r="I753" s="1">
        <v>4</v>
      </c>
      <c r="J753" s="1">
        <v>1</v>
      </c>
      <c r="K753" s="1">
        <f t="shared" si="61"/>
        <v>0</v>
      </c>
      <c r="L753" s="1">
        <f t="shared" si="57"/>
        <v>0</v>
      </c>
      <c r="M753" s="1">
        <f t="shared" si="58"/>
        <v>0</v>
      </c>
      <c r="N753" s="1">
        <f t="shared" si="59"/>
        <v>1</v>
      </c>
      <c r="O753" s="1">
        <f t="shared" si="60"/>
        <v>1</v>
      </c>
    </row>
    <row r="754" spans="1:15" x14ac:dyDescent="0.25">
      <c r="A754" s="1" t="s">
        <v>132</v>
      </c>
      <c r="B754" s="1">
        <v>5.0999999999999996</v>
      </c>
      <c r="C754" s="1">
        <v>2.9236808700000001</v>
      </c>
      <c r="D754" s="1">
        <v>1</v>
      </c>
      <c r="G754" s="1" t="s">
        <v>203</v>
      </c>
      <c r="H754" s="1">
        <v>4.3</v>
      </c>
      <c r="I754" s="1">
        <v>4</v>
      </c>
      <c r="J754" s="1">
        <v>1</v>
      </c>
      <c r="K754" s="1">
        <f t="shared" si="61"/>
        <v>0</v>
      </c>
      <c r="L754" s="1">
        <f t="shared" si="57"/>
        <v>0</v>
      </c>
      <c r="M754" s="1">
        <f t="shared" si="58"/>
        <v>0</v>
      </c>
      <c r="N754" s="1">
        <f t="shared" si="59"/>
        <v>1</v>
      </c>
      <c r="O754" s="1">
        <f t="shared" si="60"/>
        <v>1</v>
      </c>
    </row>
    <row r="755" spans="1:15" x14ac:dyDescent="0.25">
      <c r="A755" s="1" t="s">
        <v>63</v>
      </c>
      <c r="B755" s="1">
        <v>4.4000000000000004</v>
      </c>
      <c r="C755" s="1">
        <v>3.7549149999999991</v>
      </c>
      <c r="D755" s="1">
        <v>0</v>
      </c>
      <c r="G755" s="1" t="s">
        <v>86</v>
      </c>
      <c r="H755" s="1">
        <v>4.3</v>
      </c>
      <c r="I755" s="1">
        <v>4</v>
      </c>
      <c r="J755" s="1">
        <v>1</v>
      </c>
      <c r="K755" s="1">
        <f t="shared" si="61"/>
        <v>0</v>
      </c>
      <c r="L755" s="1">
        <f t="shared" si="57"/>
        <v>0</v>
      </c>
      <c r="M755" s="1">
        <f t="shared" si="58"/>
        <v>0</v>
      </c>
      <c r="N755" s="1">
        <f t="shared" si="59"/>
        <v>1</v>
      </c>
      <c r="O755" s="1">
        <f t="shared" si="60"/>
        <v>1</v>
      </c>
    </row>
    <row r="756" spans="1:15" x14ac:dyDescent="0.25">
      <c r="A756" s="1" t="s">
        <v>98</v>
      </c>
      <c r="B756" s="1">
        <v>5</v>
      </c>
      <c r="C756" s="1">
        <v>3.7082870600000004</v>
      </c>
      <c r="D756" s="1">
        <v>15</v>
      </c>
      <c r="G756" s="1" t="s">
        <v>97</v>
      </c>
      <c r="H756" s="1">
        <v>4.5</v>
      </c>
      <c r="I756" s="1">
        <v>4</v>
      </c>
      <c r="J756" s="1">
        <v>1</v>
      </c>
      <c r="K756" s="1">
        <f t="shared" si="61"/>
        <v>0</v>
      </c>
      <c r="L756" s="1">
        <f t="shared" si="57"/>
        <v>0</v>
      </c>
      <c r="M756" s="1">
        <f t="shared" si="58"/>
        <v>0</v>
      </c>
      <c r="N756" s="1">
        <f t="shared" si="59"/>
        <v>1</v>
      </c>
      <c r="O756" s="1">
        <f t="shared" si="60"/>
        <v>1</v>
      </c>
    </row>
    <row r="757" spans="1:15" x14ac:dyDescent="0.25">
      <c r="A757" s="1" t="s">
        <v>155</v>
      </c>
      <c r="B757" s="1">
        <v>8.5</v>
      </c>
      <c r="C757" s="1">
        <v>5.7353506399999992</v>
      </c>
      <c r="D757" s="1">
        <v>15</v>
      </c>
      <c r="G757" s="1" t="s">
        <v>175</v>
      </c>
      <c r="H757" s="1">
        <v>3.9</v>
      </c>
      <c r="I757" s="1">
        <v>4</v>
      </c>
      <c r="J757" s="1">
        <v>1</v>
      </c>
      <c r="K757" s="1">
        <f t="shared" si="61"/>
        <v>0</v>
      </c>
      <c r="L757" s="1">
        <f t="shared" si="57"/>
        <v>0</v>
      </c>
      <c r="M757" s="1">
        <f t="shared" si="58"/>
        <v>0</v>
      </c>
      <c r="N757" s="1">
        <f t="shared" si="59"/>
        <v>1</v>
      </c>
      <c r="O757" s="1">
        <f t="shared" si="60"/>
        <v>1</v>
      </c>
    </row>
    <row r="758" spans="1:15" x14ac:dyDescent="0.25">
      <c r="A758" s="1" t="s">
        <v>89</v>
      </c>
      <c r="B758" s="1">
        <v>6.2</v>
      </c>
      <c r="C758" s="1">
        <v>5.4868360100000002</v>
      </c>
      <c r="D758" s="1">
        <v>14</v>
      </c>
      <c r="G758" s="1" t="s">
        <v>108</v>
      </c>
      <c r="H758" s="1">
        <v>4.4000000000000004</v>
      </c>
      <c r="I758" s="1">
        <v>4</v>
      </c>
      <c r="J758" s="1">
        <v>1</v>
      </c>
      <c r="K758" s="1">
        <f t="shared" si="61"/>
        <v>0</v>
      </c>
      <c r="L758" s="1">
        <f t="shared" si="57"/>
        <v>0</v>
      </c>
      <c r="M758" s="1">
        <f t="shared" si="58"/>
        <v>0</v>
      </c>
      <c r="N758" s="1">
        <f t="shared" si="59"/>
        <v>1</v>
      </c>
      <c r="O758" s="1">
        <f t="shared" si="60"/>
        <v>1</v>
      </c>
    </row>
    <row r="759" spans="1:15" x14ac:dyDescent="0.25">
      <c r="A759" s="1" t="s">
        <v>118</v>
      </c>
      <c r="B759" s="1">
        <v>6.2</v>
      </c>
      <c r="C759" s="1">
        <v>4.621374799999999</v>
      </c>
      <c r="D759" s="1">
        <v>12</v>
      </c>
      <c r="G759" s="1" t="s">
        <v>75</v>
      </c>
      <c r="H759" s="1">
        <v>4.3</v>
      </c>
      <c r="I759" s="1">
        <v>4</v>
      </c>
      <c r="J759" s="1">
        <v>1</v>
      </c>
      <c r="K759" s="1">
        <f t="shared" si="61"/>
        <v>0</v>
      </c>
      <c r="L759" s="1">
        <f t="shared" si="57"/>
        <v>0</v>
      </c>
      <c r="M759" s="1">
        <f t="shared" si="58"/>
        <v>0</v>
      </c>
      <c r="N759" s="1">
        <f t="shared" si="59"/>
        <v>1</v>
      </c>
      <c r="O759" s="1">
        <f t="shared" si="60"/>
        <v>1</v>
      </c>
    </row>
    <row r="760" spans="1:15" x14ac:dyDescent="0.25">
      <c r="A760" s="1" t="s">
        <v>148</v>
      </c>
      <c r="B760" s="1">
        <v>7.1</v>
      </c>
      <c r="C760" s="1">
        <v>5.7922823400000008</v>
      </c>
      <c r="D760" s="1">
        <v>12</v>
      </c>
      <c r="G760" s="1" t="s">
        <v>194</v>
      </c>
      <c r="H760" s="1">
        <v>5.2</v>
      </c>
      <c r="I760" s="1">
        <v>4</v>
      </c>
      <c r="J760" s="1">
        <v>1</v>
      </c>
      <c r="K760" s="1">
        <f t="shared" si="61"/>
        <v>0</v>
      </c>
      <c r="L760" s="1">
        <f t="shared" si="57"/>
        <v>0</v>
      </c>
      <c r="M760" s="1">
        <f t="shared" si="58"/>
        <v>0</v>
      </c>
      <c r="N760" s="1">
        <f t="shared" si="59"/>
        <v>1</v>
      </c>
      <c r="O760" s="1">
        <f t="shared" si="60"/>
        <v>1</v>
      </c>
    </row>
    <row r="761" spans="1:15" x14ac:dyDescent="0.25">
      <c r="A761" s="1" t="s">
        <v>192</v>
      </c>
      <c r="B761" s="1">
        <v>5.6</v>
      </c>
      <c r="C761" s="1">
        <v>4.5277153300000004</v>
      </c>
      <c r="D761" s="1">
        <v>9</v>
      </c>
      <c r="G761" s="1" t="s">
        <v>64</v>
      </c>
      <c r="H761" s="1">
        <v>4.5</v>
      </c>
      <c r="I761" s="1">
        <v>4</v>
      </c>
      <c r="J761" s="1">
        <v>1</v>
      </c>
      <c r="K761" s="1">
        <f t="shared" si="61"/>
        <v>0</v>
      </c>
      <c r="L761" s="1">
        <f t="shared" si="57"/>
        <v>0</v>
      </c>
      <c r="M761" s="1">
        <f t="shared" si="58"/>
        <v>0</v>
      </c>
      <c r="N761" s="1">
        <f t="shared" si="59"/>
        <v>1</v>
      </c>
      <c r="O761" s="1">
        <f t="shared" si="60"/>
        <v>1</v>
      </c>
    </row>
    <row r="762" spans="1:15" x14ac:dyDescent="0.25">
      <c r="A762" s="1" t="s">
        <v>152</v>
      </c>
      <c r="B762" s="1">
        <v>4.5</v>
      </c>
      <c r="C762" s="1">
        <v>4.1880097000000012</v>
      </c>
      <c r="D762" s="1">
        <v>9</v>
      </c>
      <c r="G762" s="1" t="s">
        <v>88</v>
      </c>
      <c r="H762" s="1">
        <v>4.5</v>
      </c>
      <c r="I762" s="1">
        <v>4</v>
      </c>
      <c r="J762" s="1">
        <v>1</v>
      </c>
      <c r="K762" s="1">
        <f t="shared" si="61"/>
        <v>0</v>
      </c>
      <c r="L762" s="1">
        <f t="shared" si="57"/>
        <v>0</v>
      </c>
      <c r="M762" s="1">
        <f t="shared" si="58"/>
        <v>0</v>
      </c>
      <c r="N762" s="1">
        <f t="shared" si="59"/>
        <v>1</v>
      </c>
      <c r="O762" s="1">
        <f t="shared" si="60"/>
        <v>1</v>
      </c>
    </row>
    <row r="763" spans="1:15" x14ac:dyDescent="0.25">
      <c r="A763" s="1" t="s">
        <v>158</v>
      </c>
      <c r="B763" s="1">
        <v>4.3</v>
      </c>
      <c r="C763" s="1">
        <v>4.5451078399999991</v>
      </c>
      <c r="D763" s="1">
        <v>9</v>
      </c>
      <c r="G763" s="1" t="s">
        <v>200</v>
      </c>
      <c r="H763" s="1">
        <v>4.4000000000000004</v>
      </c>
      <c r="I763" s="1">
        <v>4</v>
      </c>
      <c r="J763" s="1">
        <v>1</v>
      </c>
      <c r="K763" s="1">
        <f t="shared" si="61"/>
        <v>0</v>
      </c>
      <c r="L763" s="1">
        <f t="shared" si="57"/>
        <v>0</v>
      </c>
      <c r="M763" s="1">
        <f t="shared" si="58"/>
        <v>0</v>
      </c>
      <c r="N763" s="1">
        <f t="shared" si="59"/>
        <v>1</v>
      </c>
      <c r="O763" s="1">
        <f t="shared" si="60"/>
        <v>1</v>
      </c>
    </row>
    <row r="764" spans="1:15" x14ac:dyDescent="0.25">
      <c r="A764" s="1" t="s">
        <v>76</v>
      </c>
      <c r="B764" s="1">
        <v>4.9000000000000004</v>
      </c>
      <c r="C764" s="1">
        <v>3.0859425000000003</v>
      </c>
      <c r="D764" s="1">
        <v>8</v>
      </c>
      <c r="G764" s="1" t="s">
        <v>106</v>
      </c>
      <c r="H764" s="1">
        <v>4.3</v>
      </c>
      <c r="I764" s="1">
        <v>4</v>
      </c>
      <c r="J764" s="1">
        <v>1</v>
      </c>
      <c r="K764" s="1">
        <f t="shared" si="61"/>
        <v>0</v>
      </c>
      <c r="L764" s="1">
        <f t="shared" si="57"/>
        <v>0</v>
      </c>
      <c r="M764" s="1">
        <f t="shared" si="58"/>
        <v>0</v>
      </c>
      <c r="N764" s="1">
        <f t="shared" si="59"/>
        <v>1</v>
      </c>
      <c r="O764" s="1">
        <f t="shared" si="60"/>
        <v>1</v>
      </c>
    </row>
    <row r="765" spans="1:15" x14ac:dyDescent="0.25">
      <c r="A765" s="1" t="s">
        <v>67</v>
      </c>
      <c r="B765" s="1">
        <v>5.4</v>
      </c>
      <c r="C765" s="1">
        <v>4.3006424599999997</v>
      </c>
      <c r="D765" s="1">
        <v>7</v>
      </c>
      <c r="G765" s="1" t="s">
        <v>111</v>
      </c>
      <c r="H765" s="1">
        <v>4.5</v>
      </c>
      <c r="I765" s="1">
        <v>4</v>
      </c>
      <c r="J765" s="1">
        <v>1</v>
      </c>
      <c r="K765" s="1">
        <f t="shared" si="61"/>
        <v>0</v>
      </c>
      <c r="L765" s="1">
        <f t="shared" si="57"/>
        <v>0</v>
      </c>
      <c r="M765" s="1">
        <f t="shared" si="58"/>
        <v>0</v>
      </c>
      <c r="N765" s="1">
        <f t="shared" si="59"/>
        <v>1</v>
      </c>
      <c r="O765" s="1">
        <f t="shared" si="60"/>
        <v>1</v>
      </c>
    </row>
    <row r="766" spans="1:15" x14ac:dyDescent="0.25">
      <c r="A766" s="1" t="s">
        <v>77</v>
      </c>
      <c r="B766" s="1">
        <v>4.7</v>
      </c>
      <c r="C766" s="1">
        <v>3.2052603899999998</v>
      </c>
      <c r="D766" s="1">
        <v>7</v>
      </c>
      <c r="G766" s="1" t="s">
        <v>147</v>
      </c>
      <c r="H766" s="1">
        <v>5.0999999999999996</v>
      </c>
      <c r="I766" s="1">
        <v>4</v>
      </c>
      <c r="J766" s="1">
        <v>1</v>
      </c>
      <c r="K766" s="1">
        <f t="shared" si="61"/>
        <v>0</v>
      </c>
      <c r="L766" s="1">
        <f t="shared" si="57"/>
        <v>0</v>
      </c>
      <c r="M766" s="1">
        <f t="shared" si="58"/>
        <v>0</v>
      </c>
      <c r="N766" s="1">
        <f t="shared" si="59"/>
        <v>1</v>
      </c>
      <c r="O766" s="1">
        <f t="shared" si="60"/>
        <v>1</v>
      </c>
    </row>
    <row r="767" spans="1:15" x14ac:dyDescent="0.25">
      <c r="A767" s="1" t="s">
        <v>87</v>
      </c>
      <c r="B767" s="1">
        <v>5</v>
      </c>
      <c r="C767" s="1">
        <v>4.0438872999999997</v>
      </c>
      <c r="D767" s="1">
        <v>7</v>
      </c>
      <c r="G767" s="1" t="s">
        <v>152</v>
      </c>
      <c r="H767" s="1">
        <v>4.5</v>
      </c>
      <c r="I767" s="1">
        <v>4</v>
      </c>
      <c r="J767" s="1">
        <v>1</v>
      </c>
      <c r="K767" s="1">
        <f t="shared" si="61"/>
        <v>0</v>
      </c>
      <c r="L767" s="1">
        <f t="shared" si="57"/>
        <v>0</v>
      </c>
      <c r="M767" s="1">
        <f t="shared" si="58"/>
        <v>0</v>
      </c>
      <c r="N767" s="1">
        <f t="shared" si="59"/>
        <v>1</v>
      </c>
      <c r="O767" s="1">
        <f t="shared" si="60"/>
        <v>1</v>
      </c>
    </row>
    <row r="768" spans="1:15" x14ac:dyDescent="0.25">
      <c r="A768" s="1" t="s">
        <v>100</v>
      </c>
      <c r="B768" s="1">
        <v>4.8</v>
      </c>
      <c r="C768" s="1">
        <v>3.0751152099999994</v>
      </c>
      <c r="D768" s="1">
        <v>7</v>
      </c>
      <c r="G768" s="1" t="s">
        <v>60</v>
      </c>
      <c r="H768" s="1">
        <v>5.3</v>
      </c>
      <c r="I768" s="1">
        <v>4</v>
      </c>
      <c r="J768" s="1">
        <v>1</v>
      </c>
      <c r="K768" s="1">
        <f t="shared" si="61"/>
        <v>0</v>
      </c>
      <c r="L768" s="1">
        <f t="shared" si="57"/>
        <v>0</v>
      </c>
      <c r="M768" s="1">
        <f t="shared" si="58"/>
        <v>0</v>
      </c>
      <c r="N768" s="1">
        <f t="shared" si="59"/>
        <v>1</v>
      </c>
      <c r="O768" s="1">
        <f t="shared" si="60"/>
        <v>1</v>
      </c>
    </row>
    <row r="769" spans="1:15" x14ac:dyDescent="0.25">
      <c r="A769" s="1" t="s">
        <v>122</v>
      </c>
      <c r="B769" s="1">
        <v>4.5</v>
      </c>
      <c r="C769" s="1">
        <v>4.1517653900000013</v>
      </c>
      <c r="D769" s="1">
        <v>7</v>
      </c>
      <c r="G769" s="1" t="s">
        <v>145</v>
      </c>
      <c r="H769" s="1">
        <v>4.7</v>
      </c>
      <c r="I769" s="1">
        <v>4</v>
      </c>
      <c r="J769" s="1">
        <v>1</v>
      </c>
      <c r="K769" s="1">
        <f t="shared" si="61"/>
        <v>0</v>
      </c>
      <c r="L769" s="1">
        <f t="shared" si="57"/>
        <v>0</v>
      </c>
      <c r="M769" s="1">
        <f t="shared" si="58"/>
        <v>0</v>
      </c>
      <c r="N769" s="1">
        <f t="shared" si="59"/>
        <v>1</v>
      </c>
      <c r="O769" s="1">
        <f t="shared" si="60"/>
        <v>1</v>
      </c>
    </row>
    <row r="770" spans="1:15" x14ac:dyDescent="0.25">
      <c r="A770" s="1" t="s">
        <v>124</v>
      </c>
      <c r="B770" s="1">
        <v>4.5</v>
      </c>
      <c r="C770" s="1">
        <v>3.7645413100000003</v>
      </c>
      <c r="D770" s="1">
        <v>7</v>
      </c>
      <c r="G770" s="1" t="s">
        <v>154</v>
      </c>
      <c r="H770" s="1">
        <v>5.7</v>
      </c>
      <c r="I770" s="1">
        <v>4</v>
      </c>
      <c r="J770" s="1">
        <v>1</v>
      </c>
      <c r="K770" s="1">
        <f t="shared" si="61"/>
        <v>0</v>
      </c>
      <c r="L770" s="1">
        <f t="shared" ref="L770:L833" si="62">IF(AND((J770&lt;I770),(J770&gt;2),(I770&lt;10)),1,0)</f>
        <v>0</v>
      </c>
      <c r="M770" s="1">
        <f t="shared" ref="M770:M833" si="63">IF(J770&gt;=10,1,0)</f>
        <v>0</v>
      </c>
      <c r="N770" s="1">
        <f t="shared" ref="N770:N833" si="64">IF(J770&lt;=2,1,0)</f>
        <v>1</v>
      </c>
      <c r="O770" s="1">
        <f t="shared" ref="O770:O833" si="65">SUM(K770:N770)</f>
        <v>1</v>
      </c>
    </row>
    <row r="771" spans="1:15" x14ac:dyDescent="0.25">
      <c r="A771" s="1" t="s">
        <v>59</v>
      </c>
      <c r="B771" s="1">
        <v>6.7</v>
      </c>
      <c r="C771" s="1">
        <v>3.7919778500000003</v>
      </c>
      <c r="D771" s="1">
        <v>6</v>
      </c>
      <c r="G771" s="1" t="s">
        <v>101</v>
      </c>
      <c r="H771" s="1">
        <v>4.9000000000000004</v>
      </c>
      <c r="I771" s="1">
        <v>4</v>
      </c>
      <c r="J771" s="1">
        <v>1</v>
      </c>
      <c r="K771" s="1">
        <f t="shared" si="61"/>
        <v>0</v>
      </c>
      <c r="L771" s="1">
        <f t="shared" si="62"/>
        <v>0</v>
      </c>
      <c r="M771" s="1">
        <f t="shared" si="63"/>
        <v>0</v>
      </c>
      <c r="N771" s="1">
        <f t="shared" si="64"/>
        <v>1</v>
      </c>
      <c r="O771" s="1">
        <f t="shared" si="65"/>
        <v>1</v>
      </c>
    </row>
    <row r="772" spans="1:15" x14ac:dyDescent="0.25">
      <c r="A772" s="1" t="s">
        <v>163</v>
      </c>
      <c r="B772" s="1">
        <v>5.6</v>
      </c>
      <c r="C772" s="1">
        <v>4.4949772400000008</v>
      </c>
      <c r="D772" s="1">
        <v>6</v>
      </c>
      <c r="G772" s="1" t="s">
        <v>200</v>
      </c>
      <c r="H772" s="1">
        <v>4.4000000000000004</v>
      </c>
      <c r="I772" s="1">
        <v>4</v>
      </c>
      <c r="J772" s="1">
        <v>1</v>
      </c>
      <c r="K772" s="1">
        <f t="shared" si="61"/>
        <v>0</v>
      </c>
      <c r="L772" s="1">
        <f t="shared" si="62"/>
        <v>0</v>
      </c>
      <c r="M772" s="1">
        <f t="shared" si="63"/>
        <v>0</v>
      </c>
      <c r="N772" s="1">
        <f t="shared" si="64"/>
        <v>1</v>
      </c>
      <c r="O772" s="1">
        <f t="shared" si="65"/>
        <v>1</v>
      </c>
    </row>
    <row r="773" spans="1:15" x14ac:dyDescent="0.25">
      <c r="A773" s="1" t="s">
        <v>194</v>
      </c>
      <c r="B773" s="1">
        <v>5.2</v>
      </c>
      <c r="C773" s="1">
        <v>3.5260683099999999</v>
      </c>
      <c r="D773" s="1">
        <v>6</v>
      </c>
      <c r="G773" s="1" t="s">
        <v>169</v>
      </c>
      <c r="H773" s="1">
        <v>4.5</v>
      </c>
      <c r="I773" s="1">
        <v>4</v>
      </c>
      <c r="J773" s="1">
        <v>1</v>
      </c>
      <c r="K773" s="1">
        <f t="shared" si="61"/>
        <v>0</v>
      </c>
      <c r="L773" s="1">
        <f t="shared" si="62"/>
        <v>0</v>
      </c>
      <c r="M773" s="1">
        <f t="shared" si="63"/>
        <v>0</v>
      </c>
      <c r="N773" s="1">
        <f t="shared" si="64"/>
        <v>1</v>
      </c>
      <c r="O773" s="1">
        <f t="shared" si="65"/>
        <v>1</v>
      </c>
    </row>
    <row r="774" spans="1:15" x14ac:dyDescent="0.25">
      <c r="A774" s="1" t="s">
        <v>85</v>
      </c>
      <c r="B774" s="1">
        <v>4.8</v>
      </c>
      <c r="C774" s="1">
        <v>3.5664393799999998</v>
      </c>
      <c r="D774" s="1">
        <v>6</v>
      </c>
      <c r="G774" s="1" t="s">
        <v>89</v>
      </c>
      <c r="H774" s="1">
        <v>6.2</v>
      </c>
      <c r="I774" s="1">
        <v>4</v>
      </c>
      <c r="J774" s="1">
        <v>1</v>
      </c>
      <c r="K774" s="1">
        <f t="shared" si="61"/>
        <v>0</v>
      </c>
      <c r="L774" s="1">
        <f t="shared" si="62"/>
        <v>0</v>
      </c>
      <c r="M774" s="1">
        <f t="shared" si="63"/>
        <v>0</v>
      </c>
      <c r="N774" s="1">
        <f t="shared" si="64"/>
        <v>1</v>
      </c>
      <c r="O774" s="1">
        <f t="shared" si="65"/>
        <v>1</v>
      </c>
    </row>
    <row r="775" spans="1:15" x14ac:dyDescent="0.25">
      <c r="A775" s="1" t="s">
        <v>195</v>
      </c>
      <c r="B775" s="1">
        <v>4.5</v>
      </c>
      <c r="C775" s="1">
        <v>3.8194553099999995</v>
      </c>
      <c r="D775" s="1">
        <v>6</v>
      </c>
      <c r="G775" s="1" t="s">
        <v>118</v>
      </c>
      <c r="H775" s="1">
        <v>6.2</v>
      </c>
      <c r="I775" s="1">
        <v>4</v>
      </c>
      <c r="J775" s="1">
        <v>1</v>
      </c>
      <c r="K775" s="1">
        <f t="shared" si="61"/>
        <v>0</v>
      </c>
      <c r="L775" s="1">
        <f t="shared" si="62"/>
        <v>0</v>
      </c>
      <c r="M775" s="1">
        <f t="shared" si="63"/>
        <v>0</v>
      </c>
      <c r="N775" s="1">
        <f t="shared" si="64"/>
        <v>1</v>
      </c>
      <c r="O775" s="1">
        <f t="shared" si="65"/>
        <v>1</v>
      </c>
    </row>
    <row r="776" spans="1:15" x14ac:dyDescent="0.25">
      <c r="A776" s="1" t="s">
        <v>114</v>
      </c>
      <c r="B776" s="1">
        <v>4.5</v>
      </c>
      <c r="C776" s="1">
        <v>2.9820794699999991</v>
      </c>
      <c r="D776" s="1">
        <v>6</v>
      </c>
      <c r="G776" s="1" t="s">
        <v>59</v>
      </c>
      <c r="H776" s="1">
        <v>6.7</v>
      </c>
      <c r="I776" s="1">
        <v>4</v>
      </c>
      <c r="J776" s="1">
        <v>1</v>
      </c>
      <c r="K776" s="1">
        <f t="shared" si="61"/>
        <v>0</v>
      </c>
      <c r="L776" s="1">
        <f t="shared" si="62"/>
        <v>0</v>
      </c>
      <c r="M776" s="1">
        <f t="shared" si="63"/>
        <v>0</v>
      </c>
      <c r="N776" s="1">
        <f t="shared" si="64"/>
        <v>1</v>
      </c>
      <c r="O776" s="1">
        <f t="shared" si="65"/>
        <v>1</v>
      </c>
    </row>
    <row r="777" spans="1:15" x14ac:dyDescent="0.25">
      <c r="A777" s="1" t="s">
        <v>133</v>
      </c>
      <c r="B777" s="1">
        <v>4.5999999999999996</v>
      </c>
      <c r="C777" s="1">
        <v>3.37282942</v>
      </c>
      <c r="D777" s="1">
        <v>6</v>
      </c>
      <c r="G777" s="1" t="s">
        <v>163</v>
      </c>
      <c r="H777" s="1">
        <v>5.6</v>
      </c>
      <c r="I777" s="1">
        <v>4</v>
      </c>
      <c r="J777" s="1">
        <v>1</v>
      </c>
      <c r="K777" s="1">
        <f t="shared" si="61"/>
        <v>0</v>
      </c>
      <c r="L777" s="1">
        <f t="shared" si="62"/>
        <v>0</v>
      </c>
      <c r="M777" s="1">
        <f t="shared" si="63"/>
        <v>0</v>
      </c>
      <c r="N777" s="1">
        <f t="shared" si="64"/>
        <v>1</v>
      </c>
      <c r="O777" s="1">
        <f t="shared" si="65"/>
        <v>1</v>
      </c>
    </row>
    <row r="778" spans="1:15" x14ac:dyDescent="0.25">
      <c r="A778" s="1" t="s">
        <v>141</v>
      </c>
      <c r="B778" s="1">
        <v>4.7</v>
      </c>
      <c r="C778" s="1">
        <v>3.5963407200000002</v>
      </c>
      <c r="D778" s="1">
        <v>6</v>
      </c>
      <c r="G778" s="1" t="s">
        <v>100</v>
      </c>
      <c r="H778" s="1">
        <v>4.8</v>
      </c>
      <c r="I778" s="1">
        <v>4</v>
      </c>
      <c r="J778" s="1">
        <v>1</v>
      </c>
      <c r="K778" s="1">
        <f t="shared" si="61"/>
        <v>0</v>
      </c>
      <c r="L778" s="1">
        <f t="shared" si="62"/>
        <v>0</v>
      </c>
      <c r="M778" s="1">
        <f t="shared" si="63"/>
        <v>0</v>
      </c>
      <c r="N778" s="1">
        <f t="shared" si="64"/>
        <v>1</v>
      </c>
      <c r="O778" s="1">
        <f t="shared" si="65"/>
        <v>1</v>
      </c>
    </row>
    <row r="779" spans="1:15" x14ac:dyDescent="0.25">
      <c r="A779" s="1" t="s">
        <v>108</v>
      </c>
      <c r="B779" s="1">
        <v>4.4000000000000004</v>
      </c>
      <c r="C779" s="1">
        <v>2.4100173099999989</v>
      </c>
      <c r="D779" s="1">
        <v>5</v>
      </c>
      <c r="G779" s="1" t="s">
        <v>105</v>
      </c>
      <c r="H779" s="1">
        <v>4.4000000000000004</v>
      </c>
      <c r="I779" s="1">
        <v>4</v>
      </c>
      <c r="J779" s="1">
        <v>1</v>
      </c>
      <c r="K779" s="1">
        <f t="shared" si="61"/>
        <v>0</v>
      </c>
      <c r="L779" s="1">
        <f t="shared" si="62"/>
        <v>0</v>
      </c>
      <c r="M779" s="1">
        <f t="shared" si="63"/>
        <v>0</v>
      </c>
      <c r="N779" s="1">
        <f t="shared" si="64"/>
        <v>1</v>
      </c>
      <c r="O779" s="1">
        <f t="shared" si="65"/>
        <v>1</v>
      </c>
    </row>
    <row r="780" spans="1:15" x14ac:dyDescent="0.25">
      <c r="A780" s="1" t="s">
        <v>182</v>
      </c>
      <c r="B780" s="1">
        <v>5.0999999999999996</v>
      </c>
      <c r="C780" s="1">
        <v>4.3951995000000004</v>
      </c>
      <c r="D780" s="1">
        <v>5</v>
      </c>
      <c r="G780" s="1" t="s">
        <v>124</v>
      </c>
      <c r="H780" s="1">
        <v>4.5</v>
      </c>
      <c r="I780" s="1">
        <v>4</v>
      </c>
      <c r="J780" s="1">
        <v>1</v>
      </c>
      <c r="K780" s="1">
        <f t="shared" si="61"/>
        <v>0</v>
      </c>
      <c r="L780" s="1">
        <f t="shared" si="62"/>
        <v>0</v>
      </c>
      <c r="M780" s="1">
        <f t="shared" si="63"/>
        <v>0</v>
      </c>
      <c r="N780" s="1">
        <f t="shared" si="64"/>
        <v>1</v>
      </c>
      <c r="O780" s="1">
        <f t="shared" si="65"/>
        <v>1</v>
      </c>
    </row>
    <row r="781" spans="1:15" x14ac:dyDescent="0.25">
      <c r="A781" s="1" t="s">
        <v>147</v>
      </c>
      <c r="B781" s="1">
        <v>5.0999999999999996</v>
      </c>
      <c r="C781" s="1">
        <v>3.9777693599999999</v>
      </c>
      <c r="D781" s="1">
        <v>5</v>
      </c>
      <c r="G781" s="1" t="s">
        <v>150</v>
      </c>
      <c r="H781" s="1">
        <v>5.7</v>
      </c>
      <c r="I781" s="1">
        <v>4</v>
      </c>
      <c r="J781" s="1">
        <v>1</v>
      </c>
      <c r="K781" s="1">
        <f t="shared" si="61"/>
        <v>0</v>
      </c>
      <c r="L781" s="1">
        <f t="shared" si="62"/>
        <v>0</v>
      </c>
      <c r="M781" s="1">
        <f t="shared" si="63"/>
        <v>0</v>
      </c>
      <c r="N781" s="1">
        <f t="shared" si="64"/>
        <v>1</v>
      </c>
      <c r="O781" s="1">
        <f t="shared" si="65"/>
        <v>1</v>
      </c>
    </row>
    <row r="782" spans="1:15" x14ac:dyDescent="0.25">
      <c r="A782" s="1" t="s">
        <v>159</v>
      </c>
      <c r="B782" s="1">
        <v>4.3</v>
      </c>
      <c r="C782" s="1">
        <v>3.5715656699999991</v>
      </c>
      <c r="D782" s="1">
        <v>5</v>
      </c>
      <c r="G782" s="1" t="s">
        <v>160</v>
      </c>
      <c r="H782" s="1">
        <v>3.9</v>
      </c>
      <c r="I782" s="1">
        <v>4</v>
      </c>
      <c r="J782" s="1">
        <v>1</v>
      </c>
      <c r="K782" s="1">
        <f t="shared" si="61"/>
        <v>0</v>
      </c>
      <c r="L782" s="1">
        <f t="shared" si="62"/>
        <v>0</v>
      </c>
      <c r="M782" s="1">
        <f t="shared" si="63"/>
        <v>0</v>
      </c>
      <c r="N782" s="1">
        <f t="shared" si="64"/>
        <v>1</v>
      </c>
      <c r="O782" s="1">
        <f t="shared" si="65"/>
        <v>1</v>
      </c>
    </row>
    <row r="783" spans="1:15" x14ac:dyDescent="0.25">
      <c r="A783" s="1" t="s">
        <v>91</v>
      </c>
      <c r="B783" s="1">
        <v>4.9000000000000004</v>
      </c>
      <c r="C783" s="1">
        <v>2.1931899300000004</v>
      </c>
      <c r="D783" s="1">
        <v>4</v>
      </c>
      <c r="G783" s="1" t="s">
        <v>64</v>
      </c>
      <c r="H783" s="1">
        <v>4.5</v>
      </c>
      <c r="I783" s="1">
        <v>4</v>
      </c>
      <c r="J783" s="1">
        <v>1</v>
      </c>
      <c r="K783" s="1">
        <f t="shared" ref="K783:K846" si="66">IF(AND((10&gt;J783),(J783&gt;I783),(I783&gt;2)),1,0)</f>
        <v>0</v>
      </c>
      <c r="L783" s="1">
        <f t="shared" si="62"/>
        <v>0</v>
      </c>
      <c r="M783" s="1">
        <f t="shared" si="63"/>
        <v>0</v>
      </c>
      <c r="N783" s="1">
        <f t="shared" si="64"/>
        <v>1</v>
      </c>
      <c r="O783" s="1">
        <f t="shared" si="65"/>
        <v>1</v>
      </c>
    </row>
    <row r="784" spans="1:15" x14ac:dyDescent="0.25">
      <c r="A784" s="1" t="s">
        <v>184</v>
      </c>
      <c r="B784" s="1">
        <v>5.4</v>
      </c>
      <c r="C784" s="1">
        <v>2.3868469900000009</v>
      </c>
      <c r="D784" s="1">
        <v>2</v>
      </c>
      <c r="G784" s="1" t="s">
        <v>97</v>
      </c>
      <c r="H784" s="1">
        <v>4.5</v>
      </c>
      <c r="I784" s="1">
        <v>4</v>
      </c>
      <c r="J784" s="1">
        <v>1</v>
      </c>
      <c r="K784" s="1">
        <f t="shared" si="66"/>
        <v>0</v>
      </c>
      <c r="L784" s="1">
        <f t="shared" si="62"/>
        <v>0</v>
      </c>
      <c r="M784" s="1">
        <f t="shared" si="63"/>
        <v>0</v>
      </c>
      <c r="N784" s="1">
        <f t="shared" si="64"/>
        <v>1</v>
      </c>
      <c r="O784" s="1">
        <f t="shared" si="65"/>
        <v>1</v>
      </c>
    </row>
    <row r="785" spans="1:15" x14ac:dyDescent="0.25">
      <c r="A785" s="1" t="s">
        <v>116</v>
      </c>
      <c r="B785" s="1">
        <v>4</v>
      </c>
      <c r="C785" s="1">
        <v>2.9133384299999996</v>
      </c>
      <c r="D785" s="1">
        <v>2</v>
      </c>
      <c r="G785" s="1" t="s">
        <v>182</v>
      </c>
      <c r="H785" s="1">
        <v>5.0999999999999996</v>
      </c>
      <c r="I785" s="1">
        <v>4</v>
      </c>
      <c r="J785" s="1">
        <v>1</v>
      </c>
      <c r="K785" s="1">
        <f t="shared" si="66"/>
        <v>0</v>
      </c>
      <c r="L785" s="1">
        <f t="shared" si="62"/>
        <v>0</v>
      </c>
      <c r="M785" s="1">
        <f t="shared" si="63"/>
        <v>0</v>
      </c>
      <c r="N785" s="1">
        <f t="shared" si="64"/>
        <v>1</v>
      </c>
      <c r="O785" s="1">
        <f t="shared" si="65"/>
        <v>1</v>
      </c>
    </row>
    <row r="786" spans="1:15" x14ac:dyDescent="0.25">
      <c r="A786" s="1" t="s">
        <v>181</v>
      </c>
      <c r="B786" s="1">
        <v>4.5</v>
      </c>
      <c r="C786" s="1">
        <v>3.8910626600000007</v>
      </c>
      <c r="D786" s="1">
        <v>2</v>
      </c>
      <c r="G786" s="1" t="s">
        <v>73</v>
      </c>
      <c r="H786" s="1">
        <v>4.3</v>
      </c>
      <c r="I786" s="1">
        <v>4</v>
      </c>
      <c r="J786" s="1">
        <v>1</v>
      </c>
      <c r="K786" s="1">
        <f t="shared" si="66"/>
        <v>0</v>
      </c>
      <c r="L786" s="1">
        <f t="shared" si="62"/>
        <v>0</v>
      </c>
      <c r="M786" s="1">
        <f t="shared" si="63"/>
        <v>0</v>
      </c>
      <c r="N786" s="1">
        <f t="shared" si="64"/>
        <v>1</v>
      </c>
      <c r="O786" s="1">
        <f t="shared" si="65"/>
        <v>1</v>
      </c>
    </row>
    <row r="787" spans="1:15" x14ac:dyDescent="0.25">
      <c r="A787" s="1" t="s">
        <v>137</v>
      </c>
      <c r="B787" s="1">
        <v>5.3</v>
      </c>
      <c r="C787" s="1">
        <v>3.1012167899999996</v>
      </c>
      <c r="D787" s="1">
        <v>2</v>
      </c>
      <c r="G787" s="1" t="s">
        <v>112</v>
      </c>
      <c r="H787" s="1">
        <v>4.9000000000000004</v>
      </c>
      <c r="I787" s="1">
        <v>4</v>
      </c>
      <c r="J787" s="1">
        <v>1</v>
      </c>
      <c r="K787" s="1">
        <f t="shared" si="66"/>
        <v>0</v>
      </c>
      <c r="L787" s="1">
        <f t="shared" si="62"/>
        <v>0</v>
      </c>
      <c r="M787" s="1">
        <f t="shared" si="63"/>
        <v>0</v>
      </c>
      <c r="N787" s="1">
        <f t="shared" si="64"/>
        <v>1</v>
      </c>
      <c r="O787" s="1">
        <f t="shared" si="65"/>
        <v>1</v>
      </c>
    </row>
    <row r="788" spans="1:15" x14ac:dyDescent="0.25">
      <c r="A788" s="1" t="s">
        <v>146</v>
      </c>
      <c r="B788" s="1">
        <v>4.3</v>
      </c>
      <c r="C788" s="1">
        <v>2.8779001000000002</v>
      </c>
      <c r="D788" s="1">
        <v>2</v>
      </c>
      <c r="G788" s="1" t="s">
        <v>127</v>
      </c>
      <c r="H788" s="1">
        <v>4.7</v>
      </c>
      <c r="I788" s="1">
        <v>4</v>
      </c>
      <c r="J788" s="1">
        <v>1</v>
      </c>
      <c r="K788" s="1">
        <f t="shared" si="66"/>
        <v>0</v>
      </c>
      <c r="L788" s="1">
        <f t="shared" si="62"/>
        <v>0</v>
      </c>
      <c r="M788" s="1">
        <f t="shared" si="63"/>
        <v>0</v>
      </c>
      <c r="N788" s="1">
        <f t="shared" si="64"/>
        <v>1</v>
      </c>
      <c r="O788" s="1">
        <f t="shared" si="65"/>
        <v>1</v>
      </c>
    </row>
    <row r="789" spans="1:15" x14ac:dyDescent="0.25">
      <c r="A789" s="1" t="s">
        <v>64</v>
      </c>
      <c r="B789" s="1">
        <v>4.5</v>
      </c>
      <c r="C789" s="1">
        <v>3.8364716000000003</v>
      </c>
      <c r="D789" s="1">
        <v>1</v>
      </c>
      <c r="G789" s="1" t="s">
        <v>159</v>
      </c>
      <c r="H789" s="1">
        <v>4.3</v>
      </c>
      <c r="I789" s="1">
        <v>4</v>
      </c>
      <c r="J789" s="1">
        <v>1</v>
      </c>
      <c r="K789" s="1">
        <f t="shared" si="66"/>
        <v>0</v>
      </c>
      <c r="L789" s="1">
        <f t="shared" si="62"/>
        <v>0</v>
      </c>
      <c r="M789" s="1">
        <f t="shared" si="63"/>
        <v>0</v>
      </c>
      <c r="N789" s="1">
        <f t="shared" si="64"/>
        <v>1</v>
      </c>
      <c r="O789" s="1">
        <f t="shared" si="65"/>
        <v>1</v>
      </c>
    </row>
    <row r="790" spans="1:15" x14ac:dyDescent="0.25">
      <c r="A790" s="1" t="s">
        <v>74</v>
      </c>
      <c r="B790" s="1">
        <v>4.4000000000000004</v>
      </c>
      <c r="C790" s="1">
        <v>3.3616577300000001</v>
      </c>
      <c r="D790" s="1">
        <v>1</v>
      </c>
      <c r="G790" s="1" t="s">
        <v>79</v>
      </c>
      <c r="H790" s="1">
        <v>4.3</v>
      </c>
      <c r="I790" s="1">
        <v>4</v>
      </c>
      <c r="J790" s="1">
        <v>1</v>
      </c>
      <c r="K790" s="1">
        <f t="shared" si="66"/>
        <v>0</v>
      </c>
      <c r="L790" s="1">
        <f t="shared" si="62"/>
        <v>0</v>
      </c>
      <c r="M790" s="1">
        <f t="shared" si="63"/>
        <v>0</v>
      </c>
      <c r="N790" s="1">
        <f t="shared" si="64"/>
        <v>1</v>
      </c>
      <c r="O790" s="1">
        <f t="shared" si="65"/>
        <v>1</v>
      </c>
    </row>
    <row r="791" spans="1:15" x14ac:dyDescent="0.25">
      <c r="A791" s="1" t="s">
        <v>82</v>
      </c>
      <c r="B791" s="1">
        <v>4.3</v>
      </c>
      <c r="C791" s="1">
        <v>3.4157799</v>
      </c>
      <c r="D791" s="1">
        <v>1</v>
      </c>
      <c r="G791" s="1" t="s">
        <v>92</v>
      </c>
      <c r="H791" s="1">
        <v>5.4</v>
      </c>
      <c r="I791" s="1">
        <v>4</v>
      </c>
      <c r="J791" s="1">
        <v>1</v>
      </c>
      <c r="K791" s="1">
        <f t="shared" si="66"/>
        <v>0</v>
      </c>
      <c r="L791" s="1">
        <f t="shared" si="62"/>
        <v>0</v>
      </c>
      <c r="M791" s="1">
        <f t="shared" si="63"/>
        <v>0</v>
      </c>
      <c r="N791" s="1">
        <f t="shared" si="64"/>
        <v>1</v>
      </c>
      <c r="O791" s="1">
        <f t="shared" si="65"/>
        <v>1</v>
      </c>
    </row>
    <row r="792" spans="1:15" x14ac:dyDescent="0.25">
      <c r="A792" s="1" t="s">
        <v>80</v>
      </c>
      <c r="B792" s="1">
        <v>4.9000000000000004</v>
      </c>
      <c r="C792" s="1">
        <v>3.6094354100000001</v>
      </c>
      <c r="D792" s="1">
        <v>1</v>
      </c>
      <c r="G792" s="1" t="s">
        <v>94</v>
      </c>
      <c r="H792" s="1">
        <v>4.8</v>
      </c>
      <c r="I792" s="1">
        <v>4</v>
      </c>
      <c r="J792" s="1">
        <v>1</v>
      </c>
      <c r="K792" s="1">
        <f t="shared" si="66"/>
        <v>0</v>
      </c>
      <c r="L792" s="1">
        <f t="shared" si="62"/>
        <v>0</v>
      </c>
      <c r="M792" s="1">
        <f t="shared" si="63"/>
        <v>0</v>
      </c>
      <c r="N792" s="1">
        <f t="shared" si="64"/>
        <v>1</v>
      </c>
      <c r="O792" s="1">
        <f t="shared" si="65"/>
        <v>1</v>
      </c>
    </row>
    <row r="793" spans="1:15" x14ac:dyDescent="0.25">
      <c r="A793" s="1" t="s">
        <v>84</v>
      </c>
      <c r="B793" s="1">
        <v>5</v>
      </c>
      <c r="C793" s="1">
        <v>3.3984582599999991</v>
      </c>
      <c r="D793" s="1">
        <v>1</v>
      </c>
      <c r="G793" s="1" t="s">
        <v>180</v>
      </c>
      <c r="H793" s="1">
        <v>5</v>
      </c>
      <c r="I793" s="1">
        <v>4</v>
      </c>
      <c r="J793" s="1">
        <v>1</v>
      </c>
      <c r="K793" s="1">
        <f t="shared" si="66"/>
        <v>0</v>
      </c>
      <c r="L793" s="1">
        <f t="shared" si="62"/>
        <v>0</v>
      </c>
      <c r="M793" s="1">
        <f t="shared" si="63"/>
        <v>0</v>
      </c>
      <c r="N793" s="1">
        <f t="shared" si="64"/>
        <v>1</v>
      </c>
      <c r="O793" s="1">
        <f t="shared" si="65"/>
        <v>1</v>
      </c>
    </row>
    <row r="794" spans="1:15" x14ac:dyDescent="0.25">
      <c r="A794" s="1" t="s">
        <v>88</v>
      </c>
      <c r="B794" s="1">
        <v>4.5</v>
      </c>
      <c r="C794" s="1">
        <v>4.7363720600000008</v>
      </c>
      <c r="D794" s="1">
        <v>1</v>
      </c>
      <c r="G794" s="1" t="s">
        <v>181</v>
      </c>
      <c r="H794" s="1">
        <v>4.5</v>
      </c>
      <c r="I794" s="1">
        <v>4</v>
      </c>
      <c r="J794" s="1">
        <v>1</v>
      </c>
      <c r="K794" s="1">
        <f t="shared" si="66"/>
        <v>0</v>
      </c>
      <c r="L794" s="1">
        <f t="shared" si="62"/>
        <v>0</v>
      </c>
      <c r="M794" s="1">
        <f t="shared" si="63"/>
        <v>0</v>
      </c>
      <c r="N794" s="1">
        <f t="shared" si="64"/>
        <v>1</v>
      </c>
      <c r="O794" s="1">
        <f t="shared" si="65"/>
        <v>1</v>
      </c>
    </row>
    <row r="795" spans="1:15" x14ac:dyDescent="0.25">
      <c r="A795" s="1" t="s">
        <v>93</v>
      </c>
      <c r="B795" s="1">
        <v>4.5</v>
      </c>
      <c r="C795" s="1">
        <v>5.0098651200000006</v>
      </c>
      <c r="D795" s="1">
        <v>1</v>
      </c>
      <c r="G795" s="1" t="s">
        <v>154</v>
      </c>
      <c r="H795" s="1">
        <v>5.7</v>
      </c>
      <c r="I795" s="1">
        <v>4</v>
      </c>
      <c r="J795" s="1">
        <v>1</v>
      </c>
      <c r="K795" s="1">
        <f t="shared" si="66"/>
        <v>0</v>
      </c>
      <c r="L795" s="1">
        <f t="shared" si="62"/>
        <v>0</v>
      </c>
      <c r="M795" s="1">
        <f t="shared" si="63"/>
        <v>0</v>
      </c>
      <c r="N795" s="1">
        <f t="shared" si="64"/>
        <v>1</v>
      </c>
      <c r="O795" s="1">
        <f t="shared" si="65"/>
        <v>1</v>
      </c>
    </row>
    <row r="796" spans="1:15" x14ac:dyDescent="0.25">
      <c r="A796" s="1" t="s">
        <v>97</v>
      </c>
      <c r="B796" s="1">
        <v>4.5</v>
      </c>
      <c r="C796" s="1">
        <v>3.5885079600000007</v>
      </c>
      <c r="D796" s="1">
        <v>1</v>
      </c>
      <c r="G796" s="1" t="s">
        <v>93</v>
      </c>
      <c r="H796" s="1">
        <v>4.5</v>
      </c>
      <c r="I796" s="1">
        <v>4</v>
      </c>
      <c r="J796" s="1">
        <v>1</v>
      </c>
      <c r="K796" s="1">
        <f t="shared" si="66"/>
        <v>0</v>
      </c>
      <c r="L796" s="1">
        <f t="shared" si="62"/>
        <v>0</v>
      </c>
      <c r="M796" s="1">
        <f t="shared" si="63"/>
        <v>0</v>
      </c>
      <c r="N796" s="1">
        <f t="shared" si="64"/>
        <v>1</v>
      </c>
      <c r="O796" s="1">
        <f t="shared" si="65"/>
        <v>1</v>
      </c>
    </row>
    <row r="797" spans="1:15" x14ac:dyDescent="0.25">
      <c r="A797" s="1" t="s">
        <v>197</v>
      </c>
      <c r="B797" s="1">
        <v>4.4000000000000004</v>
      </c>
      <c r="C797" s="1">
        <v>3.4510273999999992</v>
      </c>
      <c r="D797" s="1">
        <v>1</v>
      </c>
      <c r="G797" s="1" t="s">
        <v>204</v>
      </c>
      <c r="H797" s="1">
        <v>4.3</v>
      </c>
      <c r="I797" s="1">
        <v>4</v>
      </c>
      <c r="J797" s="1">
        <v>1</v>
      </c>
      <c r="K797" s="1">
        <f t="shared" si="66"/>
        <v>0</v>
      </c>
      <c r="L797" s="1">
        <f t="shared" si="62"/>
        <v>0</v>
      </c>
      <c r="M797" s="1">
        <f t="shared" si="63"/>
        <v>0</v>
      </c>
      <c r="N797" s="1">
        <f t="shared" si="64"/>
        <v>1</v>
      </c>
      <c r="O797" s="1">
        <f t="shared" si="65"/>
        <v>1</v>
      </c>
    </row>
    <row r="798" spans="1:15" x14ac:dyDescent="0.25">
      <c r="A798" s="1" t="s">
        <v>105</v>
      </c>
      <c r="B798" s="1">
        <v>4.4000000000000004</v>
      </c>
      <c r="C798" s="1">
        <v>2.8947315200000001</v>
      </c>
      <c r="D798" s="1">
        <v>1</v>
      </c>
      <c r="G798" s="1" t="s">
        <v>138</v>
      </c>
      <c r="H798" s="1">
        <v>4.7</v>
      </c>
      <c r="I798" s="1">
        <v>4</v>
      </c>
      <c r="J798" s="1">
        <v>1</v>
      </c>
      <c r="K798" s="1">
        <f t="shared" si="66"/>
        <v>0</v>
      </c>
      <c r="L798" s="1">
        <f t="shared" si="62"/>
        <v>0</v>
      </c>
      <c r="M798" s="1">
        <f t="shared" si="63"/>
        <v>0</v>
      </c>
      <c r="N798" s="1">
        <f t="shared" si="64"/>
        <v>1</v>
      </c>
      <c r="O798" s="1">
        <f t="shared" si="65"/>
        <v>1</v>
      </c>
    </row>
    <row r="799" spans="1:15" x14ac:dyDescent="0.25">
      <c r="A799" s="1" t="s">
        <v>167</v>
      </c>
      <c r="B799" s="1">
        <v>4.5</v>
      </c>
      <c r="C799" s="1">
        <v>3.2560365199999999</v>
      </c>
      <c r="D799" s="1">
        <v>1</v>
      </c>
      <c r="G799" s="1" t="s">
        <v>66</v>
      </c>
      <c r="H799" s="1">
        <v>4.8</v>
      </c>
      <c r="I799" s="1">
        <v>4</v>
      </c>
      <c r="J799" s="1">
        <v>0</v>
      </c>
      <c r="K799" s="1">
        <f t="shared" si="66"/>
        <v>0</v>
      </c>
      <c r="L799" s="1">
        <f t="shared" si="62"/>
        <v>0</v>
      </c>
      <c r="M799" s="1">
        <f t="shared" si="63"/>
        <v>0</v>
      </c>
      <c r="N799" s="1">
        <f t="shared" si="64"/>
        <v>1</v>
      </c>
      <c r="O799" s="1">
        <f t="shared" si="65"/>
        <v>1</v>
      </c>
    </row>
    <row r="800" spans="1:15" x14ac:dyDescent="0.25">
      <c r="A800" s="1" t="s">
        <v>106</v>
      </c>
      <c r="B800" s="1">
        <v>4.3</v>
      </c>
      <c r="C800" s="1">
        <v>3.8819100099999995</v>
      </c>
      <c r="D800" s="1">
        <v>1</v>
      </c>
      <c r="G800" s="1" t="s">
        <v>86</v>
      </c>
      <c r="H800" s="1">
        <v>4.3</v>
      </c>
      <c r="I800" s="1">
        <v>4</v>
      </c>
      <c r="J800" s="1">
        <v>0</v>
      </c>
      <c r="K800" s="1">
        <f t="shared" si="66"/>
        <v>0</v>
      </c>
      <c r="L800" s="1">
        <f t="shared" si="62"/>
        <v>0</v>
      </c>
      <c r="M800" s="1">
        <f t="shared" si="63"/>
        <v>0</v>
      </c>
      <c r="N800" s="1">
        <f t="shared" si="64"/>
        <v>1</v>
      </c>
      <c r="O800" s="1">
        <f t="shared" si="65"/>
        <v>1</v>
      </c>
    </row>
    <row r="801" spans="1:15" x14ac:dyDescent="0.25">
      <c r="A801" s="1" t="s">
        <v>111</v>
      </c>
      <c r="B801" s="1">
        <v>4.5</v>
      </c>
      <c r="C801" s="1">
        <v>3.354368</v>
      </c>
      <c r="D801" s="1">
        <v>1</v>
      </c>
      <c r="G801" s="1" t="s">
        <v>108</v>
      </c>
      <c r="H801" s="1">
        <v>4.4000000000000004</v>
      </c>
      <c r="I801" s="1">
        <v>4</v>
      </c>
      <c r="J801" s="1">
        <v>0</v>
      </c>
      <c r="K801" s="1">
        <f t="shared" si="66"/>
        <v>0</v>
      </c>
      <c r="L801" s="1">
        <f t="shared" si="62"/>
        <v>0</v>
      </c>
      <c r="M801" s="1">
        <f t="shared" si="63"/>
        <v>0</v>
      </c>
      <c r="N801" s="1">
        <f t="shared" si="64"/>
        <v>1</v>
      </c>
      <c r="O801" s="1">
        <f t="shared" si="65"/>
        <v>1</v>
      </c>
    </row>
    <row r="802" spans="1:15" x14ac:dyDescent="0.25">
      <c r="A802" s="1" t="s">
        <v>115</v>
      </c>
      <c r="B802" s="1">
        <v>4.9000000000000004</v>
      </c>
      <c r="C802" s="1">
        <v>3.8329997000000016</v>
      </c>
      <c r="D802" s="1">
        <v>1</v>
      </c>
      <c r="G802" s="1" t="s">
        <v>144</v>
      </c>
      <c r="H802" s="1">
        <v>4.2</v>
      </c>
      <c r="I802" s="1">
        <v>4</v>
      </c>
      <c r="J802" s="1">
        <v>0</v>
      </c>
      <c r="K802" s="1">
        <f t="shared" si="66"/>
        <v>0</v>
      </c>
      <c r="L802" s="1">
        <f t="shared" si="62"/>
        <v>0</v>
      </c>
      <c r="M802" s="1">
        <f t="shared" si="63"/>
        <v>0</v>
      </c>
      <c r="N802" s="1">
        <f t="shared" si="64"/>
        <v>1</v>
      </c>
      <c r="O802" s="1">
        <f t="shared" si="65"/>
        <v>1</v>
      </c>
    </row>
    <row r="803" spans="1:15" x14ac:dyDescent="0.25">
      <c r="A803" s="1" t="s">
        <v>117</v>
      </c>
      <c r="B803" s="1">
        <v>4.5999999999999996</v>
      </c>
      <c r="C803" s="1">
        <v>4.1908493800000004</v>
      </c>
      <c r="D803" s="1">
        <v>1</v>
      </c>
      <c r="G803" s="1" t="s">
        <v>77</v>
      </c>
      <c r="H803" s="1">
        <v>4.7</v>
      </c>
      <c r="I803" s="1">
        <v>4</v>
      </c>
      <c r="J803" s="1">
        <v>0</v>
      </c>
      <c r="K803" s="1">
        <f t="shared" si="66"/>
        <v>0</v>
      </c>
      <c r="L803" s="1">
        <f t="shared" si="62"/>
        <v>0</v>
      </c>
      <c r="M803" s="1">
        <f t="shared" si="63"/>
        <v>0</v>
      </c>
      <c r="N803" s="1">
        <f t="shared" si="64"/>
        <v>1</v>
      </c>
      <c r="O803" s="1">
        <f t="shared" si="65"/>
        <v>1</v>
      </c>
    </row>
    <row r="804" spans="1:15" x14ac:dyDescent="0.25">
      <c r="A804" s="1" t="s">
        <v>177</v>
      </c>
      <c r="B804" s="1">
        <v>4.8</v>
      </c>
      <c r="C804" s="1">
        <v>3.37630696</v>
      </c>
      <c r="D804" s="1">
        <v>1</v>
      </c>
      <c r="G804" s="1" t="s">
        <v>98</v>
      </c>
      <c r="H804" s="1">
        <v>5</v>
      </c>
      <c r="I804" s="1">
        <v>4</v>
      </c>
      <c r="J804" s="1">
        <v>0</v>
      </c>
      <c r="K804" s="1">
        <f t="shared" si="66"/>
        <v>0</v>
      </c>
      <c r="L804" s="1">
        <f t="shared" si="62"/>
        <v>0</v>
      </c>
      <c r="M804" s="1">
        <f t="shared" si="63"/>
        <v>0</v>
      </c>
      <c r="N804" s="1">
        <f t="shared" si="64"/>
        <v>1</v>
      </c>
      <c r="O804" s="1">
        <f t="shared" si="65"/>
        <v>1</v>
      </c>
    </row>
    <row r="805" spans="1:15" x14ac:dyDescent="0.25">
      <c r="A805" s="1" t="s">
        <v>180</v>
      </c>
      <c r="B805" s="1">
        <v>5</v>
      </c>
      <c r="C805" s="1">
        <v>5.0205621999999996</v>
      </c>
      <c r="D805" s="1">
        <v>1</v>
      </c>
      <c r="G805" s="1" t="s">
        <v>108</v>
      </c>
      <c r="H805" s="1">
        <v>4.4000000000000004</v>
      </c>
      <c r="I805" s="1">
        <v>4</v>
      </c>
      <c r="J805" s="1">
        <v>0</v>
      </c>
      <c r="K805" s="1">
        <f t="shared" si="66"/>
        <v>0</v>
      </c>
      <c r="L805" s="1">
        <f t="shared" si="62"/>
        <v>0</v>
      </c>
      <c r="M805" s="1">
        <f t="shared" si="63"/>
        <v>0</v>
      </c>
      <c r="N805" s="1">
        <f t="shared" si="64"/>
        <v>1</v>
      </c>
      <c r="O805" s="1">
        <f t="shared" si="65"/>
        <v>1</v>
      </c>
    </row>
    <row r="806" spans="1:15" x14ac:dyDescent="0.25">
      <c r="A806" s="1" t="s">
        <v>129</v>
      </c>
      <c r="B806" s="1">
        <v>4.8</v>
      </c>
      <c r="C806" s="1">
        <v>4.1807986999999995</v>
      </c>
      <c r="D806" s="1">
        <v>1</v>
      </c>
      <c r="G806" s="1" t="s">
        <v>139</v>
      </c>
      <c r="H806" s="1">
        <v>4.4000000000000004</v>
      </c>
      <c r="I806" s="1">
        <v>4</v>
      </c>
      <c r="J806" s="1">
        <v>0</v>
      </c>
      <c r="K806" s="1">
        <f t="shared" si="66"/>
        <v>0</v>
      </c>
      <c r="L806" s="1">
        <f t="shared" si="62"/>
        <v>0</v>
      </c>
      <c r="M806" s="1">
        <f t="shared" si="63"/>
        <v>0</v>
      </c>
      <c r="N806" s="1">
        <f t="shared" si="64"/>
        <v>1</v>
      </c>
      <c r="O806" s="1">
        <f t="shared" si="65"/>
        <v>1</v>
      </c>
    </row>
    <row r="807" spans="1:15" x14ac:dyDescent="0.25">
      <c r="A807" s="1" t="s">
        <v>130</v>
      </c>
      <c r="B807" s="1">
        <v>4.0999999999999996</v>
      </c>
      <c r="C807" s="1">
        <v>4.0875925499999992</v>
      </c>
      <c r="D807" s="1">
        <v>1</v>
      </c>
      <c r="G807" s="1" t="s">
        <v>141</v>
      </c>
      <c r="H807" s="1">
        <v>4.7</v>
      </c>
      <c r="I807" s="1">
        <v>4</v>
      </c>
      <c r="J807" s="1">
        <v>0</v>
      </c>
      <c r="K807" s="1">
        <f t="shared" si="66"/>
        <v>0</v>
      </c>
      <c r="L807" s="1">
        <f t="shared" si="62"/>
        <v>0</v>
      </c>
      <c r="M807" s="1">
        <f t="shared" si="63"/>
        <v>0</v>
      </c>
      <c r="N807" s="1">
        <f t="shared" si="64"/>
        <v>1</v>
      </c>
      <c r="O807" s="1">
        <f t="shared" si="65"/>
        <v>1</v>
      </c>
    </row>
    <row r="808" spans="1:15" x14ac:dyDescent="0.25">
      <c r="A808" s="1" t="s">
        <v>140</v>
      </c>
      <c r="B808" s="1">
        <v>4.9000000000000004</v>
      </c>
      <c r="C808" s="1">
        <v>3.9868622599999992</v>
      </c>
      <c r="D808" s="1">
        <v>1</v>
      </c>
      <c r="G808" s="1" t="s">
        <v>185</v>
      </c>
      <c r="H808" s="1">
        <v>4.5</v>
      </c>
      <c r="I808" s="1">
        <v>4</v>
      </c>
      <c r="J808" s="1">
        <v>0</v>
      </c>
      <c r="K808" s="1">
        <f t="shared" si="66"/>
        <v>0</v>
      </c>
      <c r="L808" s="1">
        <f t="shared" si="62"/>
        <v>0</v>
      </c>
      <c r="M808" s="1">
        <f t="shared" si="63"/>
        <v>0</v>
      </c>
      <c r="N808" s="1">
        <f t="shared" si="64"/>
        <v>1</v>
      </c>
      <c r="O808" s="1">
        <f t="shared" si="65"/>
        <v>1</v>
      </c>
    </row>
    <row r="809" spans="1:15" x14ac:dyDescent="0.25">
      <c r="A809" s="1" t="s">
        <v>142</v>
      </c>
      <c r="B809" s="1">
        <v>4.4000000000000004</v>
      </c>
      <c r="C809" s="1">
        <v>3.4009473499999996</v>
      </c>
      <c r="D809" s="1">
        <v>1</v>
      </c>
      <c r="G809" s="1" t="s">
        <v>160</v>
      </c>
      <c r="H809" s="1">
        <v>3.9</v>
      </c>
      <c r="I809" s="1">
        <v>4</v>
      </c>
      <c r="J809" s="1">
        <v>0</v>
      </c>
      <c r="K809" s="1">
        <f t="shared" si="66"/>
        <v>0</v>
      </c>
      <c r="L809" s="1">
        <f t="shared" si="62"/>
        <v>0</v>
      </c>
      <c r="M809" s="1">
        <f t="shared" si="63"/>
        <v>0</v>
      </c>
      <c r="N809" s="1">
        <f t="shared" si="64"/>
        <v>1</v>
      </c>
      <c r="O809" s="1">
        <f t="shared" si="65"/>
        <v>1</v>
      </c>
    </row>
    <row r="810" spans="1:15" x14ac:dyDescent="0.25">
      <c r="A810" s="1" t="s">
        <v>170</v>
      </c>
      <c r="B810" s="1">
        <v>5.3</v>
      </c>
      <c r="C810" s="1">
        <v>3.7697810099999991</v>
      </c>
      <c r="D810" s="1">
        <v>1</v>
      </c>
      <c r="G810" s="1" t="s">
        <v>68</v>
      </c>
      <c r="H810" s="1">
        <v>4.7</v>
      </c>
      <c r="I810" s="1">
        <v>4</v>
      </c>
      <c r="J810" s="1">
        <v>0</v>
      </c>
      <c r="K810" s="1">
        <f t="shared" si="66"/>
        <v>0</v>
      </c>
      <c r="L810" s="1">
        <f t="shared" si="62"/>
        <v>0</v>
      </c>
      <c r="M810" s="1">
        <f t="shared" si="63"/>
        <v>0</v>
      </c>
      <c r="N810" s="1">
        <f t="shared" si="64"/>
        <v>1</v>
      </c>
      <c r="O810" s="1">
        <f t="shared" si="65"/>
        <v>1</v>
      </c>
    </row>
    <row r="811" spans="1:15" x14ac:dyDescent="0.25">
      <c r="A811" s="1" t="s">
        <v>62</v>
      </c>
      <c r="B811" s="1">
        <v>4.5</v>
      </c>
      <c r="C811" s="1">
        <v>3.761076000000001</v>
      </c>
      <c r="D811" s="1">
        <v>0</v>
      </c>
      <c r="G811" s="1" t="s">
        <v>134</v>
      </c>
      <c r="H811" s="1">
        <v>6.3</v>
      </c>
      <c r="I811" s="1">
        <v>4</v>
      </c>
      <c r="J811" s="1">
        <v>0</v>
      </c>
      <c r="K811" s="1">
        <f t="shared" si="66"/>
        <v>0</v>
      </c>
      <c r="L811" s="1">
        <f t="shared" si="62"/>
        <v>0</v>
      </c>
      <c r="M811" s="1">
        <f t="shared" si="63"/>
        <v>0</v>
      </c>
      <c r="N811" s="1">
        <f t="shared" si="64"/>
        <v>1</v>
      </c>
      <c r="O811" s="1">
        <f t="shared" si="65"/>
        <v>1</v>
      </c>
    </row>
    <row r="812" spans="1:15" x14ac:dyDescent="0.25">
      <c r="A812" s="1" t="s">
        <v>65</v>
      </c>
      <c r="B812" s="1">
        <v>5.0999999999999996</v>
      </c>
      <c r="C812" s="1">
        <v>3.7023557999999999</v>
      </c>
      <c r="D812" s="1">
        <v>0</v>
      </c>
      <c r="G812" s="1" t="s">
        <v>142</v>
      </c>
      <c r="H812" s="1">
        <v>4.4000000000000004</v>
      </c>
      <c r="I812" s="1">
        <v>4</v>
      </c>
      <c r="J812" s="1">
        <v>0</v>
      </c>
      <c r="K812" s="1">
        <f t="shared" si="66"/>
        <v>0</v>
      </c>
      <c r="L812" s="1">
        <f t="shared" si="62"/>
        <v>0</v>
      </c>
      <c r="M812" s="1">
        <f t="shared" si="63"/>
        <v>0</v>
      </c>
      <c r="N812" s="1">
        <f t="shared" si="64"/>
        <v>1</v>
      </c>
      <c r="O812" s="1">
        <f t="shared" si="65"/>
        <v>1</v>
      </c>
    </row>
    <row r="813" spans="1:15" x14ac:dyDescent="0.25">
      <c r="A813" s="1" t="s">
        <v>66</v>
      </c>
      <c r="B813" s="1">
        <v>4.8</v>
      </c>
      <c r="C813" s="1">
        <v>4.2627557899999999</v>
      </c>
      <c r="D813" s="1">
        <v>0</v>
      </c>
      <c r="G813" s="1" t="s">
        <v>152</v>
      </c>
      <c r="H813" s="1">
        <v>4.5</v>
      </c>
      <c r="I813" s="1">
        <v>4</v>
      </c>
      <c r="J813" s="1">
        <v>0</v>
      </c>
      <c r="K813" s="1">
        <f t="shared" si="66"/>
        <v>0</v>
      </c>
      <c r="L813" s="1">
        <f t="shared" si="62"/>
        <v>0</v>
      </c>
      <c r="M813" s="1">
        <f t="shared" si="63"/>
        <v>0</v>
      </c>
      <c r="N813" s="1">
        <f t="shared" si="64"/>
        <v>1</v>
      </c>
      <c r="O813" s="1">
        <f t="shared" si="65"/>
        <v>1</v>
      </c>
    </row>
    <row r="814" spans="1:15" x14ac:dyDescent="0.25">
      <c r="A814" s="1" t="s">
        <v>171</v>
      </c>
      <c r="B814" s="1">
        <v>4.7</v>
      </c>
      <c r="C814" s="1">
        <v>4.0106711299999995</v>
      </c>
      <c r="D814" s="1">
        <v>0</v>
      </c>
      <c r="G814" s="1" t="s">
        <v>146</v>
      </c>
      <c r="H814" s="1">
        <v>4.3</v>
      </c>
      <c r="I814" s="1">
        <v>4</v>
      </c>
      <c r="J814" s="1">
        <v>0</v>
      </c>
      <c r="K814" s="1">
        <f t="shared" si="66"/>
        <v>0</v>
      </c>
      <c r="L814" s="1">
        <f t="shared" si="62"/>
        <v>0</v>
      </c>
      <c r="M814" s="1">
        <f t="shared" si="63"/>
        <v>0</v>
      </c>
      <c r="N814" s="1">
        <f t="shared" si="64"/>
        <v>1</v>
      </c>
      <c r="O814" s="1">
        <f t="shared" si="65"/>
        <v>1</v>
      </c>
    </row>
    <row r="815" spans="1:15" x14ac:dyDescent="0.25">
      <c r="A815" s="1" t="s">
        <v>75</v>
      </c>
      <c r="B815" s="1">
        <v>4.3</v>
      </c>
      <c r="C815" s="1">
        <v>4.4581085199999988</v>
      </c>
      <c r="D815" s="1">
        <v>0</v>
      </c>
      <c r="G815" s="1" t="s">
        <v>161</v>
      </c>
      <c r="H815" s="1">
        <v>4.2</v>
      </c>
      <c r="I815" s="1">
        <v>4</v>
      </c>
      <c r="J815" s="1">
        <v>0</v>
      </c>
      <c r="K815" s="1">
        <f t="shared" si="66"/>
        <v>0</v>
      </c>
      <c r="L815" s="1">
        <f t="shared" si="62"/>
        <v>0</v>
      </c>
      <c r="M815" s="1">
        <f t="shared" si="63"/>
        <v>0</v>
      </c>
      <c r="N815" s="1">
        <f t="shared" si="64"/>
        <v>1</v>
      </c>
      <c r="O815" s="1">
        <f t="shared" si="65"/>
        <v>1</v>
      </c>
    </row>
    <row r="816" spans="1:15" x14ac:dyDescent="0.25">
      <c r="A816" s="1" t="s">
        <v>107</v>
      </c>
      <c r="B816" s="1">
        <v>4.8</v>
      </c>
      <c r="C816" s="1">
        <v>3.6625448999999994</v>
      </c>
      <c r="D816" s="1">
        <v>0</v>
      </c>
      <c r="G816" s="1" t="s">
        <v>84</v>
      </c>
      <c r="H816" s="1">
        <v>5</v>
      </c>
      <c r="I816" s="1">
        <v>4</v>
      </c>
      <c r="J816" s="1">
        <v>0</v>
      </c>
      <c r="K816" s="1">
        <f t="shared" si="66"/>
        <v>0</v>
      </c>
      <c r="L816" s="1">
        <f t="shared" si="62"/>
        <v>0</v>
      </c>
      <c r="M816" s="1">
        <f t="shared" si="63"/>
        <v>0</v>
      </c>
      <c r="N816" s="1">
        <f t="shared" si="64"/>
        <v>1</v>
      </c>
      <c r="O816" s="1">
        <f t="shared" si="65"/>
        <v>1</v>
      </c>
    </row>
    <row r="817" spans="1:15" x14ac:dyDescent="0.25">
      <c r="A817" s="1" t="s">
        <v>178</v>
      </c>
      <c r="B817" s="1">
        <v>5.3</v>
      </c>
      <c r="C817" s="1">
        <v>3.6991130300000012</v>
      </c>
      <c r="D817" s="1">
        <v>0</v>
      </c>
      <c r="G817" s="1" t="s">
        <v>172</v>
      </c>
      <c r="H817" s="1">
        <v>4.2</v>
      </c>
      <c r="I817" s="1">
        <v>4</v>
      </c>
      <c r="J817" s="1">
        <v>0</v>
      </c>
      <c r="K817" s="1">
        <f t="shared" si="66"/>
        <v>0</v>
      </c>
      <c r="L817" s="1">
        <f t="shared" si="62"/>
        <v>0</v>
      </c>
      <c r="M817" s="1">
        <f t="shared" si="63"/>
        <v>0</v>
      </c>
      <c r="N817" s="1">
        <f t="shared" si="64"/>
        <v>1</v>
      </c>
      <c r="O817" s="1">
        <f t="shared" si="65"/>
        <v>1</v>
      </c>
    </row>
    <row r="818" spans="1:15" x14ac:dyDescent="0.25">
      <c r="A818" s="1" t="s">
        <v>179</v>
      </c>
      <c r="B818" s="1">
        <v>5.4</v>
      </c>
      <c r="C818" s="1">
        <v>4.4705083000000005</v>
      </c>
      <c r="D818" s="1">
        <v>0</v>
      </c>
      <c r="G818" s="1" t="s">
        <v>180</v>
      </c>
      <c r="H818" s="1">
        <v>5</v>
      </c>
      <c r="I818" s="1">
        <v>4</v>
      </c>
      <c r="J818" s="1">
        <v>0</v>
      </c>
      <c r="K818" s="1">
        <f t="shared" si="66"/>
        <v>0</v>
      </c>
      <c r="L818" s="1">
        <f t="shared" si="62"/>
        <v>0</v>
      </c>
      <c r="M818" s="1">
        <f t="shared" si="63"/>
        <v>0</v>
      </c>
      <c r="N818" s="1">
        <f t="shared" si="64"/>
        <v>1</v>
      </c>
      <c r="O818" s="1">
        <f t="shared" si="65"/>
        <v>1</v>
      </c>
    </row>
    <row r="819" spans="1:15" x14ac:dyDescent="0.25">
      <c r="A819" s="1" t="s">
        <v>139</v>
      </c>
      <c r="B819" s="1">
        <v>4.4000000000000004</v>
      </c>
      <c r="C819" s="1">
        <v>3.6000887000000001</v>
      </c>
      <c r="D819" s="1">
        <v>0</v>
      </c>
      <c r="G819" s="1" t="s">
        <v>142</v>
      </c>
      <c r="H819" s="1">
        <v>4.4000000000000004</v>
      </c>
      <c r="I819" s="1">
        <v>4</v>
      </c>
      <c r="J819" s="1">
        <v>0</v>
      </c>
      <c r="K819" s="1">
        <f t="shared" si="66"/>
        <v>0</v>
      </c>
      <c r="L819" s="1">
        <f t="shared" si="62"/>
        <v>0</v>
      </c>
      <c r="M819" s="1">
        <f t="shared" si="63"/>
        <v>0</v>
      </c>
      <c r="N819" s="1">
        <f t="shared" si="64"/>
        <v>1</v>
      </c>
      <c r="O819" s="1">
        <f t="shared" si="65"/>
        <v>1</v>
      </c>
    </row>
    <row r="820" spans="1:15" x14ac:dyDescent="0.25">
      <c r="A820" s="1" t="s">
        <v>149</v>
      </c>
      <c r="B820" s="1">
        <v>4.4000000000000004</v>
      </c>
      <c r="C820" s="1">
        <v>3.9235238599999995</v>
      </c>
      <c r="D820" s="1">
        <v>0</v>
      </c>
      <c r="G820" s="1" t="s">
        <v>69</v>
      </c>
      <c r="H820" s="1">
        <v>4.4000000000000004</v>
      </c>
      <c r="I820" s="1">
        <v>4</v>
      </c>
      <c r="J820" s="1">
        <v>0</v>
      </c>
      <c r="K820" s="1">
        <f t="shared" si="66"/>
        <v>0</v>
      </c>
      <c r="L820" s="1">
        <f t="shared" si="62"/>
        <v>0</v>
      </c>
      <c r="M820" s="1">
        <f t="shared" si="63"/>
        <v>0</v>
      </c>
      <c r="N820" s="1">
        <f t="shared" si="64"/>
        <v>1</v>
      </c>
      <c r="O820" s="1">
        <f t="shared" si="65"/>
        <v>1</v>
      </c>
    </row>
    <row r="821" spans="1:15" x14ac:dyDescent="0.25">
      <c r="A821" s="1" t="s">
        <v>153</v>
      </c>
      <c r="B821" s="1">
        <v>3.8</v>
      </c>
      <c r="C821" s="1">
        <v>3.4150182000000004</v>
      </c>
      <c r="D821" s="1">
        <v>0</v>
      </c>
      <c r="G821" s="1" t="s">
        <v>140</v>
      </c>
      <c r="H821" s="1">
        <v>4.9000000000000004</v>
      </c>
      <c r="I821" s="1">
        <v>4</v>
      </c>
      <c r="J821" s="1">
        <v>0</v>
      </c>
      <c r="K821" s="1">
        <f t="shared" si="66"/>
        <v>0</v>
      </c>
      <c r="L821" s="1">
        <f t="shared" si="62"/>
        <v>0</v>
      </c>
      <c r="M821" s="1">
        <f t="shared" si="63"/>
        <v>0</v>
      </c>
      <c r="N821" s="1">
        <f t="shared" si="64"/>
        <v>1</v>
      </c>
      <c r="O821" s="1">
        <f t="shared" si="65"/>
        <v>1</v>
      </c>
    </row>
    <row r="822" spans="1:15" x14ac:dyDescent="0.25">
      <c r="A822" s="1" t="s">
        <v>104</v>
      </c>
      <c r="B822" s="1">
        <v>5.4</v>
      </c>
      <c r="C822" s="1">
        <v>3.226797509999999</v>
      </c>
      <c r="D822" s="1">
        <v>-3</v>
      </c>
      <c r="G822" s="1" t="s">
        <v>161</v>
      </c>
      <c r="H822" s="1">
        <v>4.2</v>
      </c>
      <c r="I822" s="1">
        <v>4</v>
      </c>
      <c r="J822" s="1">
        <v>0</v>
      </c>
      <c r="K822" s="1">
        <f t="shared" si="66"/>
        <v>0</v>
      </c>
      <c r="L822" s="1">
        <f t="shared" si="62"/>
        <v>0</v>
      </c>
      <c r="M822" s="1">
        <f t="shared" si="63"/>
        <v>0</v>
      </c>
      <c r="N822" s="1">
        <f t="shared" si="64"/>
        <v>1</v>
      </c>
      <c r="O822" s="1">
        <f t="shared" si="65"/>
        <v>1</v>
      </c>
    </row>
    <row r="823" spans="1:15" x14ac:dyDescent="0.25">
      <c r="A823" s="1" t="s">
        <v>165</v>
      </c>
      <c r="B823" s="1">
        <v>7.1</v>
      </c>
      <c r="C823" s="1">
        <v>5.8746518400000003</v>
      </c>
      <c r="D823" s="1">
        <v>12</v>
      </c>
      <c r="G823" s="1" t="s">
        <v>77</v>
      </c>
      <c r="H823" s="1">
        <v>4.7</v>
      </c>
      <c r="I823" s="1">
        <v>4</v>
      </c>
      <c r="J823" s="1">
        <v>0</v>
      </c>
      <c r="K823" s="1">
        <f t="shared" si="66"/>
        <v>0</v>
      </c>
      <c r="L823" s="1">
        <f t="shared" si="62"/>
        <v>0</v>
      </c>
      <c r="M823" s="1">
        <f t="shared" si="63"/>
        <v>0</v>
      </c>
      <c r="N823" s="1">
        <f t="shared" si="64"/>
        <v>1</v>
      </c>
      <c r="O823" s="1">
        <f t="shared" si="65"/>
        <v>1</v>
      </c>
    </row>
    <row r="824" spans="1:15" x14ac:dyDescent="0.25">
      <c r="A824" s="1" t="s">
        <v>61</v>
      </c>
      <c r="B824" s="1">
        <v>4.7</v>
      </c>
      <c r="C824" s="1">
        <v>2.6602124200000001</v>
      </c>
      <c r="D824" s="1">
        <v>9</v>
      </c>
      <c r="G824" s="1" t="s">
        <v>98</v>
      </c>
      <c r="H824" s="1">
        <v>5</v>
      </c>
      <c r="I824" s="1">
        <v>4</v>
      </c>
      <c r="J824" s="1">
        <v>0</v>
      </c>
      <c r="K824" s="1">
        <f t="shared" si="66"/>
        <v>0</v>
      </c>
      <c r="L824" s="1">
        <f t="shared" si="62"/>
        <v>0</v>
      </c>
      <c r="M824" s="1">
        <f t="shared" si="63"/>
        <v>0</v>
      </c>
      <c r="N824" s="1">
        <f t="shared" si="64"/>
        <v>1</v>
      </c>
      <c r="O824" s="1">
        <f t="shared" si="65"/>
        <v>1</v>
      </c>
    </row>
    <row r="825" spans="1:15" x14ac:dyDescent="0.25">
      <c r="A825" s="1" t="s">
        <v>123</v>
      </c>
      <c r="B825" s="1">
        <v>4.4000000000000004</v>
      </c>
      <c r="C825" s="1">
        <v>0.38847442000000026</v>
      </c>
      <c r="D825" s="1">
        <v>7</v>
      </c>
      <c r="G825" s="1" t="s">
        <v>129</v>
      </c>
      <c r="H825" s="1">
        <v>4.8</v>
      </c>
      <c r="I825" s="1">
        <v>4</v>
      </c>
      <c r="J825" s="1">
        <v>0</v>
      </c>
      <c r="K825" s="1">
        <f t="shared" si="66"/>
        <v>0</v>
      </c>
      <c r="L825" s="1">
        <f t="shared" si="62"/>
        <v>0</v>
      </c>
      <c r="M825" s="1">
        <f t="shared" si="63"/>
        <v>0</v>
      </c>
      <c r="N825" s="1">
        <f t="shared" si="64"/>
        <v>1</v>
      </c>
      <c r="O825" s="1">
        <f t="shared" si="65"/>
        <v>1</v>
      </c>
    </row>
    <row r="826" spans="1:15" x14ac:dyDescent="0.25">
      <c r="A826" s="1" t="s">
        <v>161</v>
      </c>
      <c r="B826" s="1">
        <v>4.2</v>
      </c>
      <c r="C826" s="1">
        <v>4.1551157499999993</v>
      </c>
      <c r="D826" s="1">
        <v>6</v>
      </c>
      <c r="G826" s="1" t="s">
        <v>189</v>
      </c>
      <c r="H826" s="1">
        <v>4.4000000000000004</v>
      </c>
      <c r="I826" s="1">
        <v>4</v>
      </c>
      <c r="J826" s="1">
        <v>0</v>
      </c>
      <c r="K826" s="1">
        <f t="shared" si="66"/>
        <v>0</v>
      </c>
      <c r="L826" s="1">
        <f t="shared" si="62"/>
        <v>0</v>
      </c>
      <c r="M826" s="1">
        <f t="shared" si="63"/>
        <v>0</v>
      </c>
      <c r="N826" s="1">
        <f t="shared" si="64"/>
        <v>1</v>
      </c>
      <c r="O826" s="1">
        <f t="shared" si="65"/>
        <v>1</v>
      </c>
    </row>
    <row r="827" spans="1:15" x14ac:dyDescent="0.25">
      <c r="A827" s="1" t="s">
        <v>199</v>
      </c>
      <c r="B827" s="1">
        <v>5</v>
      </c>
      <c r="C827" s="1">
        <v>3.0941888</v>
      </c>
      <c r="D827" s="1">
        <v>2</v>
      </c>
      <c r="G827" s="1" t="s">
        <v>130</v>
      </c>
      <c r="H827" s="1">
        <v>4.0999999999999996</v>
      </c>
      <c r="I827" s="1">
        <v>4</v>
      </c>
      <c r="J827" s="1">
        <v>0</v>
      </c>
      <c r="K827" s="1">
        <f t="shared" si="66"/>
        <v>0</v>
      </c>
      <c r="L827" s="1">
        <f t="shared" si="62"/>
        <v>0</v>
      </c>
      <c r="M827" s="1">
        <f t="shared" si="63"/>
        <v>0</v>
      </c>
      <c r="N827" s="1">
        <f t="shared" si="64"/>
        <v>1</v>
      </c>
      <c r="O827" s="1">
        <f t="shared" si="65"/>
        <v>1</v>
      </c>
    </row>
    <row r="828" spans="1:15" x14ac:dyDescent="0.25">
      <c r="A828" s="1" t="s">
        <v>200</v>
      </c>
      <c r="B828" s="1">
        <v>4.4000000000000004</v>
      </c>
      <c r="C828" s="1">
        <v>2.4033773999999997</v>
      </c>
      <c r="D828" s="1">
        <v>2</v>
      </c>
      <c r="G828" s="1" t="s">
        <v>90</v>
      </c>
      <c r="H828" s="1">
        <v>4.8</v>
      </c>
      <c r="I828" s="1">
        <v>4</v>
      </c>
      <c r="J828" s="1">
        <v>0</v>
      </c>
      <c r="K828" s="1">
        <f t="shared" si="66"/>
        <v>0</v>
      </c>
      <c r="L828" s="1">
        <f t="shared" si="62"/>
        <v>0</v>
      </c>
      <c r="M828" s="1">
        <f t="shared" si="63"/>
        <v>0</v>
      </c>
      <c r="N828" s="1">
        <f t="shared" si="64"/>
        <v>1</v>
      </c>
      <c r="O828" s="1">
        <f t="shared" si="65"/>
        <v>1</v>
      </c>
    </row>
    <row r="829" spans="1:15" x14ac:dyDescent="0.25">
      <c r="A829" s="1" t="s">
        <v>112</v>
      </c>
      <c r="B829" s="1">
        <v>4.9000000000000004</v>
      </c>
      <c r="C829" s="1">
        <v>3.3474744900000006</v>
      </c>
      <c r="D829" s="1">
        <v>2</v>
      </c>
      <c r="G829" s="1" t="s">
        <v>91</v>
      </c>
      <c r="H829" s="1">
        <v>4.9000000000000004</v>
      </c>
      <c r="I829" s="1">
        <v>4</v>
      </c>
      <c r="J829" s="1">
        <v>0</v>
      </c>
      <c r="K829" s="1">
        <f t="shared" si="66"/>
        <v>0</v>
      </c>
      <c r="L829" s="1">
        <f t="shared" si="62"/>
        <v>0</v>
      </c>
      <c r="M829" s="1">
        <f t="shared" si="63"/>
        <v>0</v>
      </c>
      <c r="N829" s="1">
        <f t="shared" si="64"/>
        <v>1</v>
      </c>
      <c r="O829" s="1">
        <f t="shared" si="65"/>
        <v>1</v>
      </c>
    </row>
    <row r="830" spans="1:15" x14ac:dyDescent="0.25">
      <c r="A830" s="1" t="s">
        <v>134</v>
      </c>
      <c r="B830" s="1">
        <v>6.3</v>
      </c>
      <c r="C830" s="1">
        <v>3.8343561999999998</v>
      </c>
      <c r="D830" s="1">
        <v>2</v>
      </c>
      <c r="G830" s="1" t="s">
        <v>195</v>
      </c>
      <c r="H830" s="1">
        <v>4.5</v>
      </c>
      <c r="I830" s="1">
        <v>4</v>
      </c>
      <c r="J830" s="1">
        <v>0</v>
      </c>
      <c r="K830" s="1">
        <f t="shared" si="66"/>
        <v>0</v>
      </c>
      <c r="L830" s="1">
        <f t="shared" si="62"/>
        <v>0</v>
      </c>
      <c r="M830" s="1">
        <f t="shared" si="63"/>
        <v>0</v>
      </c>
      <c r="N830" s="1">
        <f t="shared" si="64"/>
        <v>1</v>
      </c>
      <c r="O830" s="1">
        <f t="shared" si="65"/>
        <v>1</v>
      </c>
    </row>
    <row r="831" spans="1:15" x14ac:dyDescent="0.25">
      <c r="A831" s="1" t="s">
        <v>145</v>
      </c>
      <c r="B831" s="1">
        <v>4.7</v>
      </c>
      <c r="C831" s="1">
        <v>4.4725837999999989</v>
      </c>
      <c r="D831" s="1">
        <v>2</v>
      </c>
      <c r="G831" s="1" t="s">
        <v>77</v>
      </c>
      <c r="H831" s="1">
        <v>4.7</v>
      </c>
      <c r="I831" s="1">
        <v>4</v>
      </c>
      <c r="J831" s="1">
        <v>0</v>
      </c>
      <c r="K831" s="1">
        <f t="shared" si="66"/>
        <v>0</v>
      </c>
      <c r="L831" s="1">
        <f t="shared" si="62"/>
        <v>0</v>
      </c>
      <c r="M831" s="1">
        <f t="shared" si="63"/>
        <v>0</v>
      </c>
      <c r="N831" s="1">
        <f t="shared" si="64"/>
        <v>1</v>
      </c>
      <c r="O831" s="1">
        <f t="shared" si="65"/>
        <v>1</v>
      </c>
    </row>
    <row r="832" spans="1:15" x14ac:dyDescent="0.25">
      <c r="A832" s="1" t="s">
        <v>86</v>
      </c>
      <c r="B832" s="1">
        <v>4.3</v>
      </c>
      <c r="C832" s="1">
        <v>3.5772703799999999</v>
      </c>
      <c r="D832" s="1">
        <v>1</v>
      </c>
      <c r="G832" s="1" t="s">
        <v>98</v>
      </c>
      <c r="H832" s="1">
        <v>5</v>
      </c>
      <c r="I832" s="1">
        <v>4</v>
      </c>
      <c r="J832" s="1">
        <v>0</v>
      </c>
      <c r="K832" s="1">
        <f t="shared" si="66"/>
        <v>0</v>
      </c>
      <c r="L832" s="1">
        <f t="shared" si="62"/>
        <v>0</v>
      </c>
      <c r="M832" s="1">
        <f t="shared" si="63"/>
        <v>0</v>
      </c>
      <c r="N832" s="1">
        <f t="shared" si="64"/>
        <v>1</v>
      </c>
      <c r="O832" s="1">
        <f t="shared" si="65"/>
        <v>1</v>
      </c>
    </row>
    <row r="833" spans="1:15" x14ac:dyDescent="0.25">
      <c r="A833" s="1" t="s">
        <v>173</v>
      </c>
      <c r="B833" s="1">
        <v>4.3</v>
      </c>
      <c r="C833" s="1">
        <v>2.8940495500000014</v>
      </c>
      <c r="D833" s="1">
        <v>1</v>
      </c>
      <c r="G833" s="1" t="s">
        <v>140</v>
      </c>
      <c r="H833" s="1">
        <v>4.9000000000000004</v>
      </c>
      <c r="I833" s="1">
        <v>4</v>
      </c>
      <c r="J833" s="1">
        <v>0</v>
      </c>
      <c r="K833" s="1">
        <f t="shared" si="66"/>
        <v>0</v>
      </c>
      <c r="L833" s="1">
        <f t="shared" si="62"/>
        <v>0</v>
      </c>
      <c r="M833" s="1">
        <f t="shared" si="63"/>
        <v>0</v>
      </c>
      <c r="N833" s="1">
        <f t="shared" si="64"/>
        <v>1</v>
      </c>
      <c r="O833" s="1">
        <f t="shared" si="65"/>
        <v>1</v>
      </c>
    </row>
    <row r="834" spans="1:15" x14ac:dyDescent="0.25">
      <c r="A834" s="1" t="s">
        <v>109</v>
      </c>
      <c r="B834" s="1">
        <v>5.7</v>
      </c>
      <c r="C834" s="1">
        <v>5.0763033999999996</v>
      </c>
      <c r="D834" s="1">
        <v>1</v>
      </c>
      <c r="G834" s="1" t="s">
        <v>63</v>
      </c>
      <c r="H834" s="1">
        <v>4.4000000000000004</v>
      </c>
      <c r="I834" s="1">
        <v>4</v>
      </c>
      <c r="J834" s="1">
        <v>0</v>
      </c>
      <c r="K834" s="1">
        <f t="shared" si="66"/>
        <v>0</v>
      </c>
      <c r="L834" s="1">
        <f t="shared" ref="L834:L897" si="67">IF(AND((J834&lt;I834),(J834&gt;2),(I834&lt;10)),1,0)</f>
        <v>0</v>
      </c>
      <c r="M834" s="1">
        <f t="shared" ref="M834:M897" si="68">IF(J834&gt;=10,1,0)</f>
        <v>0</v>
      </c>
      <c r="N834" s="1">
        <f t="shared" ref="N834:N897" si="69">IF(J834&lt;=2,1,0)</f>
        <v>1</v>
      </c>
      <c r="O834" s="1">
        <f t="shared" ref="O834:O897" si="70">SUM(K834:N834)</f>
        <v>1</v>
      </c>
    </row>
    <row r="835" spans="1:15" x14ac:dyDescent="0.25">
      <c r="A835" s="1" t="s">
        <v>138</v>
      </c>
      <c r="B835" s="1">
        <v>4.7</v>
      </c>
      <c r="C835" s="1">
        <v>4.2097959999999999</v>
      </c>
      <c r="D835" s="1">
        <v>1</v>
      </c>
      <c r="G835" s="1" t="s">
        <v>62</v>
      </c>
      <c r="H835" s="1">
        <v>4.5</v>
      </c>
      <c r="I835" s="1">
        <v>4</v>
      </c>
      <c r="J835" s="1">
        <v>0</v>
      </c>
      <c r="K835" s="1">
        <f t="shared" si="66"/>
        <v>0</v>
      </c>
      <c r="L835" s="1">
        <f t="shared" si="67"/>
        <v>0</v>
      </c>
      <c r="M835" s="1">
        <f t="shared" si="68"/>
        <v>0</v>
      </c>
      <c r="N835" s="1">
        <f t="shared" si="69"/>
        <v>1</v>
      </c>
      <c r="O835" s="1">
        <f t="shared" si="70"/>
        <v>1</v>
      </c>
    </row>
    <row r="836" spans="1:15" x14ac:dyDescent="0.25">
      <c r="A836" s="1" t="s">
        <v>202</v>
      </c>
      <c r="B836" s="1">
        <v>4.9000000000000004</v>
      </c>
      <c r="C836" s="1">
        <v>3.5832746000000011</v>
      </c>
      <c r="D836" s="1">
        <v>1</v>
      </c>
      <c r="G836" s="1" t="s">
        <v>65</v>
      </c>
      <c r="H836" s="1">
        <v>5.0999999999999996</v>
      </c>
      <c r="I836" s="1">
        <v>4</v>
      </c>
      <c r="J836" s="1">
        <v>0</v>
      </c>
      <c r="K836" s="1">
        <f t="shared" si="66"/>
        <v>0</v>
      </c>
      <c r="L836" s="1">
        <f t="shared" si="67"/>
        <v>0</v>
      </c>
      <c r="M836" s="1">
        <f t="shared" si="68"/>
        <v>0</v>
      </c>
      <c r="N836" s="1">
        <f t="shared" si="69"/>
        <v>1</v>
      </c>
      <c r="O836" s="1">
        <f t="shared" si="70"/>
        <v>1</v>
      </c>
    </row>
    <row r="837" spans="1:15" x14ac:dyDescent="0.25">
      <c r="A837" s="1" t="s">
        <v>71</v>
      </c>
      <c r="B837" s="1">
        <v>4.3</v>
      </c>
      <c r="C837" s="1">
        <v>2.7344064000000006</v>
      </c>
      <c r="D837" s="1">
        <v>0</v>
      </c>
      <c r="G837" s="1" t="s">
        <v>66</v>
      </c>
      <c r="H837" s="1">
        <v>4.8</v>
      </c>
      <c r="I837" s="1">
        <v>4</v>
      </c>
      <c r="J837" s="1">
        <v>0</v>
      </c>
      <c r="K837" s="1">
        <f t="shared" si="66"/>
        <v>0</v>
      </c>
      <c r="L837" s="1">
        <f t="shared" si="67"/>
        <v>0</v>
      </c>
      <c r="M837" s="1">
        <f t="shared" si="68"/>
        <v>0</v>
      </c>
      <c r="N837" s="1">
        <f t="shared" si="69"/>
        <v>1</v>
      </c>
      <c r="O837" s="1">
        <f t="shared" si="70"/>
        <v>1</v>
      </c>
    </row>
    <row r="838" spans="1:15" x14ac:dyDescent="0.25">
      <c r="A838" s="1" t="s">
        <v>102</v>
      </c>
      <c r="B838" s="1">
        <v>4.3</v>
      </c>
      <c r="C838" s="1">
        <v>3.6762907599999997</v>
      </c>
      <c r="D838" s="1">
        <v>0</v>
      </c>
      <c r="G838" s="1" t="s">
        <v>171</v>
      </c>
      <c r="H838" s="1">
        <v>4.7</v>
      </c>
      <c r="I838" s="1">
        <v>4</v>
      </c>
      <c r="J838" s="1">
        <v>0</v>
      </c>
      <c r="K838" s="1">
        <f t="shared" si="66"/>
        <v>0</v>
      </c>
      <c r="L838" s="1">
        <f t="shared" si="67"/>
        <v>0</v>
      </c>
      <c r="M838" s="1">
        <f t="shared" si="68"/>
        <v>0</v>
      </c>
      <c r="N838" s="1">
        <f t="shared" si="69"/>
        <v>1</v>
      </c>
      <c r="O838" s="1">
        <f t="shared" si="70"/>
        <v>1</v>
      </c>
    </row>
    <row r="839" spans="1:15" x14ac:dyDescent="0.25">
      <c r="A839" s="1" t="s">
        <v>110</v>
      </c>
      <c r="B839" s="1">
        <v>4.3</v>
      </c>
      <c r="C839" s="1">
        <v>3.6202528000000007</v>
      </c>
      <c r="D839" s="1">
        <v>0</v>
      </c>
      <c r="G839" s="1" t="s">
        <v>75</v>
      </c>
      <c r="H839" s="1">
        <v>4.3</v>
      </c>
      <c r="I839" s="1">
        <v>4</v>
      </c>
      <c r="J839" s="1">
        <v>0</v>
      </c>
      <c r="K839" s="1">
        <f t="shared" si="66"/>
        <v>0</v>
      </c>
      <c r="L839" s="1">
        <f t="shared" si="67"/>
        <v>0</v>
      </c>
      <c r="M839" s="1">
        <f t="shared" si="68"/>
        <v>0</v>
      </c>
      <c r="N839" s="1">
        <f t="shared" si="69"/>
        <v>1</v>
      </c>
      <c r="O839" s="1">
        <f t="shared" si="70"/>
        <v>1</v>
      </c>
    </row>
    <row r="840" spans="1:15" x14ac:dyDescent="0.25">
      <c r="A840" s="1" t="s">
        <v>127</v>
      </c>
      <c r="B840" s="1">
        <v>4.7</v>
      </c>
      <c r="C840" s="1">
        <v>4.2824333700000006</v>
      </c>
      <c r="D840" s="1">
        <v>0</v>
      </c>
      <c r="G840" s="1" t="s">
        <v>107</v>
      </c>
      <c r="H840" s="1">
        <v>4.8</v>
      </c>
      <c r="I840" s="1">
        <v>4</v>
      </c>
      <c r="J840" s="1">
        <v>0</v>
      </c>
      <c r="K840" s="1">
        <f t="shared" si="66"/>
        <v>0</v>
      </c>
      <c r="L840" s="1">
        <f t="shared" si="67"/>
        <v>0</v>
      </c>
      <c r="M840" s="1">
        <f t="shared" si="68"/>
        <v>0</v>
      </c>
      <c r="N840" s="1">
        <f t="shared" si="69"/>
        <v>1</v>
      </c>
      <c r="O840" s="1">
        <f t="shared" si="70"/>
        <v>1</v>
      </c>
    </row>
    <row r="841" spans="1:15" x14ac:dyDescent="0.25">
      <c r="A841" s="1" t="s">
        <v>59</v>
      </c>
      <c r="B841" s="1">
        <v>6.7</v>
      </c>
      <c r="C841" s="1">
        <v>4.0634502799999996</v>
      </c>
      <c r="D841" s="1">
        <v>15</v>
      </c>
      <c r="G841" s="1" t="s">
        <v>178</v>
      </c>
      <c r="H841" s="1">
        <v>5.3</v>
      </c>
      <c r="I841" s="1">
        <v>4</v>
      </c>
      <c r="J841" s="1">
        <v>0</v>
      </c>
      <c r="K841" s="1">
        <f t="shared" si="66"/>
        <v>0</v>
      </c>
      <c r="L841" s="1">
        <f t="shared" si="67"/>
        <v>0</v>
      </c>
      <c r="M841" s="1">
        <f t="shared" si="68"/>
        <v>0</v>
      </c>
      <c r="N841" s="1">
        <f t="shared" si="69"/>
        <v>1</v>
      </c>
      <c r="O841" s="1">
        <f t="shared" si="70"/>
        <v>1</v>
      </c>
    </row>
    <row r="842" spans="1:15" x14ac:dyDescent="0.25">
      <c r="A842" s="1" t="s">
        <v>171</v>
      </c>
      <c r="B842" s="1">
        <v>4.7</v>
      </c>
      <c r="C842" s="1">
        <v>3.6939666500000001</v>
      </c>
      <c r="D842" s="1">
        <v>12</v>
      </c>
      <c r="G842" s="1" t="s">
        <v>179</v>
      </c>
      <c r="H842" s="1">
        <v>5.4</v>
      </c>
      <c r="I842" s="1">
        <v>4</v>
      </c>
      <c r="J842" s="1">
        <v>0</v>
      </c>
      <c r="K842" s="1">
        <f t="shared" si="66"/>
        <v>0</v>
      </c>
      <c r="L842" s="1">
        <f t="shared" si="67"/>
        <v>0</v>
      </c>
      <c r="M842" s="1">
        <f t="shared" si="68"/>
        <v>0</v>
      </c>
      <c r="N842" s="1">
        <f t="shared" si="69"/>
        <v>1</v>
      </c>
      <c r="O842" s="1">
        <f t="shared" si="70"/>
        <v>1</v>
      </c>
    </row>
    <row r="843" spans="1:15" x14ac:dyDescent="0.25">
      <c r="A843" s="1" t="s">
        <v>75</v>
      </c>
      <c r="B843" s="1">
        <v>4.3</v>
      </c>
      <c r="C843" s="1">
        <v>4.0788545999999997</v>
      </c>
      <c r="D843" s="1">
        <v>11</v>
      </c>
      <c r="G843" s="1" t="s">
        <v>139</v>
      </c>
      <c r="H843" s="1">
        <v>4.4000000000000004</v>
      </c>
      <c r="I843" s="1">
        <v>4</v>
      </c>
      <c r="J843" s="1">
        <v>0</v>
      </c>
      <c r="K843" s="1">
        <f t="shared" si="66"/>
        <v>0</v>
      </c>
      <c r="L843" s="1">
        <f t="shared" si="67"/>
        <v>0</v>
      </c>
      <c r="M843" s="1">
        <f t="shared" si="68"/>
        <v>0</v>
      </c>
      <c r="N843" s="1">
        <f t="shared" si="69"/>
        <v>1</v>
      </c>
      <c r="O843" s="1">
        <f t="shared" si="70"/>
        <v>1</v>
      </c>
    </row>
    <row r="844" spans="1:15" x14ac:dyDescent="0.25">
      <c r="A844" s="1" t="s">
        <v>124</v>
      </c>
      <c r="B844" s="1">
        <v>4.5</v>
      </c>
      <c r="C844" s="1">
        <v>4.0665673600000005</v>
      </c>
      <c r="D844" s="1">
        <v>9</v>
      </c>
      <c r="G844" s="1" t="s">
        <v>149</v>
      </c>
      <c r="H844" s="1">
        <v>4.4000000000000004</v>
      </c>
      <c r="I844" s="1">
        <v>4</v>
      </c>
      <c r="J844" s="1">
        <v>0</v>
      </c>
      <c r="K844" s="1">
        <f t="shared" si="66"/>
        <v>0</v>
      </c>
      <c r="L844" s="1">
        <f t="shared" si="67"/>
        <v>0</v>
      </c>
      <c r="M844" s="1">
        <f t="shared" si="68"/>
        <v>0</v>
      </c>
      <c r="N844" s="1">
        <f t="shared" si="69"/>
        <v>1</v>
      </c>
      <c r="O844" s="1">
        <f t="shared" si="70"/>
        <v>1</v>
      </c>
    </row>
    <row r="845" spans="1:15" x14ac:dyDescent="0.25">
      <c r="A845" s="1" t="s">
        <v>182</v>
      </c>
      <c r="B845" s="1">
        <v>5.0999999999999996</v>
      </c>
      <c r="C845" s="1">
        <v>4.3141923100000001</v>
      </c>
      <c r="D845" s="1">
        <v>9</v>
      </c>
      <c r="G845" s="1" t="s">
        <v>102</v>
      </c>
      <c r="H845" s="1">
        <v>4.3</v>
      </c>
      <c r="I845" s="1">
        <v>4</v>
      </c>
      <c r="J845" s="1">
        <v>0</v>
      </c>
      <c r="K845" s="1">
        <f t="shared" si="66"/>
        <v>0</v>
      </c>
      <c r="L845" s="1">
        <f t="shared" si="67"/>
        <v>0</v>
      </c>
      <c r="M845" s="1">
        <f t="shared" si="68"/>
        <v>0</v>
      </c>
      <c r="N845" s="1">
        <f t="shared" si="69"/>
        <v>1</v>
      </c>
      <c r="O845" s="1">
        <f t="shared" si="70"/>
        <v>1</v>
      </c>
    </row>
    <row r="846" spans="1:15" x14ac:dyDescent="0.25">
      <c r="A846" s="1" t="s">
        <v>155</v>
      </c>
      <c r="B846" s="1">
        <v>8.5</v>
      </c>
      <c r="C846" s="1">
        <v>5.5384567300000001</v>
      </c>
      <c r="D846" s="1">
        <v>9</v>
      </c>
      <c r="G846" s="1" t="s">
        <v>110</v>
      </c>
      <c r="H846" s="1">
        <v>4.3</v>
      </c>
      <c r="I846" s="1">
        <v>4</v>
      </c>
      <c r="J846" s="1">
        <v>0</v>
      </c>
      <c r="K846" s="1">
        <f t="shared" si="66"/>
        <v>0</v>
      </c>
      <c r="L846" s="1">
        <f t="shared" si="67"/>
        <v>0</v>
      </c>
      <c r="M846" s="1">
        <f t="shared" si="68"/>
        <v>0</v>
      </c>
      <c r="N846" s="1">
        <f t="shared" si="69"/>
        <v>1</v>
      </c>
      <c r="O846" s="1">
        <f t="shared" si="70"/>
        <v>1</v>
      </c>
    </row>
    <row r="847" spans="1:15" x14ac:dyDescent="0.25">
      <c r="A847" s="1" t="s">
        <v>163</v>
      </c>
      <c r="B847" s="1">
        <v>5.6</v>
      </c>
      <c r="C847" s="1">
        <v>4.7507160399999995</v>
      </c>
      <c r="D847" s="1">
        <v>8</v>
      </c>
      <c r="G847" s="1" t="s">
        <v>127</v>
      </c>
      <c r="H847" s="1">
        <v>4.7</v>
      </c>
      <c r="I847" s="1">
        <v>4</v>
      </c>
      <c r="J847" s="1">
        <v>0</v>
      </c>
      <c r="K847" s="1">
        <f t="shared" ref="K847:K910" si="71">IF(AND((10&gt;J847),(J847&gt;I847),(I847&gt;2)),1,0)</f>
        <v>0</v>
      </c>
      <c r="L847" s="1">
        <f t="shared" si="67"/>
        <v>0</v>
      </c>
      <c r="M847" s="1">
        <f t="shared" si="68"/>
        <v>0</v>
      </c>
      <c r="N847" s="1">
        <f t="shared" si="69"/>
        <v>1</v>
      </c>
      <c r="O847" s="1">
        <f t="shared" si="70"/>
        <v>1</v>
      </c>
    </row>
    <row r="848" spans="1:15" x14ac:dyDescent="0.25">
      <c r="A848" s="1" t="s">
        <v>77</v>
      </c>
      <c r="B848" s="1">
        <v>4.7</v>
      </c>
      <c r="C848" s="1">
        <v>3.1382927599999997</v>
      </c>
      <c r="D848" s="1">
        <v>8</v>
      </c>
      <c r="G848" s="1" t="s">
        <v>88</v>
      </c>
      <c r="H848" s="1">
        <v>4.5</v>
      </c>
      <c r="I848" s="1">
        <v>4</v>
      </c>
      <c r="J848" s="1">
        <v>0</v>
      </c>
      <c r="K848" s="1">
        <f t="shared" si="71"/>
        <v>0</v>
      </c>
      <c r="L848" s="1">
        <f t="shared" si="67"/>
        <v>0</v>
      </c>
      <c r="M848" s="1">
        <f t="shared" si="68"/>
        <v>0</v>
      </c>
      <c r="N848" s="1">
        <f t="shared" si="69"/>
        <v>1</v>
      </c>
      <c r="O848" s="1">
        <f t="shared" si="70"/>
        <v>1</v>
      </c>
    </row>
    <row r="849" spans="1:15" x14ac:dyDescent="0.25">
      <c r="A849" s="1" t="s">
        <v>195</v>
      </c>
      <c r="B849" s="1">
        <v>4.5</v>
      </c>
      <c r="C849" s="1">
        <v>4.064032580000001</v>
      </c>
      <c r="D849" s="1">
        <v>8</v>
      </c>
      <c r="G849" s="1" t="s">
        <v>91</v>
      </c>
      <c r="H849" s="1">
        <v>4.9000000000000004</v>
      </c>
      <c r="I849" s="1">
        <v>4</v>
      </c>
      <c r="J849" s="1">
        <v>0</v>
      </c>
      <c r="K849" s="1">
        <f t="shared" si="71"/>
        <v>0</v>
      </c>
      <c r="L849" s="1">
        <f t="shared" si="67"/>
        <v>0</v>
      </c>
      <c r="M849" s="1">
        <f t="shared" si="68"/>
        <v>0</v>
      </c>
      <c r="N849" s="1">
        <f t="shared" si="69"/>
        <v>1</v>
      </c>
      <c r="O849" s="1">
        <f t="shared" si="70"/>
        <v>1</v>
      </c>
    </row>
    <row r="850" spans="1:15" x14ac:dyDescent="0.25">
      <c r="A850" s="1" t="s">
        <v>178</v>
      </c>
      <c r="B850" s="1">
        <v>5.3</v>
      </c>
      <c r="C850" s="1">
        <v>4.9363086400000018</v>
      </c>
      <c r="D850" s="1">
        <v>8</v>
      </c>
      <c r="G850" s="1" t="s">
        <v>106</v>
      </c>
      <c r="H850" s="1">
        <v>4.3</v>
      </c>
      <c r="I850" s="1">
        <v>4</v>
      </c>
      <c r="J850" s="1">
        <v>0</v>
      </c>
      <c r="K850" s="1">
        <f t="shared" si="71"/>
        <v>0</v>
      </c>
      <c r="L850" s="1">
        <f t="shared" si="67"/>
        <v>0</v>
      </c>
      <c r="M850" s="1">
        <f t="shared" si="68"/>
        <v>0</v>
      </c>
      <c r="N850" s="1">
        <f t="shared" si="69"/>
        <v>1</v>
      </c>
      <c r="O850" s="1">
        <f t="shared" si="70"/>
        <v>1</v>
      </c>
    </row>
    <row r="851" spans="1:15" x14ac:dyDescent="0.25">
      <c r="A851" s="1" t="s">
        <v>141</v>
      </c>
      <c r="B851" s="1">
        <v>4.7</v>
      </c>
      <c r="C851" s="1">
        <v>2.7609928999999998</v>
      </c>
      <c r="D851" s="1">
        <v>8</v>
      </c>
      <c r="G851" s="1" t="s">
        <v>188</v>
      </c>
      <c r="H851" s="1">
        <v>4.3</v>
      </c>
      <c r="I851" s="1">
        <v>4</v>
      </c>
      <c r="J851" s="1">
        <v>0</v>
      </c>
      <c r="K851" s="1">
        <f t="shared" si="71"/>
        <v>0</v>
      </c>
      <c r="L851" s="1">
        <f t="shared" si="67"/>
        <v>0</v>
      </c>
      <c r="M851" s="1">
        <f t="shared" si="68"/>
        <v>0</v>
      </c>
      <c r="N851" s="1">
        <f t="shared" si="69"/>
        <v>1</v>
      </c>
      <c r="O851" s="1">
        <f t="shared" si="70"/>
        <v>1</v>
      </c>
    </row>
    <row r="852" spans="1:15" x14ac:dyDescent="0.25">
      <c r="A852" s="1" t="s">
        <v>160</v>
      </c>
      <c r="B852" s="1">
        <v>3.9</v>
      </c>
      <c r="C852" s="1">
        <v>3.1034403599999991</v>
      </c>
      <c r="D852" s="1">
        <v>7</v>
      </c>
      <c r="G852" s="1" t="s">
        <v>127</v>
      </c>
      <c r="H852" s="1">
        <v>4.7</v>
      </c>
      <c r="I852" s="1">
        <v>4</v>
      </c>
      <c r="J852" s="1">
        <v>0</v>
      </c>
      <c r="K852" s="1">
        <f t="shared" si="71"/>
        <v>0</v>
      </c>
      <c r="L852" s="1">
        <f t="shared" si="67"/>
        <v>0</v>
      </c>
      <c r="M852" s="1">
        <f t="shared" si="68"/>
        <v>0</v>
      </c>
      <c r="N852" s="1">
        <f t="shared" si="69"/>
        <v>1</v>
      </c>
      <c r="O852" s="1">
        <f t="shared" si="70"/>
        <v>1</v>
      </c>
    </row>
    <row r="853" spans="1:15" x14ac:dyDescent="0.25">
      <c r="A853" s="1" t="s">
        <v>62</v>
      </c>
      <c r="B853" s="1">
        <v>4.5</v>
      </c>
      <c r="C853" s="1">
        <v>3.5597761000000001</v>
      </c>
      <c r="D853" s="1">
        <v>6</v>
      </c>
      <c r="G853" s="1" t="s">
        <v>92</v>
      </c>
      <c r="H853" s="1">
        <v>5.4</v>
      </c>
      <c r="I853" s="1">
        <v>4</v>
      </c>
      <c r="J853" s="1">
        <v>0</v>
      </c>
      <c r="K853" s="1">
        <f t="shared" si="71"/>
        <v>0</v>
      </c>
      <c r="L853" s="1">
        <f t="shared" si="67"/>
        <v>0</v>
      </c>
      <c r="M853" s="1">
        <f t="shared" si="68"/>
        <v>0</v>
      </c>
      <c r="N853" s="1">
        <f t="shared" si="69"/>
        <v>1</v>
      </c>
      <c r="O853" s="1">
        <f t="shared" si="70"/>
        <v>1</v>
      </c>
    </row>
    <row r="854" spans="1:15" x14ac:dyDescent="0.25">
      <c r="A854" s="1" t="s">
        <v>63</v>
      </c>
      <c r="B854" s="1">
        <v>4.4000000000000004</v>
      </c>
      <c r="C854" s="1">
        <v>4.3906290800000001</v>
      </c>
      <c r="D854" s="1">
        <v>6</v>
      </c>
      <c r="G854" s="1" t="s">
        <v>118</v>
      </c>
      <c r="H854" s="1">
        <v>6.2</v>
      </c>
      <c r="I854" s="1">
        <v>4</v>
      </c>
      <c r="J854" s="1">
        <v>0</v>
      </c>
      <c r="K854" s="1">
        <f t="shared" si="71"/>
        <v>0</v>
      </c>
      <c r="L854" s="1">
        <f t="shared" si="67"/>
        <v>0</v>
      </c>
      <c r="M854" s="1">
        <f t="shared" si="68"/>
        <v>0</v>
      </c>
      <c r="N854" s="1">
        <f t="shared" si="69"/>
        <v>1</v>
      </c>
      <c r="O854" s="1">
        <f t="shared" si="70"/>
        <v>1</v>
      </c>
    </row>
    <row r="855" spans="1:15" x14ac:dyDescent="0.25">
      <c r="A855" s="1" t="s">
        <v>87</v>
      </c>
      <c r="B855" s="1">
        <v>5</v>
      </c>
      <c r="C855" s="1">
        <v>4.0549060999999993</v>
      </c>
      <c r="D855" s="1">
        <v>6</v>
      </c>
      <c r="G855" s="1" t="s">
        <v>143</v>
      </c>
      <c r="H855" s="1">
        <v>4.5999999999999996</v>
      </c>
      <c r="I855" s="1">
        <v>4</v>
      </c>
      <c r="J855" s="1">
        <v>0</v>
      </c>
      <c r="K855" s="1">
        <f t="shared" si="71"/>
        <v>0</v>
      </c>
      <c r="L855" s="1">
        <f t="shared" si="67"/>
        <v>0</v>
      </c>
      <c r="M855" s="1">
        <f t="shared" si="68"/>
        <v>0</v>
      </c>
      <c r="N855" s="1">
        <f t="shared" si="69"/>
        <v>1</v>
      </c>
      <c r="O855" s="1">
        <f t="shared" si="70"/>
        <v>1</v>
      </c>
    </row>
    <row r="856" spans="1:15" x14ac:dyDescent="0.25">
      <c r="A856" s="1" t="s">
        <v>93</v>
      </c>
      <c r="B856" s="1">
        <v>4.5</v>
      </c>
      <c r="C856" s="1">
        <v>4.6998221200000003</v>
      </c>
      <c r="D856" s="1">
        <v>6</v>
      </c>
      <c r="G856" s="1" t="s">
        <v>116</v>
      </c>
      <c r="H856" s="1">
        <v>4</v>
      </c>
      <c r="I856" s="1">
        <v>4</v>
      </c>
      <c r="J856" s="1">
        <v>0</v>
      </c>
      <c r="K856" s="1">
        <f t="shared" si="71"/>
        <v>0</v>
      </c>
      <c r="L856" s="1">
        <f t="shared" si="67"/>
        <v>0</v>
      </c>
      <c r="M856" s="1">
        <f t="shared" si="68"/>
        <v>0</v>
      </c>
      <c r="N856" s="1">
        <f t="shared" si="69"/>
        <v>1</v>
      </c>
      <c r="O856" s="1">
        <f t="shared" si="70"/>
        <v>1</v>
      </c>
    </row>
    <row r="857" spans="1:15" x14ac:dyDescent="0.25">
      <c r="A857" s="1" t="s">
        <v>114</v>
      </c>
      <c r="B857" s="1">
        <v>4.5</v>
      </c>
      <c r="C857" s="1">
        <v>3.8748163699999996</v>
      </c>
      <c r="D857" s="1">
        <v>6</v>
      </c>
      <c r="G857" s="1" t="s">
        <v>201</v>
      </c>
      <c r="H857" s="1">
        <v>3.9</v>
      </c>
      <c r="I857" s="1">
        <v>4</v>
      </c>
      <c r="J857" s="1">
        <v>0</v>
      </c>
      <c r="K857" s="1">
        <f t="shared" si="71"/>
        <v>0</v>
      </c>
      <c r="L857" s="1">
        <f t="shared" si="67"/>
        <v>0</v>
      </c>
      <c r="M857" s="1">
        <f t="shared" si="68"/>
        <v>0</v>
      </c>
      <c r="N857" s="1">
        <f t="shared" si="69"/>
        <v>1</v>
      </c>
      <c r="O857" s="1">
        <f t="shared" si="70"/>
        <v>1</v>
      </c>
    </row>
    <row r="858" spans="1:15" x14ac:dyDescent="0.25">
      <c r="A858" s="1" t="s">
        <v>122</v>
      </c>
      <c r="B858" s="1">
        <v>4.5</v>
      </c>
      <c r="C858" s="1">
        <v>3.0952288800000005</v>
      </c>
      <c r="D858" s="1">
        <v>6</v>
      </c>
      <c r="G858" s="1" t="s">
        <v>108</v>
      </c>
      <c r="H858" s="1">
        <v>4.4000000000000004</v>
      </c>
      <c r="I858" s="1">
        <v>4</v>
      </c>
      <c r="J858" s="1">
        <v>0</v>
      </c>
      <c r="K858" s="1">
        <f t="shared" si="71"/>
        <v>0</v>
      </c>
      <c r="L858" s="1">
        <f t="shared" si="67"/>
        <v>0</v>
      </c>
      <c r="M858" s="1">
        <f t="shared" si="68"/>
        <v>0</v>
      </c>
      <c r="N858" s="1">
        <f t="shared" si="69"/>
        <v>1</v>
      </c>
      <c r="O858" s="1">
        <f t="shared" si="70"/>
        <v>1</v>
      </c>
    </row>
    <row r="859" spans="1:15" x14ac:dyDescent="0.25">
      <c r="A859" s="1" t="s">
        <v>201</v>
      </c>
      <c r="B859" s="1">
        <v>3.9</v>
      </c>
      <c r="C859" s="1">
        <v>4.3159540600000019</v>
      </c>
      <c r="D859" s="1">
        <v>6</v>
      </c>
      <c r="G859" s="1" t="s">
        <v>118</v>
      </c>
      <c r="H859" s="1">
        <v>6.2</v>
      </c>
      <c r="I859" s="1">
        <v>4</v>
      </c>
      <c r="J859" s="1">
        <v>0</v>
      </c>
      <c r="K859" s="1">
        <f t="shared" si="71"/>
        <v>0</v>
      </c>
      <c r="L859" s="1">
        <f t="shared" si="67"/>
        <v>0</v>
      </c>
      <c r="M859" s="1">
        <f t="shared" si="68"/>
        <v>0</v>
      </c>
      <c r="N859" s="1">
        <f t="shared" si="69"/>
        <v>1</v>
      </c>
      <c r="O859" s="1">
        <f t="shared" si="70"/>
        <v>1</v>
      </c>
    </row>
    <row r="860" spans="1:15" x14ac:dyDescent="0.25">
      <c r="A860" s="1" t="s">
        <v>129</v>
      </c>
      <c r="B860" s="1">
        <v>4.8</v>
      </c>
      <c r="C860" s="1">
        <v>4.6620580000000009</v>
      </c>
      <c r="D860" s="1">
        <v>6</v>
      </c>
      <c r="G860" s="1" t="s">
        <v>167</v>
      </c>
      <c r="H860" s="1">
        <v>4.5</v>
      </c>
      <c r="I860" s="1">
        <v>4</v>
      </c>
      <c r="J860" s="1">
        <v>0</v>
      </c>
      <c r="K860" s="1">
        <f t="shared" si="71"/>
        <v>0</v>
      </c>
      <c r="L860" s="1">
        <f t="shared" si="67"/>
        <v>0</v>
      </c>
      <c r="M860" s="1">
        <f t="shared" si="68"/>
        <v>0</v>
      </c>
      <c r="N860" s="1">
        <f t="shared" si="69"/>
        <v>1</v>
      </c>
      <c r="O860" s="1">
        <f t="shared" si="70"/>
        <v>1</v>
      </c>
    </row>
    <row r="861" spans="1:15" x14ac:dyDescent="0.25">
      <c r="A861" s="1" t="s">
        <v>139</v>
      </c>
      <c r="B861" s="1">
        <v>4.4000000000000004</v>
      </c>
      <c r="C861" s="1">
        <v>4.185828700000001</v>
      </c>
      <c r="D861" s="1">
        <v>6</v>
      </c>
      <c r="G861" s="1" t="s">
        <v>127</v>
      </c>
      <c r="H861" s="1">
        <v>4.7</v>
      </c>
      <c r="I861" s="1">
        <v>4</v>
      </c>
      <c r="J861" s="1">
        <v>0</v>
      </c>
      <c r="K861" s="1">
        <f t="shared" si="71"/>
        <v>0</v>
      </c>
      <c r="L861" s="1">
        <f t="shared" si="67"/>
        <v>0</v>
      </c>
      <c r="M861" s="1">
        <f t="shared" si="68"/>
        <v>0</v>
      </c>
      <c r="N861" s="1">
        <f t="shared" si="69"/>
        <v>1</v>
      </c>
      <c r="O861" s="1">
        <f t="shared" si="70"/>
        <v>1</v>
      </c>
    </row>
    <row r="862" spans="1:15" x14ac:dyDescent="0.25">
      <c r="A862" s="1" t="s">
        <v>158</v>
      </c>
      <c r="B862" s="1">
        <v>4.3</v>
      </c>
      <c r="C862" s="1">
        <v>3.8149040900000006</v>
      </c>
      <c r="D862" s="1">
        <v>6</v>
      </c>
      <c r="G862" s="1" t="s">
        <v>160</v>
      </c>
      <c r="H862" s="1">
        <v>3.9</v>
      </c>
      <c r="I862" s="1">
        <v>4</v>
      </c>
      <c r="J862" s="1">
        <v>0</v>
      </c>
      <c r="K862" s="1">
        <f t="shared" si="71"/>
        <v>0</v>
      </c>
      <c r="L862" s="1">
        <f t="shared" si="67"/>
        <v>0</v>
      </c>
      <c r="M862" s="1">
        <f t="shared" si="68"/>
        <v>0</v>
      </c>
      <c r="N862" s="1">
        <f t="shared" si="69"/>
        <v>1</v>
      </c>
      <c r="O862" s="1">
        <f t="shared" si="70"/>
        <v>1</v>
      </c>
    </row>
    <row r="863" spans="1:15" x14ac:dyDescent="0.25">
      <c r="A863" s="1" t="s">
        <v>159</v>
      </c>
      <c r="B863" s="1">
        <v>4.3</v>
      </c>
      <c r="C863" s="1">
        <v>3.3763521199999991</v>
      </c>
      <c r="D863" s="1">
        <v>6</v>
      </c>
      <c r="G863" s="1" t="s">
        <v>88</v>
      </c>
      <c r="H863" s="1">
        <v>4.5</v>
      </c>
      <c r="I863" s="1">
        <v>4</v>
      </c>
      <c r="J863" s="1">
        <v>0</v>
      </c>
      <c r="K863" s="1">
        <f t="shared" si="71"/>
        <v>0</v>
      </c>
      <c r="L863" s="1">
        <f t="shared" si="67"/>
        <v>0</v>
      </c>
      <c r="M863" s="1">
        <f t="shared" si="68"/>
        <v>0</v>
      </c>
      <c r="N863" s="1">
        <f t="shared" si="69"/>
        <v>1</v>
      </c>
      <c r="O863" s="1">
        <f t="shared" si="70"/>
        <v>1</v>
      </c>
    </row>
    <row r="864" spans="1:15" x14ac:dyDescent="0.25">
      <c r="A864" s="1" t="s">
        <v>85</v>
      </c>
      <c r="B864" s="1">
        <v>4.8</v>
      </c>
      <c r="C864" s="1">
        <v>3.6474284300000006</v>
      </c>
      <c r="D864" s="1">
        <v>5</v>
      </c>
      <c r="G864" s="1" t="s">
        <v>106</v>
      </c>
      <c r="H864" s="1">
        <v>4.3</v>
      </c>
      <c r="I864" s="1">
        <v>4</v>
      </c>
      <c r="J864" s="1">
        <v>0</v>
      </c>
      <c r="K864" s="1">
        <f t="shared" si="71"/>
        <v>0</v>
      </c>
      <c r="L864" s="1">
        <f t="shared" si="67"/>
        <v>0</v>
      </c>
      <c r="M864" s="1">
        <f t="shared" si="68"/>
        <v>0</v>
      </c>
      <c r="N864" s="1">
        <f t="shared" si="69"/>
        <v>1</v>
      </c>
      <c r="O864" s="1">
        <f t="shared" si="70"/>
        <v>1</v>
      </c>
    </row>
    <row r="865" spans="1:15" x14ac:dyDescent="0.25">
      <c r="A865" s="1" t="s">
        <v>167</v>
      </c>
      <c r="B865" s="1">
        <v>4.5</v>
      </c>
      <c r="C865" s="1">
        <v>3.9386188099999999</v>
      </c>
      <c r="D865" s="1">
        <v>5</v>
      </c>
      <c r="G865" s="1" t="s">
        <v>159</v>
      </c>
      <c r="H865" s="1">
        <v>4.3</v>
      </c>
      <c r="I865" s="1">
        <v>4</v>
      </c>
      <c r="J865" s="1">
        <v>0</v>
      </c>
      <c r="K865" s="1">
        <f t="shared" si="71"/>
        <v>0</v>
      </c>
      <c r="L865" s="1">
        <f t="shared" si="67"/>
        <v>0</v>
      </c>
      <c r="M865" s="1">
        <f t="shared" si="68"/>
        <v>0</v>
      </c>
      <c r="N865" s="1">
        <f t="shared" si="69"/>
        <v>1</v>
      </c>
      <c r="O865" s="1">
        <f t="shared" si="70"/>
        <v>1</v>
      </c>
    </row>
    <row r="866" spans="1:15" x14ac:dyDescent="0.25">
      <c r="A866" s="1" t="s">
        <v>111</v>
      </c>
      <c r="B866" s="1">
        <v>4.5</v>
      </c>
      <c r="C866" s="1">
        <v>3.8783334199999993</v>
      </c>
      <c r="D866" s="1">
        <v>5</v>
      </c>
      <c r="G866" s="1" t="s">
        <v>186</v>
      </c>
      <c r="H866" s="1">
        <v>5.0999999999999996</v>
      </c>
      <c r="I866" s="1">
        <v>4</v>
      </c>
      <c r="J866" s="1">
        <v>0</v>
      </c>
      <c r="K866" s="1">
        <f t="shared" si="71"/>
        <v>0</v>
      </c>
      <c r="L866" s="1">
        <f t="shared" si="67"/>
        <v>0</v>
      </c>
      <c r="M866" s="1">
        <f t="shared" si="68"/>
        <v>0</v>
      </c>
      <c r="N866" s="1">
        <f t="shared" si="69"/>
        <v>1</v>
      </c>
      <c r="O866" s="1">
        <f t="shared" si="70"/>
        <v>1</v>
      </c>
    </row>
    <row r="867" spans="1:15" x14ac:dyDescent="0.25">
      <c r="A867" s="1" t="s">
        <v>117</v>
      </c>
      <c r="B867" s="1">
        <v>4.5999999999999996</v>
      </c>
      <c r="C867" s="1">
        <v>3.4360823799999998</v>
      </c>
      <c r="D867" s="1">
        <v>5</v>
      </c>
      <c r="G867" s="1" t="s">
        <v>198</v>
      </c>
      <c r="H867" s="1">
        <v>3.9</v>
      </c>
      <c r="I867" s="1">
        <v>4</v>
      </c>
      <c r="J867" s="1">
        <v>0</v>
      </c>
      <c r="K867" s="1">
        <f t="shared" si="71"/>
        <v>0</v>
      </c>
      <c r="L867" s="1">
        <f t="shared" si="67"/>
        <v>0</v>
      </c>
      <c r="M867" s="1">
        <f t="shared" si="68"/>
        <v>0</v>
      </c>
      <c r="N867" s="1">
        <f t="shared" si="69"/>
        <v>1</v>
      </c>
      <c r="O867" s="1">
        <f t="shared" si="70"/>
        <v>1</v>
      </c>
    </row>
    <row r="868" spans="1:15" x14ac:dyDescent="0.25">
      <c r="A868" s="1" t="s">
        <v>125</v>
      </c>
      <c r="B868" s="1">
        <v>4.4000000000000004</v>
      </c>
      <c r="C868" s="1">
        <v>2.5391794099999991</v>
      </c>
      <c r="D868" s="1">
        <v>5</v>
      </c>
      <c r="G868" s="1" t="s">
        <v>145</v>
      </c>
      <c r="H868" s="1">
        <v>4.7</v>
      </c>
      <c r="I868" s="1">
        <v>4</v>
      </c>
      <c r="J868" s="1">
        <v>0</v>
      </c>
      <c r="K868" s="1">
        <f t="shared" si="71"/>
        <v>0</v>
      </c>
      <c r="L868" s="1">
        <f t="shared" si="67"/>
        <v>0</v>
      </c>
      <c r="M868" s="1">
        <f t="shared" si="68"/>
        <v>0</v>
      </c>
      <c r="N868" s="1">
        <f t="shared" si="69"/>
        <v>1</v>
      </c>
      <c r="O868" s="1">
        <f t="shared" si="70"/>
        <v>1</v>
      </c>
    </row>
    <row r="869" spans="1:15" x14ac:dyDescent="0.25">
      <c r="A869" s="1" t="s">
        <v>179</v>
      </c>
      <c r="B869" s="1">
        <v>5.4</v>
      </c>
      <c r="C869" s="1">
        <v>3.9335885000000004</v>
      </c>
      <c r="D869" s="1">
        <v>4</v>
      </c>
      <c r="G869" s="1" t="s">
        <v>98</v>
      </c>
      <c r="H869" s="1">
        <v>5</v>
      </c>
      <c r="I869" s="1">
        <v>4</v>
      </c>
      <c r="J869" s="1">
        <v>0</v>
      </c>
      <c r="K869" s="1">
        <f t="shared" si="71"/>
        <v>0</v>
      </c>
      <c r="L869" s="1">
        <f t="shared" si="67"/>
        <v>0</v>
      </c>
      <c r="M869" s="1">
        <f t="shared" si="68"/>
        <v>0</v>
      </c>
      <c r="N869" s="1">
        <f t="shared" si="69"/>
        <v>1</v>
      </c>
      <c r="O869" s="1">
        <f t="shared" si="70"/>
        <v>1</v>
      </c>
    </row>
    <row r="870" spans="1:15" x14ac:dyDescent="0.25">
      <c r="A870" s="1" t="s">
        <v>132</v>
      </c>
      <c r="B870" s="1">
        <v>5.0999999999999996</v>
      </c>
      <c r="C870" s="1">
        <v>3.1043762499999992</v>
      </c>
      <c r="D870" s="1">
        <v>3</v>
      </c>
      <c r="G870" s="1" t="s">
        <v>159</v>
      </c>
      <c r="H870" s="1">
        <v>4.3</v>
      </c>
      <c r="I870" s="1">
        <v>4</v>
      </c>
      <c r="J870" s="1">
        <v>0</v>
      </c>
      <c r="K870" s="1">
        <f t="shared" si="71"/>
        <v>0</v>
      </c>
      <c r="L870" s="1">
        <f t="shared" si="67"/>
        <v>0</v>
      </c>
      <c r="M870" s="1">
        <f t="shared" si="68"/>
        <v>0</v>
      </c>
      <c r="N870" s="1">
        <f t="shared" si="69"/>
        <v>1</v>
      </c>
      <c r="O870" s="1">
        <f t="shared" si="70"/>
        <v>1</v>
      </c>
    </row>
    <row r="871" spans="1:15" x14ac:dyDescent="0.25">
      <c r="A871" s="1" t="s">
        <v>65</v>
      </c>
      <c r="B871" s="1">
        <v>5.0999999999999996</v>
      </c>
      <c r="C871" s="1">
        <v>3.720371099999999</v>
      </c>
      <c r="D871" s="1">
        <v>2</v>
      </c>
      <c r="G871" s="1" t="s">
        <v>118</v>
      </c>
      <c r="H871" s="1">
        <v>6.2</v>
      </c>
      <c r="I871" s="1">
        <v>4</v>
      </c>
      <c r="J871" s="1">
        <v>0</v>
      </c>
      <c r="K871" s="1">
        <f t="shared" si="71"/>
        <v>0</v>
      </c>
      <c r="L871" s="1">
        <f t="shared" si="67"/>
        <v>0</v>
      </c>
      <c r="M871" s="1">
        <f t="shared" si="68"/>
        <v>0</v>
      </c>
      <c r="N871" s="1">
        <f t="shared" si="69"/>
        <v>1</v>
      </c>
      <c r="O871" s="1">
        <f t="shared" si="70"/>
        <v>1</v>
      </c>
    </row>
    <row r="872" spans="1:15" x14ac:dyDescent="0.25">
      <c r="A872" s="1" t="s">
        <v>67</v>
      </c>
      <c r="B872" s="1">
        <v>5.4</v>
      </c>
      <c r="C872" s="1">
        <v>4.9050364899999996</v>
      </c>
      <c r="D872" s="1">
        <v>2</v>
      </c>
      <c r="G872" s="1" t="s">
        <v>92</v>
      </c>
      <c r="H872" s="1">
        <v>5.4</v>
      </c>
      <c r="I872" s="1">
        <v>4</v>
      </c>
      <c r="J872" s="1">
        <v>0</v>
      </c>
      <c r="K872" s="1">
        <f t="shared" si="71"/>
        <v>0</v>
      </c>
      <c r="L872" s="1">
        <f t="shared" si="67"/>
        <v>0</v>
      </c>
      <c r="M872" s="1">
        <f t="shared" si="68"/>
        <v>0</v>
      </c>
      <c r="N872" s="1">
        <f t="shared" si="69"/>
        <v>1</v>
      </c>
      <c r="O872" s="1">
        <f t="shared" si="70"/>
        <v>1</v>
      </c>
    </row>
    <row r="873" spans="1:15" x14ac:dyDescent="0.25">
      <c r="A873" s="1" t="s">
        <v>89</v>
      </c>
      <c r="B873" s="1">
        <v>6.2</v>
      </c>
      <c r="C873" s="1">
        <v>4.3335051200000008</v>
      </c>
      <c r="D873" s="1">
        <v>2</v>
      </c>
      <c r="G873" s="1" t="s">
        <v>76</v>
      </c>
      <c r="H873" s="1">
        <v>4.9000000000000004</v>
      </c>
      <c r="I873" s="1">
        <v>4</v>
      </c>
      <c r="J873" s="1">
        <v>0</v>
      </c>
      <c r="K873" s="1">
        <f t="shared" si="71"/>
        <v>0</v>
      </c>
      <c r="L873" s="1">
        <f t="shared" si="67"/>
        <v>0</v>
      </c>
      <c r="M873" s="1">
        <f t="shared" si="68"/>
        <v>0</v>
      </c>
      <c r="N873" s="1">
        <f t="shared" si="69"/>
        <v>1</v>
      </c>
      <c r="O873" s="1">
        <f t="shared" si="70"/>
        <v>1</v>
      </c>
    </row>
    <row r="874" spans="1:15" x14ac:dyDescent="0.25">
      <c r="A874" s="1" t="s">
        <v>98</v>
      </c>
      <c r="B874" s="1">
        <v>5</v>
      </c>
      <c r="C874" s="1">
        <v>3.5843407100000007</v>
      </c>
      <c r="D874" s="1">
        <v>2</v>
      </c>
      <c r="G874" s="1" t="s">
        <v>116</v>
      </c>
      <c r="H874" s="1">
        <v>4</v>
      </c>
      <c r="I874" s="1">
        <v>4</v>
      </c>
      <c r="J874" s="1">
        <v>0</v>
      </c>
      <c r="K874" s="1">
        <f t="shared" si="71"/>
        <v>0</v>
      </c>
      <c r="L874" s="1">
        <f t="shared" si="67"/>
        <v>0</v>
      </c>
      <c r="M874" s="1">
        <f t="shared" si="68"/>
        <v>0</v>
      </c>
      <c r="N874" s="1">
        <f t="shared" si="69"/>
        <v>1</v>
      </c>
      <c r="O874" s="1">
        <f t="shared" si="70"/>
        <v>1</v>
      </c>
    </row>
    <row r="875" spans="1:15" x14ac:dyDescent="0.25">
      <c r="A875" s="1" t="s">
        <v>107</v>
      </c>
      <c r="B875" s="1">
        <v>4.8</v>
      </c>
      <c r="C875" s="1">
        <v>4.1435250999999989</v>
      </c>
      <c r="D875" s="1">
        <v>2</v>
      </c>
      <c r="G875" s="1" t="s">
        <v>120</v>
      </c>
      <c r="H875" s="1">
        <v>4.0999999999999996</v>
      </c>
      <c r="I875" s="1">
        <v>4</v>
      </c>
      <c r="J875" s="1">
        <v>0</v>
      </c>
      <c r="K875" s="1">
        <f t="shared" si="71"/>
        <v>0</v>
      </c>
      <c r="L875" s="1">
        <f t="shared" si="67"/>
        <v>0</v>
      </c>
      <c r="M875" s="1">
        <f t="shared" si="68"/>
        <v>0</v>
      </c>
      <c r="N875" s="1">
        <f t="shared" si="69"/>
        <v>1</v>
      </c>
      <c r="O875" s="1">
        <f t="shared" si="70"/>
        <v>1</v>
      </c>
    </row>
    <row r="876" spans="1:15" x14ac:dyDescent="0.25">
      <c r="A876" s="1" t="s">
        <v>115</v>
      </c>
      <c r="B876" s="1">
        <v>4.9000000000000004</v>
      </c>
      <c r="C876" s="1">
        <v>3.0043833199999996</v>
      </c>
      <c r="D876" s="1">
        <v>2</v>
      </c>
      <c r="G876" s="1" t="s">
        <v>197</v>
      </c>
      <c r="H876" s="1">
        <v>4.4000000000000004</v>
      </c>
      <c r="I876" s="1">
        <v>4</v>
      </c>
      <c r="J876" s="1">
        <v>0</v>
      </c>
      <c r="K876" s="1">
        <f t="shared" si="71"/>
        <v>0</v>
      </c>
      <c r="L876" s="1">
        <f t="shared" si="67"/>
        <v>0</v>
      </c>
      <c r="M876" s="1">
        <f t="shared" si="68"/>
        <v>0</v>
      </c>
      <c r="N876" s="1">
        <f t="shared" si="69"/>
        <v>1</v>
      </c>
      <c r="O876" s="1">
        <f t="shared" si="70"/>
        <v>1</v>
      </c>
    </row>
    <row r="877" spans="1:15" x14ac:dyDescent="0.25">
      <c r="A877" s="1" t="s">
        <v>137</v>
      </c>
      <c r="B877" s="1">
        <v>5.3</v>
      </c>
      <c r="C877" s="1">
        <v>3.7652604399999987</v>
      </c>
      <c r="D877" s="1">
        <v>2</v>
      </c>
      <c r="G877" s="1" t="s">
        <v>140</v>
      </c>
      <c r="H877" s="1">
        <v>4.9000000000000004</v>
      </c>
      <c r="I877" s="1">
        <v>4</v>
      </c>
      <c r="J877" s="1">
        <v>0</v>
      </c>
      <c r="K877" s="1">
        <f t="shared" si="71"/>
        <v>0</v>
      </c>
      <c r="L877" s="1">
        <f t="shared" si="67"/>
        <v>0</v>
      </c>
      <c r="M877" s="1">
        <f t="shared" si="68"/>
        <v>0</v>
      </c>
      <c r="N877" s="1">
        <f t="shared" si="69"/>
        <v>1</v>
      </c>
      <c r="O877" s="1">
        <f t="shared" si="70"/>
        <v>1</v>
      </c>
    </row>
    <row r="878" spans="1:15" x14ac:dyDescent="0.25">
      <c r="A878" s="1" t="s">
        <v>140</v>
      </c>
      <c r="B878" s="1">
        <v>4.9000000000000004</v>
      </c>
      <c r="C878" s="1">
        <v>3.4607439200000001</v>
      </c>
      <c r="D878" s="1">
        <v>2</v>
      </c>
      <c r="G878" s="1" t="s">
        <v>157</v>
      </c>
      <c r="H878" s="1">
        <v>4.4000000000000004</v>
      </c>
      <c r="I878" s="1">
        <v>4</v>
      </c>
      <c r="J878" s="1">
        <v>0</v>
      </c>
      <c r="K878" s="1">
        <f t="shared" si="71"/>
        <v>0</v>
      </c>
      <c r="L878" s="1">
        <f t="shared" si="67"/>
        <v>0</v>
      </c>
      <c r="M878" s="1">
        <f t="shared" si="68"/>
        <v>0</v>
      </c>
      <c r="N878" s="1">
        <f t="shared" si="69"/>
        <v>1</v>
      </c>
      <c r="O878" s="1">
        <f t="shared" si="70"/>
        <v>1</v>
      </c>
    </row>
    <row r="879" spans="1:15" x14ac:dyDescent="0.25">
      <c r="A879" s="1" t="s">
        <v>184</v>
      </c>
      <c r="B879" s="1">
        <v>5.4</v>
      </c>
      <c r="C879" s="1">
        <v>2.2128517599999999</v>
      </c>
      <c r="D879" s="1">
        <v>1</v>
      </c>
      <c r="G879" s="1" t="s">
        <v>152</v>
      </c>
      <c r="H879" s="1">
        <v>4.5</v>
      </c>
      <c r="I879" s="1">
        <v>4</v>
      </c>
      <c r="J879" s="1">
        <v>0</v>
      </c>
      <c r="K879" s="1">
        <f t="shared" si="71"/>
        <v>0</v>
      </c>
      <c r="L879" s="1">
        <f t="shared" si="67"/>
        <v>0</v>
      </c>
      <c r="M879" s="1">
        <f t="shared" si="68"/>
        <v>0</v>
      </c>
      <c r="N879" s="1">
        <f t="shared" si="69"/>
        <v>1</v>
      </c>
      <c r="O879" s="1">
        <f t="shared" si="70"/>
        <v>1</v>
      </c>
    </row>
    <row r="880" spans="1:15" x14ac:dyDescent="0.25">
      <c r="A880" s="1" t="s">
        <v>66</v>
      </c>
      <c r="B880" s="1">
        <v>4.8</v>
      </c>
      <c r="C880" s="1">
        <v>4.1976892799999996</v>
      </c>
      <c r="D880" s="1">
        <v>1</v>
      </c>
      <c r="G880" s="1" t="s">
        <v>164</v>
      </c>
      <c r="H880" s="1">
        <v>4.3</v>
      </c>
      <c r="I880" s="1">
        <v>4</v>
      </c>
      <c r="J880" s="1">
        <v>-1</v>
      </c>
      <c r="K880" s="1">
        <f t="shared" si="71"/>
        <v>0</v>
      </c>
      <c r="L880" s="1">
        <f t="shared" si="67"/>
        <v>0</v>
      </c>
      <c r="M880" s="1">
        <f t="shared" si="68"/>
        <v>0</v>
      </c>
      <c r="N880" s="1">
        <f t="shared" si="69"/>
        <v>1</v>
      </c>
      <c r="O880" s="1">
        <f t="shared" si="70"/>
        <v>1</v>
      </c>
    </row>
    <row r="881" spans="1:15" x14ac:dyDescent="0.25">
      <c r="A881" s="1" t="s">
        <v>80</v>
      </c>
      <c r="B881" s="1">
        <v>4.9000000000000004</v>
      </c>
      <c r="C881" s="1">
        <v>3.2265554100000009</v>
      </c>
      <c r="D881" s="1">
        <v>1</v>
      </c>
      <c r="G881" s="1" t="s">
        <v>87</v>
      </c>
      <c r="H881" s="1">
        <v>5</v>
      </c>
      <c r="I881" s="1">
        <v>4</v>
      </c>
      <c r="J881" s="1">
        <v>-1</v>
      </c>
      <c r="K881" s="1">
        <f t="shared" si="71"/>
        <v>0</v>
      </c>
      <c r="L881" s="1">
        <f t="shared" si="67"/>
        <v>0</v>
      </c>
      <c r="M881" s="1">
        <f t="shared" si="68"/>
        <v>0</v>
      </c>
      <c r="N881" s="1">
        <f t="shared" si="69"/>
        <v>1</v>
      </c>
      <c r="O881" s="1">
        <f t="shared" si="70"/>
        <v>1</v>
      </c>
    </row>
    <row r="882" spans="1:15" x14ac:dyDescent="0.25">
      <c r="A882" s="1" t="s">
        <v>82</v>
      </c>
      <c r="B882" s="1">
        <v>4.3</v>
      </c>
      <c r="C882" s="1">
        <v>3.3647484300000006</v>
      </c>
      <c r="D882" s="1">
        <v>1</v>
      </c>
      <c r="G882" s="1" t="s">
        <v>127</v>
      </c>
      <c r="H882" s="1">
        <v>4.7</v>
      </c>
      <c r="I882" s="1">
        <v>4</v>
      </c>
      <c r="J882" s="1">
        <v>-1</v>
      </c>
      <c r="K882" s="1">
        <f t="shared" si="71"/>
        <v>0</v>
      </c>
      <c r="L882" s="1">
        <f t="shared" si="67"/>
        <v>0</v>
      </c>
      <c r="M882" s="1">
        <f t="shared" si="68"/>
        <v>0</v>
      </c>
      <c r="N882" s="1">
        <f t="shared" si="69"/>
        <v>1</v>
      </c>
      <c r="O882" s="1">
        <f t="shared" si="70"/>
        <v>1</v>
      </c>
    </row>
    <row r="883" spans="1:15" x14ac:dyDescent="0.25">
      <c r="A883" s="1" t="s">
        <v>97</v>
      </c>
      <c r="B883" s="1">
        <v>4.5</v>
      </c>
      <c r="C883" s="1">
        <v>3.9809943099999998</v>
      </c>
      <c r="D883" s="1">
        <v>1</v>
      </c>
      <c r="G883" s="1" t="s">
        <v>65</v>
      </c>
      <c r="H883" s="1">
        <v>5.0999999999999996</v>
      </c>
      <c r="I883" s="1">
        <v>4</v>
      </c>
      <c r="J883" s="1">
        <v>-1</v>
      </c>
      <c r="K883" s="1">
        <f t="shared" si="71"/>
        <v>0</v>
      </c>
      <c r="L883" s="1">
        <f t="shared" si="67"/>
        <v>0</v>
      </c>
      <c r="M883" s="1">
        <f t="shared" si="68"/>
        <v>0</v>
      </c>
      <c r="N883" s="1">
        <f t="shared" si="69"/>
        <v>1</v>
      </c>
      <c r="O883" s="1">
        <f t="shared" si="70"/>
        <v>1</v>
      </c>
    </row>
    <row r="884" spans="1:15" x14ac:dyDescent="0.25">
      <c r="A884" s="1" t="s">
        <v>116</v>
      </c>
      <c r="B884" s="1">
        <v>4</v>
      </c>
      <c r="C884" s="1">
        <v>3.4436341199999996</v>
      </c>
      <c r="D884" s="1">
        <v>1</v>
      </c>
      <c r="G884" s="1" t="s">
        <v>133</v>
      </c>
      <c r="H884" s="1">
        <v>4.5999999999999996</v>
      </c>
      <c r="I884" s="1">
        <v>4</v>
      </c>
      <c r="J884" s="1">
        <v>-1</v>
      </c>
      <c r="K884" s="1">
        <f t="shared" si="71"/>
        <v>0</v>
      </c>
      <c r="L884" s="1">
        <f t="shared" si="67"/>
        <v>0</v>
      </c>
      <c r="M884" s="1">
        <f t="shared" si="68"/>
        <v>0</v>
      </c>
      <c r="N884" s="1">
        <f t="shared" si="69"/>
        <v>1</v>
      </c>
      <c r="O884" s="1">
        <f t="shared" si="70"/>
        <v>1</v>
      </c>
    </row>
    <row r="885" spans="1:15" x14ac:dyDescent="0.25">
      <c r="A885" s="1" t="s">
        <v>118</v>
      </c>
      <c r="B885" s="1">
        <v>6.2</v>
      </c>
      <c r="C885" s="1">
        <v>3.9501538200000006</v>
      </c>
      <c r="D885" s="1">
        <v>1</v>
      </c>
      <c r="G885" s="1" t="s">
        <v>65</v>
      </c>
      <c r="H885" s="1">
        <v>5.0999999999999996</v>
      </c>
      <c r="I885" s="1">
        <v>4</v>
      </c>
      <c r="J885" s="1">
        <v>-1</v>
      </c>
      <c r="K885" s="1">
        <f t="shared" si="71"/>
        <v>0</v>
      </c>
      <c r="L885" s="1">
        <f t="shared" si="67"/>
        <v>0</v>
      </c>
      <c r="M885" s="1">
        <f t="shared" si="68"/>
        <v>0</v>
      </c>
      <c r="N885" s="1">
        <f t="shared" si="69"/>
        <v>1</v>
      </c>
      <c r="O885" s="1">
        <f t="shared" si="70"/>
        <v>1</v>
      </c>
    </row>
    <row r="886" spans="1:15" x14ac:dyDescent="0.25">
      <c r="A886" s="1" t="s">
        <v>177</v>
      </c>
      <c r="B886" s="1">
        <v>4.8</v>
      </c>
      <c r="C886" s="1">
        <v>2.8356030200000002</v>
      </c>
      <c r="D886" s="1">
        <v>1</v>
      </c>
      <c r="G886" s="1" t="s">
        <v>84</v>
      </c>
      <c r="H886" s="1">
        <v>5</v>
      </c>
      <c r="I886" s="1">
        <v>4</v>
      </c>
      <c r="J886" s="1">
        <v>-1</v>
      </c>
      <c r="K886" s="1">
        <f t="shared" si="71"/>
        <v>0</v>
      </c>
      <c r="L886" s="1">
        <f t="shared" si="67"/>
        <v>0</v>
      </c>
      <c r="M886" s="1">
        <f t="shared" si="68"/>
        <v>0</v>
      </c>
      <c r="N886" s="1">
        <f t="shared" si="69"/>
        <v>1</v>
      </c>
      <c r="O886" s="1">
        <f t="shared" si="70"/>
        <v>1</v>
      </c>
    </row>
    <row r="887" spans="1:15" x14ac:dyDescent="0.25">
      <c r="A887" s="1" t="s">
        <v>135</v>
      </c>
      <c r="B887" s="1">
        <v>4.9000000000000004</v>
      </c>
      <c r="C887" s="1">
        <v>3.0470995799999989</v>
      </c>
      <c r="D887" s="1">
        <v>1</v>
      </c>
      <c r="G887" s="1" t="s">
        <v>187</v>
      </c>
      <c r="H887" s="1">
        <v>4.4000000000000004</v>
      </c>
      <c r="I887" s="1">
        <v>4</v>
      </c>
      <c r="J887" s="1">
        <v>-1</v>
      </c>
      <c r="K887" s="1">
        <f t="shared" si="71"/>
        <v>0</v>
      </c>
      <c r="L887" s="1">
        <f t="shared" si="67"/>
        <v>0</v>
      </c>
      <c r="M887" s="1">
        <f t="shared" si="68"/>
        <v>0</v>
      </c>
      <c r="N887" s="1">
        <f t="shared" si="69"/>
        <v>1</v>
      </c>
      <c r="O887" s="1">
        <f t="shared" si="70"/>
        <v>1</v>
      </c>
    </row>
    <row r="888" spans="1:15" x14ac:dyDescent="0.25">
      <c r="A888" s="1" t="s">
        <v>170</v>
      </c>
      <c r="B888" s="1">
        <v>5.3</v>
      </c>
      <c r="C888" s="1">
        <v>4.1069689</v>
      </c>
      <c r="D888" s="1">
        <v>1</v>
      </c>
      <c r="G888" s="1" t="s">
        <v>149</v>
      </c>
      <c r="H888" s="1">
        <v>4.4000000000000004</v>
      </c>
      <c r="I888" s="1">
        <v>4</v>
      </c>
      <c r="J888" s="1">
        <v>-1</v>
      </c>
      <c r="K888" s="1">
        <f t="shared" si="71"/>
        <v>0</v>
      </c>
      <c r="L888" s="1">
        <f t="shared" si="67"/>
        <v>0</v>
      </c>
      <c r="M888" s="1">
        <f t="shared" si="68"/>
        <v>0</v>
      </c>
      <c r="N888" s="1">
        <f t="shared" si="69"/>
        <v>1</v>
      </c>
      <c r="O888" s="1">
        <f t="shared" si="70"/>
        <v>1</v>
      </c>
    </row>
    <row r="889" spans="1:15" x14ac:dyDescent="0.25">
      <c r="A889" s="1" t="s">
        <v>147</v>
      </c>
      <c r="B889" s="1">
        <v>5.0999999999999996</v>
      </c>
      <c r="C889" s="1">
        <v>3.8306751499999989</v>
      </c>
      <c r="D889" s="1">
        <v>1</v>
      </c>
      <c r="G889" s="1" t="s">
        <v>175</v>
      </c>
      <c r="H889" s="1">
        <v>3.9</v>
      </c>
      <c r="I889" s="1">
        <v>4</v>
      </c>
      <c r="J889" s="1">
        <v>-1</v>
      </c>
      <c r="K889" s="1">
        <f t="shared" si="71"/>
        <v>0</v>
      </c>
      <c r="L889" s="1">
        <f t="shared" si="67"/>
        <v>0</v>
      </c>
      <c r="M889" s="1">
        <f t="shared" si="68"/>
        <v>0</v>
      </c>
      <c r="N889" s="1">
        <f t="shared" si="69"/>
        <v>1</v>
      </c>
      <c r="O889" s="1">
        <f t="shared" si="70"/>
        <v>1</v>
      </c>
    </row>
    <row r="890" spans="1:15" x14ac:dyDescent="0.25">
      <c r="A890" s="1" t="s">
        <v>148</v>
      </c>
      <c r="B890" s="1">
        <v>7.1</v>
      </c>
      <c r="C890" s="1">
        <v>5.4190091800000015</v>
      </c>
      <c r="D890" s="1">
        <v>1</v>
      </c>
      <c r="G890" s="1" t="s">
        <v>151</v>
      </c>
      <c r="H890" s="1">
        <v>4.3</v>
      </c>
      <c r="I890" s="1">
        <v>4</v>
      </c>
      <c r="J890" s="1">
        <v>-1</v>
      </c>
      <c r="K890" s="1">
        <f t="shared" si="71"/>
        <v>0</v>
      </c>
      <c r="L890" s="1">
        <f t="shared" si="67"/>
        <v>0</v>
      </c>
      <c r="M890" s="1">
        <f t="shared" si="68"/>
        <v>0</v>
      </c>
      <c r="N890" s="1">
        <f t="shared" si="69"/>
        <v>1</v>
      </c>
      <c r="O890" s="1">
        <f t="shared" si="70"/>
        <v>1</v>
      </c>
    </row>
    <row r="891" spans="1:15" x14ac:dyDescent="0.25">
      <c r="A891" s="1" t="s">
        <v>64</v>
      </c>
      <c r="B891" s="1">
        <v>4.5</v>
      </c>
      <c r="C891" s="1">
        <v>4.5221122100000004</v>
      </c>
      <c r="D891" s="1">
        <v>0</v>
      </c>
      <c r="G891" s="1" t="s">
        <v>119</v>
      </c>
      <c r="H891" s="1">
        <v>4.2</v>
      </c>
      <c r="I891" s="1">
        <v>4</v>
      </c>
      <c r="J891" s="1">
        <v>-2</v>
      </c>
      <c r="K891" s="1">
        <f t="shared" si="71"/>
        <v>0</v>
      </c>
      <c r="L891" s="1">
        <f t="shared" si="67"/>
        <v>0</v>
      </c>
      <c r="M891" s="1">
        <f t="shared" si="68"/>
        <v>0</v>
      </c>
      <c r="N891" s="1">
        <f t="shared" si="69"/>
        <v>1</v>
      </c>
      <c r="O891" s="1">
        <f t="shared" si="70"/>
        <v>1</v>
      </c>
    </row>
    <row r="892" spans="1:15" x14ac:dyDescent="0.25">
      <c r="A892" s="1" t="s">
        <v>88</v>
      </c>
      <c r="B892" s="1">
        <v>4.5</v>
      </c>
      <c r="C892" s="1">
        <v>4.4215350599999992</v>
      </c>
      <c r="D892" s="1">
        <v>0</v>
      </c>
      <c r="G892" s="1" t="s">
        <v>142</v>
      </c>
      <c r="H892" s="1">
        <v>4.4000000000000004</v>
      </c>
      <c r="I892" s="1">
        <v>4</v>
      </c>
      <c r="J892" s="1">
        <v>-2</v>
      </c>
      <c r="K892" s="1">
        <f t="shared" si="71"/>
        <v>0</v>
      </c>
      <c r="L892" s="1">
        <f t="shared" si="67"/>
        <v>0</v>
      </c>
      <c r="M892" s="1">
        <f t="shared" si="68"/>
        <v>0</v>
      </c>
      <c r="N892" s="1">
        <f t="shared" si="69"/>
        <v>1</v>
      </c>
      <c r="O892" s="1">
        <f t="shared" si="70"/>
        <v>1</v>
      </c>
    </row>
    <row r="893" spans="1:15" x14ac:dyDescent="0.25">
      <c r="A893" s="1" t="s">
        <v>91</v>
      </c>
      <c r="B893" s="1">
        <v>4.9000000000000004</v>
      </c>
      <c r="C893" s="1">
        <v>3.9512532600000005</v>
      </c>
      <c r="D893" s="1">
        <v>0</v>
      </c>
      <c r="G893" s="1" t="s">
        <v>138</v>
      </c>
      <c r="H893" s="1">
        <v>4.7</v>
      </c>
      <c r="I893" s="1">
        <v>4</v>
      </c>
      <c r="J893" s="1">
        <v>-2</v>
      </c>
      <c r="K893" s="1">
        <f t="shared" si="71"/>
        <v>0</v>
      </c>
      <c r="L893" s="1">
        <f t="shared" si="67"/>
        <v>0</v>
      </c>
      <c r="M893" s="1">
        <f t="shared" si="68"/>
        <v>0</v>
      </c>
      <c r="N893" s="1">
        <f t="shared" si="69"/>
        <v>1</v>
      </c>
      <c r="O893" s="1">
        <f t="shared" si="70"/>
        <v>1</v>
      </c>
    </row>
    <row r="894" spans="1:15" x14ac:dyDescent="0.25">
      <c r="A894" s="1" t="s">
        <v>197</v>
      </c>
      <c r="B894" s="1">
        <v>4.4000000000000004</v>
      </c>
      <c r="C894" s="1">
        <v>3.1165706999999996</v>
      </c>
      <c r="D894" s="1">
        <v>0</v>
      </c>
      <c r="G894" s="1" t="s">
        <v>115</v>
      </c>
      <c r="H894" s="1">
        <v>4.9000000000000004</v>
      </c>
      <c r="I894" s="1">
        <v>4</v>
      </c>
      <c r="J894" s="1">
        <v>-2</v>
      </c>
      <c r="K894" s="1">
        <f t="shared" si="71"/>
        <v>0</v>
      </c>
      <c r="L894" s="1">
        <f t="shared" si="67"/>
        <v>0</v>
      </c>
      <c r="M894" s="1">
        <f t="shared" si="68"/>
        <v>0</v>
      </c>
      <c r="N894" s="1">
        <f t="shared" si="69"/>
        <v>1</v>
      </c>
      <c r="O894" s="1">
        <f t="shared" si="70"/>
        <v>1</v>
      </c>
    </row>
    <row r="895" spans="1:15" x14ac:dyDescent="0.25">
      <c r="A895" s="1" t="s">
        <v>106</v>
      </c>
      <c r="B895" s="1">
        <v>4.3</v>
      </c>
      <c r="C895" s="1">
        <v>4.089227779999999</v>
      </c>
      <c r="D895" s="1">
        <v>0</v>
      </c>
      <c r="G895" s="1" t="s">
        <v>78</v>
      </c>
      <c r="H895" s="1">
        <v>4.2</v>
      </c>
      <c r="I895" s="1">
        <v>4</v>
      </c>
      <c r="J895" s="1">
        <v>-3</v>
      </c>
      <c r="K895" s="1">
        <f t="shared" si="71"/>
        <v>0</v>
      </c>
      <c r="L895" s="1">
        <f t="shared" si="67"/>
        <v>0</v>
      </c>
      <c r="M895" s="1">
        <f t="shared" si="68"/>
        <v>0</v>
      </c>
      <c r="N895" s="1">
        <f t="shared" si="69"/>
        <v>1</v>
      </c>
      <c r="O895" s="1">
        <f t="shared" si="70"/>
        <v>1</v>
      </c>
    </row>
    <row r="896" spans="1:15" x14ac:dyDescent="0.25">
      <c r="A896" s="1" t="s">
        <v>108</v>
      </c>
      <c r="B896" s="1">
        <v>4.4000000000000004</v>
      </c>
      <c r="C896" s="1">
        <v>2.8288834699999978</v>
      </c>
      <c r="D896" s="1">
        <v>0</v>
      </c>
      <c r="G896" s="1" t="s">
        <v>82</v>
      </c>
      <c r="H896" s="1">
        <v>4.3</v>
      </c>
      <c r="I896" s="1">
        <v>4</v>
      </c>
      <c r="J896" s="1">
        <v>-3</v>
      </c>
      <c r="K896" s="1">
        <f t="shared" si="71"/>
        <v>0</v>
      </c>
      <c r="L896" s="1">
        <f t="shared" si="67"/>
        <v>0</v>
      </c>
      <c r="M896" s="1">
        <f t="shared" si="68"/>
        <v>0</v>
      </c>
      <c r="N896" s="1">
        <f t="shared" si="69"/>
        <v>1</v>
      </c>
      <c r="O896" s="1">
        <f t="shared" si="70"/>
        <v>1</v>
      </c>
    </row>
    <row r="897" spans="1:15" x14ac:dyDescent="0.25">
      <c r="A897" s="1" t="s">
        <v>188</v>
      </c>
      <c r="B897" s="1">
        <v>4.3</v>
      </c>
      <c r="C897" s="1">
        <v>3.78094631</v>
      </c>
      <c r="D897" s="1">
        <v>0</v>
      </c>
      <c r="G897" s="1" t="s">
        <v>159</v>
      </c>
      <c r="H897" s="1">
        <v>4.3</v>
      </c>
      <c r="I897" s="1">
        <v>4</v>
      </c>
      <c r="J897" s="1">
        <v>-3</v>
      </c>
      <c r="K897" s="1">
        <f t="shared" si="71"/>
        <v>0</v>
      </c>
      <c r="L897" s="1">
        <f t="shared" si="67"/>
        <v>0</v>
      </c>
      <c r="M897" s="1">
        <f t="shared" si="68"/>
        <v>0</v>
      </c>
      <c r="N897" s="1">
        <f t="shared" si="69"/>
        <v>1</v>
      </c>
      <c r="O897" s="1">
        <f t="shared" si="70"/>
        <v>1</v>
      </c>
    </row>
    <row r="898" spans="1:15" x14ac:dyDescent="0.25">
      <c r="A898" s="1" t="s">
        <v>146</v>
      </c>
      <c r="B898" s="1">
        <v>4.3</v>
      </c>
      <c r="C898" s="1">
        <v>3.1228294000000005</v>
      </c>
      <c r="D898" s="1">
        <v>0</v>
      </c>
      <c r="G898" s="1" t="s">
        <v>109</v>
      </c>
      <c r="H898" s="1">
        <v>5.7</v>
      </c>
      <c r="I898" s="1">
        <v>4</v>
      </c>
      <c r="J898" s="1">
        <v>-3</v>
      </c>
      <c r="K898" s="1">
        <f t="shared" si="71"/>
        <v>0</v>
      </c>
      <c r="L898" s="1">
        <f t="shared" ref="L898:L961" si="72">IF(AND((J898&lt;I898),(J898&gt;2),(I898&lt;10)),1,0)</f>
        <v>0</v>
      </c>
      <c r="M898" s="1">
        <f t="shared" ref="M898:M961" si="73">IF(J898&gt;=10,1,0)</f>
        <v>0</v>
      </c>
      <c r="N898" s="1">
        <f t="shared" ref="N898:N961" si="74">IF(J898&lt;=2,1,0)</f>
        <v>1</v>
      </c>
      <c r="O898" s="1">
        <f t="shared" ref="O898:O961" si="75">SUM(K898:N898)</f>
        <v>1</v>
      </c>
    </row>
    <row r="899" spans="1:15" x14ac:dyDescent="0.25">
      <c r="A899" s="1" t="s">
        <v>149</v>
      </c>
      <c r="B899" s="1">
        <v>4.4000000000000004</v>
      </c>
      <c r="C899" s="1">
        <v>4.0105255600000005</v>
      </c>
      <c r="D899" s="1">
        <v>-1</v>
      </c>
      <c r="G899" s="1" t="s">
        <v>178</v>
      </c>
      <c r="H899" s="1">
        <v>5.3</v>
      </c>
      <c r="I899" s="1">
        <v>4</v>
      </c>
      <c r="J899" s="1">
        <v>-3</v>
      </c>
      <c r="K899" s="1">
        <f t="shared" si="71"/>
        <v>0</v>
      </c>
      <c r="L899" s="1">
        <f t="shared" si="72"/>
        <v>0</v>
      </c>
      <c r="M899" s="1">
        <f t="shared" si="73"/>
        <v>0</v>
      </c>
      <c r="N899" s="1">
        <f t="shared" si="74"/>
        <v>1</v>
      </c>
      <c r="O899" s="1">
        <f t="shared" si="75"/>
        <v>1</v>
      </c>
    </row>
    <row r="900" spans="1:15" x14ac:dyDescent="0.25">
      <c r="A900" s="1" t="s">
        <v>92</v>
      </c>
      <c r="B900" s="1">
        <v>5.4</v>
      </c>
      <c r="C900" s="1">
        <v>3.8558855100000011</v>
      </c>
      <c r="D900" s="1">
        <v>12</v>
      </c>
      <c r="G900" s="1" t="s">
        <v>125</v>
      </c>
      <c r="H900" s="1">
        <v>4.4000000000000004</v>
      </c>
      <c r="I900" s="1">
        <v>4</v>
      </c>
      <c r="J900" s="1">
        <v>-4</v>
      </c>
      <c r="K900" s="1">
        <f t="shared" si="71"/>
        <v>0</v>
      </c>
      <c r="L900" s="1">
        <f t="shared" si="72"/>
        <v>0</v>
      </c>
      <c r="M900" s="1">
        <f t="shared" si="73"/>
        <v>0</v>
      </c>
      <c r="N900" s="1">
        <f t="shared" si="74"/>
        <v>1</v>
      </c>
      <c r="O900" s="1">
        <f t="shared" si="75"/>
        <v>1</v>
      </c>
    </row>
    <row r="901" spans="1:15" x14ac:dyDescent="0.25">
      <c r="A901" s="1" t="s">
        <v>74</v>
      </c>
      <c r="B901" s="1">
        <v>4.4000000000000004</v>
      </c>
      <c r="C901" s="1">
        <v>3.1712118</v>
      </c>
      <c r="D901" s="1">
        <v>9</v>
      </c>
      <c r="G901" s="1" t="s">
        <v>118</v>
      </c>
      <c r="H901" s="1">
        <v>6.2</v>
      </c>
      <c r="I901" s="1">
        <v>3</v>
      </c>
      <c r="J901" s="1">
        <v>21</v>
      </c>
      <c r="K901" s="1">
        <f t="shared" si="71"/>
        <v>0</v>
      </c>
      <c r="L901" s="1">
        <f t="shared" si="72"/>
        <v>0</v>
      </c>
      <c r="M901" s="1">
        <f t="shared" si="73"/>
        <v>1</v>
      </c>
      <c r="N901" s="1">
        <f t="shared" si="74"/>
        <v>0</v>
      </c>
      <c r="O901" s="1">
        <f t="shared" si="75"/>
        <v>1</v>
      </c>
    </row>
    <row r="902" spans="1:15" x14ac:dyDescent="0.25">
      <c r="A902" s="1" t="s">
        <v>134</v>
      </c>
      <c r="B902" s="1">
        <v>6.3</v>
      </c>
      <c r="C902" s="1">
        <v>4.2956085700000006</v>
      </c>
      <c r="D902" s="1">
        <v>9</v>
      </c>
      <c r="G902" s="1" t="s">
        <v>112</v>
      </c>
      <c r="H902" s="1">
        <v>4.9000000000000004</v>
      </c>
      <c r="I902" s="1">
        <v>3</v>
      </c>
      <c r="J902" s="1">
        <v>17</v>
      </c>
      <c r="K902" s="1">
        <f t="shared" si="71"/>
        <v>0</v>
      </c>
      <c r="L902" s="1">
        <f t="shared" si="72"/>
        <v>0</v>
      </c>
      <c r="M902" s="1">
        <f t="shared" si="73"/>
        <v>1</v>
      </c>
      <c r="N902" s="1">
        <f t="shared" si="74"/>
        <v>0</v>
      </c>
      <c r="O902" s="1">
        <f t="shared" si="75"/>
        <v>1</v>
      </c>
    </row>
    <row r="903" spans="1:15" x14ac:dyDescent="0.25">
      <c r="A903" s="1" t="s">
        <v>180</v>
      </c>
      <c r="B903" s="1">
        <v>5</v>
      </c>
      <c r="C903" s="1">
        <v>3.5125451699999992</v>
      </c>
      <c r="D903" s="1">
        <v>8</v>
      </c>
      <c r="G903" s="1" t="s">
        <v>163</v>
      </c>
      <c r="H903" s="1">
        <v>5.6</v>
      </c>
      <c r="I903" s="1">
        <v>3</v>
      </c>
      <c r="J903" s="1">
        <v>15</v>
      </c>
      <c r="K903" s="1">
        <f t="shared" si="71"/>
        <v>0</v>
      </c>
      <c r="L903" s="1">
        <f t="shared" si="72"/>
        <v>0</v>
      </c>
      <c r="M903" s="1">
        <f t="shared" si="73"/>
        <v>1</v>
      </c>
      <c r="N903" s="1">
        <f t="shared" si="74"/>
        <v>0</v>
      </c>
      <c r="O903" s="1">
        <f t="shared" si="75"/>
        <v>1</v>
      </c>
    </row>
    <row r="904" spans="1:15" x14ac:dyDescent="0.25">
      <c r="A904" s="1" t="s">
        <v>165</v>
      </c>
      <c r="B904" s="1">
        <v>7.1</v>
      </c>
      <c r="C904" s="1">
        <v>4.1857304700000011</v>
      </c>
      <c r="D904" s="1">
        <v>7</v>
      </c>
      <c r="G904" s="1" t="s">
        <v>181</v>
      </c>
      <c r="H904" s="1">
        <v>4.5</v>
      </c>
      <c r="I904" s="1">
        <v>3</v>
      </c>
      <c r="J904" s="1">
        <v>15</v>
      </c>
      <c r="K904" s="1">
        <f t="shared" si="71"/>
        <v>0</v>
      </c>
      <c r="L904" s="1">
        <f t="shared" si="72"/>
        <v>0</v>
      </c>
      <c r="M904" s="1">
        <f t="shared" si="73"/>
        <v>1</v>
      </c>
      <c r="N904" s="1">
        <f t="shared" si="74"/>
        <v>0</v>
      </c>
      <c r="O904" s="1">
        <f t="shared" si="75"/>
        <v>1</v>
      </c>
    </row>
    <row r="905" spans="1:15" x14ac:dyDescent="0.25">
      <c r="A905" s="1" t="s">
        <v>81</v>
      </c>
      <c r="B905" s="1">
        <v>4.5999999999999996</v>
      </c>
      <c r="C905" s="1">
        <v>3.407749009999999</v>
      </c>
      <c r="D905" s="1">
        <v>6</v>
      </c>
      <c r="G905" s="1" t="s">
        <v>87</v>
      </c>
      <c r="H905" s="1">
        <v>5</v>
      </c>
      <c r="I905" s="1">
        <v>3</v>
      </c>
      <c r="J905" s="1">
        <v>15</v>
      </c>
      <c r="K905" s="1">
        <f t="shared" si="71"/>
        <v>0</v>
      </c>
      <c r="L905" s="1">
        <f t="shared" si="72"/>
        <v>0</v>
      </c>
      <c r="M905" s="1">
        <f t="shared" si="73"/>
        <v>1</v>
      </c>
      <c r="N905" s="1">
        <f t="shared" si="74"/>
        <v>0</v>
      </c>
      <c r="O905" s="1">
        <f t="shared" si="75"/>
        <v>1</v>
      </c>
    </row>
    <row r="906" spans="1:15" x14ac:dyDescent="0.25">
      <c r="A906" s="1" t="s">
        <v>133</v>
      </c>
      <c r="B906" s="1">
        <v>4.5999999999999996</v>
      </c>
      <c r="C906" s="1">
        <v>4.7216469299999986</v>
      </c>
      <c r="D906" s="1">
        <v>6</v>
      </c>
      <c r="G906" s="1" t="s">
        <v>89</v>
      </c>
      <c r="H906" s="1">
        <v>6.2</v>
      </c>
      <c r="I906" s="1">
        <v>3</v>
      </c>
      <c r="J906" s="1">
        <v>14</v>
      </c>
      <c r="K906" s="1">
        <f t="shared" si="71"/>
        <v>0</v>
      </c>
      <c r="L906" s="1">
        <f t="shared" si="72"/>
        <v>0</v>
      </c>
      <c r="M906" s="1">
        <f t="shared" si="73"/>
        <v>1</v>
      </c>
      <c r="N906" s="1">
        <f t="shared" si="74"/>
        <v>0</v>
      </c>
      <c r="O906" s="1">
        <f t="shared" si="75"/>
        <v>1</v>
      </c>
    </row>
    <row r="907" spans="1:15" x14ac:dyDescent="0.25">
      <c r="A907" s="1" t="s">
        <v>181</v>
      </c>
      <c r="B907" s="1">
        <v>4.5</v>
      </c>
      <c r="C907" s="1">
        <v>2.9933769400000028</v>
      </c>
      <c r="D907" s="1">
        <v>6</v>
      </c>
      <c r="G907" s="1" t="s">
        <v>105</v>
      </c>
      <c r="H907" s="1">
        <v>4.4000000000000004</v>
      </c>
      <c r="I907" s="1">
        <v>3</v>
      </c>
      <c r="J907" s="1">
        <v>14</v>
      </c>
      <c r="K907" s="1">
        <f t="shared" si="71"/>
        <v>0</v>
      </c>
      <c r="L907" s="1">
        <f t="shared" si="72"/>
        <v>0</v>
      </c>
      <c r="M907" s="1">
        <f t="shared" si="73"/>
        <v>1</v>
      </c>
      <c r="N907" s="1">
        <f t="shared" si="74"/>
        <v>0</v>
      </c>
      <c r="O907" s="1">
        <f t="shared" si="75"/>
        <v>1</v>
      </c>
    </row>
    <row r="908" spans="1:15" x14ac:dyDescent="0.25">
      <c r="A908" s="1" t="s">
        <v>100</v>
      </c>
      <c r="B908" s="1">
        <v>4.8</v>
      </c>
      <c r="C908" s="1">
        <v>1.8383424300000006</v>
      </c>
      <c r="D908" s="1">
        <v>5</v>
      </c>
      <c r="G908" s="1" t="s">
        <v>193</v>
      </c>
      <c r="H908" s="1">
        <v>4.3</v>
      </c>
      <c r="I908" s="1">
        <v>3</v>
      </c>
      <c r="J908" s="1">
        <v>10</v>
      </c>
      <c r="K908" s="1">
        <f t="shared" si="71"/>
        <v>0</v>
      </c>
      <c r="L908" s="1">
        <f t="shared" si="72"/>
        <v>0</v>
      </c>
      <c r="M908" s="1">
        <f t="shared" si="73"/>
        <v>1</v>
      </c>
      <c r="N908" s="1">
        <f t="shared" si="74"/>
        <v>0</v>
      </c>
      <c r="O908" s="1">
        <f t="shared" si="75"/>
        <v>1</v>
      </c>
    </row>
    <row r="909" spans="1:15" x14ac:dyDescent="0.25">
      <c r="A909" s="1" t="s">
        <v>105</v>
      </c>
      <c r="B909" s="1">
        <v>4.4000000000000004</v>
      </c>
      <c r="C909" s="1">
        <v>3.2289337300000009</v>
      </c>
      <c r="D909" s="1">
        <v>5</v>
      </c>
      <c r="G909" s="1" t="s">
        <v>96</v>
      </c>
      <c r="H909" s="1">
        <v>4.9000000000000004</v>
      </c>
      <c r="I909" s="1">
        <v>3</v>
      </c>
      <c r="J909" s="1">
        <v>9</v>
      </c>
      <c r="K909" s="1">
        <f t="shared" si="71"/>
        <v>1</v>
      </c>
      <c r="L909" s="1">
        <f t="shared" si="72"/>
        <v>0</v>
      </c>
      <c r="M909" s="1">
        <f t="shared" si="73"/>
        <v>0</v>
      </c>
      <c r="N909" s="1">
        <f t="shared" si="74"/>
        <v>0</v>
      </c>
      <c r="O909" s="1">
        <f t="shared" si="75"/>
        <v>1</v>
      </c>
    </row>
    <row r="910" spans="1:15" x14ac:dyDescent="0.25">
      <c r="A910" s="1" t="s">
        <v>73</v>
      </c>
      <c r="B910" s="1">
        <v>4.3</v>
      </c>
      <c r="C910" s="1">
        <v>5.2735419499999994</v>
      </c>
      <c r="D910" s="1">
        <v>4</v>
      </c>
      <c r="G910" s="1" t="s">
        <v>115</v>
      </c>
      <c r="H910" s="1">
        <v>4.9000000000000004</v>
      </c>
      <c r="I910" s="1">
        <v>3</v>
      </c>
      <c r="J910" s="1">
        <v>9</v>
      </c>
      <c r="K910" s="1">
        <f t="shared" si="71"/>
        <v>1</v>
      </c>
      <c r="L910" s="1">
        <f t="shared" si="72"/>
        <v>0</v>
      </c>
      <c r="M910" s="1">
        <f t="shared" si="73"/>
        <v>0</v>
      </c>
      <c r="N910" s="1">
        <f t="shared" si="74"/>
        <v>0</v>
      </c>
      <c r="O910" s="1">
        <f t="shared" si="75"/>
        <v>1</v>
      </c>
    </row>
    <row r="911" spans="1:15" x14ac:dyDescent="0.25">
      <c r="A911" s="1" t="s">
        <v>161</v>
      </c>
      <c r="B911" s="1">
        <v>4.2</v>
      </c>
      <c r="C911" s="1">
        <v>4.5530873999999999</v>
      </c>
      <c r="D911" s="1">
        <v>2</v>
      </c>
      <c r="G911" s="1" t="s">
        <v>106</v>
      </c>
      <c r="H911" s="1">
        <v>4.3</v>
      </c>
      <c r="I911" s="1">
        <v>3</v>
      </c>
      <c r="J911" s="1">
        <v>9</v>
      </c>
      <c r="K911" s="1">
        <f t="shared" ref="K911:K974" si="76">IF(AND((10&gt;J911),(J911&gt;I911),(I911&gt;2)),1,0)</f>
        <v>1</v>
      </c>
      <c r="L911" s="1">
        <f t="shared" si="72"/>
        <v>0</v>
      </c>
      <c r="M911" s="1">
        <f t="shared" si="73"/>
        <v>0</v>
      </c>
      <c r="N911" s="1">
        <f t="shared" si="74"/>
        <v>0</v>
      </c>
      <c r="O911" s="1">
        <f t="shared" si="75"/>
        <v>1</v>
      </c>
    </row>
    <row r="912" spans="1:15" x14ac:dyDescent="0.25">
      <c r="A912" s="1" t="s">
        <v>193</v>
      </c>
      <c r="B912" s="1">
        <v>4.3</v>
      </c>
      <c r="C912" s="1">
        <v>4.2355604399999995</v>
      </c>
      <c r="D912" s="1">
        <v>2</v>
      </c>
      <c r="G912" s="1" t="s">
        <v>61</v>
      </c>
      <c r="H912" s="1">
        <v>4.7</v>
      </c>
      <c r="I912" s="1">
        <v>3</v>
      </c>
      <c r="J912" s="1">
        <v>9</v>
      </c>
      <c r="K912" s="1">
        <f t="shared" si="76"/>
        <v>1</v>
      </c>
      <c r="L912" s="1">
        <f t="shared" si="72"/>
        <v>0</v>
      </c>
      <c r="M912" s="1">
        <f t="shared" si="73"/>
        <v>0</v>
      </c>
      <c r="N912" s="1">
        <f t="shared" si="74"/>
        <v>0</v>
      </c>
      <c r="O912" s="1">
        <f t="shared" si="75"/>
        <v>1</v>
      </c>
    </row>
    <row r="913" spans="1:15" x14ac:dyDescent="0.25">
      <c r="A913" s="1" t="s">
        <v>101</v>
      </c>
      <c r="B913" s="1">
        <v>4.9000000000000004</v>
      </c>
      <c r="C913" s="1">
        <v>4.5746878000000013</v>
      </c>
      <c r="D913" s="1">
        <v>2</v>
      </c>
      <c r="G913" s="1" t="s">
        <v>74</v>
      </c>
      <c r="H913" s="1">
        <v>4.4000000000000004</v>
      </c>
      <c r="I913" s="1">
        <v>3</v>
      </c>
      <c r="J913" s="1">
        <v>9</v>
      </c>
      <c r="K913" s="1">
        <f t="shared" si="76"/>
        <v>1</v>
      </c>
      <c r="L913" s="1">
        <f t="shared" si="72"/>
        <v>0</v>
      </c>
      <c r="M913" s="1">
        <f t="shared" si="73"/>
        <v>0</v>
      </c>
      <c r="N913" s="1">
        <f t="shared" si="74"/>
        <v>0</v>
      </c>
      <c r="O913" s="1">
        <f t="shared" si="75"/>
        <v>1</v>
      </c>
    </row>
    <row r="914" spans="1:15" x14ac:dyDescent="0.25">
      <c r="A914" s="1" t="s">
        <v>138</v>
      </c>
      <c r="B914" s="1">
        <v>4.7</v>
      </c>
      <c r="C914" s="1">
        <v>3.23597746</v>
      </c>
      <c r="D914" s="1">
        <v>2</v>
      </c>
      <c r="G914" s="1" t="s">
        <v>200</v>
      </c>
      <c r="H914" s="1">
        <v>4.4000000000000004</v>
      </c>
      <c r="I914" s="1">
        <v>3</v>
      </c>
      <c r="J914" s="1">
        <v>9</v>
      </c>
      <c r="K914" s="1">
        <f t="shared" si="76"/>
        <v>1</v>
      </c>
      <c r="L914" s="1">
        <f t="shared" si="72"/>
        <v>0</v>
      </c>
      <c r="M914" s="1">
        <f t="shared" si="73"/>
        <v>0</v>
      </c>
      <c r="N914" s="1">
        <f t="shared" si="74"/>
        <v>0</v>
      </c>
      <c r="O914" s="1">
        <f t="shared" si="75"/>
        <v>1</v>
      </c>
    </row>
    <row r="915" spans="1:15" x14ac:dyDescent="0.25">
      <c r="A915" s="1" t="s">
        <v>156</v>
      </c>
      <c r="B915" s="1">
        <v>4.7</v>
      </c>
      <c r="C915" s="1">
        <v>3.2374737999999996</v>
      </c>
      <c r="D915" s="1">
        <v>2</v>
      </c>
      <c r="G915" s="1" t="s">
        <v>154</v>
      </c>
      <c r="H915" s="1">
        <v>5.7</v>
      </c>
      <c r="I915" s="1">
        <v>3</v>
      </c>
      <c r="J915" s="1">
        <v>9</v>
      </c>
      <c r="K915" s="1">
        <f t="shared" si="76"/>
        <v>1</v>
      </c>
      <c r="L915" s="1">
        <f t="shared" si="72"/>
        <v>0</v>
      </c>
      <c r="M915" s="1">
        <f t="shared" si="73"/>
        <v>0</v>
      </c>
      <c r="N915" s="1">
        <f t="shared" si="74"/>
        <v>0</v>
      </c>
      <c r="O915" s="1">
        <f t="shared" si="75"/>
        <v>1</v>
      </c>
    </row>
    <row r="916" spans="1:15" x14ac:dyDescent="0.25">
      <c r="A916" s="1" t="s">
        <v>199</v>
      </c>
      <c r="B916" s="1">
        <v>5</v>
      </c>
      <c r="C916" s="1">
        <v>4.3999543999999995</v>
      </c>
      <c r="D916" s="1">
        <v>1</v>
      </c>
      <c r="G916" s="1" t="s">
        <v>182</v>
      </c>
      <c r="H916" s="1">
        <v>5.0999999999999996</v>
      </c>
      <c r="I916" s="1">
        <v>3</v>
      </c>
      <c r="J916" s="1">
        <v>9</v>
      </c>
      <c r="K916" s="1">
        <f t="shared" si="76"/>
        <v>1</v>
      </c>
      <c r="L916" s="1">
        <f t="shared" si="72"/>
        <v>0</v>
      </c>
      <c r="M916" s="1">
        <f t="shared" si="73"/>
        <v>0</v>
      </c>
      <c r="N916" s="1">
        <f t="shared" si="74"/>
        <v>0</v>
      </c>
      <c r="O916" s="1">
        <f t="shared" si="75"/>
        <v>1</v>
      </c>
    </row>
    <row r="917" spans="1:15" x14ac:dyDescent="0.25">
      <c r="A917" s="1" t="s">
        <v>78</v>
      </c>
      <c r="B917" s="1">
        <v>4.2</v>
      </c>
      <c r="C917" s="1">
        <v>3.0487292000000004</v>
      </c>
      <c r="D917" s="1">
        <v>1</v>
      </c>
      <c r="G917" s="1" t="s">
        <v>141</v>
      </c>
      <c r="H917" s="1">
        <v>4.7</v>
      </c>
      <c r="I917" s="1">
        <v>3</v>
      </c>
      <c r="J917" s="1">
        <v>9</v>
      </c>
      <c r="K917" s="1">
        <f t="shared" si="76"/>
        <v>1</v>
      </c>
      <c r="L917" s="1">
        <f t="shared" si="72"/>
        <v>0</v>
      </c>
      <c r="M917" s="1">
        <f t="shared" si="73"/>
        <v>0</v>
      </c>
      <c r="N917" s="1">
        <f t="shared" si="74"/>
        <v>0</v>
      </c>
      <c r="O917" s="1">
        <f t="shared" si="75"/>
        <v>1</v>
      </c>
    </row>
    <row r="918" spans="1:15" x14ac:dyDescent="0.25">
      <c r="A918" s="1" t="s">
        <v>200</v>
      </c>
      <c r="B918" s="1">
        <v>4.4000000000000004</v>
      </c>
      <c r="C918" s="1">
        <v>3.2443275999999996</v>
      </c>
      <c r="D918" s="1">
        <v>1</v>
      </c>
      <c r="G918" s="1" t="s">
        <v>134</v>
      </c>
      <c r="H918" s="1">
        <v>6.3</v>
      </c>
      <c r="I918" s="1">
        <v>3</v>
      </c>
      <c r="J918" s="1">
        <v>8</v>
      </c>
      <c r="K918" s="1">
        <f t="shared" si="76"/>
        <v>1</v>
      </c>
      <c r="L918" s="1">
        <f t="shared" si="72"/>
        <v>0</v>
      </c>
      <c r="M918" s="1">
        <f t="shared" si="73"/>
        <v>0</v>
      </c>
      <c r="N918" s="1">
        <f t="shared" si="74"/>
        <v>0</v>
      </c>
      <c r="O918" s="1">
        <f t="shared" si="75"/>
        <v>1</v>
      </c>
    </row>
    <row r="919" spans="1:15" x14ac:dyDescent="0.25">
      <c r="A919" s="1" t="s">
        <v>104</v>
      </c>
      <c r="B919" s="1">
        <v>5.4</v>
      </c>
      <c r="C919" s="1">
        <v>2.0192358000000006</v>
      </c>
      <c r="D919" s="1">
        <v>1</v>
      </c>
      <c r="G919" s="1" t="s">
        <v>115</v>
      </c>
      <c r="H919" s="1">
        <v>4.9000000000000004</v>
      </c>
      <c r="I919" s="1">
        <v>3</v>
      </c>
      <c r="J919" s="1">
        <v>8</v>
      </c>
      <c r="K919" s="1">
        <f t="shared" si="76"/>
        <v>1</v>
      </c>
      <c r="L919" s="1">
        <f t="shared" si="72"/>
        <v>0</v>
      </c>
      <c r="M919" s="1">
        <f t="shared" si="73"/>
        <v>0</v>
      </c>
      <c r="N919" s="1">
        <f t="shared" si="74"/>
        <v>0</v>
      </c>
      <c r="O919" s="1">
        <f t="shared" si="75"/>
        <v>1</v>
      </c>
    </row>
    <row r="920" spans="1:15" x14ac:dyDescent="0.25">
      <c r="A920" s="1" t="s">
        <v>130</v>
      </c>
      <c r="B920" s="1">
        <v>4.0999999999999996</v>
      </c>
      <c r="C920" s="1">
        <v>4.3330405999999995</v>
      </c>
      <c r="D920" s="1">
        <v>1</v>
      </c>
      <c r="G920" s="1" t="s">
        <v>184</v>
      </c>
      <c r="H920" s="1">
        <v>5.4</v>
      </c>
      <c r="I920" s="1">
        <v>3</v>
      </c>
      <c r="J920" s="1">
        <v>8</v>
      </c>
      <c r="K920" s="1">
        <f t="shared" si="76"/>
        <v>1</v>
      </c>
      <c r="L920" s="1">
        <f t="shared" si="72"/>
        <v>0</v>
      </c>
      <c r="M920" s="1">
        <f t="shared" si="73"/>
        <v>0</v>
      </c>
      <c r="N920" s="1">
        <f t="shared" si="74"/>
        <v>0</v>
      </c>
      <c r="O920" s="1">
        <f t="shared" si="75"/>
        <v>1</v>
      </c>
    </row>
    <row r="921" spans="1:15" x14ac:dyDescent="0.25">
      <c r="A921" s="1" t="s">
        <v>169</v>
      </c>
      <c r="B921" s="1">
        <v>4.5</v>
      </c>
      <c r="C921" s="1">
        <v>2.7445891999999996</v>
      </c>
      <c r="D921" s="1">
        <v>1</v>
      </c>
      <c r="G921" s="1" t="s">
        <v>192</v>
      </c>
      <c r="H921" s="1">
        <v>5.6</v>
      </c>
      <c r="I921" s="1">
        <v>3</v>
      </c>
      <c r="J921" s="1">
        <v>8</v>
      </c>
      <c r="K921" s="1">
        <f t="shared" si="76"/>
        <v>1</v>
      </c>
      <c r="L921" s="1">
        <f t="shared" si="72"/>
        <v>0</v>
      </c>
      <c r="M921" s="1">
        <f t="shared" si="73"/>
        <v>0</v>
      </c>
      <c r="N921" s="1">
        <f t="shared" si="74"/>
        <v>0</v>
      </c>
      <c r="O921" s="1">
        <f t="shared" si="75"/>
        <v>1</v>
      </c>
    </row>
    <row r="922" spans="1:15" x14ac:dyDescent="0.25">
      <c r="A922" s="1" t="s">
        <v>154</v>
      </c>
      <c r="B922" s="1">
        <v>5.7</v>
      </c>
      <c r="C922" s="1">
        <v>6.3478422999999982</v>
      </c>
      <c r="D922" s="1">
        <v>1</v>
      </c>
      <c r="G922" s="1" t="s">
        <v>114</v>
      </c>
      <c r="H922" s="1">
        <v>4.5</v>
      </c>
      <c r="I922" s="1">
        <v>3</v>
      </c>
      <c r="J922" s="1">
        <v>8</v>
      </c>
      <c r="K922" s="1">
        <f t="shared" si="76"/>
        <v>1</v>
      </c>
      <c r="L922" s="1">
        <f t="shared" si="72"/>
        <v>0</v>
      </c>
      <c r="M922" s="1">
        <f t="shared" si="73"/>
        <v>0</v>
      </c>
      <c r="N922" s="1">
        <f t="shared" si="74"/>
        <v>0</v>
      </c>
      <c r="O922" s="1">
        <f t="shared" si="75"/>
        <v>1</v>
      </c>
    </row>
    <row r="923" spans="1:15" x14ac:dyDescent="0.25">
      <c r="A923" s="1" t="s">
        <v>142</v>
      </c>
      <c r="B923" s="1">
        <v>4.4000000000000004</v>
      </c>
      <c r="C923" s="1">
        <v>3.5699590300000001</v>
      </c>
      <c r="D923" s="1">
        <v>-2</v>
      </c>
      <c r="G923" s="1" t="s">
        <v>111</v>
      </c>
      <c r="H923" s="1">
        <v>4.5</v>
      </c>
      <c r="I923" s="1">
        <v>3</v>
      </c>
      <c r="J923" s="1">
        <v>8</v>
      </c>
      <c r="K923" s="1">
        <f t="shared" si="76"/>
        <v>1</v>
      </c>
      <c r="L923" s="1">
        <f t="shared" si="72"/>
        <v>0</v>
      </c>
      <c r="M923" s="1">
        <f t="shared" si="73"/>
        <v>0</v>
      </c>
      <c r="N923" s="1">
        <f t="shared" si="74"/>
        <v>0</v>
      </c>
      <c r="O923" s="1">
        <f t="shared" si="75"/>
        <v>1</v>
      </c>
    </row>
    <row r="924" spans="1:15" x14ac:dyDescent="0.25">
      <c r="A924" s="1" t="s">
        <v>139</v>
      </c>
      <c r="B924" s="1">
        <v>4.4000000000000004</v>
      </c>
      <c r="C924" s="1">
        <v>4.2314984000000004</v>
      </c>
      <c r="D924" s="1">
        <v>12</v>
      </c>
      <c r="G924" s="1" t="s">
        <v>76</v>
      </c>
      <c r="H924" s="1">
        <v>4.9000000000000004</v>
      </c>
      <c r="I924" s="1">
        <v>3</v>
      </c>
      <c r="J924" s="1">
        <v>8</v>
      </c>
      <c r="K924" s="1">
        <f t="shared" si="76"/>
        <v>1</v>
      </c>
      <c r="L924" s="1">
        <f t="shared" si="72"/>
        <v>0</v>
      </c>
      <c r="M924" s="1">
        <f t="shared" si="73"/>
        <v>0</v>
      </c>
      <c r="N924" s="1">
        <f t="shared" si="74"/>
        <v>0</v>
      </c>
      <c r="O924" s="1">
        <f t="shared" si="75"/>
        <v>1</v>
      </c>
    </row>
    <row r="925" spans="1:15" x14ac:dyDescent="0.25">
      <c r="A925" s="1" t="s">
        <v>149</v>
      </c>
      <c r="B925" s="1">
        <v>4.4000000000000004</v>
      </c>
      <c r="C925" s="1">
        <v>3.6711740600000002</v>
      </c>
      <c r="D925" s="1">
        <v>10</v>
      </c>
      <c r="G925" s="1" t="s">
        <v>77</v>
      </c>
      <c r="H925" s="1">
        <v>4.7</v>
      </c>
      <c r="I925" s="1">
        <v>3</v>
      </c>
      <c r="J925" s="1">
        <v>8</v>
      </c>
      <c r="K925" s="1">
        <f t="shared" si="76"/>
        <v>1</v>
      </c>
      <c r="L925" s="1">
        <f t="shared" si="72"/>
        <v>0</v>
      </c>
      <c r="M925" s="1">
        <f t="shared" si="73"/>
        <v>0</v>
      </c>
      <c r="N925" s="1">
        <f t="shared" si="74"/>
        <v>0</v>
      </c>
      <c r="O925" s="1">
        <f t="shared" si="75"/>
        <v>1</v>
      </c>
    </row>
    <row r="926" spans="1:15" x14ac:dyDescent="0.25">
      <c r="A926" s="1" t="s">
        <v>85</v>
      </c>
      <c r="B926" s="1">
        <v>4.8</v>
      </c>
      <c r="C926" s="1">
        <v>4.3287920299999998</v>
      </c>
      <c r="D926" s="1">
        <v>9</v>
      </c>
      <c r="G926" s="1" t="s">
        <v>141</v>
      </c>
      <c r="H926" s="1">
        <v>4.7</v>
      </c>
      <c r="I926" s="1">
        <v>3</v>
      </c>
      <c r="J926" s="1">
        <v>8</v>
      </c>
      <c r="K926" s="1">
        <f t="shared" si="76"/>
        <v>1</v>
      </c>
      <c r="L926" s="1">
        <f t="shared" si="72"/>
        <v>0</v>
      </c>
      <c r="M926" s="1">
        <f t="shared" si="73"/>
        <v>0</v>
      </c>
      <c r="N926" s="1">
        <f t="shared" si="74"/>
        <v>0</v>
      </c>
      <c r="O926" s="1">
        <f t="shared" si="75"/>
        <v>1</v>
      </c>
    </row>
    <row r="927" spans="1:15" x14ac:dyDescent="0.25">
      <c r="A927" s="1" t="s">
        <v>167</v>
      </c>
      <c r="B927" s="1">
        <v>4.5</v>
      </c>
      <c r="C927" s="1">
        <v>4.0086336000000005</v>
      </c>
      <c r="D927" s="1">
        <v>7</v>
      </c>
      <c r="G927" s="1" t="s">
        <v>169</v>
      </c>
      <c r="H927" s="1">
        <v>4.5</v>
      </c>
      <c r="I927" s="1">
        <v>3</v>
      </c>
      <c r="J927" s="1">
        <v>8</v>
      </c>
      <c r="K927" s="1">
        <f t="shared" si="76"/>
        <v>1</v>
      </c>
      <c r="L927" s="1">
        <f t="shared" si="72"/>
        <v>0</v>
      </c>
      <c r="M927" s="1">
        <f t="shared" si="73"/>
        <v>0</v>
      </c>
      <c r="N927" s="1">
        <f t="shared" si="74"/>
        <v>0</v>
      </c>
      <c r="O927" s="1">
        <f t="shared" si="75"/>
        <v>1</v>
      </c>
    </row>
    <row r="928" spans="1:15" x14ac:dyDescent="0.25">
      <c r="A928" s="1" t="s">
        <v>179</v>
      </c>
      <c r="B928" s="1">
        <v>5.4</v>
      </c>
      <c r="C928" s="1">
        <v>4.3672038999999998</v>
      </c>
      <c r="D928" s="1">
        <v>7</v>
      </c>
      <c r="G928" s="1" t="s">
        <v>163</v>
      </c>
      <c r="H928" s="1">
        <v>5.6</v>
      </c>
      <c r="I928" s="1">
        <v>3</v>
      </c>
      <c r="J928" s="1">
        <v>8</v>
      </c>
      <c r="K928" s="1">
        <f t="shared" si="76"/>
        <v>1</v>
      </c>
      <c r="L928" s="1">
        <f t="shared" si="72"/>
        <v>0</v>
      </c>
      <c r="M928" s="1">
        <f t="shared" si="73"/>
        <v>0</v>
      </c>
      <c r="N928" s="1">
        <f t="shared" si="74"/>
        <v>0</v>
      </c>
      <c r="O928" s="1">
        <f t="shared" si="75"/>
        <v>1</v>
      </c>
    </row>
    <row r="929" spans="1:15" x14ac:dyDescent="0.25">
      <c r="A929" s="1" t="s">
        <v>87</v>
      </c>
      <c r="B929" s="1">
        <v>5</v>
      </c>
      <c r="C929" s="1">
        <v>4.5110113000000007</v>
      </c>
      <c r="D929" s="1">
        <v>6</v>
      </c>
      <c r="G929" s="1" t="s">
        <v>118</v>
      </c>
      <c r="H929" s="1">
        <v>6.2</v>
      </c>
      <c r="I929" s="1">
        <v>3</v>
      </c>
      <c r="J929" s="1">
        <v>8</v>
      </c>
      <c r="K929" s="1">
        <f t="shared" si="76"/>
        <v>1</v>
      </c>
      <c r="L929" s="1">
        <f t="shared" si="72"/>
        <v>0</v>
      </c>
      <c r="M929" s="1">
        <f t="shared" si="73"/>
        <v>0</v>
      </c>
      <c r="N929" s="1">
        <f t="shared" si="74"/>
        <v>0</v>
      </c>
      <c r="O929" s="1">
        <f t="shared" si="75"/>
        <v>1</v>
      </c>
    </row>
    <row r="930" spans="1:15" x14ac:dyDescent="0.25">
      <c r="A930" s="1" t="s">
        <v>114</v>
      </c>
      <c r="B930" s="1">
        <v>4.5</v>
      </c>
      <c r="C930" s="1">
        <v>4.3349416700000001</v>
      </c>
      <c r="D930" s="1">
        <v>6</v>
      </c>
      <c r="G930" s="1" t="s">
        <v>153</v>
      </c>
      <c r="H930" s="1">
        <v>3.8</v>
      </c>
      <c r="I930" s="1">
        <v>3</v>
      </c>
      <c r="J930" s="1">
        <v>8</v>
      </c>
      <c r="K930" s="1">
        <f t="shared" si="76"/>
        <v>1</v>
      </c>
      <c r="L930" s="1">
        <f t="shared" si="72"/>
        <v>0</v>
      </c>
      <c r="M930" s="1">
        <f t="shared" si="73"/>
        <v>0</v>
      </c>
      <c r="N930" s="1">
        <f t="shared" si="74"/>
        <v>0</v>
      </c>
      <c r="O930" s="1">
        <f t="shared" si="75"/>
        <v>1</v>
      </c>
    </row>
    <row r="931" spans="1:15" x14ac:dyDescent="0.25">
      <c r="A931" s="1" t="s">
        <v>141</v>
      </c>
      <c r="B931" s="1">
        <v>4.7</v>
      </c>
      <c r="C931" s="1">
        <v>3.81481621</v>
      </c>
      <c r="D931" s="1">
        <v>6</v>
      </c>
      <c r="G931" s="1" t="s">
        <v>189</v>
      </c>
      <c r="H931" s="1">
        <v>4.4000000000000004</v>
      </c>
      <c r="I931" s="1">
        <v>3</v>
      </c>
      <c r="J931" s="1">
        <v>8</v>
      </c>
      <c r="K931" s="1">
        <f t="shared" si="76"/>
        <v>1</v>
      </c>
      <c r="L931" s="1">
        <f t="shared" si="72"/>
        <v>0</v>
      </c>
      <c r="M931" s="1">
        <f t="shared" si="73"/>
        <v>0</v>
      </c>
      <c r="N931" s="1">
        <f t="shared" si="74"/>
        <v>0</v>
      </c>
      <c r="O931" s="1">
        <f t="shared" si="75"/>
        <v>1</v>
      </c>
    </row>
    <row r="932" spans="1:15" x14ac:dyDescent="0.25">
      <c r="A932" s="1" t="s">
        <v>158</v>
      </c>
      <c r="B932" s="1">
        <v>4.3</v>
      </c>
      <c r="C932" s="1">
        <v>4.4072653899999992</v>
      </c>
      <c r="D932" s="1">
        <v>6</v>
      </c>
      <c r="G932" s="1" t="s">
        <v>117</v>
      </c>
      <c r="H932" s="1">
        <v>4.5999999999999996</v>
      </c>
      <c r="I932" s="1">
        <v>3</v>
      </c>
      <c r="J932" s="1">
        <v>7</v>
      </c>
      <c r="K932" s="1">
        <f t="shared" si="76"/>
        <v>1</v>
      </c>
      <c r="L932" s="1">
        <f t="shared" si="72"/>
        <v>0</v>
      </c>
      <c r="M932" s="1">
        <f t="shared" si="73"/>
        <v>0</v>
      </c>
      <c r="N932" s="1">
        <f t="shared" si="74"/>
        <v>0</v>
      </c>
      <c r="O932" s="1">
        <f t="shared" si="75"/>
        <v>1</v>
      </c>
    </row>
    <row r="933" spans="1:15" x14ac:dyDescent="0.25">
      <c r="A933" s="1" t="s">
        <v>195</v>
      </c>
      <c r="B933" s="1">
        <v>4.5</v>
      </c>
      <c r="C933" s="1">
        <v>3.9195868800000024</v>
      </c>
      <c r="D933" s="1">
        <v>4</v>
      </c>
      <c r="G933" s="1" t="s">
        <v>133</v>
      </c>
      <c r="H933" s="1">
        <v>4.5999999999999996</v>
      </c>
      <c r="I933" s="1">
        <v>3</v>
      </c>
      <c r="J933" s="1">
        <v>7</v>
      </c>
      <c r="K933" s="1">
        <f t="shared" si="76"/>
        <v>1</v>
      </c>
      <c r="L933" s="1">
        <f t="shared" si="72"/>
        <v>0</v>
      </c>
      <c r="M933" s="1">
        <f t="shared" si="73"/>
        <v>0</v>
      </c>
      <c r="N933" s="1">
        <f t="shared" si="74"/>
        <v>0</v>
      </c>
      <c r="O933" s="1">
        <f t="shared" si="75"/>
        <v>1</v>
      </c>
    </row>
    <row r="934" spans="1:15" x14ac:dyDescent="0.25">
      <c r="A934" s="1" t="s">
        <v>160</v>
      </c>
      <c r="B934" s="1">
        <v>3.9</v>
      </c>
      <c r="C934" s="1">
        <v>3.2386437200000002</v>
      </c>
      <c r="D934" s="1">
        <v>3</v>
      </c>
      <c r="G934" s="1" t="s">
        <v>72</v>
      </c>
      <c r="H934" s="1">
        <v>5.0999999999999996</v>
      </c>
      <c r="I934" s="1">
        <v>3</v>
      </c>
      <c r="J934" s="1">
        <v>7</v>
      </c>
      <c r="K934" s="1">
        <f t="shared" si="76"/>
        <v>1</v>
      </c>
      <c r="L934" s="1">
        <f t="shared" si="72"/>
        <v>0</v>
      </c>
      <c r="M934" s="1">
        <f t="shared" si="73"/>
        <v>0</v>
      </c>
      <c r="N934" s="1">
        <f t="shared" si="74"/>
        <v>0</v>
      </c>
      <c r="O934" s="1">
        <f t="shared" si="75"/>
        <v>1</v>
      </c>
    </row>
    <row r="935" spans="1:15" x14ac:dyDescent="0.25">
      <c r="A935" s="1" t="s">
        <v>184</v>
      </c>
      <c r="B935" s="1">
        <v>5.4</v>
      </c>
      <c r="C935" s="1">
        <v>3.2685270000000002</v>
      </c>
      <c r="D935" s="1">
        <v>2</v>
      </c>
      <c r="G935" s="1" t="s">
        <v>88</v>
      </c>
      <c r="H935" s="1">
        <v>4.5</v>
      </c>
      <c r="I935" s="1">
        <v>3</v>
      </c>
      <c r="J935" s="1">
        <v>7</v>
      </c>
      <c r="K935" s="1">
        <f t="shared" si="76"/>
        <v>1</v>
      </c>
      <c r="L935" s="1">
        <f t="shared" si="72"/>
        <v>0</v>
      </c>
      <c r="M935" s="1">
        <f t="shared" si="73"/>
        <v>0</v>
      </c>
      <c r="N935" s="1">
        <f t="shared" si="74"/>
        <v>0</v>
      </c>
      <c r="O935" s="1">
        <f t="shared" si="75"/>
        <v>1</v>
      </c>
    </row>
    <row r="936" spans="1:15" x14ac:dyDescent="0.25">
      <c r="A936" s="1" t="s">
        <v>86</v>
      </c>
      <c r="B936" s="1">
        <v>4.3</v>
      </c>
      <c r="C936" s="1">
        <v>3.4101447699999996</v>
      </c>
      <c r="D936" s="1">
        <v>2</v>
      </c>
      <c r="G936" s="1" t="s">
        <v>100</v>
      </c>
      <c r="H936" s="1">
        <v>4.8</v>
      </c>
      <c r="I936" s="1">
        <v>3</v>
      </c>
      <c r="J936" s="1">
        <v>7</v>
      </c>
      <c r="K936" s="1">
        <f t="shared" si="76"/>
        <v>1</v>
      </c>
      <c r="L936" s="1">
        <f t="shared" si="72"/>
        <v>0</v>
      </c>
      <c r="M936" s="1">
        <f t="shared" si="73"/>
        <v>0</v>
      </c>
      <c r="N936" s="1">
        <f t="shared" si="74"/>
        <v>0</v>
      </c>
      <c r="O936" s="1">
        <f t="shared" si="75"/>
        <v>1</v>
      </c>
    </row>
    <row r="937" spans="1:15" x14ac:dyDescent="0.25">
      <c r="A937" s="1" t="s">
        <v>89</v>
      </c>
      <c r="B937" s="1">
        <v>6.2</v>
      </c>
      <c r="C937" s="1">
        <v>4.0663643800000013</v>
      </c>
      <c r="D937" s="1">
        <v>2</v>
      </c>
      <c r="G937" s="1" t="s">
        <v>62</v>
      </c>
      <c r="H937" s="1">
        <v>4.5</v>
      </c>
      <c r="I937" s="1">
        <v>3</v>
      </c>
      <c r="J937" s="1">
        <v>7</v>
      </c>
      <c r="K937" s="1">
        <f t="shared" si="76"/>
        <v>1</v>
      </c>
      <c r="L937" s="1">
        <f t="shared" si="72"/>
        <v>0</v>
      </c>
      <c r="M937" s="1">
        <f t="shared" si="73"/>
        <v>0</v>
      </c>
      <c r="N937" s="1">
        <f t="shared" si="74"/>
        <v>0</v>
      </c>
      <c r="O937" s="1">
        <f t="shared" si="75"/>
        <v>1</v>
      </c>
    </row>
    <row r="938" spans="1:15" x14ac:dyDescent="0.25">
      <c r="A938" s="1" t="s">
        <v>97</v>
      </c>
      <c r="B938" s="1">
        <v>4.5</v>
      </c>
      <c r="C938" s="1">
        <v>3.9147154100000003</v>
      </c>
      <c r="D938" s="1">
        <v>2</v>
      </c>
      <c r="G938" s="1" t="s">
        <v>178</v>
      </c>
      <c r="H938" s="1">
        <v>5.3</v>
      </c>
      <c r="I938" s="1">
        <v>3</v>
      </c>
      <c r="J938" s="1">
        <v>7</v>
      </c>
      <c r="K938" s="1">
        <f t="shared" si="76"/>
        <v>1</v>
      </c>
      <c r="L938" s="1">
        <f t="shared" si="72"/>
        <v>0</v>
      </c>
      <c r="M938" s="1">
        <f t="shared" si="73"/>
        <v>0</v>
      </c>
      <c r="N938" s="1">
        <f t="shared" si="74"/>
        <v>0</v>
      </c>
      <c r="O938" s="1">
        <f t="shared" si="75"/>
        <v>1</v>
      </c>
    </row>
    <row r="939" spans="1:15" x14ac:dyDescent="0.25">
      <c r="A939" s="1" t="s">
        <v>111</v>
      </c>
      <c r="B939" s="1">
        <v>4.5</v>
      </c>
      <c r="C939" s="1">
        <v>3.6275639599999998</v>
      </c>
      <c r="D939" s="1">
        <v>2</v>
      </c>
      <c r="G939" s="1" t="s">
        <v>87</v>
      </c>
      <c r="H939" s="1">
        <v>5</v>
      </c>
      <c r="I939" s="1">
        <v>3</v>
      </c>
      <c r="J939" s="1">
        <v>7</v>
      </c>
      <c r="K939" s="1">
        <f t="shared" si="76"/>
        <v>1</v>
      </c>
      <c r="L939" s="1">
        <f t="shared" si="72"/>
        <v>0</v>
      </c>
      <c r="M939" s="1">
        <f t="shared" si="73"/>
        <v>0</v>
      </c>
      <c r="N939" s="1">
        <f t="shared" si="74"/>
        <v>0</v>
      </c>
      <c r="O939" s="1">
        <f t="shared" si="75"/>
        <v>1</v>
      </c>
    </row>
    <row r="940" spans="1:15" x14ac:dyDescent="0.25">
      <c r="A940" s="1" t="s">
        <v>116</v>
      </c>
      <c r="B940" s="1">
        <v>4</v>
      </c>
      <c r="C940" s="1">
        <v>3.2549316599999996</v>
      </c>
      <c r="D940" s="1">
        <v>2</v>
      </c>
      <c r="G940" s="1" t="s">
        <v>126</v>
      </c>
      <c r="H940" s="1">
        <v>4.4000000000000004</v>
      </c>
      <c r="I940" s="1">
        <v>3</v>
      </c>
      <c r="J940" s="1">
        <v>7</v>
      </c>
      <c r="K940" s="1">
        <f t="shared" si="76"/>
        <v>1</v>
      </c>
      <c r="L940" s="1">
        <f t="shared" si="72"/>
        <v>0</v>
      </c>
      <c r="M940" s="1">
        <f t="shared" si="73"/>
        <v>0</v>
      </c>
      <c r="N940" s="1">
        <f t="shared" si="74"/>
        <v>0</v>
      </c>
      <c r="O940" s="1">
        <f t="shared" si="75"/>
        <v>1</v>
      </c>
    </row>
    <row r="941" spans="1:15" x14ac:dyDescent="0.25">
      <c r="A941" s="1" t="s">
        <v>123</v>
      </c>
      <c r="B941" s="1">
        <v>4.4000000000000004</v>
      </c>
      <c r="C941" s="1">
        <v>2.2337540799999998</v>
      </c>
      <c r="D941" s="1">
        <v>2</v>
      </c>
      <c r="G941" s="1" t="s">
        <v>141</v>
      </c>
      <c r="H941" s="1">
        <v>4.7</v>
      </c>
      <c r="I941" s="1">
        <v>3</v>
      </c>
      <c r="J941" s="1">
        <v>7</v>
      </c>
      <c r="K941" s="1">
        <f t="shared" si="76"/>
        <v>1</v>
      </c>
      <c r="L941" s="1">
        <f t="shared" si="72"/>
        <v>0</v>
      </c>
      <c r="M941" s="1">
        <f t="shared" si="73"/>
        <v>0</v>
      </c>
      <c r="N941" s="1">
        <f t="shared" si="74"/>
        <v>0</v>
      </c>
      <c r="O941" s="1">
        <f t="shared" si="75"/>
        <v>1</v>
      </c>
    </row>
    <row r="942" spans="1:15" x14ac:dyDescent="0.25">
      <c r="A942" s="1" t="s">
        <v>125</v>
      </c>
      <c r="B942" s="1">
        <v>4.4000000000000004</v>
      </c>
      <c r="C942" s="1">
        <v>2.9014004099999999</v>
      </c>
      <c r="D942" s="1">
        <v>2</v>
      </c>
      <c r="G942" s="1" t="s">
        <v>132</v>
      </c>
      <c r="H942" s="1">
        <v>5.0999999999999996</v>
      </c>
      <c r="I942" s="1">
        <v>3</v>
      </c>
      <c r="J942" s="1">
        <v>7</v>
      </c>
      <c r="K942" s="1">
        <f t="shared" si="76"/>
        <v>1</v>
      </c>
      <c r="L942" s="1">
        <f t="shared" si="72"/>
        <v>0</v>
      </c>
      <c r="M942" s="1">
        <f t="shared" si="73"/>
        <v>0</v>
      </c>
      <c r="N942" s="1">
        <f t="shared" si="74"/>
        <v>0</v>
      </c>
      <c r="O942" s="1">
        <f t="shared" si="75"/>
        <v>1</v>
      </c>
    </row>
    <row r="943" spans="1:15" x14ac:dyDescent="0.25">
      <c r="A943" s="1" t="s">
        <v>129</v>
      </c>
      <c r="B943" s="1">
        <v>4.8</v>
      </c>
      <c r="C943" s="1">
        <v>4.7264950999999993</v>
      </c>
      <c r="D943" s="1">
        <v>2</v>
      </c>
      <c r="G943" s="1" t="s">
        <v>184</v>
      </c>
      <c r="H943" s="1">
        <v>5.4</v>
      </c>
      <c r="I943" s="1">
        <v>3</v>
      </c>
      <c r="J943" s="1">
        <v>7</v>
      </c>
      <c r="K943" s="1">
        <f t="shared" si="76"/>
        <v>1</v>
      </c>
      <c r="L943" s="1">
        <f t="shared" si="72"/>
        <v>0</v>
      </c>
      <c r="M943" s="1">
        <f t="shared" si="73"/>
        <v>0</v>
      </c>
      <c r="N943" s="1">
        <f t="shared" si="74"/>
        <v>0</v>
      </c>
      <c r="O943" s="1">
        <f t="shared" si="75"/>
        <v>1</v>
      </c>
    </row>
    <row r="944" spans="1:15" x14ac:dyDescent="0.25">
      <c r="A944" s="1" t="s">
        <v>135</v>
      </c>
      <c r="B944" s="1">
        <v>4.9000000000000004</v>
      </c>
      <c r="C944" s="1">
        <v>3.3295123199999992</v>
      </c>
      <c r="D944" s="1">
        <v>2</v>
      </c>
      <c r="G944" s="1" t="s">
        <v>118</v>
      </c>
      <c r="H944" s="1">
        <v>6.2</v>
      </c>
      <c r="I944" s="1">
        <v>3</v>
      </c>
      <c r="J944" s="1">
        <v>7</v>
      </c>
      <c r="K944" s="1">
        <f t="shared" si="76"/>
        <v>1</v>
      </c>
      <c r="L944" s="1">
        <f t="shared" si="72"/>
        <v>0</v>
      </c>
      <c r="M944" s="1">
        <f t="shared" si="73"/>
        <v>0</v>
      </c>
      <c r="N944" s="1">
        <f t="shared" si="74"/>
        <v>0</v>
      </c>
      <c r="O944" s="1">
        <f t="shared" si="75"/>
        <v>1</v>
      </c>
    </row>
    <row r="945" spans="1:15" x14ac:dyDescent="0.25">
      <c r="A945" s="1" t="s">
        <v>182</v>
      </c>
      <c r="B945" s="1">
        <v>5.0999999999999996</v>
      </c>
      <c r="C945" s="1">
        <v>3.7794232399999999</v>
      </c>
      <c r="D945" s="1">
        <v>2</v>
      </c>
      <c r="G945" s="1" t="s">
        <v>77</v>
      </c>
      <c r="H945" s="1">
        <v>4.7</v>
      </c>
      <c r="I945" s="1">
        <v>3</v>
      </c>
      <c r="J945" s="1">
        <v>7</v>
      </c>
      <c r="K945" s="1">
        <f t="shared" si="76"/>
        <v>1</v>
      </c>
      <c r="L945" s="1">
        <f t="shared" si="72"/>
        <v>0</v>
      </c>
      <c r="M945" s="1">
        <f t="shared" si="73"/>
        <v>0</v>
      </c>
      <c r="N945" s="1">
        <f t="shared" si="74"/>
        <v>0</v>
      </c>
      <c r="O945" s="1">
        <f t="shared" si="75"/>
        <v>1</v>
      </c>
    </row>
    <row r="946" spans="1:15" x14ac:dyDescent="0.25">
      <c r="A946" s="1" t="s">
        <v>148</v>
      </c>
      <c r="B946" s="1">
        <v>7.1</v>
      </c>
      <c r="C946" s="1">
        <v>4.7570105200000006</v>
      </c>
      <c r="D946" s="1">
        <v>2</v>
      </c>
      <c r="G946" s="1" t="s">
        <v>100</v>
      </c>
      <c r="H946" s="1">
        <v>4.8</v>
      </c>
      <c r="I946" s="1">
        <v>3</v>
      </c>
      <c r="J946" s="1">
        <v>7</v>
      </c>
      <c r="K946" s="1">
        <f t="shared" si="76"/>
        <v>1</v>
      </c>
      <c r="L946" s="1">
        <f t="shared" si="72"/>
        <v>0</v>
      </c>
      <c r="M946" s="1">
        <f t="shared" si="73"/>
        <v>0</v>
      </c>
      <c r="N946" s="1">
        <f t="shared" si="74"/>
        <v>0</v>
      </c>
      <c r="O946" s="1">
        <f t="shared" si="75"/>
        <v>1</v>
      </c>
    </row>
    <row r="947" spans="1:15" x14ac:dyDescent="0.25">
      <c r="A947" s="1" t="s">
        <v>155</v>
      </c>
      <c r="B947" s="1">
        <v>8.5</v>
      </c>
      <c r="C947" s="1">
        <v>5.0187431599999988</v>
      </c>
      <c r="D947" s="1">
        <v>2</v>
      </c>
      <c r="G947" s="1" t="s">
        <v>160</v>
      </c>
      <c r="H947" s="1">
        <v>3.9</v>
      </c>
      <c r="I947" s="1">
        <v>3</v>
      </c>
      <c r="J947" s="1">
        <v>7</v>
      </c>
      <c r="K947" s="1">
        <f t="shared" si="76"/>
        <v>1</v>
      </c>
      <c r="L947" s="1">
        <f t="shared" si="72"/>
        <v>0</v>
      </c>
      <c r="M947" s="1">
        <f t="shared" si="73"/>
        <v>0</v>
      </c>
      <c r="N947" s="1">
        <f t="shared" si="74"/>
        <v>0</v>
      </c>
      <c r="O947" s="1">
        <f t="shared" si="75"/>
        <v>1</v>
      </c>
    </row>
    <row r="948" spans="1:15" x14ac:dyDescent="0.25">
      <c r="A948" s="1" t="s">
        <v>159</v>
      </c>
      <c r="B948" s="1">
        <v>4.3</v>
      </c>
      <c r="C948" s="1">
        <v>4.1096340200000006</v>
      </c>
      <c r="D948" s="1">
        <v>2</v>
      </c>
      <c r="G948" s="1" t="s">
        <v>104</v>
      </c>
      <c r="H948" s="1">
        <v>5.4</v>
      </c>
      <c r="I948" s="1">
        <v>3</v>
      </c>
      <c r="J948" s="1">
        <v>7</v>
      </c>
      <c r="K948" s="1">
        <f t="shared" si="76"/>
        <v>1</v>
      </c>
      <c r="L948" s="1">
        <f t="shared" si="72"/>
        <v>0</v>
      </c>
      <c r="M948" s="1">
        <f t="shared" si="73"/>
        <v>0</v>
      </c>
      <c r="N948" s="1">
        <f t="shared" si="74"/>
        <v>0</v>
      </c>
      <c r="O948" s="1">
        <f t="shared" si="75"/>
        <v>1</v>
      </c>
    </row>
    <row r="949" spans="1:15" x14ac:dyDescent="0.25">
      <c r="A949" s="1" t="s">
        <v>59</v>
      </c>
      <c r="B949" s="1">
        <v>6.7</v>
      </c>
      <c r="C949" s="1">
        <v>3.8704197600000017</v>
      </c>
      <c r="D949" s="1">
        <v>1</v>
      </c>
      <c r="G949" s="1" t="s">
        <v>59</v>
      </c>
      <c r="H949" s="1">
        <v>6.7</v>
      </c>
      <c r="I949" s="1">
        <v>3</v>
      </c>
      <c r="J949" s="1">
        <v>7</v>
      </c>
      <c r="K949" s="1">
        <f t="shared" si="76"/>
        <v>1</v>
      </c>
      <c r="L949" s="1">
        <f t="shared" si="72"/>
        <v>0</v>
      </c>
      <c r="M949" s="1">
        <f t="shared" si="73"/>
        <v>0</v>
      </c>
      <c r="N949" s="1">
        <f t="shared" si="74"/>
        <v>0</v>
      </c>
      <c r="O949" s="1">
        <f t="shared" si="75"/>
        <v>1</v>
      </c>
    </row>
    <row r="950" spans="1:15" x14ac:dyDescent="0.25">
      <c r="A950" s="1" t="s">
        <v>61</v>
      </c>
      <c r="B950" s="1">
        <v>4.7</v>
      </c>
      <c r="C950" s="1">
        <v>2.4620122799999997</v>
      </c>
      <c r="D950" s="1">
        <v>1</v>
      </c>
      <c r="G950" s="1" t="s">
        <v>200</v>
      </c>
      <c r="H950" s="1">
        <v>4.4000000000000004</v>
      </c>
      <c r="I950" s="1">
        <v>3</v>
      </c>
      <c r="J950" s="1">
        <v>7</v>
      </c>
      <c r="K950" s="1">
        <f t="shared" si="76"/>
        <v>1</v>
      </c>
      <c r="L950" s="1">
        <f t="shared" si="72"/>
        <v>0</v>
      </c>
      <c r="M950" s="1">
        <f t="shared" si="73"/>
        <v>0</v>
      </c>
      <c r="N950" s="1">
        <f t="shared" si="74"/>
        <v>0</v>
      </c>
      <c r="O950" s="1">
        <f t="shared" si="75"/>
        <v>1</v>
      </c>
    </row>
    <row r="951" spans="1:15" x14ac:dyDescent="0.25">
      <c r="A951" s="1" t="s">
        <v>62</v>
      </c>
      <c r="B951" s="1">
        <v>4.5</v>
      </c>
      <c r="C951" s="1">
        <v>3.4902556999999992</v>
      </c>
      <c r="D951" s="1">
        <v>1</v>
      </c>
      <c r="G951" s="1" t="s">
        <v>72</v>
      </c>
      <c r="H951" s="1">
        <v>5.0999999999999996</v>
      </c>
      <c r="I951" s="1">
        <v>3</v>
      </c>
      <c r="J951" s="1">
        <v>7</v>
      </c>
      <c r="K951" s="1">
        <f t="shared" si="76"/>
        <v>1</v>
      </c>
      <c r="L951" s="1">
        <f t="shared" si="72"/>
        <v>0</v>
      </c>
      <c r="M951" s="1">
        <f t="shared" si="73"/>
        <v>0</v>
      </c>
      <c r="N951" s="1">
        <f t="shared" si="74"/>
        <v>0</v>
      </c>
      <c r="O951" s="1">
        <f t="shared" si="75"/>
        <v>1</v>
      </c>
    </row>
    <row r="952" spans="1:15" x14ac:dyDescent="0.25">
      <c r="A952" s="1" t="s">
        <v>63</v>
      </c>
      <c r="B952" s="1">
        <v>4.4000000000000004</v>
      </c>
      <c r="C952" s="1">
        <v>5.3423232799999996</v>
      </c>
      <c r="D952" s="1">
        <v>1</v>
      </c>
      <c r="G952" s="1" t="s">
        <v>98</v>
      </c>
      <c r="H952" s="1">
        <v>5</v>
      </c>
      <c r="I952" s="1">
        <v>3</v>
      </c>
      <c r="J952" s="1">
        <v>7</v>
      </c>
      <c r="K952" s="1">
        <f t="shared" si="76"/>
        <v>1</v>
      </c>
      <c r="L952" s="1">
        <f t="shared" si="72"/>
        <v>0</v>
      </c>
      <c r="M952" s="1">
        <f t="shared" si="73"/>
        <v>0</v>
      </c>
      <c r="N952" s="1">
        <f t="shared" si="74"/>
        <v>0</v>
      </c>
      <c r="O952" s="1">
        <f t="shared" si="75"/>
        <v>1</v>
      </c>
    </row>
    <row r="953" spans="1:15" x14ac:dyDescent="0.25">
      <c r="A953" s="1" t="s">
        <v>64</v>
      </c>
      <c r="B953" s="1">
        <v>4.5</v>
      </c>
      <c r="C953" s="1">
        <v>4.4330800300000011</v>
      </c>
      <c r="D953" s="1">
        <v>1</v>
      </c>
      <c r="G953" s="1" t="s">
        <v>141</v>
      </c>
      <c r="H953" s="1">
        <v>4.7</v>
      </c>
      <c r="I953" s="1">
        <v>3</v>
      </c>
      <c r="J953" s="1">
        <v>7</v>
      </c>
      <c r="K953" s="1">
        <f t="shared" si="76"/>
        <v>1</v>
      </c>
      <c r="L953" s="1">
        <f t="shared" si="72"/>
        <v>0</v>
      </c>
      <c r="M953" s="1">
        <f t="shared" si="73"/>
        <v>0</v>
      </c>
      <c r="N953" s="1">
        <f t="shared" si="74"/>
        <v>0</v>
      </c>
      <c r="O953" s="1">
        <f t="shared" si="75"/>
        <v>1</v>
      </c>
    </row>
    <row r="954" spans="1:15" x14ac:dyDescent="0.25">
      <c r="A954" s="1" t="s">
        <v>66</v>
      </c>
      <c r="B954" s="1">
        <v>4.8</v>
      </c>
      <c r="C954" s="1">
        <v>3.7327838500000001</v>
      </c>
      <c r="D954" s="1">
        <v>1</v>
      </c>
      <c r="G954" s="1" t="s">
        <v>111</v>
      </c>
      <c r="H954" s="1">
        <v>4.5</v>
      </c>
      <c r="I954" s="1">
        <v>3</v>
      </c>
      <c r="J954" s="1">
        <v>7</v>
      </c>
      <c r="K954" s="1">
        <f t="shared" si="76"/>
        <v>1</v>
      </c>
      <c r="L954" s="1">
        <f t="shared" si="72"/>
        <v>0</v>
      </c>
      <c r="M954" s="1">
        <f t="shared" si="73"/>
        <v>0</v>
      </c>
      <c r="N954" s="1">
        <f t="shared" si="74"/>
        <v>0</v>
      </c>
      <c r="O954" s="1">
        <f t="shared" si="75"/>
        <v>1</v>
      </c>
    </row>
    <row r="955" spans="1:15" x14ac:dyDescent="0.25">
      <c r="A955" s="1" t="s">
        <v>171</v>
      </c>
      <c r="B955" s="1">
        <v>4.7</v>
      </c>
      <c r="C955" s="1">
        <v>4.4212140299999998</v>
      </c>
      <c r="D955" s="1">
        <v>1</v>
      </c>
      <c r="G955" s="1" t="s">
        <v>170</v>
      </c>
      <c r="H955" s="1">
        <v>5.3</v>
      </c>
      <c r="I955" s="1">
        <v>3</v>
      </c>
      <c r="J955" s="1">
        <v>7</v>
      </c>
      <c r="K955" s="1">
        <f t="shared" si="76"/>
        <v>1</v>
      </c>
      <c r="L955" s="1">
        <f t="shared" si="72"/>
        <v>0</v>
      </c>
      <c r="M955" s="1">
        <f t="shared" si="73"/>
        <v>0</v>
      </c>
      <c r="N955" s="1">
        <f t="shared" si="74"/>
        <v>0</v>
      </c>
      <c r="O955" s="1">
        <f t="shared" si="75"/>
        <v>1</v>
      </c>
    </row>
    <row r="956" spans="1:15" x14ac:dyDescent="0.25">
      <c r="A956" s="1" t="s">
        <v>163</v>
      </c>
      <c r="B956" s="1">
        <v>5.6</v>
      </c>
      <c r="C956" s="1">
        <v>3.8875379400000014</v>
      </c>
      <c r="D956" s="1">
        <v>1</v>
      </c>
      <c r="G956" s="1" t="s">
        <v>173</v>
      </c>
      <c r="H956" s="1">
        <v>4.3</v>
      </c>
      <c r="I956" s="1">
        <v>3</v>
      </c>
      <c r="J956" s="1">
        <v>7</v>
      </c>
      <c r="K956" s="1">
        <f t="shared" si="76"/>
        <v>1</v>
      </c>
      <c r="L956" s="1">
        <f t="shared" si="72"/>
        <v>0</v>
      </c>
      <c r="M956" s="1">
        <f t="shared" si="73"/>
        <v>0</v>
      </c>
      <c r="N956" s="1">
        <f t="shared" si="74"/>
        <v>0</v>
      </c>
      <c r="O956" s="1">
        <f t="shared" si="75"/>
        <v>1</v>
      </c>
    </row>
    <row r="957" spans="1:15" x14ac:dyDescent="0.25">
      <c r="A957" s="1" t="s">
        <v>75</v>
      </c>
      <c r="B957" s="1">
        <v>4.3</v>
      </c>
      <c r="C957" s="1">
        <v>4.8385812299999991</v>
      </c>
      <c r="D957" s="1">
        <v>1</v>
      </c>
      <c r="G957" s="1" t="s">
        <v>109</v>
      </c>
      <c r="H957" s="1">
        <v>5.7</v>
      </c>
      <c r="I957" s="1">
        <v>3</v>
      </c>
      <c r="J957" s="1">
        <v>6</v>
      </c>
      <c r="K957" s="1">
        <f t="shared" si="76"/>
        <v>1</v>
      </c>
      <c r="L957" s="1">
        <f t="shared" si="72"/>
        <v>0</v>
      </c>
      <c r="M957" s="1">
        <f t="shared" si="73"/>
        <v>0</v>
      </c>
      <c r="N957" s="1">
        <f t="shared" si="74"/>
        <v>0</v>
      </c>
      <c r="O957" s="1">
        <f t="shared" si="75"/>
        <v>1</v>
      </c>
    </row>
    <row r="958" spans="1:15" x14ac:dyDescent="0.25">
      <c r="A958" s="1" t="s">
        <v>77</v>
      </c>
      <c r="B958" s="1">
        <v>4.7</v>
      </c>
      <c r="C958" s="1">
        <v>2.8762562099999993</v>
      </c>
      <c r="D958" s="1">
        <v>1</v>
      </c>
      <c r="G958" s="1" t="s">
        <v>119</v>
      </c>
      <c r="H958" s="1">
        <v>4.2</v>
      </c>
      <c r="I958" s="1">
        <v>3</v>
      </c>
      <c r="J958" s="1">
        <v>6</v>
      </c>
      <c r="K958" s="1">
        <f t="shared" si="76"/>
        <v>1</v>
      </c>
      <c r="L958" s="1">
        <f t="shared" si="72"/>
        <v>0</v>
      </c>
      <c r="M958" s="1">
        <f t="shared" si="73"/>
        <v>0</v>
      </c>
      <c r="N958" s="1">
        <f t="shared" si="74"/>
        <v>0</v>
      </c>
      <c r="O958" s="1">
        <f t="shared" si="75"/>
        <v>1</v>
      </c>
    </row>
    <row r="959" spans="1:15" x14ac:dyDescent="0.25">
      <c r="A959" s="1" t="s">
        <v>80</v>
      </c>
      <c r="B959" s="1">
        <v>4.9000000000000004</v>
      </c>
      <c r="C959" s="1">
        <v>3.8951081099999998</v>
      </c>
      <c r="D959" s="1">
        <v>1</v>
      </c>
      <c r="G959" s="1" t="s">
        <v>78</v>
      </c>
      <c r="H959" s="1">
        <v>4.2</v>
      </c>
      <c r="I959" s="1">
        <v>3</v>
      </c>
      <c r="J959" s="1">
        <v>6</v>
      </c>
      <c r="K959" s="1">
        <f t="shared" si="76"/>
        <v>1</v>
      </c>
      <c r="L959" s="1">
        <f t="shared" si="72"/>
        <v>0</v>
      </c>
      <c r="M959" s="1">
        <f t="shared" si="73"/>
        <v>0</v>
      </c>
      <c r="N959" s="1">
        <f t="shared" si="74"/>
        <v>0</v>
      </c>
      <c r="O959" s="1">
        <f t="shared" si="75"/>
        <v>1</v>
      </c>
    </row>
    <row r="960" spans="1:15" x14ac:dyDescent="0.25">
      <c r="A960" s="1" t="s">
        <v>88</v>
      </c>
      <c r="B960" s="1">
        <v>4.5</v>
      </c>
      <c r="C960" s="1">
        <v>3.897233879999999</v>
      </c>
      <c r="D960" s="1">
        <v>1</v>
      </c>
      <c r="G960" s="1" t="s">
        <v>81</v>
      </c>
      <c r="H960" s="1">
        <v>4.5999999999999996</v>
      </c>
      <c r="I960" s="1">
        <v>3</v>
      </c>
      <c r="J960" s="1">
        <v>6</v>
      </c>
      <c r="K960" s="1">
        <f t="shared" si="76"/>
        <v>1</v>
      </c>
      <c r="L960" s="1">
        <f t="shared" si="72"/>
        <v>0</v>
      </c>
      <c r="M960" s="1">
        <f t="shared" si="73"/>
        <v>0</v>
      </c>
      <c r="N960" s="1">
        <f t="shared" si="74"/>
        <v>0</v>
      </c>
      <c r="O960" s="1">
        <f t="shared" si="75"/>
        <v>1</v>
      </c>
    </row>
    <row r="961" spans="1:15" x14ac:dyDescent="0.25">
      <c r="A961" s="1" t="s">
        <v>93</v>
      </c>
      <c r="B961" s="1">
        <v>4.5</v>
      </c>
      <c r="C961" s="1">
        <v>3.6818226299999992</v>
      </c>
      <c r="D961" s="1">
        <v>1</v>
      </c>
      <c r="G961" s="1" t="s">
        <v>163</v>
      </c>
      <c r="H961" s="1">
        <v>5.6</v>
      </c>
      <c r="I961" s="1">
        <v>3</v>
      </c>
      <c r="J961" s="1">
        <v>6</v>
      </c>
      <c r="K961" s="1">
        <f t="shared" si="76"/>
        <v>1</v>
      </c>
      <c r="L961" s="1">
        <f t="shared" si="72"/>
        <v>0</v>
      </c>
      <c r="M961" s="1">
        <f t="shared" si="73"/>
        <v>0</v>
      </c>
      <c r="N961" s="1">
        <f t="shared" si="74"/>
        <v>0</v>
      </c>
      <c r="O961" s="1">
        <f t="shared" si="75"/>
        <v>1</v>
      </c>
    </row>
    <row r="962" spans="1:15" x14ac:dyDescent="0.25">
      <c r="A962" s="1" t="s">
        <v>98</v>
      </c>
      <c r="B962" s="1">
        <v>5</v>
      </c>
      <c r="C962" s="1">
        <v>3.4542439700000016</v>
      </c>
      <c r="D962" s="1">
        <v>1</v>
      </c>
      <c r="G962" s="1" t="s">
        <v>145</v>
      </c>
      <c r="H962" s="1">
        <v>4.7</v>
      </c>
      <c r="I962" s="1">
        <v>3</v>
      </c>
      <c r="J962" s="1">
        <v>6</v>
      </c>
      <c r="K962" s="1">
        <f t="shared" si="76"/>
        <v>1</v>
      </c>
      <c r="L962" s="1">
        <f t="shared" ref="L962:L1025" si="77">IF(AND((J962&lt;I962),(J962&gt;2),(I962&lt;10)),1,0)</f>
        <v>0</v>
      </c>
      <c r="M962" s="1">
        <f t="shared" ref="M962:M1025" si="78">IF(J962&gt;=10,1,0)</f>
        <v>0</v>
      </c>
      <c r="N962" s="1">
        <f t="shared" ref="N962:N1025" si="79">IF(J962&lt;=2,1,0)</f>
        <v>0</v>
      </c>
      <c r="O962" s="1">
        <f t="shared" ref="O962:O1025" si="80">SUM(K962:N962)</f>
        <v>1</v>
      </c>
    </row>
    <row r="963" spans="1:15" x14ac:dyDescent="0.25">
      <c r="A963" s="1" t="s">
        <v>102</v>
      </c>
      <c r="B963" s="1">
        <v>4.3</v>
      </c>
      <c r="C963" s="1">
        <v>3.64891626</v>
      </c>
      <c r="D963" s="1">
        <v>1</v>
      </c>
      <c r="G963" s="1" t="s">
        <v>89</v>
      </c>
      <c r="H963" s="1">
        <v>6.2</v>
      </c>
      <c r="I963" s="1">
        <v>3</v>
      </c>
      <c r="J963" s="1">
        <v>6</v>
      </c>
      <c r="K963" s="1">
        <f t="shared" si="76"/>
        <v>1</v>
      </c>
      <c r="L963" s="1">
        <f t="shared" si="77"/>
        <v>0</v>
      </c>
      <c r="M963" s="1">
        <f t="shared" si="78"/>
        <v>0</v>
      </c>
      <c r="N963" s="1">
        <f t="shared" si="79"/>
        <v>0</v>
      </c>
      <c r="O963" s="1">
        <f t="shared" si="80"/>
        <v>1</v>
      </c>
    </row>
    <row r="964" spans="1:15" x14ac:dyDescent="0.25">
      <c r="A964" s="1" t="s">
        <v>197</v>
      </c>
      <c r="B964" s="1">
        <v>4.4000000000000004</v>
      </c>
      <c r="C964" s="1">
        <v>3.2248592000000005</v>
      </c>
      <c r="D964" s="1">
        <v>1</v>
      </c>
      <c r="G964" s="1" t="s">
        <v>143</v>
      </c>
      <c r="H964" s="1">
        <v>4.5999999999999996</v>
      </c>
      <c r="I964" s="1">
        <v>3</v>
      </c>
      <c r="J964" s="1">
        <v>6</v>
      </c>
      <c r="K964" s="1">
        <f t="shared" si="76"/>
        <v>1</v>
      </c>
      <c r="L964" s="1">
        <f t="shared" si="77"/>
        <v>0</v>
      </c>
      <c r="M964" s="1">
        <f t="shared" si="78"/>
        <v>0</v>
      </c>
      <c r="N964" s="1">
        <f t="shared" si="79"/>
        <v>0</v>
      </c>
      <c r="O964" s="1">
        <f t="shared" si="80"/>
        <v>1</v>
      </c>
    </row>
    <row r="965" spans="1:15" x14ac:dyDescent="0.25">
      <c r="A965" s="1" t="s">
        <v>106</v>
      </c>
      <c r="B965" s="1">
        <v>4.3</v>
      </c>
      <c r="C965" s="1">
        <v>4.06461849</v>
      </c>
      <c r="D965" s="1">
        <v>1</v>
      </c>
      <c r="G965" s="1" t="s">
        <v>69</v>
      </c>
      <c r="H965" s="1">
        <v>4.4000000000000004</v>
      </c>
      <c r="I965" s="1">
        <v>3</v>
      </c>
      <c r="J965" s="1">
        <v>6</v>
      </c>
      <c r="K965" s="1">
        <f t="shared" si="76"/>
        <v>1</v>
      </c>
      <c r="L965" s="1">
        <f t="shared" si="77"/>
        <v>0</v>
      </c>
      <c r="M965" s="1">
        <f t="shared" si="78"/>
        <v>0</v>
      </c>
      <c r="N965" s="1">
        <f t="shared" si="79"/>
        <v>0</v>
      </c>
      <c r="O965" s="1">
        <f t="shared" si="80"/>
        <v>1</v>
      </c>
    </row>
    <row r="966" spans="1:15" x14ac:dyDescent="0.25">
      <c r="A966" s="1" t="s">
        <v>107</v>
      </c>
      <c r="B966" s="1">
        <v>4.8</v>
      </c>
      <c r="C966" s="1">
        <v>3.3001331</v>
      </c>
      <c r="D966" s="1">
        <v>1</v>
      </c>
      <c r="G966" s="1" t="s">
        <v>72</v>
      </c>
      <c r="H966" s="1">
        <v>5.0999999999999996</v>
      </c>
      <c r="I966" s="1">
        <v>3</v>
      </c>
      <c r="J966" s="1">
        <v>6</v>
      </c>
      <c r="K966" s="1">
        <f t="shared" si="76"/>
        <v>1</v>
      </c>
      <c r="L966" s="1">
        <f t="shared" si="77"/>
        <v>0</v>
      </c>
      <c r="M966" s="1">
        <f t="shared" si="78"/>
        <v>0</v>
      </c>
      <c r="N966" s="1">
        <f t="shared" si="79"/>
        <v>0</v>
      </c>
      <c r="O966" s="1">
        <f t="shared" si="80"/>
        <v>1</v>
      </c>
    </row>
    <row r="967" spans="1:15" x14ac:dyDescent="0.25">
      <c r="A967" s="1" t="s">
        <v>112</v>
      </c>
      <c r="B967" s="1">
        <v>4.9000000000000004</v>
      </c>
      <c r="C967" s="1">
        <v>3.0134018899999999</v>
      </c>
      <c r="D967" s="1">
        <v>1</v>
      </c>
      <c r="G967" s="1" t="s">
        <v>77</v>
      </c>
      <c r="H967" s="1">
        <v>4.7</v>
      </c>
      <c r="I967" s="1">
        <v>3</v>
      </c>
      <c r="J967" s="1">
        <v>6</v>
      </c>
      <c r="K967" s="1">
        <f t="shared" si="76"/>
        <v>1</v>
      </c>
      <c r="L967" s="1">
        <f t="shared" si="77"/>
        <v>0</v>
      </c>
      <c r="M967" s="1">
        <f t="shared" si="78"/>
        <v>0</v>
      </c>
      <c r="N967" s="1">
        <f t="shared" si="79"/>
        <v>0</v>
      </c>
      <c r="O967" s="1">
        <f t="shared" si="80"/>
        <v>1</v>
      </c>
    </row>
    <row r="968" spans="1:15" x14ac:dyDescent="0.25">
      <c r="A968" s="1" t="s">
        <v>117</v>
      </c>
      <c r="B968" s="1">
        <v>4.5999999999999996</v>
      </c>
      <c r="C968" s="1">
        <v>2.6355603999999992</v>
      </c>
      <c r="D968" s="1">
        <v>1</v>
      </c>
      <c r="G968" s="1" t="s">
        <v>112</v>
      </c>
      <c r="H968" s="1">
        <v>4.9000000000000004</v>
      </c>
      <c r="I968" s="1">
        <v>3</v>
      </c>
      <c r="J968" s="1">
        <v>6</v>
      </c>
      <c r="K968" s="1">
        <f t="shared" si="76"/>
        <v>1</v>
      </c>
      <c r="L968" s="1">
        <f t="shared" si="77"/>
        <v>0</v>
      </c>
      <c r="M968" s="1">
        <f t="shared" si="78"/>
        <v>0</v>
      </c>
      <c r="N968" s="1">
        <f t="shared" si="79"/>
        <v>0</v>
      </c>
      <c r="O968" s="1">
        <f t="shared" si="80"/>
        <v>1</v>
      </c>
    </row>
    <row r="969" spans="1:15" x14ac:dyDescent="0.25">
      <c r="A969" s="1" t="s">
        <v>122</v>
      </c>
      <c r="B969" s="1">
        <v>4.5</v>
      </c>
      <c r="C969" s="1">
        <v>2.5665408700000003</v>
      </c>
      <c r="D969" s="1">
        <v>1</v>
      </c>
      <c r="G969" s="1" t="s">
        <v>150</v>
      </c>
      <c r="H969" s="1">
        <v>5.7</v>
      </c>
      <c r="I969" s="1">
        <v>3</v>
      </c>
      <c r="J969" s="1">
        <v>6</v>
      </c>
      <c r="K969" s="1">
        <f t="shared" si="76"/>
        <v>1</v>
      </c>
      <c r="L969" s="1">
        <f t="shared" si="77"/>
        <v>0</v>
      </c>
      <c r="M969" s="1">
        <f t="shared" si="78"/>
        <v>0</v>
      </c>
      <c r="N969" s="1">
        <f t="shared" si="79"/>
        <v>0</v>
      </c>
      <c r="O969" s="1">
        <f t="shared" si="80"/>
        <v>1</v>
      </c>
    </row>
    <row r="970" spans="1:15" x14ac:dyDescent="0.25">
      <c r="A970" s="1" t="s">
        <v>124</v>
      </c>
      <c r="B970" s="1">
        <v>4.5</v>
      </c>
      <c r="C970" s="1">
        <v>3.6661662200000009</v>
      </c>
      <c r="D970" s="1">
        <v>1</v>
      </c>
      <c r="G970" s="1" t="s">
        <v>77</v>
      </c>
      <c r="H970" s="1">
        <v>4.7</v>
      </c>
      <c r="I970" s="1">
        <v>3</v>
      </c>
      <c r="J970" s="1">
        <v>6</v>
      </c>
      <c r="K970" s="1">
        <f t="shared" si="76"/>
        <v>1</v>
      </c>
      <c r="L970" s="1">
        <f t="shared" si="77"/>
        <v>0</v>
      </c>
      <c r="M970" s="1">
        <f t="shared" si="78"/>
        <v>0</v>
      </c>
      <c r="N970" s="1">
        <f t="shared" si="79"/>
        <v>0</v>
      </c>
      <c r="O970" s="1">
        <f t="shared" si="80"/>
        <v>1</v>
      </c>
    </row>
    <row r="971" spans="1:15" x14ac:dyDescent="0.25">
      <c r="A971" s="1" t="s">
        <v>201</v>
      </c>
      <c r="B971" s="1">
        <v>3.9</v>
      </c>
      <c r="C971" s="1">
        <v>3.66975651</v>
      </c>
      <c r="D971" s="1">
        <v>1</v>
      </c>
      <c r="G971" s="1" t="s">
        <v>99</v>
      </c>
      <c r="H971" s="1">
        <v>4.9000000000000004</v>
      </c>
      <c r="I971" s="1">
        <v>3</v>
      </c>
      <c r="J971" s="1">
        <v>6</v>
      </c>
      <c r="K971" s="1">
        <f t="shared" si="76"/>
        <v>1</v>
      </c>
      <c r="L971" s="1">
        <f t="shared" si="77"/>
        <v>0</v>
      </c>
      <c r="M971" s="1">
        <f t="shared" si="78"/>
        <v>0</v>
      </c>
      <c r="N971" s="1">
        <f t="shared" si="79"/>
        <v>0</v>
      </c>
      <c r="O971" s="1">
        <f t="shared" si="80"/>
        <v>1</v>
      </c>
    </row>
    <row r="972" spans="1:15" x14ac:dyDescent="0.25">
      <c r="A972" s="1" t="s">
        <v>178</v>
      </c>
      <c r="B972" s="1">
        <v>5.3</v>
      </c>
      <c r="C972" s="1">
        <v>3.6845381199999996</v>
      </c>
      <c r="D972" s="1">
        <v>1</v>
      </c>
      <c r="G972" s="1" t="s">
        <v>112</v>
      </c>
      <c r="H972" s="1">
        <v>4.9000000000000004</v>
      </c>
      <c r="I972" s="1">
        <v>3</v>
      </c>
      <c r="J972" s="1">
        <v>6</v>
      </c>
      <c r="K972" s="1">
        <f t="shared" si="76"/>
        <v>1</v>
      </c>
      <c r="L972" s="1">
        <f t="shared" si="77"/>
        <v>0</v>
      </c>
      <c r="M972" s="1">
        <f t="shared" si="78"/>
        <v>0</v>
      </c>
      <c r="N972" s="1">
        <f t="shared" si="79"/>
        <v>0</v>
      </c>
      <c r="O972" s="1">
        <f t="shared" si="80"/>
        <v>1</v>
      </c>
    </row>
    <row r="973" spans="1:15" x14ac:dyDescent="0.25">
      <c r="A973" s="1" t="s">
        <v>188</v>
      </c>
      <c r="B973" s="1">
        <v>4.3</v>
      </c>
      <c r="C973" s="1">
        <v>4.0027492900000015</v>
      </c>
      <c r="D973" s="1">
        <v>1</v>
      </c>
      <c r="G973" s="1" t="s">
        <v>177</v>
      </c>
      <c r="H973" s="1">
        <v>4.8</v>
      </c>
      <c r="I973" s="1">
        <v>3</v>
      </c>
      <c r="J973" s="1">
        <v>6</v>
      </c>
      <c r="K973" s="1">
        <f t="shared" si="76"/>
        <v>1</v>
      </c>
      <c r="L973" s="1">
        <f t="shared" si="77"/>
        <v>0</v>
      </c>
      <c r="M973" s="1">
        <f t="shared" si="78"/>
        <v>0</v>
      </c>
      <c r="N973" s="1">
        <f t="shared" si="79"/>
        <v>0</v>
      </c>
      <c r="O973" s="1">
        <f t="shared" si="80"/>
        <v>1</v>
      </c>
    </row>
    <row r="974" spans="1:15" x14ac:dyDescent="0.25">
      <c r="A974" s="1" t="s">
        <v>145</v>
      </c>
      <c r="B974" s="1">
        <v>4.7</v>
      </c>
      <c r="C974" s="1">
        <v>4.4544974999999996</v>
      </c>
      <c r="D974" s="1">
        <v>1</v>
      </c>
      <c r="G974" s="1" t="s">
        <v>72</v>
      </c>
      <c r="H974" s="1">
        <v>5.0999999999999996</v>
      </c>
      <c r="I974" s="1">
        <v>3</v>
      </c>
      <c r="J974" s="1">
        <v>6</v>
      </c>
      <c r="K974" s="1">
        <f t="shared" si="76"/>
        <v>1</v>
      </c>
      <c r="L974" s="1">
        <f t="shared" si="77"/>
        <v>0</v>
      </c>
      <c r="M974" s="1">
        <f t="shared" si="78"/>
        <v>0</v>
      </c>
      <c r="N974" s="1">
        <f t="shared" si="79"/>
        <v>0</v>
      </c>
      <c r="O974" s="1">
        <f t="shared" si="80"/>
        <v>1</v>
      </c>
    </row>
    <row r="975" spans="1:15" x14ac:dyDescent="0.25">
      <c r="A975" s="1" t="s">
        <v>146</v>
      </c>
      <c r="B975" s="1">
        <v>4.3</v>
      </c>
      <c r="C975" s="1">
        <v>3.0215957000000002</v>
      </c>
      <c r="D975" s="1">
        <v>1</v>
      </c>
      <c r="G975" s="1" t="s">
        <v>178</v>
      </c>
      <c r="H975" s="1">
        <v>5.3</v>
      </c>
      <c r="I975" s="1">
        <v>3</v>
      </c>
      <c r="J975" s="1">
        <v>6</v>
      </c>
      <c r="K975" s="1">
        <f t="shared" ref="K975:K1038" si="81">IF(AND((10&gt;J975),(J975&gt;I975),(I975&gt;2)),1,0)</f>
        <v>1</v>
      </c>
      <c r="L975" s="1">
        <f t="shared" si="77"/>
        <v>0</v>
      </c>
      <c r="M975" s="1">
        <f t="shared" si="78"/>
        <v>0</v>
      </c>
      <c r="N975" s="1">
        <f t="shared" si="79"/>
        <v>0</v>
      </c>
      <c r="O975" s="1">
        <f t="shared" si="80"/>
        <v>1</v>
      </c>
    </row>
    <row r="976" spans="1:15" x14ac:dyDescent="0.25">
      <c r="A976" s="1" t="s">
        <v>170</v>
      </c>
      <c r="B976" s="1">
        <v>5.3</v>
      </c>
      <c r="C976" s="1">
        <v>4.0626795199999988</v>
      </c>
      <c r="D976" s="1">
        <v>1</v>
      </c>
      <c r="G976" s="1" t="s">
        <v>189</v>
      </c>
      <c r="H976" s="1">
        <v>4.4000000000000004</v>
      </c>
      <c r="I976" s="1">
        <v>3</v>
      </c>
      <c r="J976" s="1">
        <v>6</v>
      </c>
      <c r="K976" s="1">
        <f t="shared" si="81"/>
        <v>1</v>
      </c>
      <c r="L976" s="1">
        <f t="shared" si="77"/>
        <v>0</v>
      </c>
      <c r="M976" s="1">
        <f t="shared" si="78"/>
        <v>0</v>
      </c>
      <c r="N976" s="1">
        <f t="shared" si="79"/>
        <v>0</v>
      </c>
      <c r="O976" s="1">
        <f t="shared" si="80"/>
        <v>1</v>
      </c>
    </row>
    <row r="977" spans="1:15" x14ac:dyDescent="0.25">
      <c r="A977" s="1" t="s">
        <v>147</v>
      </c>
      <c r="B977" s="1">
        <v>5.0999999999999996</v>
      </c>
      <c r="C977" s="1">
        <v>4.0607713499999987</v>
      </c>
      <c r="D977" s="1">
        <v>1</v>
      </c>
      <c r="G977" s="1" t="s">
        <v>145</v>
      </c>
      <c r="H977" s="1">
        <v>4.7</v>
      </c>
      <c r="I977" s="1">
        <v>3</v>
      </c>
      <c r="J977" s="1">
        <v>6</v>
      </c>
      <c r="K977" s="1">
        <f t="shared" si="81"/>
        <v>1</v>
      </c>
      <c r="L977" s="1">
        <f t="shared" si="77"/>
        <v>0</v>
      </c>
      <c r="M977" s="1">
        <f t="shared" si="78"/>
        <v>0</v>
      </c>
      <c r="N977" s="1">
        <f t="shared" si="79"/>
        <v>0</v>
      </c>
      <c r="O977" s="1">
        <f t="shared" si="80"/>
        <v>1</v>
      </c>
    </row>
    <row r="978" spans="1:15" x14ac:dyDescent="0.25">
      <c r="A978" s="1" t="s">
        <v>71</v>
      </c>
      <c r="B978" s="1">
        <v>4.3</v>
      </c>
      <c r="C978" s="1">
        <v>3.4465203</v>
      </c>
      <c r="D978" s="1">
        <v>0</v>
      </c>
      <c r="G978" s="1" t="s">
        <v>101</v>
      </c>
      <c r="H978" s="1">
        <v>4.9000000000000004</v>
      </c>
      <c r="I978" s="1">
        <v>3</v>
      </c>
      <c r="J978" s="1">
        <v>6</v>
      </c>
      <c r="K978" s="1">
        <f t="shared" si="81"/>
        <v>1</v>
      </c>
      <c r="L978" s="1">
        <f t="shared" si="77"/>
        <v>0</v>
      </c>
      <c r="M978" s="1">
        <f t="shared" si="78"/>
        <v>0</v>
      </c>
      <c r="N978" s="1">
        <f t="shared" si="79"/>
        <v>0</v>
      </c>
      <c r="O978" s="1">
        <f t="shared" si="80"/>
        <v>1</v>
      </c>
    </row>
    <row r="979" spans="1:15" x14ac:dyDescent="0.25">
      <c r="A979" s="1" t="s">
        <v>82</v>
      </c>
      <c r="B979" s="1">
        <v>4.3</v>
      </c>
      <c r="C979" s="1">
        <v>3.1488967799999998</v>
      </c>
      <c r="D979" s="1">
        <v>0</v>
      </c>
      <c r="G979" s="1" t="s">
        <v>123</v>
      </c>
      <c r="H979" s="1">
        <v>4.4000000000000004</v>
      </c>
      <c r="I979" s="1">
        <v>3</v>
      </c>
      <c r="J979" s="1">
        <v>6</v>
      </c>
      <c r="K979" s="1">
        <f t="shared" si="81"/>
        <v>1</v>
      </c>
      <c r="L979" s="1">
        <f t="shared" si="77"/>
        <v>0</v>
      </c>
      <c r="M979" s="1">
        <f t="shared" si="78"/>
        <v>0</v>
      </c>
      <c r="N979" s="1">
        <f t="shared" si="79"/>
        <v>0</v>
      </c>
      <c r="O979" s="1">
        <f t="shared" si="80"/>
        <v>1</v>
      </c>
    </row>
    <row r="980" spans="1:15" x14ac:dyDescent="0.25">
      <c r="A980" s="1" t="s">
        <v>115</v>
      </c>
      <c r="B980" s="1">
        <v>4.9000000000000004</v>
      </c>
      <c r="C980" s="1">
        <v>3.18710228</v>
      </c>
      <c r="D980" s="1">
        <v>0</v>
      </c>
      <c r="G980" s="1" t="s">
        <v>116</v>
      </c>
      <c r="H980" s="1">
        <v>4</v>
      </c>
      <c r="I980" s="1">
        <v>3</v>
      </c>
      <c r="J980" s="1">
        <v>6</v>
      </c>
      <c r="K980" s="1">
        <f t="shared" si="81"/>
        <v>1</v>
      </c>
      <c r="L980" s="1">
        <f t="shared" si="77"/>
        <v>0</v>
      </c>
      <c r="M980" s="1">
        <f t="shared" si="78"/>
        <v>0</v>
      </c>
      <c r="N980" s="1">
        <f t="shared" si="79"/>
        <v>0</v>
      </c>
      <c r="O980" s="1">
        <f t="shared" si="80"/>
        <v>1</v>
      </c>
    </row>
    <row r="981" spans="1:15" x14ac:dyDescent="0.25">
      <c r="A981" s="1" t="s">
        <v>177</v>
      </c>
      <c r="B981" s="1">
        <v>4.8</v>
      </c>
      <c r="C981" s="1">
        <v>3.3090725000000005</v>
      </c>
      <c r="D981" s="1">
        <v>0</v>
      </c>
      <c r="G981" s="1" t="s">
        <v>184</v>
      </c>
      <c r="H981" s="1">
        <v>5.4</v>
      </c>
      <c r="I981" s="1">
        <v>3</v>
      </c>
      <c r="J981" s="1">
        <v>6</v>
      </c>
      <c r="K981" s="1">
        <f t="shared" si="81"/>
        <v>1</v>
      </c>
      <c r="L981" s="1">
        <f t="shared" si="77"/>
        <v>0</v>
      </c>
      <c r="M981" s="1">
        <f t="shared" si="78"/>
        <v>0</v>
      </c>
      <c r="N981" s="1">
        <f t="shared" si="79"/>
        <v>0</v>
      </c>
      <c r="O981" s="1">
        <f t="shared" si="80"/>
        <v>1</v>
      </c>
    </row>
    <row r="982" spans="1:15" x14ac:dyDescent="0.25">
      <c r="A982" s="1" t="s">
        <v>127</v>
      </c>
      <c r="B982" s="1">
        <v>4.7</v>
      </c>
      <c r="C982" s="1">
        <v>4.1820878099999996</v>
      </c>
      <c r="D982" s="1">
        <v>0</v>
      </c>
      <c r="G982" s="1" t="s">
        <v>185</v>
      </c>
      <c r="H982" s="1">
        <v>4.5</v>
      </c>
      <c r="I982" s="1">
        <v>3</v>
      </c>
      <c r="J982" s="1">
        <v>6</v>
      </c>
      <c r="K982" s="1">
        <f t="shared" si="81"/>
        <v>1</v>
      </c>
      <c r="L982" s="1">
        <f t="shared" si="77"/>
        <v>0</v>
      </c>
      <c r="M982" s="1">
        <f t="shared" si="78"/>
        <v>0</v>
      </c>
      <c r="N982" s="1">
        <f t="shared" si="79"/>
        <v>0</v>
      </c>
      <c r="O982" s="1">
        <f t="shared" si="80"/>
        <v>1</v>
      </c>
    </row>
    <row r="983" spans="1:15" x14ac:dyDescent="0.25">
      <c r="A983" s="1" t="s">
        <v>140</v>
      </c>
      <c r="B983" s="1">
        <v>4.9000000000000004</v>
      </c>
      <c r="C983" s="1">
        <v>3.4215146600000002</v>
      </c>
      <c r="D983" s="1">
        <v>0</v>
      </c>
      <c r="G983" s="1" t="s">
        <v>145</v>
      </c>
      <c r="H983" s="1">
        <v>4.7</v>
      </c>
      <c r="I983" s="1">
        <v>3</v>
      </c>
      <c r="J983" s="1">
        <v>6</v>
      </c>
      <c r="K983" s="1">
        <f t="shared" si="81"/>
        <v>1</v>
      </c>
      <c r="L983" s="1">
        <f t="shared" si="77"/>
        <v>0</v>
      </c>
      <c r="M983" s="1">
        <f t="shared" si="78"/>
        <v>0</v>
      </c>
      <c r="N983" s="1">
        <f t="shared" si="79"/>
        <v>0</v>
      </c>
      <c r="O983" s="1">
        <f t="shared" si="80"/>
        <v>1</v>
      </c>
    </row>
    <row r="984" spans="1:15" x14ac:dyDescent="0.25">
      <c r="A984" s="1" t="s">
        <v>132</v>
      </c>
      <c r="B984" s="1">
        <v>5.0999999999999996</v>
      </c>
      <c r="C984" s="1">
        <v>3.0584027300000001</v>
      </c>
      <c r="D984" s="1">
        <v>-1</v>
      </c>
      <c r="G984" s="1" t="s">
        <v>74</v>
      </c>
      <c r="H984" s="1">
        <v>4.4000000000000004</v>
      </c>
      <c r="I984" s="1">
        <v>3</v>
      </c>
      <c r="J984" s="1">
        <v>6</v>
      </c>
      <c r="K984" s="1">
        <f t="shared" si="81"/>
        <v>1</v>
      </c>
      <c r="L984" s="1">
        <f t="shared" si="77"/>
        <v>0</v>
      </c>
      <c r="M984" s="1">
        <f t="shared" si="78"/>
        <v>0</v>
      </c>
      <c r="N984" s="1">
        <f t="shared" si="79"/>
        <v>0</v>
      </c>
      <c r="O984" s="1">
        <f t="shared" si="80"/>
        <v>1</v>
      </c>
    </row>
    <row r="985" spans="1:15" x14ac:dyDescent="0.25">
      <c r="A985" s="1" t="s">
        <v>181</v>
      </c>
      <c r="B985" s="1">
        <v>4.5</v>
      </c>
      <c r="C985" s="1">
        <v>3.3779242600000008</v>
      </c>
      <c r="D985" s="1">
        <v>15</v>
      </c>
      <c r="G985" s="1" t="s">
        <v>106</v>
      </c>
      <c r="H985" s="1">
        <v>4.3</v>
      </c>
      <c r="I985" s="1">
        <v>3</v>
      </c>
      <c r="J985" s="1">
        <v>6</v>
      </c>
      <c r="K985" s="1">
        <f t="shared" si="81"/>
        <v>1</v>
      </c>
      <c r="L985" s="1">
        <f t="shared" si="77"/>
        <v>0</v>
      </c>
      <c r="M985" s="1">
        <f t="shared" si="78"/>
        <v>0</v>
      </c>
      <c r="N985" s="1">
        <f t="shared" si="79"/>
        <v>0</v>
      </c>
      <c r="O985" s="1">
        <f t="shared" si="80"/>
        <v>1</v>
      </c>
    </row>
    <row r="986" spans="1:15" x14ac:dyDescent="0.25">
      <c r="A986" s="1" t="s">
        <v>81</v>
      </c>
      <c r="B986" s="1">
        <v>4.5999999999999996</v>
      </c>
      <c r="C986" s="1">
        <v>4.3053085399999995</v>
      </c>
      <c r="D986" s="1">
        <v>12</v>
      </c>
      <c r="G986" s="1" t="s">
        <v>115</v>
      </c>
      <c r="H986" s="1">
        <v>4.9000000000000004</v>
      </c>
      <c r="I986" s="1">
        <v>3</v>
      </c>
      <c r="J986" s="1">
        <v>6</v>
      </c>
      <c r="K986" s="1">
        <f t="shared" si="81"/>
        <v>1</v>
      </c>
      <c r="L986" s="1">
        <f t="shared" si="77"/>
        <v>0</v>
      </c>
      <c r="M986" s="1">
        <f t="shared" si="78"/>
        <v>0</v>
      </c>
      <c r="N986" s="1">
        <f t="shared" si="79"/>
        <v>0</v>
      </c>
      <c r="O986" s="1">
        <f t="shared" si="80"/>
        <v>1</v>
      </c>
    </row>
    <row r="987" spans="1:15" x14ac:dyDescent="0.25">
      <c r="A987" s="1" t="s">
        <v>169</v>
      </c>
      <c r="B987" s="1">
        <v>4.5</v>
      </c>
      <c r="C987" s="1">
        <v>3.3710317000000005</v>
      </c>
      <c r="D987" s="1">
        <v>8</v>
      </c>
      <c r="G987" s="1" t="s">
        <v>194</v>
      </c>
      <c r="H987" s="1">
        <v>5.2</v>
      </c>
      <c r="I987" s="1">
        <v>3</v>
      </c>
      <c r="J987" s="1">
        <v>6</v>
      </c>
      <c r="K987" s="1">
        <f t="shared" si="81"/>
        <v>1</v>
      </c>
      <c r="L987" s="1">
        <f t="shared" si="77"/>
        <v>0</v>
      </c>
      <c r="M987" s="1">
        <f t="shared" si="78"/>
        <v>0</v>
      </c>
      <c r="N987" s="1">
        <f t="shared" si="79"/>
        <v>0</v>
      </c>
      <c r="O987" s="1">
        <f t="shared" si="80"/>
        <v>1</v>
      </c>
    </row>
    <row r="988" spans="1:15" x14ac:dyDescent="0.25">
      <c r="A988" s="1" t="s">
        <v>104</v>
      </c>
      <c r="B988" s="1">
        <v>5.4</v>
      </c>
      <c r="C988" s="1">
        <v>3.2905610999999997</v>
      </c>
      <c r="D988" s="1">
        <v>7</v>
      </c>
      <c r="G988" s="1" t="s">
        <v>106</v>
      </c>
      <c r="H988" s="1">
        <v>4.3</v>
      </c>
      <c r="I988" s="1">
        <v>3</v>
      </c>
      <c r="J988" s="1">
        <v>6</v>
      </c>
      <c r="K988" s="1">
        <f t="shared" si="81"/>
        <v>1</v>
      </c>
      <c r="L988" s="1">
        <f t="shared" si="77"/>
        <v>0</v>
      </c>
      <c r="M988" s="1">
        <f t="shared" si="78"/>
        <v>0</v>
      </c>
      <c r="N988" s="1">
        <f t="shared" si="79"/>
        <v>0</v>
      </c>
      <c r="O988" s="1">
        <f t="shared" si="80"/>
        <v>1</v>
      </c>
    </row>
    <row r="989" spans="1:15" x14ac:dyDescent="0.25">
      <c r="A989" s="1" t="s">
        <v>108</v>
      </c>
      <c r="B989" s="1">
        <v>4.4000000000000004</v>
      </c>
      <c r="C989" s="1">
        <v>4.1795837999999996</v>
      </c>
      <c r="D989" s="1">
        <v>7</v>
      </c>
      <c r="G989" s="1" t="s">
        <v>142</v>
      </c>
      <c r="H989" s="1">
        <v>4.4000000000000004</v>
      </c>
      <c r="I989" s="1">
        <v>3</v>
      </c>
      <c r="J989" s="1">
        <v>6</v>
      </c>
      <c r="K989" s="1">
        <f t="shared" si="81"/>
        <v>1</v>
      </c>
      <c r="L989" s="1">
        <f t="shared" si="77"/>
        <v>0</v>
      </c>
      <c r="M989" s="1">
        <f t="shared" si="78"/>
        <v>0</v>
      </c>
      <c r="N989" s="1">
        <f t="shared" si="79"/>
        <v>0</v>
      </c>
      <c r="O989" s="1">
        <f t="shared" si="80"/>
        <v>1</v>
      </c>
    </row>
    <row r="990" spans="1:15" x14ac:dyDescent="0.25">
      <c r="A990" s="1" t="s">
        <v>78</v>
      </c>
      <c r="B990" s="1">
        <v>4.2</v>
      </c>
      <c r="C990" s="1">
        <v>3.9504555799999994</v>
      </c>
      <c r="D990" s="1">
        <v>6</v>
      </c>
      <c r="G990" s="1" t="s">
        <v>114</v>
      </c>
      <c r="H990" s="1">
        <v>4.5</v>
      </c>
      <c r="I990" s="1">
        <v>3</v>
      </c>
      <c r="J990" s="1">
        <v>6</v>
      </c>
      <c r="K990" s="1">
        <f t="shared" si="81"/>
        <v>1</v>
      </c>
      <c r="L990" s="1">
        <f t="shared" si="77"/>
        <v>0</v>
      </c>
      <c r="M990" s="1">
        <f t="shared" si="78"/>
        <v>0</v>
      </c>
      <c r="N990" s="1">
        <f t="shared" si="79"/>
        <v>0</v>
      </c>
      <c r="O990" s="1">
        <f t="shared" si="80"/>
        <v>1</v>
      </c>
    </row>
    <row r="991" spans="1:15" x14ac:dyDescent="0.25">
      <c r="A991" s="1" t="s">
        <v>101</v>
      </c>
      <c r="B991" s="1">
        <v>4.9000000000000004</v>
      </c>
      <c r="C991" s="1">
        <v>3.55832273</v>
      </c>
      <c r="D991" s="1">
        <v>6</v>
      </c>
      <c r="G991" s="1" t="s">
        <v>133</v>
      </c>
      <c r="H991" s="1">
        <v>4.5999999999999996</v>
      </c>
      <c r="I991" s="1">
        <v>3</v>
      </c>
      <c r="J991" s="1">
        <v>6</v>
      </c>
      <c r="K991" s="1">
        <f t="shared" si="81"/>
        <v>1</v>
      </c>
      <c r="L991" s="1">
        <f t="shared" si="77"/>
        <v>0</v>
      </c>
      <c r="M991" s="1">
        <f t="shared" si="78"/>
        <v>0</v>
      </c>
      <c r="N991" s="1">
        <f t="shared" si="79"/>
        <v>0</v>
      </c>
      <c r="O991" s="1">
        <f t="shared" si="80"/>
        <v>1</v>
      </c>
    </row>
    <row r="992" spans="1:15" x14ac:dyDescent="0.25">
      <c r="A992" s="1" t="s">
        <v>176</v>
      </c>
      <c r="B992" s="1">
        <v>4.2</v>
      </c>
      <c r="C992" s="1">
        <v>3.4582296000000006</v>
      </c>
      <c r="D992" s="1">
        <v>6</v>
      </c>
      <c r="G992" s="1" t="s">
        <v>122</v>
      </c>
      <c r="H992" s="1">
        <v>4.5</v>
      </c>
      <c r="I992" s="1">
        <v>3</v>
      </c>
      <c r="J992" s="1">
        <v>6</v>
      </c>
      <c r="K992" s="1">
        <f t="shared" si="81"/>
        <v>1</v>
      </c>
      <c r="L992" s="1">
        <f t="shared" si="77"/>
        <v>0</v>
      </c>
      <c r="M992" s="1">
        <f t="shared" si="78"/>
        <v>0</v>
      </c>
      <c r="N992" s="1">
        <f t="shared" si="79"/>
        <v>0</v>
      </c>
      <c r="O992" s="1">
        <f t="shared" si="80"/>
        <v>1</v>
      </c>
    </row>
    <row r="993" spans="1:15" x14ac:dyDescent="0.25">
      <c r="A993" s="1" t="s">
        <v>133</v>
      </c>
      <c r="B993" s="1">
        <v>4.5999999999999996</v>
      </c>
      <c r="C993" s="1">
        <v>4.1897751999999997</v>
      </c>
      <c r="D993" s="1">
        <v>6</v>
      </c>
      <c r="G993" s="1" t="s">
        <v>159</v>
      </c>
      <c r="H993" s="1">
        <v>4.3</v>
      </c>
      <c r="I993" s="1">
        <v>3</v>
      </c>
      <c r="J993" s="1">
        <v>6</v>
      </c>
      <c r="K993" s="1">
        <f t="shared" si="81"/>
        <v>1</v>
      </c>
      <c r="L993" s="1">
        <f t="shared" si="77"/>
        <v>0</v>
      </c>
      <c r="M993" s="1">
        <f t="shared" si="78"/>
        <v>0</v>
      </c>
      <c r="N993" s="1">
        <f t="shared" si="79"/>
        <v>0</v>
      </c>
      <c r="O993" s="1">
        <f t="shared" si="80"/>
        <v>1</v>
      </c>
    </row>
    <row r="994" spans="1:15" x14ac:dyDescent="0.25">
      <c r="A994" s="1" t="s">
        <v>67</v>
      </c>
      <c r="B994" s="1">
        <v>5.4</v>
      </c>
      <c r="C994" s="1">
        <v>3.9261437700000004</v>
      </c>
      <c r="D994" s="1">
        <v>5</v>
      </c>
      <c r="G994" s="1" t="s">
        <v>81</v>
      </c>
      <c r="H994" s="1">
        <v>4.5999999999999996</v>
      </c>
      <c r="I994" s="1">
        <v>3</v>
      </c>
      <c r="J994" s="1">
        <v>6</v>
      </c>
      <c r="K994" s="1">
        <f t="shared" si="81"/>
        <v>1</v>
      </c>
      <c r="L994" s="1">
        <f t="shared" si="77"/>
        <v>0</v>
      </c>
      <c r="M994" s="1">
        <f t="shared" si="78"/>
        <v>0</v>
      </c>
      <c r="N994" s="1">
        <f t="shared" si="79"/>
        <v>0</v>
      </c>
      <c r="O994" s="1">
        <f t="shared" si="80"/>
        <v>1</v>
      </c>
    </row>
    <row r="995" spans="1:15" x14ac:dyDescent="0.25">
      <c r="A995" s="1" t="s">
        <v>175</v>
      </c>
      <c r="B995" s="1">
        <v>3.9</v>
      </c>
      <c r="C995" s="1">
        <v>4.0535604000000003</v>
      </c>
      <c r="D995" s="1">
        <v>5</v>
      </c>
      <c r="G995" s="1" t="s">
        <v>181</v>
      </c>
      <c r="H995" s="1">
        <v>4.5</v>
      </c>
      <c r="I995" s="1">
        <v>3</v>
      </c>
      <c r="J995" s="1">
        <v>6</v>
      </c>
      <c r="K995" s="1">
        <f t="shared" si="81"/>
        <v>1</v>
      </c>
      <c r="L995" s="1">
        <f t="shared" si="77"/>
        <v>0</v>
      </c>
      <c r="M995" s="1">
        <f t="shared" si="78"/>
        <v>0</v>
      </c>
      <c r="N995" s="1">
        <f t="shared" si="79"/>
        <v>0</v>
      </c>
      <c r="O995" s="1">
        <f t="shared" si="80"/>
        <v>1</v>
      </c>
    </row>
    <row r="996" spans="1:15" x14ac:dyDescent="0.25">
      <c r="A996" s="1" t="s">
        <v>74</v>
      </c>
      <c r="B996" s="1">
        <v>4.4000000000000004</v>
      </c>
      <c r="C996" s="1">
        <v>2.8272992000000001</v>
      </c>
      <c r="D996" s="1">
        <v>2</v>
      </c>
      <c r="G996" s="1" t="s">
        <v>176</v>
      </c>
      <c r="H996" s="1">
        <v>4.2</v>
      </c>
      <c r="I996" s="1">
        <v>3</v>
      </c>
      <c r="J996" s="1">
        <v>6</v>
      </c>
      <c r="K996" s="1">
        <f t="shared" si="81"/>
        <v>1</v>
      </c>
      <c r="L996" s="1">
        <f t="shared" si="77"/>
        <v>0</v>
      </c>
      <c r="M996" s="1">
        <f t="shared" si="78"/>
        <v>0</v>
      </c>
      <c r="N996" s="1">
        <f t="shared" si="79"/>
        <v>0</v>
      </c>
      <c r="O996" s="1">
        <f t="shared" si="80"/>
        <v>1</v>
      </c>
    </row>
    <row r="997" spans="1:15" x14ac:dyDescent="0.25">
      <c r="A997" s="1" t="s">
        <v>105</v>
      </c>
      <c r="B997" s="1">
        <v>4.4000000000000004</v>
      </c>
      <c r="C997" s="1">
        <v>3.9737552900000006</v>
      </c>
      <c r="D997" s="1">
        <v>2</v>
      </c>
      <c r="G997" s="1" t="s">
        <v>76</v>
      </c>
      <c r="H997" s="1">
        <v>4.9000000000000004</v>
      </c>
      <c r="I997" s="1">
        <v>3</v>
      </c>
      <c r="J997" s="1">
        <v>6</v>
      </c>
      <c r="K997" s="1">
        <f t="shared" si="81"/>
        <v>1</v>
      </c>
      <c r="L997" s="1">
        <f t="shared" si="77"/>
        <v>0</v>
      </c>
      <c r="M997" s="1">
        <f t="shared" si="78"/>
        <v>0</v>
      </c>
      <c r="N997" s="1">
        <f t="shared" si="79"/>
        <v>0</v>
      </c>
      <c r="O997" s="1">
        <f t="shared" si="80"/>
        <v>1</v>
      </c>
    </row>
    <row r="998" spans="1:15" x14ac:dyDescent="0.25">
      <c r="A998" s="1" t="s">
        <v>109</v>
      </c>
      <c r="B998" s="1">
        <v>5.7</v>
      </c>
      <c r="C998" s="1">
        <v>4.1035017700000003</v>
      </c>
      <c r="D998" s="1">
        <v>2</v>
      </c>
      <c r="G998" s="1" t="s">
        <v>204</v>
      </c>
      <c r="H998" s="1">
        <v>4.3</v>
      </c>
      <c r="I998" s="1">
        <v>3</v>
      </c>
      <c r="J998" s="1">
        <v>6</v>
      </c>
      <c r="K998" s="1">
        <f t="shared" si="81"/>
        <v>1</v>
      </c>
      <c r="L998" s="1">
        <f t="shared" si="77"/>
        <v>0</v>
      </c>
      <c r="M998" s="1">
        <f t="shared" si="78"/>
        <v>0</v>
      </c>
      <c r="N998" s="1">
        <f t="shared" si="79"/>
        <v>0</v>
      </c>
      <c r="O998" s="1">
        <f t="shared" si="80"/>
        <v>1</v>
      </c>
    </row>
    <row r="999" spans="1:15" x14ac:dyDescent="0.25">
      <c r="A999" s="1" t="s">
        <v>173</v>
      </c>
      <c r="B999" s="1">
        <v>4.3</v>
      </c>
      <c r="C999" s="1">
        <v>3.6963110000000006</v>
      </c>
      <c r="D999" s="1">
        <v>1</v>
      </c>
      <c r="G999" s="1" t="s">
        <v>138</v>
      </c>
      <c r="H999" s="1">
        <v>4.7</v>
      </c>
      <c r="I999" s="1">
        <v>3</v>
      </c>
      <c r="J999" s="1">
        <v>6</v>
      </c>
      <c r="K999" s="1">
        <f t="shared" si="81"/>
        <v>1</v>
      </c>
      <c r="L999" s="1">
        <f t="shared" si="77"/>
        <v>0</v>
      </c>
      <c r="M999" s="1">
        <f t="shared" si="78"/>
        <v>0</v>
      </c>
      <c r="N999" s="1">
        <f t="shared" si="79"/>
        <v>0</v>
      </c>
      <c r="O999" s="1">
        <f t="shared" si="80"/>
        <v>1</v>
      </c>
    </row>
    <row r="1000" spans="1:15" x14ac:dyDescent="0.25">
      <c r="A1000" s="1" t="s">
        <v>166</v>
      </c>
      <c r="B1000" s="1">
        <v>4.3</v>
      </c>
      <c r="C1000" s="1">
        <v>4.1561000000000012</v>
      </c>
      <c r="D1000" s="1">
        <v>1</v>
      </c>
      <c r="G1000" s="1" t="s">
        <v>77</v>
      </c>
      <c r="H1000" s="1">
        <v>4.7</v>
      </c>
      <c r="I1000" s="1">
        <v>3</v>
      </c>
      <c r="J1000" s="1">
        <v>6</v>
      </c>
      <c r="K1000" s="1">
        <f t="shared" si="81"/>
        <v>1</v>
      </c>
      <c r="L1000" s="1">
        <f t="shared" si="77"/>
        <v>0</v>
      </c>
      <c r="M1000" s="1">
        <f t="shared" si="78"/>
        <v>0</v>
      </c>
      <c r="N1000" s="1">
        <f t="shared" si="79"/>
        <v>0</v>
      </c>
      <c r="O1000" s="1">
        <f t="shared" si="80"/>
        <v>1</v>
      </c>
    </row>
    <row r="1001" spans="1:15" x14ac:dyDescent="0.25">
      <c r="A1001" s="1" t="s">
        <v>121</v>
      </c>
      <c r="B1001" s="1">
        <v>3.9</v>
      </c>
      <c r="C1001" s="1">
        <v>4.5377939999999999</v>
      </c>
      <c r="D1001" s="1">
        <v>1</v>
      </c>
      <c r="G1001" s="1" t="s">
        <v>178</v>
      </c>
      <c r="H1001" s="1">
        <v>5.3</v>
      </c>
      <c r="I1001" s="1">
        <v>3</v>
      </c>
      <c r="J1001" s="1">
        <v>6</v>
      </c>
      <c r="K1001" s="1">
        <f t="shared" si="81"/>
        <v>1</v>
      </c>
      <c r="L1001" s="1">
        <f t="shared" si="77"/>
        <v>0</v>
      </c>
      <c r="M1001" s="1">
        <f t="shared" si="78"/>
        <v>0</v>
      </c>
      <c r="N1001" s="1">
        <f t="shared" si="79"/>
        <v>0</v>
      </c>
      <c r="O1001" s="1">
        <f t="shared" si="80"/>
        <v>1</v>
      </c>
    </row>
    <row r="1002" spans="1:15" x14ac:dyDescent="0.25">
      <c r="A1002" s="1" t="s">
        <v>128</v>
      </c>
      <c r="B1002" s="1">
        <v>4.3</v>
      </c>
      <c r="C1002" s="1">
        <v>3.6784960400000006</v>
      </c>
      <c r="D1002" s="1">
        <v>1</v>
      </c>
      <c r="G1002" s="1" t="s">
        <v>154</v>
      </c>
      <c r="H1002" s="1">
        <v>5.7</v>
      </c>
      <c r="I1002" s="1">
        <v>3</v>
      </c>
      <c r="J1002" s="1">
        <v>6</v>
      </c>
      <c r="K1002" s="1">
        <f t="shared" si="81"/>
        <v>1</v>
      </c>
      <c r="L1002" s="1">
        <f t="shared" si="77"/>
        <v>0</v>
      </c>
      <c r="M1002" s="1">
        <f t="shared" si="78"/>
        <v>0</v>
      </c>
      <c r="N1002" s="1">
        <f t="shared" si="79"/>
        <v>0</v>
      </c>
      <c r="O1002" s="1">
        <f t="shared" si="80"/>
        <v>1</v>
      </c>
    </row>
    <row r="1003" spans="1:15" x14ac:dyDescent="0.25">
      <c r="A1003" s="1" t="s">
        <v>130</v>
      </c>
      <c r="B1003" s="1">
        <v>4.0999999999999996</v>
      </c>
      <c r="C1003" s="1">
        <v>3.7826707999999991</v>
      </c>
      <c r="D1003" s="1">
        <v>1</v>
      </c>
      <c r="G1003" s="1" t="s">
        <v>118</v>
      </c>
      <c r="H1003" s="1">
        <v>6.2</v>
      </c>
      <c r="I1003" s="1">
        <v>3</v>
      </c>
      <c r="J1003" s="1">
        <v>6</v>
      </c>
      <c r="K1003" s="1">
        <f t="shared" si="81"/>
        <v>1</v>
      </c>
      <c r="L1003" s="1">
        <f t="shared" si="77"/>
        <v>0</v>
      </c>
      <c r="M1003" s="1">
        <f t="shared" si="78"/>
        <v>0</v>
      </c>
      <c r="N1003" s="1">
        <f t="shared" si="79"/>
        <v>0</v>
      </c>
      <c r="O1003" s="1">
        <f t="shared" si="80"/>
        <v>1</v>
      </c>
    </row>
    <row r="1004" spans="1:15" x14ac:dyDescent="0.25">
      <c r="A1004" s="1" t="s">
        <v>191</v>
      </c>
      <c r="B1004" s="1">
        <v>4.3</v>
      </c>
      <c r="C1004" s="1">
        <v>2.3093944700000004</v>
      </c>
      <c r="D1004" s="1">
        <v>1</v>
      </c>
      <c r="G1004" s="1" t="s">
        <v>152</v>
      </c>
      <c r="H1004" s="1">
        <v>4.5</v>
      </c>
      <c r="I1004" s="1">
        <v>3</v>
      </c>
      <c r="J1004" s="1">
        <v>6</v>
      </c>
      <c r="K1004" s="1">
        <f t="shared" si="81"/>
        <v>1</v>
      </c>
      <c r="L1004" s="1">
        <f t="shared" si="77"/>
        <v>0</v>
      </c>
      <c r="M1004" s="1">
        <f t="shared" si="78"/>
        <v>0</v>
      </c>
      <c r="N1004" s="1">
        <f t="shared" si="79"/>
        <v>0</v>
      </c>
      <c r="O1004" s="1">
        <f t="shared" si="80"/>
        <v>1</v>
      </c>
    </row>
    <row r="1005" spans="1:15" x14ac:dyDescent="0.25">
      <c r="A1005" s="1" t="s">
        <v>172</v>
      </c>
      <c r="B1005" s="1">
        <v>4.2</v>
      </c>
      <c r="C1005" s="1">
        <v>5.3027009100000013</v>
      </c>
      <c r="D1005" s="1">
        <v>0</v>
      </c>
      <c r="G1005" s="1" t="s">
        <v>109</v>
      </c>
      <c r="H1005" s="1">
        <v>5.7</v>
      </c>
      <c r="I1005" s="1">
        <v>3</v>
      </c>
      <c r="J1005" s="1">
        <v>6</v>
      </c>
      <c r="K1005" s="1">
        <f t="shared" si="81"/>
        <v>1</v>
      </c>
      <c r="L1005" s="1">
        <f t="shared" si="77"/>
        <v>0</v>
      </c>
      <c r="M1005" s="1">
        <f t="shared" si="78"/>
        <v>0</v>
      </c>
      <c r="N1005" s="1">
        <f t="shared" si="79"/>
        <v>0</v>
      </c>
      <c r="O1005" s="1">
        <f t="shared" si="80"/>
        <v>1</v>
      </c>
    </row>
    <row r="1006" spans="1:15" x14ac:dyDescent="0.25">
      <c r="A1006" s="1" t="s">
        <v>92</v>
      </c>
      <c r="B1006" s="1">
        <v>5.4</v>
      </c>
      <c r="C1006" s="1">
        <v>3.9295082800000003</v>
      </c>
      <c r="D1006" s="1">
        <v>0</v>
      </c>
      <c r="G1006" s="1" t="s">
        <v>137</v>
      </c>
      <c r="H1006" s="1">
        <v>5.3</v>
      </c>
      <c r="I1006" s="1">
        <v>3</v>
      </c>
      <c r="J1006" s="1">
        <v>5</v>
      </c>
      <c r="K1006" s="1">
        <f t="shared" si="81"/>
        <v>1</v>
      </c>
      <c r="L1006" s="1">
        <f t="shared" si="77"/>
        <v>0</v>
      </c>
      <c r="M1006" s="1">
        <f t="shared" si="78"/>
        <v>0</v>
      </c>
      <c r="N1006" s="1">
        <f t="shared" si="79"/>
        <v>0</v>
      </c>
      <c r="O1006" s="1">
        <f t="shared" si="80"/>
        <v>1</v>
      </c>
    </row>
    <row r="1007" spans="1:15" x14ac:dyDescent="0.25">
      <c r="A1007" s="1" t="s">
        <v>118</v>
      </c>
      <c r="B1007" s="1">
        <v>6.2</v>
      </c>
      <c r="C1007" s="1">
        <v>4.2441296199999989</v>
      </c>
      <c r="D1007" s="1">
        <v>0</v>
      </c>
      <c r="G1007" s="1" t="s">
        <v>83</v>
      </c>
      <c r="H1007" s="1">
        <v>4.4000000000000004</v>
      </c>
      <c r="I1007" s="1">
        <v>3</v>
      </c>
      <c r="J1007" s="1">
        <v>5</v>
      </c>
      <c r="K1007" s="1">
        <f t="shared" si="81"/>
        <v>1</v>
      </c>
      <c r="L1007" s="1">
        <f t="shared" si="77"/>
        <v>0</v>
      </c>
      <c r="M1007" s="1">
        <f t="shared" si="78"/>
        <v>0</v>
      </c>
      <c r="N1007" s="1">
        <f t="shared" si="79"/>
        <v>0</v>
      </c>
      <c r="O1007" s="1">
        <f t="shared" si="80"/>
        <v>1</v>
      </c>
    </row>
    <row r="1008" spans="1:15" x14ac:dyDescent="0.25">
      <c r="A1008" s="1" t="s">
        <v>143</v>
      </c>
      <c r="B1008" s="1">
        <v>4.5999999999999996</v>
      </c>
      <c r="C1008" s="1">
        <v>4.2842364000000002</v>
      </c>
      <c r="D1008" s="1">
        <v>0</v>
      </c>
      <c r="G1008" s="1" t="s">
        <v>130</v>
      </c>
      <c r="H1008" s="1">
        <v>4.0999999999999996</v>
      </c>
      <c r="I1008" s="1">
        <v>3</v>
      </c>
      <c r="J1008" s="1">
        <v>5</v>
      </c>
      <c r="K1008" s="1">
        <f t="shared" si="81"/>
        <v>1</v>
      </c>
      <c r="L1008" s="1">
        <f t="shared" si="77"/>
        <v>0</v>
      </c>
      <c r="M1008" s="1">
        <f t="shared" si="78"/>
        <v>0</v>
      </c>
      <c r="N1008" s="1">
        <f t="shared" si="79"/>
        <v>0</v>
      </c>
      <c r="O1008" s="1">
        <f t="shared" si="80"/>
        <v>1</v>
      </c>
    </row>
    <row r="1009" spans="1:15" x14ac:dyDescent="0.25">
      <c r="A1009" s="1" t="s">
        <v>112</v>
      </c>
      <c r="B1009" s="1">
        <v>4.9000000000000004</v>
      </c>
      <c r="C1009" s="1">
        <v>2.5894492299999996</v>
      </c>
      <c r="D1009" s="1">
        <v>17</v>
      </c>
      <c r="G1009" s="1" t="s">
        <v>70</v>
      </c>
      <c r="H1009" s="1">
        <v>3.7</v>
      </c>
      <c r="I1009" s="1">
        <v>3</v>
      </c>
      <c r="J1009" s="1">
        <v>5</v>
      </c>
      <c r="K1009" s="1">
        <f t="shared" si="81"/>
        <v>1</v>
      </c>
      <c r="L1009" s="1">
        <f t="shared" si="77"/>
        <v>0</v>
      </c>
      <c r="M1009" s="1">
        <f t="shared" si="78"/>
        <v>0</v>
      </c>
      <c r="N1009" s="1">
        <f t="shared" si="79"/>
        <v>0</v>
      </c>
      <c r="O1009" s="1">
        <f t="shared" si="80"/>
        <v>1</v>
      </c>
    </row>
    <row r="1010" spans="1:15" x14ac:dyDescent="0.25">
      <c r="A1010" s="1" t="s">
        <v>86</v>
      </c>
      <c r="B1010" s="1">
        <v>4.3</v>
      </c>
      <c r="C1010" s="1">
        <v>3.7068537799999999</v>
      </c>
      <c r="D1010" s="1">
        <v>11</v>
      </c>
      <c r="G1010" s="1" t="s">
        <v>132</v>
      </c>
      <c r="H1010" s="1">
        <v>5.0999999999999996</v>
      </c>
      <c r="I1010" s="1">
        <v>3</v>
      </c>
      <c r="J1010" s="1">
        <v>5</v>
      </c>
      <c r="K1010" s="1">
        <f t="shared" si="81"/>
        <v>1</v>
      </c>
      <c r="L1010" s="1">
        <f t="shared" si="77"/>
        <v>0</v>
      </c>
      <c r="M1010" s="1">
        <f t="shared" si="78"/>
        <v>0</v>
      </c>
      <c r="N1010" s="1">
        <f t="shared" si="79"/>
        <v>0</v>
      </c>
      <c r="O1010" s="1">
        <f t="shared" si="80"/>
        <v>1</v>
      </c>
    </row>
    <row r="1011" spans="1:15" x14ac:dyDescent="0.25">
      <c r="A1011" s="1" t="s">
        <v>155</v>
      </c>
      <c r="B1011" s="1">
        <v>8.5</v>
      </c>
      <c r="C1011" s="1">
        <v>5.8308816099999987</v>
      </c>
      <c r="D1011" s="1">
        <v>9</v>
      </c>
      <c r="G1011" s="1" t="s">
        <v>76</v>
      </c>
      <c r="H1011" s="1">
        <v>4.9000000000000004</v>
      </c>
      <c r="I1011" s="1">
        <v>3</v>
      </c>
      <c r="J1011" s="1">
        <v>5</v>
      </c>
      <c r="K1011" s="1">
        <f t="shared" si="81"/>
        <v>1</v>
      </c>
      <c r="L1011" s="1">
        <f t="shared" si="77"/>
        <v>0</v>
      </c>
      <c r="M1011" s="1">
        <f t="shared" si="78"/>
        <v>0</v>
      </c>
      <c r="N1011" s="1">
        <f t="shared" si="79"/>
        <v>0</v>
      </c>
      <c r="O1011" s="1">
        <f t="shared" si="80"/>
        <v>1</v>
      </c>
    </row>
    <row r="1012" spans="1:15" x14ac:dyDescent="0.25">
      <c r="A1012" s="1" t="s">
        <v>163</v>
      </c>
      <c r="B1012" s="1">
        <v>5.6</v>
      </c>
      <c r="C1012" s="1">
        <v>3.4304153399999997</v>
      </c>
      <c r="D1012" s="1">
        <v>8</v>
      </c>
      <c r="G1012" s="1" t="s">
        <v>105</v>
      </c>
      <c r="H1012" s="1">
        <v>4.4000000000000004</v>
      </c>
      <c r="I1012" s="1">
        <v>3</v>
      </c>
      <c r="J1012" s="1">
        <v>5</v>
      </c>
      <c r="K1012" s="1">
        <f t="shared" si="81"/>
        <v>1</v>
      </c>
      <c r="L1012" s="1">
        <f t="shared" si="77"/>
        <v>0</v>
      </c>
      <c r="M1012" s="1">
        <f t="shared" si="78"/>
        <v>0</v>
      </c>
      <c r="N1012" s="1">
        <f t="shared" si="79"/>
        <v>0</v>
      </c>
      <c r="O1012" s="1">
        <f t="shared" si="80"/>
        <v>1</v>
      </c>
    </row>
    <row r="1013" spans="1:15" x14ac:dyDescent="0.25">
      <c r="A1013" s="1" t="s">
        <v>59</v>
      </c>
      <c r="B1013" s="1">
        <v>6.7</v>
      </c>
      <c r="C1013" s="1">
        <v>2.8377281900000004</v>
      </c>
      <c r="D1013" s="1">
        <v>7</v>
      </c>
      <c r="G1013" s="1" t="s">
        <v>189</v>
      </c>
      <c r="H1013" s="1">
        <v>4.4000000000000004</v>
      </c>
      <c r="I1013" s="1">
        <v>3</v>
      </c>
      <c r="J1013" s="1">
        <v>5</v>
      </c>
      <c r="K1013" s="1">
        <f t="shared" si="81"/>
        <v>1</v>
      </c>
      <c r="L1013" s="1">
        <f t="shared" si="77"/>
        <v>0</v>
      </c>
      <c r="M1013" s="1">
        <f t="shared" si="78"/>
        <v>0</v>
      </c>
      <c r="N1013" s="1">
        <f t="shared" si="79"/>
        <v>0</v>
      </c>
      <c r="O1013" s="1">
        <f t="shared" si="80"/>
        <v>1</v>
      </c>
    </row>
    <row r="1014" spans="1:15" x14ac:dyDescent="0.25">
      <c r="A1014" s="1" t="s">
        <v>200</v>
      </c>
      <c r="B1014" s="1">
        <v>4.4000000000000004</v>
      </c>
      <c r="C1014" s="1">
        <v>3.221754999999999</v>
      </c>
      <c r="D1014" s="1">
        <v>7</v>
      </c>
      <c r="G1014" s="1" t="s">
        <v>96</v>
      </c>
      <c r="H1014" s="1">
        <v>4.9000000000000004</v>
      </c>
      <c r="I1014" s="1">
        <v>3</v>
      </c>
      <c r="J1014" s="1">
        <v>5</v>
      </c>
      <c r="K1014" s="1">
        <f t="shared" si="81"/>
        <v>1</v>
      </c>
      <c r="L1014" s="1">
        <f t="shared" si="77"/>
        <v>0</v>
      </c>
      <c r="M1014" s="1">
        <f t="shared" si="78"/>
        <v>0</v>
      </c>
      <c r="N1014" s="1">
        <f t="shared" si="79"/>
        <v>0</v>
      </c>
      <c r="O1014" s="1">
        <f t="shared" si="80"/>
        <v>1</v>
      </c>
    </row>
    <row r="1015" spans="1:15" x14ac:dyDescent="0.25">
      <c r="A1015" s="1" t="s">
        <v>199</v>
      </c>
      <c r="B1015" s="1">
        <v>5</v>
      </c>
      <c r="C1015" s="1">
        <v>3.7046894300000002</v>
      </c>
      <c r="D1015" s="1">
        <v>6</v>
      </c>
      <c r="G1015" s="1" t="s">
        <v>92</v>
      </c>
      <c r="H1015" s="1">
        <v>5.4</v>
      </c>
      <c r="I1015" s="1">
        <v>3</v>
      </c>
      <c r="J1015" s="1">
        <v>5</v>
      </c>
      <c r="K1015" s="1">
        <f t="shared" si="81"/>
        <v>1</v>
      </c>
      <c r="L1015" s="1">
        <f t="shared" si="77"/>
        <v>0</v>
      </c>
      <c r="M1015" s="1">
        <f t="shared" si="78"/>
        <v>0</v>
      </c>
      <c r="N1015" s="1">
        <f t="shared" si="79"/>
        <v>0</v>
      </c>
      <c r="O1015" s="1">
        <f t="shared" si="80"/>
        <v>1</v>
      </c>
    </row>
    <row r="1016" spans="1:15" x14ac:dyDescent="0.25">
      <c r="A1016" s="1" t="s">
        <v>158</v>
      </c>
      <c r="B1016" s="1">
        <v>4.3</v>
      </c>
      <c r="C1016" s="1">
        <v>5.848800820000001</v>
      </c>
      <c r="D1016" s="1">
        <v>6</v>
      </c>
      <c r="G1016" s="1" t="s">
        <v>178</v>
      </c>
      <c r="H1016" s="1">
        <v>5.3</v>
      </c>
      <c r="I1016" s="1">
        <v>3</v>
      </c>
      <c r="J1016" s="1">
        <v>5</v>
      </c>
      <c r="K1016" s="1">
        <f t="shared" si="81"/>
        <v>1</v>
      </c>
      <c r="L1016" s="1">
        <f t="shared" si="77"/>
        <v>0</v>
      </c>
      <c r="M1016" s="1">
        <f t="shared" si="78"/>
        <v>0</v>
      </c>
      <c r="N1016" s="1">
        <f t="shared" si="79"/>
        <v>0</v>
      </c>
      <c r="O1016" s="1">
        <f t="shared" si="80"/>
        <v>1</v>
      </c>
    </row>
    <row r="1017" spans="1:15" x14ac:dyDescent="0.25">
      <c r="A1017" s="1" t="s">
        <v>165</v>
      </c>
      <c r="B1017" s="1">
        <v>7.1</v>
      </c>
      <c r="C1017" s="1">
        <v>4.3674296299999984</v>
      </c>
      <c r="D1017" s="1">
        <v>5</v>
      </c>
      <c r="G1017" s="1" t="s">
        <v>117</v>
      </c>
      <c r="H1017" s="1">
        <v>4.5999999999999996</v>
      </c>
      <c r="I1017" s="1">
        <v>3</v>
      </c>
      <c r="J1017" s="1">
        <v>5</v>
      </c>
      <c r="K1017" s="1">
        <f t="shared" si="81"/>
        <v>1</v>
      </c>
      <c r="L1017" s="1">
        <f t="shared" si="77"/>
        <v>0</v>
      </c>
      <c r="M1017" s="1">
        <f t="shared" si="78"/>
        <v>0</v>
      </c>
      <c r="N1017" s="1">
        <f t="shared" si="79"/>
        <v>0</v>
      </c>
      <c r="O1017" s="1">
        <f t="shared" si="80"/>
        <v>1</v>
      </c>
    </row>
    <row r="1018" spans="1:15" x14ac:dyDescent="0.25">
      <c r="A1018" s="1" t="s">
        <v>107</v>
      </c>
      <c r="B1018" s="1">
        <v>4.8</v>
      </c>
      <c r="C1018" s="1">
        <v>3.0949840399999999</v>
      </c>
      <c r="D1018" s="1">
        <v>5</v>
      </c>
      <c r="G1018" s="1" t="s">
        <v>125</v>
      </c>
      <c r="H1018" s="1">
        <v>4.4000000000000004</v>
      </c>
      <c r="I1018" s="1">
        <v>3</v>
      </c>
      <c r="J1018" s="1">
        <v>5</v>
      </c>
      <c r="K1018" s="1">
        <f t="shared" si="81"/>
        <v>1</v>
      </c>
      <c r="L1018" s="1">
        <f t="shared" si="77"/>
        <v>0</v>
      </c>
      <c r="M1018" s="1">
        <f t="shared" si="78"/>
        <v>0</v>
      </c>
      <c r="N1018" s="1">
        <f t="shared" si="79"/>
        <v>0</v>
      </c>
      <c r="O1018" s="1">
        <f t="shared" si="80"/>
        <v>1</v>
      </c>
    </row>
    <row r="1019" spans="1:15" x14ac:dyDescent="0.25">
      <c r="A1019" s="1" t="s">
        <v>138</v>
      </c>
      <c r="B1019" s="1">
        <v>4.7</v>
      </c>
      <c r="C1019" s="1">
        <v>3.2571632500000005</v>
      </c>
      <c r="D1019" s="1">
        <v>3</v>
      </c>
      <c r="G1019" s="1" t="s">
        <v>105</v>
      </c>
      <c r="H1019" s="1">
        <v>4.4000000000000004</v>
      </c>
      <c r="I1019" s="1">
        <v>3</v>
      </c>
      <c r="J1019" s="1">
        <v>5</v>
      </c>
      <c r="K1019" s="1">
        <f t="shared" si="81"/>
        <v>1</v>
      </c>
      <c r="L1019" s="1">
        <f t="shared" si="77"/>
        <v>0</v>
      </c>
      <c r="M1019" s="1">
        <f t="shared" si="78"/>
        <v>0</v>
      </c>
      <c r="N1019" s="1">
        <f t="shared" si="79"/>
        <v>0</v>
      </c>
      <c r="O1019" s="1">
        <f t="shared" si="80"/>
        <v>1</v>
      </c>
    </row>
    <row r="1020" spans="1:15" x14ac:dyDescent="0.25">
      <c r="A1020" s="1" t="s">
        <v>61</v>
      </c>
      <c r="B1020" s="1">
        <v>4.7</v>
      </c>
      <c r="C1020" s="1">
        <v>2.5108789199999997</v>
      </c>
      <c r="D1020" s="1">
        <v>2</v>
      </c>
      <c r="G1020" s="1" t="s">
        <v>107</v>
      </c>
      <c r="H1020" s="1">
        <v>4.8</v>
      </c>
      <c r="I1020" s="1">
        <v>3</v>
      </c>
      <c r="J1020" s="1">
        <v>5</v>
      </c>
      <c r="K1020" s="1">
        <f t="shared" si="81"/>
        <v>1</v>
      </c>
      <c r="L1020" s="1">
        <f t="shared" si="77"/>
        <v>0</v>
      </c>
      <c r="M1020" s="1">
        <f t="shared" si="78"/>
        <v>0</v>
      </c>
      <c r="N1020" s="1">
        <f t="shared" si="79"/>
        <v>0</v>
      </c>
      <c r="O1020" s="1">
        <f t="shared" si="80"/>
        <v>1</v>
      </c>
    </row>
    <row r="1021" spans="1:15" x14ac:dyDescent="0.25">
      <c r="A1021" s="1" t="s">
        <v>66</v>
      </c>
      <c r="B1021" s="1">
        <v>4.8</v>
      </c>
      <c r="C1021" s="1">
        <v>3.5231904400000005</v>
      </c>
      <c r="D1021" s="1">
        <v>2</v>
      </c>
      <c r="G1021" s="1" t="s">
        <v>100</v>
      </c>
      <c r="H1021" s="1">
        <v>4.8</v>
      </c>
      <c r="I1021" s="1">
        <v>3</v>
      </c>
      <c r="J1021" s="1">
        <v>5</v>
      </c>
      <c r="K1021" s="1">
        <f t="shared" si="81"/>
        <v>1</v>
      </c>
      <c r="L1021" s="1">
        <f t="shared" si="77"/>
        <v>0</v>
      </c>
      <c r="M1021" s="1">
        <f t="shared" si="78"/>
        <v>0</v>
      </c>
      <c r="N1021" s="1">
        <f t="shared" si="79"/>
        <v>0</v>
      </c>
      <c r="O1021" s="1">
        <f t="shared" si="80"/>
        <v>1</v>
      </c>
    </row>
    <row r="1022" spans="1:15" x14ac:dyDescent="0.25">
      <c r="A1022" s="1" t="s">
        <v>161</v>
      </c>
      <c r="B1022" s="1">
        <v>4.2</v>
      </c>
      <c r="C1022" s="1">
        <v>4.0767367800000009</v>
      </c>
      <c r="D1022" s="1">
        <v>2</v>
      </c>
      <c r="G1022" s="1" t="s">
        <v>74</v>
      </c>
      <c r="H1022" s="1">
        <v>4.4000000000000004</v>
      </c>
      <c r="I1022" s="1">
        <v>3</v>
      </c>
      <c r="J1022" s="1">
        <v>5</v>
      </c>
      <c r="K1022" s="1">
        <f t="shared" si="81"/>
        <v>1</v>
      </c>
      <c r="L1022" s="1">
        <f t="shared" si="77"/>
        <v>0</v>
      </c>
      <c r="M1022" s="1">
        <f t="shared" si="78"/>
        <v>0</v>
      </c>
      <c r="N1022" s="1">
        <f t="shared" si="79"/>
        <v>0</v>
      </c>
      <c r="O1022" s="1">
        <f t="shared" si="80"/>
        <v>1</v>
      </c>
    </row>
    <row r="1023" spans="1:15" x14ac:dyDescent="0.25">
      <c r="A1023" s="1" t="s">
        <v>193</v>
      </c>
      <c r="B1023" s="1">
        <v>4.3</v>
      </c>
      <c r="C1023" s="1">
        <v>3.5023213300000009</v>
      </c>
      <c r="D1023" s="1">
        <v>2</v>
      </c>
      <c r="G1023" s="1" t="s">
        <v>114</v>
      </c>
      <c r="H1023" s="1">
        <v>4.5</v>
      </c>
      <c r="I1023" s="1">
        <v>3</v>
      </c>
      <c r="J1023" s="1">
        <v>5</v>
      </c>
      <c r="K1023" s="1">
        <f t="shared" si="81"/>
        <v>1</v>
      </c>
      <c r="L1023" s="1">
        <f t="shared" si="77"/>
        <v>0</v>
      </c>
      <c r="M1023" s="1">
        <f t="shared" si="78"/>
        <v>0</v>
      </c>
      <c r="N1023" s="1">
        <f t="shared" si="79"/>
        <v>0</v>
      </c>
      <c r="O1023" s="1">
        <f t="shared" si="80"/>
        <v>1</v>
      </c>
    </row>
    <row r="1024" spans="1:15" x14ac:dyDescent="0.25">
      <c r="A1024" s="1" t="s">
        <v>85</v>
      </c>
      <c r="B1024" s="1">
        <v>4.8</v>
      </c>
      <c r="C1024" s="1">
        <v>4.35464144</v>
      </c>
      <c r="D1024" s="1">
        <v>2</v>
      </c>
      <c r="G1024" s="1" t="s">
        <v>95</v>
      </c>
      <c r="H1024" s="1">
        <v>5.2</v>
      </c>
      <c r="I1024" s="1">
        <v>3</v>
      </c>
      <c r="J1024" s="1">
        <v>4</v>
      </c>
      <c r="K1024" s="1">
        <f t="shared" si="81"/>
        <v>1</v>
      </c>
      <c r="L1024" s="1">
        <f t="shared" si="77"/>
        <v>0</v>
      </c>
      <c r="M1024" s="1">
        <f t="shared" si="78"/>
        <v>0</v>
      </c>
      <c r="N1024" s="1">
        <f t="shared" si="79"/>
        <v>0</v>
      </c>
      <c r="O1024" s="1">
        <f t="shared" si="80"/>
        <v>1</v>
      </c>
    </row>
    <row r="1025" spans="1:15" x14ac:dyDescent="0.25">
      <c r="A1025" s="1" t="s">
        <v>87</v>
      </c>
      <c r="B1025" s="1">
        <v>5</v>
      </c>
      <c r="C1025" s="1">
        <v>4.3259068199999993</v>
      </c>
      <c r="D1025" s="1">
        <v>2</v>
      </c>
      <c r="G1025" s="1" t="s">
        <v>92</v>
      </c>
      <c r="H1025" s="1">
        <v>5.4</v>
      </c>
      <c r="I1025" s="1">
        <v>3</v>
      </c>
      <c r="J1025" s="1">
        <v>4</v>
      </c>
      <c r="K1025" s="1">
        <f t="shared" si="81"/>
        <v>1</v>
      </c>
      <c r="L1025" s="1">
        <f t="shared" si="77"/>
        <v>0</v>
      </c>
      <c r="M1025" s="1">
        <f t="shared" si="78"/>
        <v>0</v>
      </c>
      <c r="N1025" s="1">
        <f t="shared" si="79"/>
        <v>0</v>
      </c>
      <c r="O1025" s="1">
        <f t="shared" si="80"/>
        <v>1</v>
      </c>
    </row>
    <row r="1026" spans="1:15" x14ac:dyDescent="0.25">
      <c r="A1026" s="1" t="s">
        <v>97</v>
      </c>
      <c r="B1026" s="1">
        <v>4.5</v>
      </c>
      <c r="C1026" s="1">
        <v>4.0428874100000005</v>
      </c>
      <c r="D1026" s="1">
        <v>2</v>
      </c>
      <c r="G1026" s="1" t="s">
        <v>117</v>
      </c>
      <c r="H1026" s="1">
        <v>4.5999999999999996</v>
      </c>
      <c r="I1026" s="1">
        <v>3</v>
      </c>
      <c r="J1026" s="1">
        <v>4</v>
      </c>
      <c r="K1026" s="1">
        <f t="shared" si="81"/>
        <v>1</v>
      </c>
      <c r="L1026" s="1">
        <f t="shared" ref="L1026:L1089" si="82">IF(AND((J1026&lt;I1026),(J1026&gt;2),(I1026&lt;10)),1,0)</f>
        <v>0</v>
      </c>
      <c r="M1026" s="1">
        <f t="shared" ref="M1026:M1089" si="83">IF(J1026&gt;=10,1,0)</f>
        <v>0</v>
      </c>
      <c r="N1026" s="1">
        <f t="shared" ref="N1026:N1089" si="84">IF(J1026&lt;=2,1,0)</f>
        <v>0</v>
      </c>
      <c r="O1026" s="1">
        <f t="shared" ref="O1026:O1089" si="85">SUM(K1026:N1026)</f>
        <v>1</v>
      </c>
    </row>
    <row r="1027" spans="1:15" x14ac:dyDescent="0.25">
      <c r="A1027" s="1" t="s">
        <v>98</v>
      </c>
      <c r="B1027" s="1">
        <v>5</v>
      </c>
      <c r="C1027" s="1">
        <v>3.84176969</v>
      </c>
      <c r="D1027" s="1">
        <v>2</v>
      </c>
      <c r="G1027" s="1" t="s">
        <v>106</v>
      </c>
      <c r="H1027" s="1">
        <v>4.3</v>
      </c>
      <c r="I1027" s="1">
        <v>3</v>
      </c>
      <c r="J1027" s="1">
        <v>4</v>
      </c>
      <c r="K1027" s="1">
        <f t="shared" si="81"/>
        <v>1</v>
      </c>
      <c r="L1027" s="1">
        <f t="shared" si="82"/>
        <v>0</v>
      </c>
      <c r="M1027" s="1">
        <f t="shared" si="83"/>
        <v>0</v>
      </c>
      <c r="N1027" s="1">
        <f t="shared" si="84"/>
        <v>0</v>
      </c>
      <c r="O1027" s="1">
        <f t="shared" si="85"/>
        <v>1</v>
      </c>
    </row>
    <row r="1028" spans="1:15" x14ac:dyDescent="0.25">
      <c r="A1028" s="1" t="s">
        <v>197</v>
      </c>
      <c r="B1028" s="1">
        <v>4.4000000000000004</v>
      </c>
      <c r="C1028" s="1">
        <v>3.5362122000000005</v>
      </c>
      <c r="D1028" s="1">
        <v>2</v>
      </c>
      <c r="G1028" s="1" t="s">
        <v>92</v>
      </c>
      <c r="H1028" s="1">
        <v>5.4</v>
      </c>
      <c r="I1028" s="1">
        <v>3</v>
      </c>
      <c r="J1028" s="1">
        <v>4</v>
      </c>
      <c r="K1028" s="1">
        <f t="shared" si="81"/>
        <v>1</v>
      </c>
      <c r="L1028" s="1">
        <f t="shared" si="82"/>
        <v>0</v>
      </c>
      <c r="M1028" s="1">
        <f t="shared" si="83"/>
        <v>0</v>
      </c>
      <c r="N1028" s="1">
        <f t="shared" si="84"/>
        <v>0</v>
      </c>
      <c r="O1028" s="1">
        <f t="shared" si="85"/>
        <v>1</v>
      </c>
    </row>
    <row r="1029" spans="1:15" x14ac:dyDescent="0.25">
      <c r="A1029" s="1" t="s">
        <v>106</v>
      </c>
      <c r="B1029" s="1">
        <v>4.3</v>
      </c>
      <c r="C1029" s="1">
        <v>4.10547591</v>
      </c>
      <c r="D1029" s="1">
        <v>2</v>
      </c>
      <c r="G1029" s="1" t="s">
        <v>175</v>
      </c>
      <c r="H1029" s="1">
        <v>3.9</v>
      </c>
      <c r="I1029" s="1">
        <v>3</v>
      </c>
      <c r="J1029" s="1">
        <v>4</v>
      </c>
      <c r="K1029" s="1">
        <f t="shared" si="81"/>
        <v>1</v>
      </c>
      <c r="L1029" s="1">
        <f t="shared" si="82"/>
        <v>0</v>
      </c>
      <c r="M1029" s="1">
        <f t="shared" si="83"/>
        <v>0</v>
      </c>
      <c r="N1029" s="1">
        <f t="shared" si="84"/>
        <v>0</v>
      </c>
      <c r="O1029" s="1">
        <f t="shared" si="85"/>
        <v>1</v>
      </c>
    </row>
    <row r="1030" spans="1:15" x14ac:dyDescent="0.25">
      <c r="A1030" s="1" t="s">
        <v>195</v>
      </c>
      <c r="B1030" s="1">
        <v>4.5</v>
      </c>
      <c r="C1030" s="1">
        <v>4.1724439900000005</v>
      </c>
      <c r="D1030" s="1">
        <v>2</v>
      </c>
      <c r="G1030" s="1" t="s">
        <v>146</v>
      </c>
      <c r="H1030" s="1">
        <v>4.3</v>
      </c>
      <c r="I1030" s="1">
        <v>3</v>
      </c>
      <c r="J1030" s="1">
        <v>4</v>
      </c>
      <c r="K1030" s="1">
        <f t="shared" si="81"/>
        <v>1</v>
      </c>
      <c r="L1030" s="1">
        <f t="shared" si="82"/>
        <v>0</v>
      </c>
      <c r="M1030" s="1">
        <f t="shared" si="83"/>
        <v>0</v>
      </c>
      <c r="N1030" s="1">
        <f t="shared" si="84"/>
        <v>0</v>
      </c>
      <c r="O1030" s="1">
        <f t="shared" si="85"/>
        <v>1</v>
      </c>
    </row>
    <row r="1031" spans="1:15" x14ac:dyDescent="0.25">
      <c r="A1031" s="1" t="s">
        <v>111</v>
      </c>
      <c r="B1031" s="1">
        <v>4.5</v>
      </c>
      <c r="C1031" s="1">
        <v>3.8554325599999992</v>
      </c>
      <c r="D1031" s="1">
        <v>2</v>
      </c>
      <c r="G1031" s="1" t="s">
        <v>115</v>
      </c>
      <c r="H1031" s="1">
        <v>4.9000000000000004</v>
      </c>
      <c r="I1031" s="1">
        <v>3</v>
      </c>
      <c r="J1031" s="1">
        <v>4</v>
      </c>
      <c r="K1031" s="1">
        <f t="shared" si="81"/>
        <v>1</v>
      </c>
      <c r="L1031" s="1">
        <f t="shared" si="82"/>
        <v>0</v>
      </c>
      <c r="M1031" s="1">
        <f t="shared" si="83"/>
        <v>0</v>
      </c>
      <c r="N1031" s="1">
        <f t="shared" si="84"/>
        <v>0</v>
      </c>
      <c r="O1031" s="1">
        <f t="shared" si="85"/>
        <v>1</v>
      </c>
    </row>
    <row r="1032" spans="1:15" x14ac:dyDescent="0.25">
      <c r="A1032" s="1" t="s">
        <v>114</v>
      </c>
      <c r="B1032" s="1">
        <v>4.5</v>
      </c>
      <c r="C1032" s="1">
        <v>3.9058731299999989</v>
      </c>
      <c r="D1032" s="1">
        <v>2</v>
      </c>
      <c r="G1032" s="1" t="s">
        <v>158</v>
      </c>
      <c r="H1032" s="1">
        <v>4.3</v>
      </c>
      <c r="I1032" s="1">
        <v>3</v>
      </c>
      <c r="J1032" s="1">
        <v>4</v>
      </c>
      <c r="K1032" s="1">
        <f t="shared" si="81"/>
        <v>1</v>
      </c>
      <c r="L1032" s="1">
        <f t="shared" si="82"/>
        <v>0</v>
      </c>
      <c r="M1032" s="1">
        <f t="shared" si="83"/>
        <v>0</v>
      </c>
      <c r="N1032" s="1">
        <f t="shared" si="84"/>
        <v>0</v>
      </c>
      <c r="O1032" s="1">
        <f t="shared" si="85"/>
        <v>1</v>
      </c>
    </row>
    <row r="1033" spans="1:15" x14ac:dyDescent="0.25">
      <c r="A1033" s="1" t="s">
        <v>115</v>
      </c>
      <c r="B1033" s="1">
        <v>4.9000000000000004</v>
      </c>
      <c r="C1033" s="1">
        <v>3.3084953100000005</v>
      </c>
      <c r="D1033" s="1">
        <v>2</v>
      </c>
      <c r="G1033" s="1" t="s">
        <v>66</v>
      </c>
      <c r="H1033" s="1">
        <v>4.8</v>
      </c>
      <c r="I1033" s="1">
        <v>3</v>
      </c>
      <c r="J1033" s="1">
        <v>4</v>
      </c>
      <c r="K1033" s="1">
        <f t="shared" si="81"/>
        <v>1</v>
      </c>
      <c r="L1033" s="1">
        <f t="shared" si="82"/>
        <v>0</v>
      </c>
      <c r="M1033" s="1">
        <f t="shared" si="83"/>
        <v>0</v>
      </c>
      <c r="N1033" s="1">
        <f t="shared" si="84"/>
        <v>0</v>
      </c>
      <c r="O1033" s="1">
        <f t="shared" si="85"/>
        <v>1</v>
      </c>
    </row>
    <row r="1034" spans="1:15" x14ac:dyDescent="0.25">
      <c r="A1034" s="1" t="s">
        <v>134</v>
      </c>
      <c r="B1034" s="1">
        <v>6.3</v>
      </c>
      <c r="C1034" s="1">
        <v>3.7692206599999989</v>
      </c>
      <c r="D1034" s="1">
        <v>2</v>
      </c>
      <c r="G1034" s="1" t="s">
        <v>135</v>
      </c>
      <c r="H1034" s="1">
        <v>4.9000000000000004</v>
      </c>
      <c r="I1034" s="1">
        <v>3</v>
      </c>
      <c r="J1034" s="1">
        <v>4</v>
      </c>
      <c r="K1034" s="1">
        <f t="shared" si="81"/>
        <v>1</v>
      </c>
      <c r="L1034" s="1">
        <f t="shared" si="82"/>
        <v>0</v>
      </c>
      <c r="M1034" s="1">
        <f t="shared" si="83"/>
        <v>0</v>
      </c>
      <c r="N1034" s="1">
        <f t="shared" si="84"/>
        <v>0</v>
      </c>
      <c r="O1034" s="1">
        <f t="shared" si="85"/>
        <v>1</v>
      </c>
    </row>
    <row r="1035" spans="1:15" x14ac:dyDescent="0.25">
      <c r="A1035" s="1" t="s">
        <v>182</v>
      </c>
      <c r="B1035" s="1">
        <v>5.0999999999999996</v>
      </c>
      <c r="C1035" s="1">
        <v>3.8706297799999989</v>
      </c>
      <c r="D1035" s="1">
        <v>2</v>
      </c>
      <c r="G1035" s="1" t="s">
        <v>72</v>
      </c>
      <c r="H1035" s="1">
        <v>5.0999999999999996</v>
      </c>
      <c r="I1035" s="1">
        <v>3</v>
      </c>
      <c r="J1035" s="1">
        <v>4</v>
      </c>
      <c r="K1035" s="1">
        <f t="shared" si="81"/>
        <v>1</v>
      </c>
      <c r="L1035" s="1">
        <f t="shared" si="82"/>
        <v>0</v>
      </c>
      <c r="M1035" s="1">
        <f t="shared" si="83"/>
        <v>0</v>
      </c>
      <c r="N1035" s="1">
        <f t="shared" si="84"/>
        <v>0</v>
      </c>
      <c r="O1035" s="1">
        <f t="shared" si="85"/>
        <v>1</v>
      </c>
    </row>
    <row r="1036" spans="1:15" x14ac:dyDescent="0.25">
      <c r="A1036" s="1" t="s">
        <v>140</v>
      </c>
      <c r="B1036" s="1">
        <v>4.9000000000000004</v>
      </c>
      <c r="C1036" s="1">
        <v>4.0077530099999992</v>
      </c>
      <c r="D1036" s="1">
        <v>2</v>
      </c>
      <c r="G1036" s="1" t="s">
        <v>204</v>
      </c>
      <c r="H1036" s="1">
        <v>4.3</v>
      </c>
      <c r="I1036" s="1">
        <v>3</v>
      </c>
      <c r="J1036" s="1">
        <v>4</v>
      </c>
      <c r="K1036" s="1">
        <f t="shared" si="81"/>
        <v>1</v>
      </c>
      <c r="L1036" s="1">
        <f t="shared" si="82"/>
        <v>0</v>
      </c>
      <c r="M1036" s="1">
        <f t="shared" si="83"/>
        <v>0</v>
      </c>
      <c r="N1036" s="1">
        <f t="shared" si="84"/>
        <v>0</v>
      </c>
      <c r="O1036" s="1">
        <f t="shared" si="85"/>
        <v>1</v>
      </c>
    </row>
    <row r="1037" spans="1:15" x14ac:dyDescent="0.25">
      <c r="A1037" s="1" t="s">
        <v>141</v>
      </c>
      <c r="B1037" s="1">
        <v>4.7</v>
      </c>
      <c r="C1037" s="1">
        <v>3.9823916200000005</v>
      </c>
      <c r="D1037" s="1">
        <v>2</v>
      </c>
      <c r="G1037" s="1" t="s">
        <v>131</v>
      </c>
      <c r="H1037" s="1">
        <v>4.7</v>
      </c>
      <c r="I1037" s="1">
        <v>3</v>
      </c>
      <c r="J1037" s="1">
        <v>4</v>
      </c>
      <c r="K1037" s="1">
        <f t="shared" si="81"/>
        <v>1</v>
      </c>
      <c r="L1037" s="1">
        <f t="shared" si="82"/>
        <v>0</v>
      </c>
      <c r="M1037" s="1">
        <f t="shared" si="83"/>
        <v>0</v>
      </c>
      <c r="N1037" s="1">
        <f t="shared" si="84"/>
        <v>0</v>
      </c>
      <c r="O1037" s="1">
        <f t="shared" si="85"/>
        <v>1</v>
      </c>
    </row>
    <row r="1038" spans="1:15" x14ac:dyDescent="0.25">
      <c r="A1038" s="1" t="s">
        <v>147</v>
      </c>
      <c r="B1038" s="1">
        <v>5.0999999999999996</v>
      </c>
      <c r="C1038" s="1">
        <v>3.6579393100000002</v>
      </c>
      <c r="D1038" s="1">
        <v>2</v>
      </c>
      <c r="G1038" s="1" t="s">
        <v>159</v>
      </c>
      <c r="H1038" s="1">
        <v>4.3</v>
      </c>
      <c r="I1038" s="1">
        <v>3</v>
      </c>
      <c r="J1038" s="1">
        <v>3</v>
      </c>
      <c r="K1038" s="1">
        <v>1</v>
      </c>
      <c r="L1038" s="1">
        <f t="shared" si="82"/>
        <v>0</v>
      </c>
      <c r="M1038" s="1">
        <f t="shared" si="83"/>
        <v>0</v>
      </c>
      <c r="N1038" s="1">
        <f t="shared" si="84"/>
        <v>0</v>
      </c>
      <c r="O1038" s="1">
        <f t="shared" si="85"/>
        <v>1</v>
      </c>
    </row>
    <row r="1039" spans="1:15" x14ac:dyDescent="0.25">
      <c r="A1039" s="1" t="s">
        <v>148</v>
      </c>
      <c r="B1039" s="1">
        <v>7.1</v>
      </c>
      <c r="C1039" s="1">
        <v>4.6705491000000015</v>
      </c>
      <c r="D1039" s="1">
        <v>2</v>
      </c>
      <c r="G1039" s="1" t="s">
        <v>175</v>
      </c>
      <c r="H1039" s="1">
        <v>3.9</v>
      </c>
      <c r="I1039" s="1">
        <v>3</v>
      </c>
      <c r="J1039" s="1">
        <v>3</v>
      </c>
      <c r="K1039" s="1">
        <v>1</v>
      </c>
      <c r="L1039" s="1">
        <f t="shared" si="82"/>
        <v>0</v>
      </c>
      <c r="M1039" s="1">
        <f t="shared" si="83"/>
        <v>0</v>
      </c>
      <c r="N1039" s="1">
        <f t="shared" si="84"/>
        <v>0</v>
      </c>
      <c r="O1039" s="1">
        <f t="shared" si="85"/>
        <v>1</v>
      </c>
    </row>
    <row r="1040" spans="1:15" x14ac:dyDescent="0.25">
      <c r="A1040" s="1" t="s">
        <v>184</v>
      </c>
      <c r="B1040" s="1">
        <v>5.4</v>
      </c>
      <c r="C1040" s="1">
        <v>2.9148451699999987</v>
      </c>
      <c r="D1040" s="1">
        <v>1</v>
      </c>
      <c r="G1040" s="1" t="s">
        <v>132</v>
      </c>
      <c r="H1040" s="1">
        <v>5.0999999999999996</v>
      </c>
      <c r="I1040" s="1">
        <v>3</v>
      </c>
      <c r="J1040" s="1">
        <v>3</v>
      </c>
      <c r="K1040" s="1">
        <v>1</v>
      </c>
      <c r="L1040" s="1">
        <f t="shared" si="82"/>
        <v>0</v>
      </c>
      <c r="M1040" s="1">
        <f t="shared" si="83"/>
        <v>0</v>
      </c>
      <c r="N1040" s="1">
        <f t="shared" si="84"/>
        <v>0</v>
      </c>
      <c r="O1040" s="1">
        <f t="shared" si="85"/>
        <v>1</v>
      </c>
    </row>
    <row r="1041" spans="1:15" x14ac:dyDescent="0.25">
      <c r="A1041" s="1" t="s">
        <v>160</v>
      </c>
      <c r="B1041" s="1">
        <v>3.9</v>
      </c>
      <c r="C1041" s="1">
        <v>3.7844625199999999</v>
      </c>
      <c r="D1041" s="1">
        <v>1</v>
      </c>
      <c r="G1041" s="1" t="s">
        <v>160</v>
      </c>
      <c r="H1041" s="1">
        <v>3.9</v>
      </c>
      <c r="I1041" s="1">
        <v>3</v>
      </c>
      <c r="J1041" s="1">
        <v>3</v>
      </c>
      <c r="K1041" s="1">
        <v>1</v>
      </c>
      <c r="L1041" s="1">
        <f t="shared" si="82"/>
        <v>0</v>
      </c>
      <c r="M1041" s="1">
        <f t="shared" si="83"/>
        <v>0</v>
      </c>
      <c r="N1041" s="1">
        <f t="shared" si="84"/>
        <v>0</v>
      </c>
      <c r="O1041" s="1">
        <f t="shared" si="85"/>
        <v>1</v>
      </c>
    </row>
    <row r="1042" spans="1:15" x14ac:dyDescent="0.25">
      <c r="A1042" s="1" t="s">
        <v>62</v>
      </c>
      <c r="B1042" s="1">
        <v>4.5</v>
      </c>
      <c r="C1042" s="1">
        <v>3.7041776299999998</v>
      </c>
      <c r="D1042" s="1">
        <v>1</v>
      </c>
      <c r="G1042" s="1" t="s">
        <v>138</v>
      </c>
      <c r="H1042" s="1">
        <v>4.7</v>
      </c>
      <c r="I1042" s="1">
        <v>3</v>
      </c>
      <c r="J1042" s="1">
        <v>3</v>
      </c>
      <c r="K1042" s="1">
        <v>1</v>
      </c>
      <c r="L1042" s="1">
        <f t="shared" si="82"/>
        <v>0</v>
      </c>
      <c r="M1042" s="1">
        <f t="shared" si="83"/>
        <v>0</v>
      </c>
      <c r="N1042" s="1">
        <f t="shared" si="84"/>
        <v>0</v>
      </c>
      <c r="O1042" s="1">
        <f t="shared" si="85"/>
        <v>1</v>
      </c>
    </row>
    <row r="1043" spans="1:15" x14ac:dyDescent="0.25">
      <c r="A1043" s="1" t="s">
        <v>71</v>
      </c>
      <c r="B1043" s="1">
        <v>4.3</v>
      </c>
      <c r="C1043" s="1">
        <v>3.4361904099999987</v>
      </c>
      <c r="D1043" s="1">
        <v>1</v>
      </c>
      <c r="G1043" s="1" t="s">
        <v>66</v>
      </c>
      <c r="H1043" s="1">
        <v>4.8</v>
      </c>
      <c r="I1043" s="1">
        <v>3</v>
      </c>
      <c r="J1043" s="1">
        <v>3</v>
      </c>
      <c r="K1043" s="1">
        <v>1</v>
      </c>
      <c r="L1043" s="1">
        <f t="shared" si="82"/>
        <v>0</v>
      </c>
      <c r="M1043" s="1">
        <f t="shared" si="83"/>
        <v>0</v>
      </c>
      <c r="N1043" s="1">
        <f t="shared" si="84"/>
        <v>0</v>
      </c>
      <c r="O1043" s="1">
        <f t="shared" si="85"/>
        <v>1</v>
      </c>
    </row>
    <row r="1044" spans="1:15" x14ac:dyDescent="0.25">
      <c r="A1044" s="1" t="s">
        <v>171</v>
      </c>
      <c r="B1044" s="1">
        <v>4.7</v>
      </c>
      <c r="C1044" s="1">
        <v>4.4575589800000008</v>
      </c>
      <c r="D1044" s="1">
        <v>1</v>
      </c>
      <c r="G1044" s="1" t="s">
        <v>77</v>
      </c>
      <c r="H1044" s="1">
        <v>4.7</v>
      </c>
      <c r="I1044" s="1">
        <v>3</v>
      </c>
      <c r="J1044" s="1">
        <v>2</v>
      </c>
      <c r="K1044" s="1">
        <f t="shared" ref="K1044:K1107" si="86">IF(AND((10&gt;J1044),(J1044&gt;I1044),(I1044&gt;2)),1,0)</f>
        <v>0</v>
      </c>
      <c r="L1044" s="1">
        <f t="shared" si="82"/>
        <v>0</v>
      </c>
      <c r="M1044" s="1">
        <f t="shared" si="83"/>
        <v>0</v>
      </c>
      <c r="N1044" s="1">
        <f t="shared" si="84"/>
        <v>1</v>
      </c>
      <c r="O1044" s="1">
        <f t="shared" si="85"/>
        <v>1</v>
      </c>
    </row>
    <row r="1045" spans="1:15" x14ac:dyDescent="0.25">
      <c r="A1045" s="1" t="s">
        <v>73</v>
      </c>
      <c r="B1045" s="1">
        <v>4.3</v>
      </c>
      <c r="C1045" s="1">
        <v>4.3930508000000001</v>
      </c>
      <c r="D1045" s="1">
        <v>1</v>
      </c>
      <c r="G1045" s="1" t="s">
        <v>73</v>
      </c>
      <c r="H1045" s="1">
        <v>4.3</v>
      </c>
      <c r="I1045" s="1">
        <v>3</v>
      </c>
      <c r="J1045" s="1">
        <v>2</v>
      </c>
      <c r="K1045" s="1">
        <f t="shared" si="86"/>
        <v>0</v>
      </c>
      <c r="L1045" s="1">
        <f t="shared" si="82"/>
        <v>0</v>
      </c>
      <c r="M1045" s="1">
        <f t="shared" si="83"/>
        <v>0</v>
      </c>
      <c r="N1045" s="1">
        <f t="shared" si="84"/>
        <v>1</v>
      </c>
      <c r="O1045" s="1">
        <f t="shared" si="85"/>
        <v>1</v>
      </c>
    </row>
    <row r="1046" spans="1:15" x14ac:dyDescent="0.25">
      <c r="A1046" s="1" t="s">
        <v>80</v>
      </c>
      <c r="B1046" s="1">
        <v>4.9000000000000004</v>
      </c>
      <c r="C1046" s="1">
        <v>4.2065358099999992</v>
      </c>
      <c r="D1046" s="1">
        <v>1</v>
      </c>
      <c r="G1046" s="1" t="s">
        <v>74</v>
      </c>
      <c r="H1046" s="1">
        <v>4.4000000000000004</v>
      </c>
      <c r="I1046" s="1">
        <v>3</v>
      </c>
      <c r="J1046" s="1">
        <v>2</v>
      </c>
      <c r="K1046" s="1">
        <f t="shared" si="86"/>
        <v>0</v>
      </c>
      <c r="L1046" s="1">
        <f t="shared" si="82"/>
        <v>0</v>
      </c>
      <c r="M1046" s="1">
        <f t="shared" si="83"/>
        <v>0</v>
      </c>
      <c r="N1046" s="1">
        <f t="shared" si="84"/>
        <v>1</v>
      </c>
      <c r="O1046" s="1">
        <f t="shared" si="85"/>
        <v>1</v>
      </c>
    </row>
    <row r="1047" spans="1:15" x14ac:dyDescent="0.25">
      <c r="A1047" s="1" t="s">
        <v>88</v>
      </c>
      <c r="B1047" s="1">
        <v>4.5</v>
      </c>
      <c r="C1047" s="1">
        <v>4.0899114700000005</v>
      </c>
      <c r="D1047" s="1">
        <v>1</v>
      </c>
      <c r="G1047" s="1" t="s">
        <v>76</v>
      </c>
      <c r="H1047" s="1">
        <v>4.9000000000000004</v>
      </c>
      <c r="I1047" s="1">
        <v>3</v>
      </c>
      <c r="J1047" s="1">
        <v>2</v>
      </c>
      <c r="K1047" s="1">
        <f t="shared" si="86"/>
        <v>0</v>
      </c>
      <c r="L1047" s="1">
        <f t="shared" si="82"/>
        <v>0</v>
      </c>
      <c r="M1047" s="1">
        <f t="shared" si="83"/>
        <v>0</v>
      </c>
      <c r="N1047" s="1">
        <f t="shared" si="84"/>
        <v>1</v>
      </c>
      <c r="O1047" s="1">
        <f t="shared" si="85"/>
        <v>1</v>
      </c>
    </row>
    <row r="1048" spans="1:15" x14ac:dyDescent="0.25">
      <c r="A1048" s="1" t="s">
        <v>89</v>
      </c>
      <c r="B1048" s="1">
        <v>6.2</v>
      </c>
      <c r="C1048" s="1">
        <v>4.5405498399999997</v>
      </c>
      <c r="D1048" s="1">
        <v>1</v>
      </c>
      <c r="G1048" s="1" t="s">
        <v>102</v>
      </c>
      <c r="H1048" s="1">
        <v>4.3</v>
      </c>
      <c r="I1048" s="1">
        <v>3</v>
      </c>
      <c r="J1048" s="1">
        <v>2</v>
      </c>
      <c r="K1048" s="1">
        <f t="shared" si="86"/>
        <v>0</v>
      </c>
      <c r="L1048" s="1">
        <f t="shared" si="82"/>
        <v>0</v>
      </c>
      <c r="M1048" s="1">
        <f t="shared" si="83"/>
        <v>0</v>
      </c>
      <c r="N1048" s="1">
        <f t="shared" si="84"/>
        <v>1</v>
      </c>
      <c r="O1048" s="1">
        <f t="shared" si="85"/>
        <v>1</v>
      </c>
    </row>
    <row r="1049" spans="1:15" x14ac:dyDescent="0.25">
      <c r="A1049" s="1" t="s">
        <v>93</v>
      </c>
      <c r="B1049" s="1">
        <v>4.5</v>
      </c>
      <c r="C1049" s="1">
        <v>3.9667422799999996</v>
      </c>
      <c r="D1049" s="1">
        <v>1</v>
      </c>
      <c r="G1049" s="1" t="s">
        <v>112</v>
      </c>
      <c r="H1049" s="1">
        <v>4.9000000000000004</v>
      </c>
      <c r="I1049" s="1">
        <v>3</v>
      </c>
      <c r="J1049" s="1">
        <v>2</v>
      </c>
      <c r="K1049" s="1">
        <f t="shared" si="86"/>
        <v>0</v>
      </c>
      <c r="L1049" s="1">
        <f t="shared" si="82"/>
        <v>0</v>
      </c>
      <c r="M1049" s="1">
        <f t="shared" si="83"/>
        <v>0</v>
      </c>
      <c r="N1049" s="1">
        <f t="shared" si="84"/>
        <v>1</v>
      </c>
      <c r="O1049" s="1">
        <f t="shared" si="85"/>
        <v>1</v>
      </c>
    </row>
    <row r="1050" spans="1:15" x14ac:dyDescent="0.25">
      <c r="A1050" s="1" t="s">
        <v>167</v>
      </c>
      <c r="B1050" s="1">
        <v>4.5</v>
      </c>
      <c r="C1050" s="1">
        <v>3.9174802000000004</v>
      </c>
      <c r="D1050" s="1">
        <v>1</v>
      </c>
      <c r="G1050" s="1" t="s">
        <v>122</v>
      </c>
      <c r="H1050" s="1">
        <v>4.5</v>
      </c>
      <c r="I1050" s="1">
        <v>3</v>
      </c>
      <c r="J1050" s="1">
        <v>2</v>
      </c>
      <c r="K1050" s="1">
        <f t="shared" si="86"/>
        <v>0</v>
      </c>
      <c r="L1050" s="1">
        <f t="shared" si="82"/>
        <v>0</v>
      </c>
      <c r="M1050" s="1">
        <f t="shared" si="83"/>
        <v>0</v>
      </c>
      <c r="N1050" s="1">
        <f t="shared" si="84"/>
        <v>1</v>
      </c>
      <c r="O1050" s="1">
        <f t="shared" si="85"/>
        <v>1</v>
      </c>
    </row>
    <row r="1051" spans="1:15" x14ac:dyDescent="0.25">
      <c r="A1051" s="1" t="s">
        <v>117</v>
      </c>
      <c r="B1051" s="1">
        <v>4.5999999999999996</v>
      </c>
      <c r="C1051" s="1">
        <v>3.549599409999999</v>
      </c>
      <c r="D1051" s="1">
        <v>1</v>
      </c>
      <c r="G1051" s="1" t="s">
        <v>157</v>
      </c>
      <c r="H1051" s="1">
        <v>4.4000000000000004</v>
      </c>
      <c r="I1051" s="1">
        <v>3</v>
      </c>
      <c r="J1051" s="1">
        <v>2</v>
      </c>
      <c r="K1051" s="1">
        <f t="shared" si="86"/>
        <v>0</v>
      </c>
      <c r="L1051" s="1">
        <f t="shared" si="82"/>
        <v>0</v>
      </c>
      <c r="M1051" s="1">
        <f t="shared" si="83"/>
        <v>0</v>
      </c>
      <c r="N1051" s="1">
        <f t="shared" si="84"/>
        <v>1</v>
      </c>
      <c r="O1051" s="1">
        <f t="shared" si="85"/>
        <v>1</v>
      </c>
    </row>
    <row r="1052" spans="1:15" x14ac:dyDescent="0.25">
      <c r="A1052" s="1" t="s">
        <v>123</v>
      </c>
      <c r="B1052" s="1">
        <v>4.4000000000000004</v>
      </c>
      <c r="C1052" s="1">
        <v>4.0346850400000003</v>
      </c>
      <c r="D1052" s="1">
        <v>1</v>
      </c>
      <c r="G1052" s="1" t="s">
        <v>162</v>
      </c>
      <c r="H1052" s="1">
        <v>5.5</v>
      </c>
      <c r="I1052" s="1">
        <v>3</v>
      </c>
      <c r="J1052" s="1">
        <v>2</v>
      </c>
      <c r="K1052" s="1">
        <f t="shared" si="86"/>
        <v>0</v>
      </c>
      <c r="L1052" s="1">
        <f t="shared" si="82"/>
        <v>0</v>
      </c>
      <c r="M1052" s="1">
        <f t="shared" si="83"/>
        <v>0</v>
      </c>
      <c r="N1052" s="1">
        <f t="shared" si="84"/>
        <v>1</v>
      </c>
      <c r="O1052" s="1">
        <f t="shared" si="85"/>
        <v>1</v>
      </c>
    </row>
    <row r="1053" spans="1:15" x14ac:dyDescent="0.25">
      <c r="A1053" s="1" t="s">
        <v>124</v>
      </c>
      <c r="B1053" s="1">
        <v>4.5</v>
      </c>
      <c r="C1053" s="1">
        <v>4.1038107100000012</v>
      </c>
      <c r="D1053" s="1">
        <v>1</v>
      </c>
      <c r="G1053" s="1" t="s">
        <v>99</v>
      </c>
      <c r="H1053" s="1">
        <v>4.9000000000000004</v>
      </c>
      <c r="I1053" s="1">
        <v>3</v>
      </c>
      <c r="J1053" s="1">
        <v>2</v>
      </c>
      <c r="K1053" s="1">
        <f t="shared" si="86"/>
        <v>0</v>
      </c>
      <c r="L1053" s="1">
        <f t="shared" si="82"/>
        <v>0</v>
      </c>
      <c r="M1053" s="1">
        <f t="shared" si="83"/>
        <v>0</v>
      </c>
      <c r="N1053" s="1">
        <f t="shared" si="84"/>
        <v>1</v>
      </c>
      <c r="O1053" s="1">
        <f t="shared" si="85"/>
        <v>1</v>
      </c>
    </row>
    <row r="1054" spans="1:15" x14ac:dyDescent="0.25">
      <c r="A1054" s="1" t="s">
        <v>177</v>
      </c>
      <c r="B1054" s="1">
        <v>4.8</v>
      </c>
      <c r="C1054" s="1">
        <v>3.2773463000000009</v>
      </c>
      <c r="D1054" s="1">
        <v>1</v>
      </c>
      <c r="G1054" s="1" t="s">
        <v>65</v>
      </c>
      <c r="H1054" s="1">
        <v>5.0999999999999996</v>
      </c>
      <c r="I1054" s="1">
        <v>3</v>
      </c>
      <c r="J1054" s="1">
        <v>2</v>
      </c>
      <c r="K1054" s="1">
        <f t="shared" si="86"/>
        <v>0</v>
      </c>
      <c r="L1054" s="1">
        <f t="shared" si="82"/>
        <v>0</v>
      </c>
      <c r="M1054" s="1">
        <f t="shared" si="83"/>
        <v>0</v>
      </c>
      <c r="N1054" s="1">
        <f t="shared" si="84"/>
        <v>1</v>
      </c>
      <c r="O1054" s="1">
        <f t="shared" si="85"/>
        <v>1</v>
      </c>
    </row>
    <row r="1055" spans="1:15" x14ac:dyDescent="0.25">
      <c r="A1055" s="1" t="s">
        <v>125</v>
      </c>
      <c r="B1055" s="1">
        <v>4.4000000000000004</v>
      </c>
      <c r="C1055" s="1">
        <v>3.5951891999999996</v>
      </c>
      <c r="D1055" s="1">
        <v>1</v>
      </c>
      <c r="G1055" s="1" t="s">
        <v>140</v>
      </c>
      <c r="H1055" s="1">
        <v>4.9000000000000004</v>
      </c>
      <c r="I1055" s="1">
        <v>3</v>
      </c>
      <c r="J1055" s="1">
        <v>2</v>
      </c>
      <c r="K1055" s="1">
        <f t="shared" si="86"/>
        <v>0</v>
      </c>
      <c r="L1055" s="1">
        <f t="shared" si="82"/>
        <v>0</v>
      </c>
      <c r="M1055" s="1">
        <f t="shared" si="83"/>
        <v>0</v>
      </c>
      <c r="N1055" s="1">
        <f t="shared" si="84"/>
        <v>1</v>
      </c>
      <c r="O1055" s="1">
        <f t="shared" si="85"/>
        <v>1</v>
      </c>
    </row>
    <row r="1056" spans="1:15" x14ac:dyDescent="0.25">
      <c r="A1056" s="1" t="s">
        <v>178</v>
      </c>
      <c r="B1056" s="1">
        <v>5.3</v>
      </c>
      <c r="C1056" s="1">
        <v>3.7970777399999998</v>
      </c>
      <c r="D1056" s="1">
        <v>1</v>
      </c>
      <c r="G1056" s="1" t="s">
        <v>175</v>
      </c>
      <c r="H1056" s="1">
        <v>3.9</v>
      </c>
      <c r="I1056" s="1">
        <v>3</v>
      </c>
      <c r="J1056" s="1">
        <v>2</v>
      </c>
      <c r="K1056" s="1">
        <f t="shared" si="86"/>
        <v>0</v>
      </c>
      <c r="L1056" s="1">
        <f t="shared" si="82"/>
        <v>0</v>
      </c>
      <c r="M1056" s="1">
        <f t="shared" si="83"/>
        <v>0</v>
      </c>
      <c r="N1056" s="1">
        <f t="shared" si="84"/>
        <v>1</v>
      </c>
      <c r="O1056" s="1">
        <f t="shared" si="85"/>
        <v>1</v>
      </c>
    </row>
    <row r="1057" spans="1:15" x14ac:dyDescent="0.25">
      <c r="A1057" s="1" t="s">
        <v>127</v>
      </c>
      <c r="B1057" s="1">
        <v>4.7</v>
      </c>
      <c r="C1057" s="1">
        <v>4.0512714199999991</v>
      </c>
      <c r="D1057" s="1">
        <v>1</v>
      </c>
      <c r="G1057" s="1" t="s">
        <v>142</v>
      </c>
      <c r="H1057" s="1">
        <v>4.4000000000000004</v>
      </c>
      <c r="I1057" s="1">
        <v>3</v>
      </c>
      <c r="J1057" s="1">
        <v>2</v>
      </c>
      <c r="K1057" s="1">
        <f t="shared" si="86"/>
        <v>0</v>
      </c>
      <c r="L1057" s="1">
        <f t="shared" si="82"/>
        <v>0</v>
      </c>
      <c r="M1057" s="1">
        <f t="shared" si="83"/>
        <v>0</v>
      </c>
      <c r="N1057" s="1">
        <f t="shared" si="84"/>
        <v>1</v>
      </c>
      <c r="O1057" s="1">
        <f t="shared" si="85"/>
        <v>1</v>
      </c>
    </row>
    <row r="1058" spans="1:15" x14ac:dyDescent="0.25">
      <c r="A1058" s="1" t="s">
        <v>188</v>
      </c>
      <c r="B1058" s="1">
        <v>4.3</v>
      </c>
      <c r="C1058" s="1">
        <v>4.3934961900000014</v>
      </c>
      <c r="D1058" s="1">
        <v>1</v>
      </c>
      <c r="G1058" s="1" t="s">
        <v>74</v>
      </c>
      <c r="H1058" s="1">
        <v>4.4000000000000004</v>
      </c>
      <c r="I1058" s="1">
        <v>3</v>
      </c>
      <c r="J1058" s="1">
        <v>2</v>
      </c>
      <c r="K1058" s="1">
        <f t="shared" si="86"/>
        <v>0</v>
      </c>
      <c r="L1058" s="1">
        <f t="shared" si="82"/>
        <v>0</v>
      </c>
      <c r="M1058" s="1">
        <f t="shared" si="83"/>
        <v>0</v>
      </c>
      <c r="N1058" s="1">
        <f t="shared" si="84"/>
        <v>1</v>
      </c>
      <c r="O1058" s="1">
        <f t="shared" si="85"/>
        <v>1</v>
      </c>
    </row>
    <row r="1059" spans="1:15" x14ac:dyDescent="0.25">
      <c r="A1059" s="1" t="s">
        <v>179</v>
      </c>
      <c r="B1059" s="1">
        <v>5.4</v>
      </c>
      <c r="C1059" s="1">
        <v>3.9845439900000001</v>
      </c>
      <c r="D1059" s="1">
        <v>1</v>
      </c>
      <c r="G1059" s="1" t="s">
        <v>76</v>
      </c>
      <c r="H1059" s="1">
        <v>4.9000000000000004</v>
      </c>
      <c r="I1059" s="1">
        <v>3</v>
      </c>
      <c r="J1059" s="1">
        <v>2</v>
      </c>
      <c r="K1059" s="1">
        <f t="shared" si="86"/>
        <v>0</v>
      </c>
      <c r="L1059" s="1">
        <f t="shared" si="82"/>
        <v>0</v>
      </c>
      <c r="M1059" s="1">
        <f t="shared" si="83"/>
        <v>0</v>
      </c>
      <c r="N1059" s="1">
        <f t="shared" si="84"/>
        <v>1</v>
      </c>
      <c r="O1059" s="1">
        <f t="shared" si="85"/>
        <v>1</v>
      </c>
    </row>
    <row r="1060" spans="1:15" x14ac:dyDescent="0.25">
      <c r="A1060" s="1" t="s">
        <v>135</v>
      </c>
      <c r="B1060" s="1">
        <v>4.9000000000000004</v>
      </c>
      <c r="C1060" s="1">
        <v>2.8191682099999995</v>
      </c>
      <c r="D1060" s="1">
        <v>1</v>
      </c>
      <c r="G1060" s="1" t="s">
        <v>100</v>
      </c>
      <c r="H1060" s="1">
        <v>4.8</v>
      </c>
      <c r="I1060" s="1">
        <v>3</v>
      </c>
      <c r="J1060" s="1">
        <v>2</v>
      </c>
      <c r="K1060" s="1">
        <f t="shared" si="86"/>
        <v>0</v>
      </c>
      <c r="L1060" s="1">
        <f t="shared" si="82"/>
        <v>0</v>
      </c>
      <c r="M1060" s="1">
        <f t="shared" si="83"/>
        <v>0</v>
      </c>
      <c r="N1060" s="1">
        <f t="shared" si="84"/>
        <v>1</v>
      </c>
      <c r="O1060" s="1">
        <f t="shared" si="85"/>
        <v>1</v>
      </c>
    </row>
    <row r="1061" spans="1:15" x14ac:dyDescent="0.25">
      <c r="A1061" s="1" t="s">
        <v>139</v>
      </c>
      <c r="B1061" s="1">
        <v>4.4000000000000004</v>
      </c>
      <c r="C1061" s="1">
        <v>4.9045380500000011</v>
      </c>
      <c r="D1061" s="1">
        <v>1</v>
      </c>
      <c r="G1061" s="1" t="s">
        <v>108</v>
      </c>
      <c r="H1061" s="1">
        <v>4.4000000000000004</v>
      </c>
      <c r="I1061" s="1">
        <v>3</v>
      </c>
      <c r="J1061" s="1">
        <v>2</v>
      </c>
      <c r="K1061" s="1">
        <f t="shared" si="86"/>
        <v>0</v>
      </c>
      <c r="L1061" s="1">
        <f t="shared" si="82"/>
        <v>0</v>
      </c>
      <c r="M1061" s="1">
        <f t="shared" si="83"/>
        <v>0</v>
      </c>
      <c r="N1061" s="1">
        <f t="shared" si="84"/>
        <v>1</v>
      </c>
      <c r="O1061" s="1">
        <f t="shared" si="85"/>
        <v>1</v>
      </c>
    </row>
    <row r="1062" spans="1:15" x14ac:dyDescent="0.25">
      <c r="A1062" s="1" t="s">
        <v>170</v>
      </c>
      <c r="B1062" s="1">
        <v>5.3</v>
      </c>
      <c r="C1062" s="1">
        <v>3.8113962199999998</v>
      </c>
      <c r="D1062" s="1">
        <v>1</v>
      </c>
      <c r="G1062" s="1" t="s">
        <v>151</v>
      </c>
      <c r="H1062" s="1">
        <v>4.3</v>
      </c>
      <c r="I1062" s="1">
        <v>3</v>
      </c>
      <c r="J1062" s="1">
        <v>2</v>
      </c>
      <c r="K1062" s="1">
        <f t="shared" si="86"/>
        <v>0</v>
      </c>
      <c r="L1062" s="1">
        <f t="shared" si="82"/>
        <v>0</v>
      </c>
      <c r="M1062" s="1">
        <f t="shared" si="83"/>
        <v>0</v>
      </c>
      <c r="N1062" s="1">
        <f t="shared" si="84"/>
        <v>1</v>
      </c>
      <c r="O1062" s="1">
        <f t="shared" si="85"/>
        <v>1</v>
      </c>
    </row>
    <row r="1063" spans="1:15" x14ac:dyDescent="0.25">
      <c r="A1063" s="1" t="s">
        <v>154</v>
      </c>
      <c r="B1063" s="1">
        <v>5.7</v>
      </c>
      <c r="C1063" s="1">
        <v>5.1523613899999994</v>
      </c>
      <c r="D1063" s="1">
        <v>1</v>
      </c>
      <c r="G1063" s="1" t="s">
        <v>163</v>
      </c>
      <c r="H1063" s="1">
        <v>5.6</v>
      </c>
      <c r="I1063" s="1">
        <v>3</v>
      </c>
      <c r="J1063" s="1">
        <v>2</v>
      </c>
      <c r="K1063" s="1">
        <f t="shared" si="86"/>
        <v>0</v>
      </c>
      <c r="L1063" s="1">
        <f t="shared" si="82"/>
        <v>0</v>
      </c>
      <c r="M1063" s="1">
        <f t="shared" si="83"/>
        <v>0</v>
      </c>
      <c r="N1063" s="1">
        <f t="shared" si="84"/>
        <v>1</v>
      </c>
      <c r="O1063" s="1">
        <f t="shared" si="85"/>
        <v>1</v>
      </c>
    </row>
    <row r="1064" spans="1:15" x14ac:dyDescent="0.25">
      <c r="A1064" s="1" t="s">
        <v>159</v>
      </c>
      <c r="B1064" s="1">
        <v>4.3</v>
      </c>
      <c r="C1064" s="1">
        <v>4.3876071500000009</v>
      </c>
      <c r="D1064" s="1">
        <v>1</v>
      </c>
      <c r="G1064" s="1" t="s">
        <v>88</v>
      </c>
      <c r="H1064" s="1">
        <v>4.5</v>
      </c>
      <c r="I1064" s="1">
        <v>3</v>
      </c>
      <c r="J1064" s="1">
        <v>2</v>
      </c>
      <c r="K1064" s="1">
        <f t="shared" si="86"/>
        <v>0</v>
      </c>
      <c r="L1064" s="1">
        <f t="shared" si="82"/>
        <v>0</v>
      </c>
      <c r="M1064" s="1">
        <f t="shared" si="83"/>
        <v>0</v>
      </c>
      <c r="N1064" s="1">
        <f t="shared" si="84"/>
        <v>1</v>
      </c>
      <c r="O1064" s="1">
        <f t="shared" si="85"/>
        <v>1</v>
      </c>
    </row>
    <row r="1065" spans="1:15" x14ac:dyDescent="0.25">
      <c r="A1065" s="1" t="s">
        <v>75</v>
      </c>
      <c r="B1065" s="1">
        <v>4.3</v>
      </c>
      <c r="C1065" s="1">
        <v>5.1685350500000009</v>
      </c>
      <c r="D1065" s="1">
        <v>0</v>
      </c>
      <c r="G1065" s="1" t="s">
        <v>96</v>
      </c>
      <c r="H1065" s="1">
        <v>4.9000000000000004</v>
      </c>
      <c r="I1065" s="1">
        <v>3</v>
      </c>
      <c r="J1065" s="1">
        <v>2</v>
      </c>
      <c r="K1065" s="1">
        <f t="shared" si="86"/>
        <v>0</v>
      </c>
      <c r="L1065" s="1">
        <f t="shared" si="82"/>
        <v>0</v>
      </c>
      <c r="M1065" s="1">
        <f t="shared" si="83"/>
        <v>0</v>
      </c>
      <c r="N1065" s="1">
        <f t="shared" si="84"/>
        <v>1</v>
      </c>
      <c r="O1065" s="1">
        <f t="shared" si="85"/>
        <v>1</v>
      </c>
    </row>
    <row r="1066" spans="1:15" x14ac:dyDescent="0.25">
      <c r="A1066" s="1" t="s">
        <v>116</v>
      </c>
      <c r="B1066" s="1">
        <v>4</v>
      </c>
      <c r="C1066" s="1">
        <v>3.5016917100000002</v>
      </c>
      <c r="D1066" s="1">
        <v>0</v>
      </c>
      <c r="G1066" s="1" t="s">
        <v>106</v>
      </c>
      <c r="H1066" s="1">
        <v>4.3</v>
      </c>
      <c r="I1066" s="1">
        <v>3</v>
      </c>
      <c r="J1066" s="1">
        <v>2</v>
      </c>
      <c r="K1066" s="1">
        <f t="shared" si="86"/>
        <v>0</v>
      </c>
      <c r="L1066" s="1">
        <f t="shared" si="82"/>
        <v>0</v>
      </c>
      <c r="M1066" s="1">
        <f t="shared" si="83"/>
        <v>0</v>
      </c>
      <c r="N1066" s="1">
        <f t="shared" si="84"/>
        <v>1</v>
      </c>
      <c r="O1066" s="1">
        <f t="shared" si="85"/>
        <v>1</v>
      </c>
    </row>
    <row r="1067" spans="1:15" x14ac:dyDescent="0.25">
      <c r="A1067" s="1" t="s">
        <v>122</v>
      </c>
      <c r="B1067" s="1">
        <v>4.5</v>
      </c>
      <c r="C1067" s="1">
        <v>3.2134124000000002</v>
      </c>
      <c r="D1067" s="1">
        <v>0</v>
      </c>
      <c r="G1067" s="1" t="s">
        <v>129</v>
      </c>
      <c r="H1067" s="1">
        <v>4.8</v>
      </c>
      <c r="I1067" s="1">
        <v>3</v>
      </c>
      <c r="J1067" s="1">
        <v>2</v>
      </c>
      <c r="K1067" s="1">
        <f t="shared" si="86"/>
        <v>0</v>
      </c>
      <c r="L1067" s="1">
        <f t="shared" si="82"/>
        <v>0</v>
      </c>
      <c r="M1067" s="1">
        <f t="shared" si="83"/>
        <v>0</v>
      </c>
      <c r="N1067" s="1">
        <f t="shared" si="84"/>
        <v>1</v>
      </c>
      <c r="O1067" s="1">
        <f t="shared" si="85"/>
        <v>1</v>
      </c>
    </row>
    <row r="1068" spans="1:15" x14ac:dyDescent="0.25">
      <c r="A1068" s="1" t="s">
        <v>201</v>
      </c>
      <c r="B1068" s="1">
        <v>3.9</v>
      </c>
      <c r="C1068" s="1">
        <v>3.9696333200000002</v>
      </c>
      <c r="D1068" s="1">
        <v>0</v>
      </c>
      <c r="G1068" s="1" t="s">
        <v>137</v>
      </c>
      <c r="H1068" s="1">
        <v>5.3</v>
      </c>
      <c r="I1068" s="1">
        <v>3</v>
      </c>
      <c r="J1068" s="1">
        <v>2</v>
      </c>
      <c r="K1068" s="1">
        <f t="shared" si="86"/>
        <v>0</v>
      </c>
      <c r="L1068" s="1">
        <f t="shared" si="82"/>
        <v>0</v>
      </c>
      <c r="M1068" s="1">
        <f t="shared" si="83"/>
        <v>0</v>
      </c>
      <c r="N1068" s="1">
        <f t="shared" si="84"/>
        <v>1</v>
      </c>
      <c r="O1068" s="1">
        <f t="shared" si="85"/>
        <v>1</v>
      </c>
    </row>
    <row r="1069" spans="1:15" x14ac:dyDescent="0.25">
      <c r="A1069" s="1" t="s">
        <v>146</v>
      </c>
      <c r="B1069" s="1">
        <v>4.3</v>
      </c>
      <c r="C1069" s="1">
        <v>3.3503590999999995</v>
      </c>
      <c r="D1069" s="1">
        <v>0</v>
      </c>
      <c r="G1069" s="1" t="s">
        <v>152</v>
      </c>
      <c r="H1069" s="1">
        <v>4.5</v>
      </c>
      <c r="I1069" s="1">
        <v>3</v>
      </c>
      <c r="J1069" s="1">
        <v>2</v>
      </c>
      <c r="K1069" s="1">
        <f t="shared" si="86"/>
        <v>0</v>
      </c>
      <c r="L1069" s="1">
        <f t="shared" si="82"/>
        <v>0</v>
      </c>
      <c r="M1069" s="1">
        <f t="shared" si="83"/>
        <v>0</v>
      </c>
      <c r="N1069" s="1">
        <f t="shared" si="84"/>
        <v>1</v>
      </c>
      <c r="O1069" s="1">
        <f t="shared" si="85"/>
        <v>1</v>
      </c>
    </row>
    <row r="1070" spans="1:15" x14ac:dyDescent="0.25">
      <c r="A1070" s="1" t="s">
        <v>72</v>
      </c>
      <c r="B1070" s="1">
        <v>5.0999999999999996</v>
      </c>
      <c r="C1070" s="1">
        <v>3.72641563</v>
      </c>
      <c r="D1070" s="1">
        <v>12</v>
      </c>
      <c r="G1070" s="1" t="s">
        <v>107</v>
      </c>
      <c r="H1070" s="1">
        <v>4.8</v>
      </c>
      <c r="I1070" s="1">
        <v>3</v>
      </c>
      <c r="J1070" s="1">
        <v>2</v>
      </c>
      <c r="K1070" s="1">
        <f t="shared" si="86"/>
        <v>0</v>
      </c>
      <c r="L1070" s="1">
        <f t="shared" si="82"/>
        <v>0</v>
      </c>
      <c r="M1070" s="1">
        <f t="shared" si="83"/>
        <v>0</v>
      </c>
      <c r="N1070" s="1">
        <f t="shared" si="84"/>
        <v>1</v>
      </c>
      <c r="O1070" s="1">
        <f t="shared" si="85"/>
        <v>1</v>
      </c>
    </row>
    <row r="1071" spans="1:15" x14ac:dyDescent="0.25">
      <c r="A1071" s="1" t="s">
        <v>109</v>
      </c>
      <c r="B1071" s="1">
        <v>5.7</v>
      </c>
      <c r="C1071" s="1">
        <v>4.9304780199999989</v>
      </c>
      <c r="D1071" s="1">
        <v>7</v>
      </c>
      <c r="G1071" s="1" t="s">
        <v>71</v>
      </c>
      <c r="H1071" s="1">
        <v>4.3</v>
      </c>
      <c r="I1071" s="1">
        <v>3</v>
      </c>
      <c r="J1071" s="1">
        <v>2</v>
      </c>
      <c r="K1071" s="1">
        <f t="shared" si="86"/>
        <v>0</v>
      </c>
      <c r="L1071" s="1">
        <f t="shared" si="82"/>
        <v>0</v>
      </c>
      <c r="M1071" s="1">
        <f t="shared" si="83"/>
        <v>0</v>
      </c>
      <c r="N1071" s="1">
        <f t="shared" si="84"/>
        <v>1</v>
      </c>
      <c r="O1071" s="1">
        <f t="shared" si="85"/>
        <v>1</v>
      </c>
    </row>
    <row r="1072" spans="1:15" x14ac:dyDescent="0.25">
      <c r="A1072" s="1" t="s">
        <v>60</v>
      </c>
      <c r="B1072" s="1">
        <v>5.3</v>
      </c>
      <c r="C1072" s="1">
        <v>3.6762145299999998</v>
      </c>
      <c r="D1072" s="1">
        <v>6</v>
      </c>
      <c r="G1072" s="1" t="s">
        <v>87</v>
      </c>
      <c r="H1072" s="1">
        <v>5</v>
      </c>
      <c r="I1072" s="1">
        <v>3</v>
      </c>
      <c r="J1072" s="1">
        <v>2</v>
      </c>
      <c r="K1072" s="1">
        <f t="shared" si="86"/>
        <v>0</v>
      </c>
      <c r="L1072" s="1">
        <f t="shared" si="82"/>
        <v>0</v>
      </c>
      <c r="M1072" s="1">
        <f t="shared" si="83"/>
        <v>0</v>
      </c>
      <c r="N1072" s="1">
        <f t="shared" si="84"/>
        <v>1</v>
      </c>
      <c r="O1072" s="1">
        <f t="shared" si="85"/>
        <v>1</v>
      </c>
    </row>
    <row r="1073" spans="1:15" x14ac:dyDescent="0.25">
      <c r="A1073" s="1" t="s">
        <v>76</v>
      </c>
      <c r="B1073" s="1">
        <v>4.9000000000000004</v>
      </c>
      <c r="C1073" s="1">
        <v>2.6385585599999994</v>
      </c>
      <c r="D1073" s="1">
        <v>6</v>
      </c>
      <c r="G1073" s="1" t="s">
        <v>89</v>
      </c>
      <c r="H1073" s="1">
        <v>6.2</v>
      </c>
      <c r="I1073" s="1">
        <v>3</v>
      </c>
      <c r="J1073" s="1">
        <v>2</v>
      </c>
      <c r="K1073" s="1">
        <f t="shared" si="86"/>
        <v>0</v>
      </c>
      <c r="L1073" s="1">
        <f t="shared" si="82"/>
        <v>0</v>
      </c>
      <c r="M1073" s="1">
        <f t="shared" si="83"/>
        <v>0</v>
      </c>
      <c r="N1073" s="1">
        <f t="shared" si="84"/>
        <v>1</v>
      </c>
      <c r="O1073" s="1">
        <f t="shared" si="85"/>
        <v>1</v>
      </c>
    </row>
    <row r="1074" spans="1:15" x14ac:dyDescent="0.25">
      <c r="A1074" s="1" t="s">
        <v>204</v>
      </c>
      <c r="B1074" s="1">
        <v>4.3</v>
      </c>
      <c r="C1074" s="1">
        <v>2.6186161999999999</v>
      </c>
      <c r="D1074" s="1">
        <v>6</v>
      </c>
      <c r="G1074" s="1" t="s">
        <v>93</v>
      </c>
      <c r="H1074" s="1">
        <v>4.5</v>
      </c>
      <c r="I1074" s="1">
        <v>3</v>
      </c>
      <c r="J1074" s="1">
        <v>2</v>
      </c>
      <c r="K1074" s="1">
        <f t="shared" si="86"/>
        <v>0</v>
      </c>
      <c r="L1074" s="1">
        <f t="shared" si="82"/>
        <v>0</v>
      </c>
      <c r="M1074" s="1">
        <f t="shared" si="83"/>
        <v>0</v>
      </c>
      <c r="N1074" s="1">
        <f t="shared" si="84"/>
        <v>1</v>
      </c>
      <c r="O1074" s="1">
        <f t="shared" si="85"/>
        <v>1</v>
      </c>
    </row>
    <row r="1075" spans="1:15" x14ac:dyDescent="0.25">
      <c r="A1075" s="1" t="s">
        <v>100</v>
      </c>
      <c r="B1075" s="1">
        <v>4.8</v>
      </c>
      <c r="C1075" s="1">
        <v>2.6233700000000004</v>
      </c>
      <c r="D1075" s="1">
        <v>5</v>
      </c>
      <c r="G1075" s="1" t="s">
        <v>99</v>
      </c>
      <c r="H1075" s="1">
        <v>4.9000000000000004</v>
      </c>
      <c r="I1075" s="1">
        <v>3</v>
      </c>
      <c r="J1075" s="1">
        <v>2</v>
      </c>
      <c r="K1075" s="1">
        <f t="shared" si="86"/>
        <v>0</v>
      </c>
      <c r="L1075" s="1">
        <f t="shared" si="82"/>
        <v>0</v>
      </c>
      <c r="M1075" s="1">
        <f t="shared" si="83"/>
        <v>0</v>
      </c>
      <c r="N1075" s="1">
        <f t="shared" si="84"/>
        <v>1</v>
      </c>
      <c r="O1075" s="1">
        <f t="shared" si="85"/>
        <v>1</v>
      </c>
    </row>
    <row r="1076" spans="1:15" x14ac:dyDescent="0.25">
      <c r="A1076" s="1" t="s">
        <v>64</v>
      </c>
      <c r="B1076" s="1">
        <v>4.5</v>
      </c>
      <c r="C1076" s="1">
        <v>3.29574685</v>
      </c>
      <c r="D1076" s="1">
        <v>2</v>
      </c>
      <c r="G1076" s="1" t="s">
        <v>122</v>
      </c>
      <c r="H1076" s="1">
        <v>4.5</v>
      </c>
      <c r="I1076" s="1">
        <v>3</v>
      </c>
      <c r="J1076" s="1">
        <v>2</v>
      </c>
      <c r="K1076" s="1">
        <f t="shared" si="86"/>
        <v>0</v>
      </c>
      <c r="L1076" s="1">
        <f t="shared" si="82"/>
        <v>0</v>
      </c>
      <c r="M1076" s="1">
        <f t="shared" si="83"/>
        <v>0</v>
      </c>
      <c r="N1076" s="1">
        <f t="shared" si="84"/>
        <v>1</v>
      </c>
      <c r="O1076" s="1">
        <f t="shared" si="85"/>
        <v>1</v>
      </c>
    </row>
    <row r="1077" spans="1:15" x14ac:dyDescent="0.25">
      <c r="A1077" s="1" t="s">
        <v>77</v>
      </c>
      <c r="B1077" s="1">
        <v>4.7</v>
      </c>
      <c r="C1077" s="1">
        <v>2.9118672000000005</v>
      </c>
      <c r="D1077" s="1">
        <v>2</v>
      </c>
      <c r="G1077" s="1" t="s">
        <v>180</v>
      </c>
      <c r="H1077" s="1">
        <v>5</v>
      </c>
      <c r="I1077" s="1">
        <v>3</v>
      </c>
      <c r="J1077" s="1">
        <v>2</v>
      </c>
      <c r="K1077" s="1">
        <f t="shared" si="86"/>
        <v>0</v>
      </c>
      <c r="L1077" s="1">
        <f t="shared" si="82"/>
        <v>0</v>
      </c>
      <c r="M1077" s="1">
        <f t="shared" si="83"/>
        <v>0</v>
      </c>
      <c r="N1077" s="1">
        <f t="shared" si="84"/>
        <v>1</v>
      </c>
      <c r="O1077" s="1">
        <f t="shared" si="85"/>
        <v>1</v>
      </c>
    </row>
    <row r="1078" spans="1:15" x14ac:dyDescent="0.25">
      <c r="A1078" s="1" t="s">
        <v>203</v>
      </c>
      <c r="B1078" s="1">
        <v>4.3</v>
      </c>
      <c r="C1078" s="1">
        <v>4.138587199999999</v>
      </c>
      <c r="D1078" s="1">
        <v>2</v>
      </c>
      <c r="G1078" s="1" t="s">
        <v>185</v>
      </c>
      <c r="H1078" s="1">
        <v>4.5</v>
      </c>
      <c r="I1078" s="1">
        <v>3</v>
      </c>
      <c r="J1078" s="1">
        <v>2</v>
      </c>
      <c r="K1078" s="1">
        <f t="shared" si="86"/>
        <v>0</v>
      </c>
      <c r="L1078" s="1">
        <f t="shared" si="82"/>
        <v>0</v>
      </c>
      <c r="M1078" s="1">
        <f t="shared" si="83"/>
        <v>0</v>
      </c>
      <c r="N1078" s="1">
        <f t="shared" si="84"/>
        <v>1</v>
      </c>
      <c r="O1078" s="1">
        <f t="shared" si="85"/>
        <v>1</v>
      </c>
    </row>
    <row r="1079" spans="1:15" x14ac:dyDescent="0.25">
      <c r="A1079" s="1" t="s">
        <v>173</v>
      </c>
      <c r="B1079" s="1">
        <v>4.3</v>
      </c>
      <c r="C1079" s="1">
        <v>3.6882381299999989</v>
      </c>
      <c r="D1079" s="1">
        <v>2</v>
      </c>
      <c r="G1079" s="1" t="s">
        <v>93</v>
      </c>
      <c r="H1079" s="1">
        <v>4.5</v>
      </c>
      <c r="I1079" s="1">
        <v>3</v>
      </c>
      <c r="J1079" s="1">
        <v>2</v>
      </c>
      <c r="K1079" s="1">
        <f t="shared" si="86"/>
        <v>0</v>
      </c>
      <c r="L1079" s="1">
        <f t="shared" si="82"/>
        <v>0</v>
      </c>
      <c r="M1079" s="1">
        <f t="shared" si="83"/>
        <v>0</v>
      </c>
      <c r="N1079" s="1">
        <f t="shared" si="84"/>
        <v>1</v>
      </c>
      <c r="O1079" s="1">
        <f t="shared" si="85"/>
        <v>1</v>
      </c>
    </row>
    <row r="1080" spans="1:15" x14ac:dyDescent="0.25">
      <c r="A1080" s="1" t="s">
        <v>126</v>
      </c>
      <c r="B1080" s="1">
        <v>4.4000000000000004</v>
      </c>
      <c r="C1080" s="1">
        <v>4.576025689999998</v>
      </c>
      <c r="D1080" s="1">
        <v>2</v>
      </c>
      <c r="G1080" s="1" t="s">
        <v>107</v>
      </c>
      <c r="H1080" s="1">
        <v>4.8</v>
      </c>
      <c r="I1080" s="1">
        <v>3</v>
      </c>
      <c r="J1080" s="1">
        <v>2</v>
      </c>
      <c r="K1080" s="1">
        <f t="shared" si="86"/>
        <v>0</v>
      </c>
      <c r="L1080" s="1">
        <f t="shared" si="82"/>
        <v>0</v>
      </c>
      <c r="M1080" s="1">
        <f t="shared" si="83"/>
        <v>0</v>
      </c>
      <c r="N1080" s="1">
        <f t="shared" si="84"/>
        <v>1</v>
      </c>
      <c r="O1080" s="1">
        <f t="shared" si="85"/>
        <v>1</v>
      </c>
    </row>
    <row r="1081" spans="1:15" x14ac:dyDescent="0.25">
      <c r="A1081" s="1" t="s">
        <v>150</v>
      </c>
      <c r="B1081" s="1">
        <v>5.7</v>
      </c>
      <c r="C1081" s="1">
        <v>4.5941073799999996</v>
      </c>
      <c r="D1081" s="1">
        <v>2</v>
      </c>
      <c r="G1081" s="1" t="s">
        <v>115</v>
      </c>
      <c r="H1081" s="1">
        <v>4.9000000000000004</v>
      </c>
      <c r="I1081" s="1">
        <v>3</v>
      </c>
      <c r="J1081" s="1">
        <v>2</v>
      </c>
      <c r="K1081" s="1">
        <f t="shared" si="86"/>
        <v>0</v>
      </c>
      <c r="L1081" s="1">
        <f t="shared" si="82"/>
        <v>0</v>
      </c>
      <c r="M1081" s="1">
        <f t="shared" si="83"/>
        <v>0</v>
      </c>
      <c r="N1081" s="1">
        <f t="shared" si="84"/>
        <v>1</v>
      </c>
      <c r="O1081" s="1">
        <f t="shared" si="85"/>
        <v>1</v>
      </c>
    </row>
    <row r="1082" spans="1:15" x14ac:dyDescent="0.25">
      <c r="A1082" s="1" t="s">
        <v>119</v>
      </c>
      <c r="B1082" s="1">
        <v>4.2</v>
      </c>
      <c r="C1082" s="1">
        <v>3.3061609999999995</v>
      </c>
      <c r="D1082" s="1">
        <v>1</v>
      </c>
      <c r="G1082" s="1" t="s">
        <v>177</v>
      </c>
      <c r="H1082" s="1">
        <v>4.8</v>
      </c>
      <c r="I1082" s="1">
        <v>3</v>
      </c>
      <c r="J1082" s="1">
        <v>2</v>
      </c>
      <c r="K1082" s="1">
        <f t="shared" si="86"/>
        <v>0</v>
      </c>
      <c r="L1082" s="1">
        <f t="shared" si="82"/>
        <v>0</v>
      </c>
      <c r="M1082" s="1">
        <f t="shared" si="83"/>
        <v>0</v>
      </c>
      <c r="N1082" s="1">
        <f t="shared" si="84"/>
        <v>1</v>
      </c>
      <c r="O1082" s="1">
        <f t="shared" si="85"/>
        <v>1</v>
      </c>
    </row>
    <row r="1083" spans="1:15" x14ac:dyDescent="0.25">
      <c r="A1083" s="1" t="s">
        <v>190</v>
      </c>
      <c r="B1083" s="1">
        <v>4</v>
      </c>
      <c r="C1083" s="1">
        <v>4.3814329999999995</v>
      </c>
      <c r="D1083" s="1">
        <v>1</v>
      </c>
      <c r="G1083" s="1" t="s">
        <v>132</v>
      </c>
      <c r="H1083" s="1">
        <v>5.0999999999999996</v>
      </c>
      <c r="I1083" s="1">
        <v>3</v>
      </c>
      <c r="J1083" s="1">
        <v>2</v>
      </c>
      <c r="K1083" s="1">
        <f t="shared" si="86"/>
        <v>0</v>
      </c>
      <c r="L1083" s="1">
        <f t="shared" si="82"/>
        <v>0</v>
      </c>
      <c r="M1083" s="1">
        <f t="shared" si="83"/>
        <v>0</v>
      </c>
      <c r="N1083" s="1">
        <f t="shared" si="84"/>
        <v>1</v>
      </c>
      <c r="O1083" s="1">
        <f t="shared" si="85"/>
        <v>1</v>
      </c>
    </row>
    <row r="1084" spans="1:15" x14ac:dyDescent="0.25">
      <c r="A1084" s="1" t="s">
        <v>205</v>
      </c>
      <c r="B1084" s="1">
        <v>4.3</v>
      </c>
      <c r="C1084" s="1">
        <v>3.2172898000000005</v>
      </c>
      <c r="D1084" s="1">
        <v>1</v>
      </c>
      <c r="G1084" s="1" t="s">
        <v>179</v>
      </c>
      <c r="H1084" s="1">
        <v>5.4</v>
      </c>
      <c r="I1084" s="1">
        <v>3</v>
      </c>
      <c r="J1084" s="1">
        <v>2</v>
      </c>
      <c r="K1084" s="1">
        <f t="shared" si="86"/>
        <v>0</v>
      </c>
      <c r="L1084" s="1">
        <f t="shared" si="82"/>
        <v>0</v>
      </c>
      <c r="M1084" s="1">
        <f t="shared" si="83"/>
        <v>0</v>
      </c>
      <c r="N1084" s="1">
        <f t="shared" si="84"/>
        <v>1</v>
      </c>
      <c r="O1084" s="1">
        <f t="shared" si="85"/>
        <v>1</v>
      </c>
    </row>
    <row r="1085" spans="1:15" x14ac:dyDescent="0.25">
      <c r="A1085" s="1" t="s">
        <v>149</v>
      </c>
      <c r="B1085" s="1">
        <v>4.4000000000000004</v>
      </c>
      <c r="C1085" s="1">
        <v>3.4634909199999999</v>
      </c>
      <c r="D1085" s="1">
        <v>1</v>
      </c>
      <c r="G1085" s="1" t="s">
        <v>153</v>
      </c>
      <c r="H1085" s="1">
        <v>3.8</v>
      </c>
      <c r="I1085" s="1">
        <v>3</v>
      </c>
      <c r="J1085" s="1">
        <v>2</v>
      </c>
      <c r="K1085" s="1">
        <f t="shared" si="86"/>
        <v>0</v>
      </c>
      <c r="L1085" s="1">
        <f t="shared" si="82"/>
        <v>0</v>
      </c>
      <c r="M1085" s="1">
        <f t="shared" si="83"/>
        <v>0</v>
      </c>
      <c r="N1085" s="1">
        <f t="shared" si="84"/>
        <v>1</v>
      </c>
      <c r="O1085" s="1">
        <f t="shared" si="85"/>
        <v>1</v>
      </c>
    </row>
    <row r="1086" spans="1:15" x14ac:dyDescent="0.25">
      <c r="A1086" s="1" t="s">
        <v>151</v>
      </c>
      <c r="B1086" s="1">
        <v>4.3</v>
      </c>
      <c r="C1086" s="1">
        <v>4.6670130899999993</v>
      </c>
      <c r="D1086" s="1">
        <v>1</v>
      </c>
      <c r="G1086" s="1" t="s">
        <v>62</v>
      </c>
      <c r="H1086" s="1">
        <v>4.5</v>
      </c>
      <c r="I1086" s="1">
        <v>3</v>
      </c>
      <c r="J1086" s="1">
        <v>2</v>
      </c>
      <c r="K1086" s="1">
        <f t="shared" si="86"/>
        <v>0</v>
      </c>
      <c r="L1086" s="1">
        <f t="shared" si="82"/>
        <v>0</v>
      </c>
      <c r="M1086" s="1">
        <f t="shared" si="83"/>
        <v>0</v>
      </c>
      <c r="N1086" s="1">
        <f t="shared" si="84"/>
        <v>1</v>
      </c>
      <c r="O1086" s="1">
        <f t="shared" si="85"/>
        <v>1</v>
      </c>
    </row>
    <row r="1087" spans="1:15" x14ac:dyDescent="0.25">
      <c r="A1087" s="1" t="s">
        <v>108</v>
      </c>
      <c r="B1087" s="1">
        <v>4.4000000000000004</v>
      </c>
      <c r="C1087" s="1">
        <v>4.1953425500000003</v>
      </c>
      <c r="D1087" s="1">
        <v>0</v>
      </c>
      <c r="G1087" s="1" t="s">
        <v>171</v>
      </c>
      <c r="H1087" s="1">
        <v>4.7</v>
      </c>
      <c r="I1087" s="1">
        <v>3</v>
      </c>
      <c r="J1087" s="1">
        <v>2</v>
      </c>
      <c r="K1087" s="1">
        <f t="shared" si="86"/>
        <v>0</v>
      </c>
      <c r="L1087" s="1">
        <f t="shared" si="82"/>
        <v>0</v>
      </c>
      <c r="M1087" s="1">
        <f t="shared" si="83"/>
        <v>0</v>
      </c>
      <c r="N1087" s="1">
        <f t="shared" si="84"/>
        <v>1</v>
      </c>
      <c r="O1087" s="1">
        <f t="shared" si="85"/>
        <v>1</v>
      </c>
    </row>
    <row r="1088" spans="1:15" x14ac:dyDescent="0.25">
      <c r="A1088" s="1" t="s">
        <v>118</v>
      </c>
      <c r="B1088" s="1">
        <v>6.2</v>
      </c>
      <c r="C1088" s="1">
        <v>3.8600133700000003</v>
      </c>
      <c r="D1088" s="1">
        <v>0</v>
      </c>
      <c r="G1088" s="1" t="s">
        <v>82</v>
      </c>
      <c r="H1088" s="1">
        <v>4.3</v>
      </c>
      <c r="I1088" s="1">
        <v>3</v>
      </c>
      <c r="J1088" s="1">
        <v>2</v>
      </c>
      <c r="K1088" s="1">
        <f t="shared" si="86"/>
        <v>0</v>
      </c>
      <c r="L1088" s="1">
        <f t="shared" si="82"/>
        <v>0</v>
      </c>
      <c r="M1088" s="1">
        <f t="shared" si="83"/>
        <v>0</v>
      </c>
      <c r="N1088" s="1">
        <f t="shared" si="84"/>
        <v>1</v>
      </c>
      <c r="O1088" s="1">
        <f t="shared" si="85"/>
        <v>1</v>
      </c>
    </row>
    <row r="1089" spans="1:15" x14ac:dyDescent="0.25">
      <c r="A1089" s="1" t="s">
        <v>178</v>
      </c>
      <c r="B1089" s="1">
        <v>5.3</v>
      </c>
      <c r="C1089" s="1">
        <v>4.2010272100000003</v>
      </c>
      <c r="D1089" s="1">
        <v>11</v>
      </c>
      <c r="G1089" s="1" t="s">
        <v>85</v>
      </c>
      <c r="H1089" s="1">
        <v>4.8</v>
      </c>
      <c r="I1089" s="1">
        <v>3</v>
      </c>
      <c r="J1089" s="1">
        <v>2</v>
      </c>
      <c r="K1089" s="1">
        <f t="shared" si="86"/>
        <v>0</v>
      </c>
      <c r="L1089" s="1">
        <f t="shared" si="82"/>
        <v>0</v>
      </c>
      <c r="M1089" s="1">
        <f t="shared" si="83"/>
        <v>0</v>
      </c>
      <c r="N1089" s="1">
        <f t="shared" si="84"/>
        <v>1</v>
      </c>
      <c r="O1089" s="1">
        <f t="shared" si="85"/>
        <v>1</v>
      </c>
    </row>
    <row r="1090" spans="1:15" x14ac:dyDescent="0.25">
      <c r="A1090" s="1" t="s">
        <v>193</v>
      </c>
      <c r="B1090" s="1">
        <v>4.3</v>
      </c>
      <c r="C1090" s="1">
        <v>2.8194721400000007</v>
      </c>
      <c r="D1090" s="1">
        <v>10</v>
      </c>
      <c r="G1090" s="1" t="s">
        <v>92</v>
      </c>
      <c r="H1090" s="1">
        <v>5.4</v>
      </c>
      <c r="I1090" s="1">
        <v>3</v>
      </c>
      <c r="J1090" s="1">
        <v>2</v>
      </c>
      <c r="K1090" s="1">
        <f t="shared" si="86"/>
        <v>0</v>
      </c>
      <c r="L1090" s="1">
        <f t="shared" ref="L1090:L1153" si="87">IF(AND((J1090&lt;I1090),(J1090&gt;2),(I1090&lt;10)),1,0)</f>
        <v>0</v>
      </c>
      <c r="M1090" s="1">
        <f t="shared" ref="M1090:M1153" si="88">IF(J1090&gt;=10,1,0)</f>
        <v>0</v>
      </c>
      <c r="N1090" s="1">
        <f t="shared" ref="N1090:N1153" si="89">IF(J1090&lt;=2,1,0)</f>
        <v>1</v>
      </c>
      <c r="O1090" s="1">
        <f t="shared" ref="O1090:O1153" si="90">SUM(K1090:N1090)</f>
        <v>1</v>
      </c>
    </row>
    <row r="1091" spans="1:15" x14ac:dyDescent="0.25">
      <c r="A1091" s="1" t="s">
        <v>89</v>
      </c>
      <c r="B1091" s="1">
        <v>6.2</v>
      </c>
      <c r="C1091" s="1">
        <v>4.0019759000000006</v>
      </c>
      <c r="D1091" s="1">
        <v>9</v>
      </c>
      <c r="G1091" s="1" t="s">
        <v>175</v>
      </c>
      <c r="H1091" s="1">
        <v>3.9</v>
      </c>
      <c r="I1091" s="1">
        <v>3</v>
      </c>
      <c r="J1091" s="1">
        <v>2</v>
      </c>
      <c r="K1091" s="1">
        <f t="shared" si="86"/>
        <v>0</v>
      </c>
      <c r="L1091" s="1">
        <f t="shared" si="87"/>
        <v>0</v>
      </c>
      <c r="M1091" s="1">
        <f t="shared" si="88"/>
        <v>0</v>
      </c>
      <c r="N1091" s="1">
        <f t="shared" si="89"/>
        <v>1</v>
      </c>
      <c r="O1091" s="1">
        <f t="shared" si="90"/>
        <v>1</v>
      </c>
    </row>
    <row r="1092" spans="1:15" x14ac:dyDescent="0.25">
      <c r="A1092" s="1" t="s">
        <v>200</v>
      </c>
      <c r="B1092" s="1">
        <v>4.4000000000000004</v>
      </c>
      <c r="C1092" s="1">
        <v>2.8557562600000002</v>
      </c>
      <c r="D1092" s="1">
        <v>9</v>
      </c>
      <c r="G1092" s="1" t="s">
        <v>178</v>
      </c>
      <c r="H1092" s="1">
        <v>5.3</v>
      </c>
      <c r="I1092" s="1">
        <v>3</v>
      </c>
      <c r="J1092" s="1">
        <v>2</v>
      </c>
      <c r="K1092" s="1">
        <f t="shared" si="86"/>
        <v>0</v>
      </c>
      <c r="L1092" s="1">
        <f t="shared" si="87"/>
        <v>0</v>
      </c>
      <c r="M1092" s="1">
        <f t="shared" si="88"/>
        <v>0</v>
      </c>
      <c r="N1092" s="1">
        <f t="shared" si="89"/>
        <v>1</v>
      </c>
      <c r="O1092" s="1">
        <f t="shared" si="90"/>
        <v>1</v>
      </c>
    </row>
    <row r="1093" spans="1:15" x14ac:dyDescent="0.25">
      <c r="A1093" s="1" t="s">
        <v>155</v>
      </c>
      <c r="B1093" s="1">
        <v>8.5</v>
      </c>
      <c r="C1093" s="1">
        <v>5.3695855299999993</v>
      </c>
      <c r="D1093" s="1">
        <v>9</v>
      </c>
      <c r="G1093" s="1" t="s">
        <v>133</v>
      </c>
      <c r="H1093" s="1">
        <v>4.5999999999999996</v>
      </c>
      <c r="I1093" s="1">
        <v>3</v>
      </c>
      <c r="J1093" s="1">
        <v>2</v>
      </c>
      <c r="K1093" s="1">
        <f t="shared" si="86"/>
        <v>0</v>
      </c>
      <c r="L1093" s="1">
        <f t="shared" si="87"/>
        <v>0</v>
      </c>
      <c r="M1093" s="1">
        <f t="shared" si="88"/>
        <v>0</v>
      </c>
      <c r="N1093" s="1">
        <f t="shared" si="89"/>
        <v>1</v>
      </c>
      <c r="O1093" s="1">
        <f t="shared" si="90"/>
        <v>1</v>
      </c>
    </row>
    <row r="1094" spans="1:15" x14ac:dyDescent="0.25">
      <c r="A1094" s="1" t="s">
        <v>165</v>
      </c>
      <c r="B1094" s="1">
        <v>7.1</v>
      </c>
      <c r="C1094" s="1">
        <v>5.3616869299999994</v>
      </c>
      <c r="D1094" s="1">
        <v>8</v>
      </c>
      <c r="G1094" s="1" t="s">
        <v>141</v>
      </c>
      <c r="H1094" s="1">
        <v>4.7</v>
      </c>
      <c r="I1094" s="1">
        <v>3</v>
      </c>
      <c r="J1094" s="1">
        <v>2</v>
      </c>
      <c r="K1094" s="1">
        <f t="shared" si="86"/>
        <v>0</v>
      </c>
      <c r="L1094" s="1">
        <f t="shared" si="87"/>
        <v>0</v>
      </c>
      <c r="M1094" s="1">
        <f t="shared" si="88"/>
        <v>0</v>
      </c>
      <c r="N1094" s="1">
        <f t="shared" si="89"/>
        <v>1</v>
      </c>
      <c r="O1094" s="1">
        <f t="shared" si="90"/>
        <v>1</v>
      </c>
    </row>
    <row r="1095" spans="1:15" x14ac:dyDescent="0.25">
      <c r="A1095" s="1" t="s">
        <v>117</v>
      </c>
      <c r="B1095" s="1">
        <v>4.5999999999999996</v>
      </c>
      <c r="C1095" s="1">
        <v>3.8311095099999997</v>
      </c>
      <c r="D1095" s="1">
        <v>8</v>
      </c>
      <c r="G1095" s="1" t="s">
        <v>142</v>
      </c>
      <c r="H1095" s="1">
        <v>4.4000000000000004</v>
      </c>
      <c r="I1095" s="1">
        <v>3</v>
      </c>
      <c r="J1095" s="1">
        <v>2</v>
      </c>
      <c r="K1095" s="1">
        <f t="shared" si="86"/>
        <v>0</v>
      </c>
      <c r="L1095" s="1">
        <f t="shared" si="87"/>
        <v>0</v>
      </c>
      <c r="M1095" s="1">
        <f t="shared" si="88"/>
        <v>0</v>
      </c>
      <c r="N1095" s="1">
        <f t="shared" si="89"/>
        <v>1</v>
      </c>
      <c r="O1095" s="1">
        <f t="shared" si="90"/>
        <v>1</v>
      </c>
    </row>
    <row r="1096" spans="1:15" x14ac:dyDescent="0.25">
      <c r="A1096" s="1" t="s">
        <v>101</v>
      </c>
      <c r="B1096" s="1">
        <v>4.9000000000000004</v>
      </c>
      <c r="C1096" s="1">
        <v>3.9799211400000001</v>
      </c>
      <c r="D1096" s="1">
        <v>7</v>
      </c>
      <c r="G1096" s="1" t="s">
        <v>170</v>
      </c>
      <c r="H1096" s="1">
        <v>5.3</v>
      </c>
      <c r="I1096" s="1">
        <v>3</v>
      </c>
      <c r="J1096" s="1">
        <v>2</v>
      </c>
      <c r="K1096" s="1">
        <f t="shared" si="86"/>
        <v>0</v>
      </c>
      <c r="L1096" s="1">
        <f t="shared" si="87"/>
        <v>0</v>
      </c>
      <c r="M1096" s="1">
        <f t="shared" si="88"/>
        <v>0</v>
      </c>
      <c r="N1096" s="1">
        <f t="shared" si="89"/>
        <v>1</v>
      </c>
      <c r="O1096" s="1">
        <f t="shared" si="90"/>
        <v>1</v>
      </c>
    </row>
    <row r="1097" spans="1:15" x14ac:dyDescent="0.25">
      <c r="A1097" s="1" t="s">
        <v>105</v>
      </c>
      <c r="B1097" s="1">
        <v>4.4000000000000004</v>
      </c>
      <c r="C1097" s="1">
        <v>3.559176980000001</v>
      </c>
      <c r="D1097" s="1">
        <v>7</v>
      </c>
      <c r="G1097" s="1" t="s">
        <v>184</v>
      </c>
      <c r="H1097" s="1">
        <v>5.4</v>
      </c>
      <c r="I1097" s="1">
        <v>3</v>
      </c>
      <c r="J1097" s="1">
        <v>2</v>
      </c>
      <c r="K1097" s="1">
        <f t="shared" si="86"/>
        <v>0</v>
      </c>
      <c r="L1097" s="1">
        <f t="shared" si="87"/>
        <v>0</v>
      </c>
      <c r="M1097" s="1">
        <f t="shared" si="88"/>
        <v>0</v>
      </c>
      <c r="N1097" s="1">
        <f t="shared" si="89"/>
        <v>1</v>
      </c>
      <c r="O1097" s="1">
        <f t="shared" si="90"/>
        <v>1</v>
      </c>
    </row>
    <row r="1098" spans="1:15" x14ac:dyDescent="0.25">
      <c r="A1098" s="1" t="s">
        <v>107</v>
      </c>
      <c r="B1098" s="1">
        <v>4.8</v>
      </c>
      <c r="C1098" s="1">
        <v>3.9272977399999993</v>
      </c>
      <c r="D1098" s="1">
        <v>7</v>
      </c>
      <c r="G1098" s="1" t="s">
        <v>96</v>
      </c>
      <c r="H1098" s="1">
        <v>4.9000000000000004</v>
      </c>
      <c r="I1098" s="1">
        <v>3</v>
      </c>
      <c r="J1098" s="1">
        <v>2</v>
      </c>
      <c r="K1098" s="1">
        <f t="shared" si="86"/>
        <v>0</v>
      </c>
      <c r="L1098" s="1">
        <f t="shared" si="87"/>
        <v>0</v>
      </c>
      <c r="M1098" s="1">
        <f t="shared" si="88"/>
        <v>0</v>
      </c>
      <c r="N1098" s="1">
        <f t="shared" si="89"/>
        <v>1</v>
      </c>
      <c r="O1098" s="1">
        <f t="shared" si="90"/>
        <v>1</v>
      </c>
    </row>
    <row r="1099" spans="1:15" x14ac:dyDescent="0.25">
      <c r="A1099" s="1" t="s">
        <v>148</v>
      </c>
      <c r="B1099" s="1">
        <v>7.1</v>
      </c>
      <c r="C1099" s="1">
        <v>4.3099314400000006</v>
      </c>
      <c r="D1099" s="1">
        <v>7</v>
      </c>
      <c r="G1099" s="1" t="s">
        <v>146</v>
      </c>
      <c r="H1099" s="1">
        <v>4.3</v>
      </c>
      <c r="I1099" s="1">
        <v>3</v>
      </c>
      <c r="J1099" s="1">
        <v>2</v>
      </c>
      <c r="K1099" s="1">
        <f t="shared" si="86"/>
        <v>0</v>
      </c>
      <c r="L1099" s="1">
        <f t="shared" si="87"/>
        <v>0</v>
      </c>
      <c r="M1099" s="1">
        <f t="shared" si="88"/>
        <v>0</v>
      </c>
      <c r="N1099" s="1">
        <f t="shared" si="89"/>
        <v>1</v>
      </c>
      <c r="O1099" s="1">
        <f t="shared" si="90"/>
        <v>1</v>
      </c>
    </row>
    <row r="1100" spans="1:15" x14ac:dyDescent="0.25">
      <c r="A1100" s="1" t="s">
        <v>62</v>
      </c>
      <c r="B1100" s="1">
        <v>4.5</v>
      </c>
      <c r="C1100" s="1">
        <v>3.6552012700000005</v>
      </c>
      <c r="D1100" s="1">
        <v>6</v>
      </c>
      <c r="G1100" s="1" t="s">
        <v>85</v>
      </c>
      <c r="H1100" s="1">
        <v>4.8</v>
      </c>
      <c r="I1100" s="1">
        <v>3</v>
      </c>
      <c r="J1100" s="1">
        <v>2</v>
      </c>
      <c r="K1100" s="1">
        <f t="shared" si="86"/>
        <v>0</v>
      </c>
      <c r="L1100" s="1">
        <f t="shared" si="87"/>
        <v>0</v>
      </c>
      <c r="M1100" s="1">
        <f t="shared" si="88"/>
        <v>0</v>
      </c>
      <c r="N1100" s="1">
        <f t="shared" si="89"/>
        <v>1</v>
      </c>
      <c r="O1100" s="1">
        <f t="shared" si="90"/>
        <v>1</v>
      </c>
    </row>
    <row r="1101" spans="1:15" x14ac:dyDescent="0.25">
      <c r="A1101" s="1" t="s">
        <v>171</v>
      </c>
      <c r="B1101" s="1">
        <v>4.7</v>
      </c>
      <c r="C1101" s="1">
        <v>4.0224439300000006</v>
      </c>
      <c r="D1101" s="1">
        <v>6</v>
      </c>
      <c r="G1101" s="1" t="s">
        <v>141</v>
      </c>
      <c r="H1101" s="1">
        <v>4.7</v>
      </c>
      <c r="I1101" s="1">
        <v>3</v>
      </c>
      <c r="J1101" s="1">
        <v>2</v>
      </c>
      <c r="K1101" s="1">
        <f t="shared" si="86"/>
        <v>0</v>
      </c>
      <c r="L1101" s="1">
        <f t="shared" si="87"/>
        <v>0</v>
      </c>
      <c r="M1101" s="1">
        <f t="shared" si="88"/>
        <v>0</v>
      </c>
      <c r="N1101" s="1">
        <f t="shared" si="89"/>
        <v>1</v>
      </c>
      <c r="O1101" s="1">
        <f t="shared" si="90"/>
        <v>1</v>
      </c>
    </row>
    <row r="1102" spans="1:15" x14ac:dyDescent="0.25">
      <c r="A1102" s="1" t="s">
        <v>73</v>
      </c>
      <c r="B1102" s="1">
        <v>4.3</v>
      </c>
      <c r="C1102" s="1">
        <v>4.30882101</v>
      </c>
      <c r="D1102" s="1">
        <v>6</v>
      </c>
      <c r="G1102" s="1" t="s">
        <v>76</v>
      </c>
      <c r="H1102" s="1">
        <v>4.9000000000000004</v>
      </c>
      <c r="I1102" s="1">
        <v>3</v>
      </c>
      <c r="J1102" s="1">
        <v>2</v>
      </c>
      <c r="K1102" s="1">
        <f t="shared" si="86"/>
        <v>0</v>
      </c>
      <c r="L1102" s="1">
        <f t="shared" si="87"/>
        <v>0</v>
      </c>
      <c r="M1102" s="1">
        <f t="shared" si="88"/>
        <v>0</v>
      </c>
      <c r="N1102" s="1">
        <f t="shared" si="89"/>
        <v>1</v>
      </c>
      <c r="O1102" s="1">
        <f t="shared" si="90"/>
        <v>1</v>
      </c>
    </row>
    <row r="1103" spans="1:15" x14ac:dyDescent="0.25">
      <c r="A1103" s="1" t="s">
        <v>199</v>
      </c>
      <c r="B1103" s="1">
        <v>5</v>
      </c>
      <c r="C1103" s="1">
        <v>3.7559422000000007</v>
      </c>
      <c r="D1103" s="1">
        <v>6</v>
      </c>
      <c r="G1103" s="1" t="s">
        <v>87</v>
      </c>
      <c r="H1103" s="1">
        <v>5</v>
      </c>
      <c r="I1103" s="1">
        <v>3</v>
      </c>
      <c r="J1103" s="1">
        <v>2</v>
      </c>
      <c r="K1103" s="1">
        <f t="shared" si="86"/>
        <v>0</v>
      </c>
      <c r="L1103" s="1">
        <f t="shared" si="87"/>
        <v>0</v>
      </c>
      <c r="M1103" s="1">
        <f t="shared" si="88"/>
        <v>0</v>
      </c>
      <c r="N1103" s="1">
        <f t="shared" si="89"/>
        <v>1</v>
      </c>
      <c r="O1103" s="1">
        <f t="shared" si="90"/>
        <v>1</v>
      </c>
    </row>
    <row r="1104" spans="1:15" x14ac:dyDescent="0.25">
      <c r="A1104" s="1" t="s">
        <v>104</v>
      </c>
      <c r="B1104" s="1">
        <v>5.4</v>
      </c>
      <c r="C1104" s="1">
        <v>3.6343950399999989</v>
      </c>
      <c r="D1104" s="1">
        <v>6</v>
      </c>
      <c r="G1104" s="1" t="s">
        <v>71</v>
      </c>
      <c r="H1104" s="1">
        <v>4.3</v>
      </c>
      <c r="I1104" s="1">
        <v>3</v>
      </c>
      <c r="J1104" s="1">
        <v>2</v>
      </c>
      <c r="K1104" s="1">
        <f t="shared" si="86"/>
        <v>0</v>
      </c>
      <c r="L1104" s="1">
        <f t="shared" si="87"/>
        <v>0</v>
      </c>
      <c r="M1104" s="1">
        <f t="shared" si="88"/>
        <v>0</v>
      </c>
      <c r="N1104" s="1">
        <f t="shared" si="89"/>
        <v>1</v>
      </c>
      <c r="O1104" s="1">
        <f t="shared" si="90"/>
        <v>1</v>
      </c>
    </row>
    <row r="1105" spans="1:15" x14ac:dyDescent="0.25">
      <c r="A1105" s="1" t="s">
        <v>138</v>
      </c>
      <c r="B1105" s="1">
        <v>4.7</v>
      </c>
      <c r="C1105" s="1">
        <v>3.1749215299999998</v>
      </c>
      <c r="D1105" s="1">
        <v>6</v>
      </c>
      <c r="G1105" s="1" t="s">
        <v>95</v>
      </c>
      <c r="H1105" s="1">
        <v>5.2</v>
      </c>
      <c r="I1105" s="1">
        <v>3</v>
      </c>
      <c r="J1105" s="1">
        <v>2</v>
      </c>
      <c r="K1105" s="1">
        <f t="shared" si="86"/>
        <v>0</v>
      </c>
      <c r="L1105" s="1">
        <f t="shared" si="87"/>
        <v>0</v>
      </c>
      <c r="M1105" s="1">
        <f t="shared" si="88"/>
        <v>0</v>
      </c>
      <c r="N1105" s="1">
        <f t="shared" si="89"/>
        <v>1</v>
      </c>
      <c r="O1105" s="1">
        <f t="shared" si="90"/>
        <v>1</v>
      </c>
    </row>
    <row r="1106" spans="1:15" x14ac:dyDescent="0.25">
      <c r="A1106" s="1" t="s">
        <v>59</v>
      </c>
      <c r="B1106" s="1">
        <v>6.7</v>
      </c>
      <c r="C1106" s="1">
        <v>3.6184905700000005</v>
      </c>
      <c r="D1106" s="1">
        <v>5</v>
      </c>
      <c r="G1106" s="1" t="s">
        <v>196</v>
      </c>
      <c r="H1106" s="1">
        <v>4.4000000000000004</v>
      </c>
      <c r="I1106" s="1">
        <v>3</v>
      </c>
      <c r="J1106" s="1">
        <v>2</v>
      </c>
      <c r="K1106" s="1">
        <f t="shared" si="86"/>
        <v>0</v>
      </c>
      <c r="L1106" s="1">
        <f t="shared" si="87"/>
        <v>0</v>
      </c>
      <c r="M1106" s="1">
        <f t="shared" si="88"/>
        <v>0</v>
      </c>
      <c r="N1106" s="1">
        <f t="shared" si="89"/>
        <v>1</v>
      </c>
      <c r="O1106" s="1">
        <f t="shared" si="90"/>
        <v>1</v>
      </c>
    </row>
    <row r="1107" spans="1:15" x14ac:dyDescent="0.25">
      <c r="A1107" s="1" t="s">
        <v>74</v>
      </c>
      <c r="B1107" s="1">
        <v>4.4000000000000004</v>
      </c>
      <c r="C1107" s="1">
        <v>2.9267980500000004</v>
      </c>
      <c r="D1107" s="1">
        <v>5</v>
      </c>
      <c r="G1107" s="1" t="s">
        <v>125</v>
      </c>
      <c r="H1107" s="1">
        <v>4.4000000000000004</v>
      </c>
      <c r="I1107" s="1">
        <v>3</v>
      </c>
      <c r="J1107" s="1">
        <v>2</v>
      </c>
      <c r="K1107" s="1">
        <f t="shared" si="86"/>
        <v>0</v>
      </c>
      <c r="L1107" s="1">
        <f t="shared" si="87"/>
        <v>0</v>
      </c>
      <c r="M1107" s="1">
        <f t="shared" si="88"/>
        <v>0</v>
      </c>
      <c r="N1107" s="1">
        <f t="shared" si="89"/>
        <v>1</v>
      </c>
      <c r="O1107" s="1">
        <f t="shared" si="90"/>
        <v>1</v>
      </c>
    </row>
    <row r="1108" spans="1:15" x14ac:dyDescent="0.25">
      <c r="A1108" s="1" t="s">
        <v>80</v>
      </c>
      <c r="B1108" s="1">
        <v>4.9000000000000004</v>
      </c>
      <c r="C1108" s="1">
        <v>4.2637410099999995</v>
      </c>
      <c r="D1108" s="1">
        <v>5</v>
      </c>
      <c r="G1108" s="1" t="s">
        <v>82</v>
      </c>
      <c r="H1108" s="1">
        <v>4.3</v>
      </c>
      <c r="I1108" s="1">
        <v>3</v>
      </c>
      <c r="J1108" s="1">
        <v>2</v>
      </c>
      <c r="K1108" s="1">
        <f t="shared" ref="K1108:K1171" si="91">IF(AND((10&gt;J1108),(J1108&gt;I1108),(I1108&gt;2)),1,0)</f>
        <v>0</v>
      </c>
      <c r="L1108" s="1">
        <f t="shared" si="87"/>
        <v>0</v>
      </c>
      <c r="M1108" s="1">
        <f t="shared" si="88"/>
        <v>0</v>
      </c>
      <c r="N1108" s="1">
        <f t="shared" si="89"/>
        <v>1</v>
      </c>
      <c r="O1108" s="1">
        <f t="shared" si="90"/>
        <v>1</v>
      </c>
    </row>
    <row r="1109" spans="1:15" x14ac:dyDescent="0.25">
      <c r="A1109" s="1" t="s">
        <v>134</v>
      </c>
      <c r="B1109" s="1">
        <v>6.3</v>
      </c>
      <c r="C1109" s="1">
        <v>3.6747888199999985</v>
      </c>
      <c r="D1109" s="1">
        <v>5</v>
      </c>
      <c r="G1109" s="1" t="s">
        <v>85</v>
      </c>
      <c r="H1109" s="1">
        <v>4.8</v>
      </c>
      <c r="I1109" s="1">
        <v>3</v>
      </c>
      <c r="J1109" s="1">
        <v>2</v>
      </c>
      <c r="K1109" s="1">
        <f t="shared" si="91"/>
        <v>0</v>
      </c>
      <c r="L1109" s="1">
        <f t="shared" si="87"/>
        <v>0</v>
      </c>
      <c r="M1109" s="1">
        <f t="shared" si="88"/>
        <v>0</v>
      </c>
      <c r="N1109" s="1">
        <f t="shared" si="89"/>
        <v>1</v>
      </c>
      <c r="O1109" s="1">
        <f t="shared" si="90"/>
        <v>1</v>
      </c>
    </row>
    <row r="1110" spans="1:15" x14ac:dyDescent="0.25">
      <c r="A1110" s="1" t="s">
        <v>135</v>
      </c>
      <c r="B1110" s="1">
        <v>4.9000000000000004</v>
      </c>
      <c r="C1110" s="1">
        <v>2.3063796399999998</v>
      </c>
      <c r="D1110" s="1">
        <v>5</v>
      </c>
      <c r="G1110" s="1" t="s">
        <v>91</v>
      </c>
      <c r="H1110" s="1">
        <v>4.9000000000000004</v>
      </c>
      <c r="I1110" s="1">
        <v>3</v>
      </c>
      <c r="J1110" s="1">
        <v>2</v>
      </c>
      <c r="K1110" s="1">
        <f t="shared" si="91"/>
        <v>0</v>
      </c>
      <c r="L1110" s="1">
        <f t="shared" si="87"/>
        <v>0</v>
      </c>
      <c r="M1110" s="1">
        <f t="shared" si="88"/>
        <v>0</v>
      </c>
      <c r="N1110" s="1">
        <f t="shared" si="89"/>
        <v>1</v>
      </c>
      <c r="O1110" s="1">
        <f t="shared" si="90"/>
        <v>1</v>
      </c>
    </row>
    <row r="1111" spans="1:15" x14ac:dyDescent="0.25">
      <c r="A1111" s="1" t="s">
        <v>169</v>
      </c>
      <c r="B1111" s="1">
        <v>4.5</v>
      </c>
      <c r="C1111" s="1">
        <v>3.9065518399999988</v>
      </c>
      <c r="D1111" s="1">
        <v>5</v>
      </c>
      <c r="G1111" s="1" t="s">
        <v>105</v>
      </c>
      <c r="H1111" s="1">
        <v>4.4000000000000004</v>
      </c>
      <c r="I1111" s="1">
        <v>3</v>
      </c>
      <c r="J1111" s="1">
        <v>2</v>
      </c>
      <c r="K1111" s="1">
        <f t="shared" si="91"/>
        <v>0</v>
      </c>
      <c r="L1111" s="1">
        <f t="shared" si="87"/>
        <v>0</v>
      </c>
      <c r="M1111" s="1">
        <f t="shared" si="88"/>
        <v>0</v>
      </c>
      <c r="N1111" s="1">
        <f t="shared" si="89"/>
        <v>1</v>
      </c>
      <c r="O1111" s="1">
        <f t="shared" si="90"/>
        <v>1</v>
      </c>
    </row>
    <row r="1112" spans="1:15" x14ac:dyDescent="0.25">
      <c r="A1112" s="1" t="s">
        <v>170</v>
      </c>
      <c r="B1112" s="1">
        <v>5.3</v>
      </c>
      <c r="C1112" s="1">
        <v>4.0956531100000007</v>
      </c>
      <c r="D1112" s="1">
        <v>5</v>
      </c>
      <c r="G1112" s="1" t="s">
        <v>146</v>
      </c>
      <c r="H1112" s="1">
        <v>4.3</v>
      </c>
      <c r="I1112" s="1">
        <v>3</v>
      </c>
      <c r="J1112" s="1">
        <v>2</v>
      </c>
      <c r="K1112" s="1">
        <f t="shared" si="91"/>
        <v>0</v>
      </c>
      <c r="L1112" s="1">
        <f t="shared" si="87"/>
        <v>0</v>
      </c>
      <c r="M1112" s="1">
        <f t="shared" si="88"/>
        <v>0</v>
      </c>
      <c r="N1112" s="1">
        <f t="shared" si="89"/>
        <v>1</v>
      </c>
      <c r="O1112" s="1">
        <f t="shared" si="90"/>
        <v>1</v>
      </c>
    </row>
    <row r="1113" spans="1:15" x14ac:dyDescent="0.25">
      <c r="A1113" s="1" t="s">
        <v>154</v>
      </c>
      <c r="B1113" s="1">
        <v>5.7</v>
      </c>
      <c r="C1113" s="1">
        <v>3.8478841699999995</v>
      </c>
      <c r="D1113" s="1">
        <v>4</v>
      </c>
      <c r="G1113" s="1" t="s">
        <v>196</v>
      </c>
      <c r="H1113" s="1">
        <v>4.4000000000000004</v>
      </c>
      <c r="I1113" s="1">
        <v>3</v>
      </c>
      <c r="J1113" s="1">
        <v>2</v>
      </c>
      <c r="K1113" s="1">
        <f t="shared" si="91"/>
        <v>0</v>
      </c>
      <c r="L1113" s="1">
        <f t="shared" si="87"/>
        <v>0</v>
      </c>
      <c r="M1113" s="1">
        <f t="shared" si="88"/>
        <v>0</v>
      </c>
      <c r="N1113" s="1">
        <f t="shared" si="89"/>
        <v>1</v>
      </c>
      <c r="O1113" s="1">
        <f t="shared" si="90"/>
        <v>1</v>
      </c>
    </row>
    <row r="1114" spans="1:15" x14ac:dyDescent="0.25">
      <c r="A1114" s="1" t="s">
        <v>61</v>
      </c>
      <c r="B1114" s="1">
        <v>4.7</v>
      </c>
      <c r="C1114" s="1">
        <v>3.5579516399999993</v>
      </c>
      <c r="D1114" s="1">
        <v>2</v>
      </c>
      <c r="G1114" s="1" t="s">
        <v>125</v>
      </c>
      <c r="H1114" s="1">
        <v>4.4000000000000004</v>
      </c>
      <c r="I1114" s="1">
        <v>3</v>
      </c>
      <c r="J1114" s="1">
        <v>2</v>
      </c>
      <c r="K1114" s="1">
        <f t="shared" si="91"/>
        <v>0</v>
      </c>
      <c r="L1114" s="1">
        <f t="shared" si="87"/>
        <v>0</v>
      </c>
      <c r="M1114" s="1">
        <f t="shared" si="88"/>
        <v>0</v>
      </c>
      <c r="N1114" s="1">
        <f t="shared" si="89"/>
        <v>1</v>
      </c>
      <c r="O1114" s="1">
        <f t="shared" si="90"/>
        <v>1</v>
      </c>
    </row>
    <row r="1115" spans="1:15" x14ac:dyDescent="0.25">
      <c r="A1115" s="1" t="s">
        <v>85</v>
      </c>
      <c r="B1115" s="1">
        <v>4.8</v>
      </c>
      <c r="C1115" s="1">
        <v>3.8015871600000004</v>
      </c>
      <c r="D1115" s="1">
        <v>2</v>
      </c>
      <c r="G1115" s="1" t="s">
        <v>135</v>
      </c>
      <c r="H1115" s="1">
        <v>4.9000000000000004</v>
      </c>
      <c r="I1115" s="1">
        <v>3</v>
      </c>
      <c r="J1115" s="1">
        <v>2</v>
      </c>
      <c r="K1115" s="1">
        <f t="shared" si="91"/>
        <v>0</v>
      </c>
      <c r="L1115" s="1">
        <f t="shared" si="87"/>
        <v>0</v>
      </c>
      <c r="M1115" s="1">
        <f t="shared" si="88"/>
        <v>0</v>
      </c>
      <c r="N1115" s="1">
        <f t="shared" si="89"/>
        <v>1</v>
      </c>
      <c r="O1115" s="1">
        <f t="shared" si="90"/>
        <v>1</v>
      </c>
    </row>
    <row r="1116" spans="1:15" x14ac:dyDescent="0.25">
      <c r="A1116" s="1" t="s">
        <v>87</v>
      </c>
      <c r="B1116" s="1">
        <v>5</v>
      </c>
      <c r="C1116" s="1">
        <v>3.5746715300000016</v>
      </c>
      <c r="D1116" s="1">
        <v>2</v>
      </c>
      <c r="G1116" s="1" t="s">
        <v>116</v>
      </c>
      <c r="H1116" s="1">
        <v>4</v>
      </c>
      <c r="I1116" s="1">
        <v>3</v>
      </c>
      <c r="J1116" s="1">
        <v>2</v>
      </c>
      <c r="K1116" s="1">
        <f t="shared" si="91"/>
        <v>0</v>
      </c>
      <c r="L1116" s="1">
        <f t="shared" si="87"/>
        <v>0</v>
      </c>
      <c r="M1116" s="1">
        <f t="shared" si="88"/>
        <v>0</v>
      </c>
      <c r="N1116" s="1">
        <f t="shared" si="89"/>
        <v>1</v>
      </c>
      <c r="O1116" s="1">
        <f t="shared" si="90"/>
        <v>1</v>
      </c>
    </row>
    <row r="1117" spans="1:15" x14ac:dyDescent="0.25">
      <c r="A1117" s="1" t="s">
        <v>97</v>
      </c>
      <c r="B1117" s="1">
        <v>4.5</v>
      </c>
      <c r="C1117" s="1">
        <v>4.05919688</v>
      </c>
      <c r="D1117" s="1">
        <v>2</v>
      </c>
      <c r="G1117" s="1" t="s">
        <v>137</v>
      </c>
      <c r="H1117" s="1">
        <v>5.3</v>
      </c>
      <c r="I1117" s="1">
        <v>3</v>
      </c>
      <c r="J1117" s="1">
        <v>2</v>
      </c>
      <c r="K1117" s="1">
        <f t="shared" si="91"/>
        <v>0</v>
      </c>
      <c r="L1117" s="1">
        <f t="shared" si="87"/>
        <v>0</v>
      </c>
      <c r="M1117" s="1">
        <f t="shared" si="88"/>
        <v>0</v>
      </c>
      <c r="N1117" s="1">
        <f t="shared" si="89"/>
        <v>1</v>
      </c>
      <c r="O1117" s="1">
        <f t="shared" si="90"/>
        <v>1</v>
      </c>
    </row>
    <row r="1118" spans="1:15" x14ac:dyDescent="0.25">
      <c r="A1118" s="1" t="s">
        <v>98</v>
      </c>
      <c r="B1118" s="1">
        <v>5</v>
      </c>
      <c r="C1118" s="1">
        <v>3.3012248499999997</v>
      </c>
      <c r="D1118" s="1">
        <v>2</v>
      </c>
      <c r="G1118" s="1" t="s">
        <v>146</v>
      </c>
      <c r="H1118" s="1">
        <v>4.3</v>
      </c>
      <c r="I1118" s="1">
        <v>3</v>
      </c>
      <c r="J1118" s="1">
        <v>2</v>
      </c>
      <c r="K1118" s="1">
        <f t="shared" si="91"/>
        <v>0</v>
      </c>
      <c r="L1118" s="1">
        <f t="shared" si="87"/>
        <v>0</v>
      </c>
      <c r="M1118" s="1">
        <f t="shared" si="88"/>
        <v>0</v>
      </c>
      <c r="N1118" s="1">
        <f t="shared" si="89"/>
        <v>1</v>
      </c>
      <c r="O1118" s="1">
        <f t="shared" si="90"/>
        <v>1</v>
      </c>
    </row>
    <row r="1119" spans="1:15" x14ac:dyDescent="0.25">
      <c r="A1119" s="1" t="s">
        <v>111</v>
      </c>
      <c r="B1119" s="1">
        <v>4.5</v>
      </c>
      <c r="C1119" s="1">
        <v>3.29600377</v>
      </c>
      <c r="D1119" s="1">
        <v>2</v>
      </c>
      <c r="G1119" s="1" t="s">
        <v>199</v>
      </c>
      <c r="H1119" s="1">
        <v>5</v>
      </c>
      <c r="I1119" s="1">
        <v>3</v>
      </c>
      <c r="J1119" s="1">
        <v>2</v>
      </c>
      <c r="K1119" s="1">
        <f t="shared" si="91"/>
        <v>0</v>
      </c>
      <c r="L1119" s="1">
        <f t="shared" si="87"/>
        <v>0</v>
      </c>
      <c r="M1119" s="1">
        <f t="shared" si="88"/>
        <v>0</v>
      </c>
      <c r="N1119" s="1">
        <f t="shared" si="89"/>
        <v>1</v>
      </c>
      <c r="O1119" s="1">
        <f t="shared" si="90"/>
        <v>1</v>
      </c>
    </row>
    <row r="1120" spans="1:15" x14ac:dyDescent="0.25">
      <c r="A1120" s="1" t="s">
        <v>112</v>
      </c>
      <c r="B1120" s="1">
        <v>4.9000000000000004</v>
      </c>
      <c r="C1120" s="1">
        <v>1.4513140600000005</v>
      </c>
      <c r="D1120" s="1">
        <v>2</v>
      </c>
      <c r="G1120" s="1" t="s">
        <v>112</v>
      </c>
      <c r="H1120" s="1">
        <v>4.9000000000000004</v>
      </c>
      <c r="I1120" s="1">
        <v>3</v>
      </c>
      <c r="J1120" s="1">
        <v>2</v>
      </c>
      <c r="K1120" s="1">
        <f t="shared" si="91"/>
        <v>0</v>
      </c>
      <c r="L1120" s="1">
        <f t="shared" si="87"/>
        <v>0</v>
      </c>
      <c r="M1120" s="1">
        <f t="shared" si="88"/>
        <v>0</v>
      </c>
      <c r="N1120" s="1">
        <f t="shared" si="89"/>
        <v>1</v>
      </c>
      <c r="O1120" s="1">
        <f t="shared" si="90"/>
        <v>1</v>
      </c>
    </row>
    <row r="1121" spans="1:15" x14ac:dyDescent="0.25">
      <c r="A1121" s="1" t="s">
        <v>114</v>
      </c>
      <c r="B1121" s="1">
        <v>4.5</v>
      </c>
      <c r="C1121" s="1">
        <v>3.2026464400000005</v>
      </c>
      <c r="D1121" s="1">
        <v>2</v>
      </c>
      <c r="G1121" s="1" t="s">
        <v>115</v>
      </c>
      <c r="H1121" s="1">
        <v>4.9000000000000004</v>
      </c>
      <c r="I1121" s="1">
        <v>3</v>
      </c>
      <c r="J1121" s="1">
        <v>2</v>
      </c>
      <c r="K1121" s="1">
        <f t="shared" si="91"/>
        <v>0</v>
      </c>
      <c r="L1121" s="1">
        <f t="shared" si="87"/>
        <v>0</v>
      </c>
      <c r="M1121" s="1">
        <f t="shared" si="88"/>
        <v>0</v>
      </c>
      <c r="N1121" s="1">
        <f t="shared" si="89"/>
        <v>1</v>
      </c>
      <c r="O1121" s="1">
        <f t="shared" si="90"/>
        <v>1</v>
      </c>
    </row>
    <row r="1122" spans="1:15" x14ac:dyDescent="0.25">
      <c r="A1122" s="1" t="s">
        <v>122</v>
      </c>
      <c r="B1122" s="1">
        <v>4.5</v>
      </c>
      <c r="C1122" s="1">
        <v>3.5811023999999998</v>
      </c>
      <c r="D1122" s="1">
        <v>2</v>
      </c>
      <c r="G1122" s="1" t="s">
        <v>140</v>
      </c>
      <c r="H1122" s="1">
        <v>4.9000000000000004</v>
      </c>
      <c r="I1122" s="1">
        <v>3</v>
      </c>
      <c r="J1122" s="1">
        <v>2</v>
      </c>
      <c r="K1122" s="1">
        <f t="shared" si="91"/>
        <v>0</v>
      </c>
      <c r="L1122" s="1">
        <f t="shared" si="87"/>
        <v>0</v>
      </c>
      <c r="M1122" s="1">
        <f t="shared" si="88"/>
        <v>0</v>
      </c>
      <c r="N1122" s="1">
        <f t="shared" si="89"/>
        <v>1</v>
      </c>
      <c r="O1122" s="1">
        <f t="shared" si="90"/>
        <v>1</v>
      </c>
    </row>
    <row r="1123" spans="1:15" x14ac:dyDescent="0.25">
      <c r="A1123" s="1" t="s">
        <v>124</v>
      </c>
      <c r="B1123" s="1">
        <v>4.5</v>
      </c>
      <c r="C1123" s="1">
        <v>2.8787314999999993</v>
      </c>
      <c r="D1123" s="1">
        <v>2</v>
      </c>
      <c r="G1123" s="1" t="s">
        <v>138</v>
      </c>
      <c r="H1123" s="1">
        <v>4.7</v>
      </c>
      <c r="I1123" s="1">
        <v>3</v>
      </c>
      <c r="J1123" s="1">
        <v>2</v>
      </c>
      <c r="K1123" s="1">
        <f t="shared" si="91"/>
        <v>0</v>
      </c>
      <c r="L1123" s="1">
        <f t="shared" si="87"/>
        <v>0</v>
      </c>
      <c r="M1123" s="1">
        <f t="shared" si="88"/>
        <v>0</v>
      </c>
      <c r="N1123" s="1">
        <f t="shared" si="89"/>
        <v>1</v>
      </c>
      <c r="O1123" s="1">
        <f t="shared" si="90"/>
        <v>1</v>
      </c>
    </row>
    <row r="1124" spans="1:15" x14ac:dyDescent="0.25">
      <c r="A1124" s="1" t="s">
        <v>141</v>
      </c>
      <c r="B1124" s="1">
        <v>4.7</v>
      </c>
      <c r="C1124" s="1">
        <v>3.2904521000000013</v>
      </c>
      <c r="D1124" s="1">
        <v>2</v>
      </c>
      <c r="G1124" s="1" t="s">
        <v>156</v>
      </c>
      <c r="H1124" s="1">
        <v>4.7</v>
      </c>
      <c r="I1124" s="1">
        <v>3</v>
      </c>
      <c r="J1124" s="1">
        <v>2</v>
      </c>
      <c r="K1124" s="1">
        <f t="shared" si="91"/>
        <v>0</v>
      </c>
      <c r="L1124" s="1">
        <f t="shared" si="87"/>
        <v>0</v>
      </c>
      <c r="M1124" s="1">
        <f t="shared" si="88"/>
        <v>0</v>
      </c>
      <c r="N1124" s="1">
        <f t="shared" si="89"/>
        <v>1</v>
      </c>
      <c r="O1124" s="1">
        <f t="shared" si="90"/>
        <v>1</v>
      </c>
    </row>
    <row r="1125" spans="1:15" x14ac:dyDescent="0.25">
      <c r="A1125" s="1" t="s">
        <v>147</v>
      </c>
      <c r="B1125" s="1">
        <v>5.0999999999999996</v>
      </c>
      <c r="C1125" s="1">
        <v>3.4066288900000004</v>
      </c>
      <c r="D1125" s="1">
        <v>2</v>
      </c>
      <c r="G1125" s="1" t="s">
        <v>184</v>
      </c>
      <c r="H1125" s="1">
        <v>5.4</v>
      </c>
      <c r="I1125" s="1">
        <v>3</v>
      </c>
      <c r="J1125" s="1">
        <v>2</v>
      </c>
      <c r="K1125" s="1">
        <f t="shared" si="91"/>
        <v>0</v>
      </c>
      <c r="L1125" s="1">
        <f t="shared" si="87"/>
        <v>0</v>
      </c>
      <c r="M1125" s="1">
        <f t="shared" si="88"/>
        <v>0</v>
      </c>
      <c r="N1125" s="1">
        <f t="shared" si="89"/>
        <v>1</v>
      </c>
      <c r="O1125" s="1">
        <f t="shared" si="90"/>
        <v>1</v>
      </c>
    </row>
    <row r="1126" spans="1:15" x14ac:dyDescent="0.25">
      <c r="A1126" s="1" t="s">
        <v>158</v>
      </c>
      <c r="B1126" s="1">
        <v>4.3</v>
      </c>
      <c r="C1126" s="1">
        <v>5.3056476500000009</v>
      </c>
      <c r="D1126" s="1">
        <v>2</v>
      </c>
      <c r="G1126" s="1" t="s">
        <v>86</v>
      </c>
      <c r="H1126" s="1">
        <v>4.3</v>
      </c>
      <c r="I1126" s="1">
        <v>3</v>
      </c>
      <c r="J1126" s="1">
        <v>2</v>
      </c>
      <c r="K1126" s="1">
        <f t="shared" si="91"/>
        <v>0</v>
      </c>
      <c r="L1126" s="1">
        <f t="shared" si="87"/>
        <v>0</v>
      </c>
      <c r="M1126" s="1">
        <f t="shared" si="88"/>
        <v>0</v>
      </c>
      <c r="N1126" s="1">
        <f t="shared" si="89"/>
        <v>1</v>
      </c>
      <c r="O1126" s="1">
        <f t="shared" si="90"/>
        <v>1</v>
      </c>
    </row>
    <row r="1127" spans="1:15" x14ac:dyDescent="0.25">
      <c r="A1127" s="1" t="s">
        <v>159</v>
      </c>
      <c r="B1127" s="1">
        <v>4.3</v>
      </c>
      <c r="C1127" s="1">
        <v>4.6092946299999991</v>
      </c>
      <c r="D1127" s="1">
        <v>2</v>
      </c>
      <c r="G1127" s="1" t="s">
        <v>116</v>
      </c>
      <c r="H1127" s="1">
        <v>4</v>
      </c>
      <c r="I1127" s="1">
        <v>3</v>
      </c>
      <c r="J1127" s="1">
        <v>2</v>
      </c>
      <c r="K1127" s="1">
        <f t="shared" si="91"/>
        <v>0</v>
      </c>
      <c r="L1127" s="1">
        <f t="shared" si="87"/>
        <v>0</v>
      </c>
      <c r="M1127" s="1">
        <f t="shared" si="88"/>
        <v>0</v>
      </c>
      <c r="N1127" s="1">
        <f t="shared" si="89"/>
        <v>1</v>
      </c>
      <c r="O1127" s="1">
        <f t="shared" si="90"/>
        <v>1</v>
      </c>
    </row>
    <row r="1128" spans="1:15" x14ac:dyDescent="0.25">
      <c r="A1128" s="1" t="s">
        <v>66</v>
      </c>
      <c r="B1128" s="1">
        <v>4.8</v>
      </c>
      <c r="C1128" s="1">
        <v>3.9226168500000003</v>
      </c>
      <c r="D1128" s="1">
        <v>1</v>
      </c>
      <c r="G1128" s="1" t="s">
        <v>125</v>
      </c>
      <c r="H1128" s="1">
        <v>4.4000000000000004</v>
      </c>
      <c r="I1128" s="1">
        <v>3</v>
      </c>
      <c r="J1128" s="1">
        <v>2</v>
      </c>
      <c r="K1128" s="1">
        <f t="shared" si="91"/>
        <v>0</v>
      </c>
      <c r="L1128" s="1">
        <f t="shared" si="87"/>
        <v>0</v>
      </c>
      <c r="M1128" s="1">
        <f t="shared" si="88"/>
        <v>0</v>
      </c>
      <c r="N1128" s="1">
        <f t="shared" si="89"/>
        <v>1</v>
      </c>
      <c r="O1128" s="1">
        <f t="shared" si="90"/>
        <v>1</v>
      </c>
    </row>
    <row r="1129" spans="1:15" x14ac:dyDescent="0.25">
      <c r="A1129" s="1" t="s">
        <v>71</v>
      </c>
      <c r="B1129" s="1">
        <v>4.3</v>
      </c>
      <c r="C1129" s="1">
        <v>3.296838699999999</v>
      </c>
      <c r="D1129" s="1">
        <v>1</v>
      </c>
      <c r="G1129" s="1" t="s">
        <v>135</v>
      </c>
      <c r="H1129" s="1">
        <v>4.9000000000000004</v>
      </c>
      <c r="I1129" s="1">
        <v>3</v>
      </c>
      <c r="J1129" s="1">
        <v>2</v>
      </c>
      <c r="K1129" s="1">
        <f t="shared" si="91"/>
        <v>0</v>
      </c>
      <c r="L1129" s="1">
        <f t="shared" si="87"/>
        <v>0</v>
      </c>
      <c r="M1129" s="1">
        <f t="shared" si="88"/>
        <v>0</v>
      </c>
      <c r="N1129" s="1">
        <f t="shared" si="89"/>
        <v>1</v>
      </c>
      <c r="O1129" s="1">
        <f t="shared" si="90"/>
        <v>1</v>
      </c>
    </row>
    <row r="1130" spans="1:15" x14ac:dyDescent="0.25">
      <c r="A1130" s="1" t="s">
        <v>163</v>
      </c>
      <c r="B1130" s="1">
        <v>5.6</v>
      </c>
      <c r="C1130" s="1">
        <v>2.6660825000000004</v>
      </c>
      <c r="D1130" s="1">
        <v>1</v>
      </c>
      <c r="G1130" s="1" t="s">
        <v>74</v>
      </c>
      <c r="H1130" s="1">
        <v>4.4000000000000004</v>
      </c>
      <c r="I1130" s="1">
        <v>3</v>
      </c>
      <c r="J1130" s="1">
        <v>2</v>
      </c>
      <c r="K1130" s="1">
        <f t="shared" si="91"/>
        <v>0</v>
      </c>
      <c r="L1130" s="1">
        <f t="shared" si="87"/>
        <v>0</v>
      </c>
      <c r="M1130" s="1">
        <f t="shared" si="88"/>
        <v>0</v>
      </c>
      <c r="N1130" s="1">
        <f t="shared" si="89"/>
        <v>1</v>
      </c>
      <c r="O1130" s="1">
        <f t="shared" si="90"/>
        <v>1</v>
      </c>
    </row>
    <row r="1131" spans="1:15" x14ac:dyDescent="0.25">
      <c r="A1131" s="1" t="s">
        <v>166</v>
      </c>
      <c r="B1131" s="1">
        <v>4.3</v>
      </c>
      <c r="C1131" s="1">
        <v>4.0280733000000026</v>
      </c>
      <c r="D1131" s="1">
        <v>1</v>
      </c>
      <c r="G1131" s="1" t="s">
        <v>61</v>
      </c>
      <c r="H1131" s="1">
        <v>4.7</v>
      </c>
      <c r="I1131" s="1">
        <v>3</v>
      </c>
      <c r="J1131" s="1">
        <v>2</v>
      </c>
      <c r="K1131" s="1">
        <f t="shared" si="91"/>
        <v>0</v>
      </c>
      <c r="L1131" s="1">
        <f t="shared" si="87"/>
        <v>0</v>
      </c>
      <c r="M1131" s="1">
        <f t="shared" si="88"/>
        <v>0</v>
      </c>
      <c r="N1131" s="1">
        <f t="shared" si="89"/>
        <v>1</v>
      </c>
      <c r="O1131" s="1">
        <f t="shared" si="90"/>
        <v>1</v>
      </c>
    </row>
    <row r="1132" spans="1:15" x14ac:dyDescent="0.25">
      <c r="A1132" s="1" t="s">
        <v>197</v>
      </c>
      <c r="B1132" s="1">
        <v>4.4000000000000004</v>
      </c>
      <c r="C1132" s="1">
        <v>3.4964680999999995</v>
      </c>
      <c r="D1132" s="1">
        <v>1</v>
      </c>
      <c r="G1132" s="1" t="s">
        <v>115</v>
      </c>
      <c r="H1132" s="1">
        <v>4.9000000000000004</v>
      </c>
      <c r="I1132" s="1">
        <v>3</v>
      </c>
      <c r="J1132" s="1">
        <v>2</v>
      </c>
      <c r="K1132" s="1">
        <f t="shared" si="91"/>
        <v>0</v>
      </c>
      <c r="L1132" s="1">
        <f t="shared" si="87"/>
        <v>0</v>
      </c>
      <c r="M1132" s="1">
        <f t="shared" si="88"/>
        <v>0</v>
      </c>
      <c r="N1132" s="1">
        <f t="shared" si="89"/>
        <v>1</v>
      </c>
      <c r="O1132" s="1">
        <f t="shared" si="90"/>
        <v>1</v>
      </c>
    </row>
    <row r="1133" spans="1:15" x14ac:dyDescent="0.25">
      <c r="A1133" s="1" t="s">
        <v>106</v>
      </c>
      <c r="B1133" s="1">
        <v>4.3</v>
      </c>
      <c r="C1133" s="1">
        <v>3.9054565699999992</v>
      </c>
      <c r="D1133" s="1">
        <v>1</v>
      </c>
      <c r="G1133" s="1" t="s">
        <v>64</v>
      </c>
      <c r="H1133" s="1">
        <v>4.5</v>
      </c>
      <c r="I1133" s="1">
        <v>3</v>
      </c>
      <c r="J1133" s="1">
        <v>2</v>
      </c>
      <c r="K1133" s="1">
        <f t="shared" si="91"/>
        <v>0</v>
      </c>
      <c r="L1133" s="1">
        <f t="shared" si="87"/>
        <v>0</v>
      </c>
      <c r="M1133" s="1">
        <f t="shared" si="88"/>
        <v>0</v>
      </c>
      <c r="N1133" s="1">
        <f t="shared" si="89"/>
        <v>1</v>
      </c>
      <c r="O1133" s="1">
        <f t="shared" si="90"/>
        <v>1</v>
      </c>
    </row>
    <row r="1134" spans="1:15" x14ac:dyDescent="0.25">
      <c r="A1134" s="1" t="s">
        <v>115</v>
      </c>
      <c r="B1134" s="1">
        <v>4.9000000000000004</v>
      </c>
      <c r="C1134" s="1">
        <v>3.2621077399999998</v>
      </c>
      <c r="D1134" s="1">
        <v>1</v>
      </c>
      <c r="G1134" s="1" t="s">
        <v>77</v>
      </c>
      <c r="H1134" s="1">
        <v>4.7</v>
      </c>
      <c r="I1134" s="1">
        <v>3</v>
      </c>
      <c r="J1134" s="1">
        <v>2</v>
      </c>
      <c r="K1134" s="1">
        <f t="shared" si="91"/>
        <v>0</v>
      </c>
      <c r="L1134" s="1">
        <f t="shared" si="87"/>
        <v>0</v>
      </c>
      <c r="M1134" s="1">
        <f t="shared" si="88"/>
        <v>0</v>
      </c>
      <c r="N1134" s="1">
        <f t="shared" si="89"/>
        <v>1</v>
      </c>
      <c r="O1134" s="1">
        <f t="shared" si="90"/>
        <v>1</v>
      </c>
    </row>
    <row r="1135" spans="1:15" x14ac:dyDescent="0.25">
      <c r="A1135" s="1" t="s">
        <v>123</v>
      </c>
      <c r="B1135" s="1">
        <v>4.4000000000000004</v>
      </c>
      <c r="C1135" s="1">
        <v>5.1791001000000003</v>
      </c>
      <c r="D1135" s="1">
        <v>1</v>
      </c>
      <c r="G1135" s="1" t="s">
        <v>98</v>
      </c>
      <c r="H1135" s="1">
        <v>5</v>
      </c>
      <c r="I1135" s="1">
        <v>3</v>
      </c>
      <c r="J1135" s="1">
        <v>2</v>
      </c>
      <c r="K1135" s="1">
        <f t="shared" si="91"/>
        <v>0</v>
      </c>
      <c r="L1135" s="1">
        <f t="shared" si="87"/>
        <v>0</v>
      </c>
      <c r="M1135" s="1">
        <f t="shared" si="88"/>
        <v>0</v>
      </c>
      <c r="N1135" s="1">
        <f t="shared" si="89"/>
        <v>1</v>
      </c>
      <c r="O1135" s="1">
        <f t="shared" si="90"/>
        <v>1</v>
      </c>
    </row>
    <row r="1136" spans="1:15" x14ac:dyDescent="0.25">
      <c r="A1136" s="1" t="s">
        <v>201</v>
      </c>
      <c r="B1136" s="1">
        <v>3.9</v>
      </c>
      <c r="C1136" s="1">
        <v>4.2118247999999987</v>
      </c>
      <c r="D1136" s="1">
        <v>1</v>
      </c>
      <c r="G1136" s="1" t="s">
        <v>111</v>
      </c>
      <c r="H1136" s="1">
        <v>4.5</v>
      </c>
      <c r="I1136" s="1">
        <v>3</v>
      </c>
      <c r="J1136" s="1">
        <v>2</v>
      </c>
      <c r="K1136" s="1">
        <f t="shared" si="91"/>
        <v>0</v>
      </c>
      <c r="L1136" s="1">
        <f t="shared" si="87"/>
        <v>0</v>
      </c>
      <c r="M1136" s="1">
        <f t="shared" si="88"/>
        <v>0</v>
      </c>
      <c r="N1136" s="1">
        <f t="shared" si="89"/>
        <v>1</v>
      </c>
      <c r="O1136" s="1">
        <f t="shared" si="90"/>
        <v>1</v>
      </c>
    </row>
    <row r="1137" spans="1:15" x14ac:dyDescent="0.25">
      <c r="A1137" s="1" t="s">
        <v>177</v>
      </c>
      <c r="B1137" s="1">
        <v>4.8</v>
      </c>
      <c r="C1137" s="1">
        <v>3.2970485999999997</v>
      </c>
      <c r="D1137" s="1">
        <v>1</v>
      </c>
      <c r="G1137" s="1" t="s">
        <v>114</v>
      </c>
      <c r="H1137" s="1">
        <v>4.5</v>
      </c>
      <c r="I1137" s="1">
        <v>3</v>
      </c>
      <c r="J1137" s="1">
        <v>2</v>
      </c>
      <c r="K1137" s="1">
        <f t="shared" si="91"/>
        <v>0</v>
      </c>
      <c r="L1137" s="1">
        <f t="shared" si="87"/>
        <v>0</v>
      </c>
      <c r="M1137" s="1">
        <f t="shared" si="88"/>
        <v>0</v>
      </c>
      <c r="N1137" s="1">
        <f t="shared" si="89"/>
        <v>1</v>
      </c>
      <c r="O1137" s="1">
        <f t="shared" si="90"/>
        <v>1</v>
      </c>
    </row>
    <row r="1138" spans="1:15" x14ac:dyDescent="0.25">
      <c r="A1138" s="1" t="s">
        <v>188</v>
      </c>
      <c r="B1138" s="1">
        <v>4.3</v>
      </c>
      <c r="C1138" s="1">
        <v>4.1635377099999991</v>
      </c>
      <c r="D1138" s="1">
        <v>1</v>
      </c>
      <c r="G1138" s="1" t="s">
        <v>124</v>
      </c>
      <c r="H1138" s="1">
        <v>4.5</v>
      </c>
      <c r="I1138" s="1">
        <v>3</v>
      </c>
      <c r="J1138" s="1">
        <v>2</v>
      </c>
      <c r="K1138" s="1">
        <f t="shared" si="91"/>
        <v>0</v>
      </c>
      <c r="L1138" s="1">
        <f t="shared" si="87"/>
        <v>0</v>
      </c>
      <c r="M1138" s="1">
        <f t="shared" si="88"/>
        <v>0</v>
      </c>
      <c r="N1138" s="1">
        <f t="shared" si="89"/>
        <v>1</v>
      </c>
      <c r="O1138" s="1">
        <f t="shared" si="90"/>
        <v>1</v>
      </c>
    </row>
    <row r="1139" spans="1:15" x14ac:dyDescent="0.25">
      <c r="A1139" s="1" t="s">
        <v>179</v>
      </c>
      <c r="B1139" s="1">
        <v>5.4</v>
      </c>
      <c r="C1139" s="1">
        <v>3.7178523800000014</v>
      </c>
      <c r="D1139" s="1">
        <v>1</v>
      </c>
      <c r="G1139" s="1" t="s">
        <v>141</v>
      </c>
      <c r="H1139" s="1">
        <v>4.7</v>
      </c>
      <c r="I1139" s="1">
        <v>3</v>
      </c>
      <c r="J1139" s="1">
        <v>2</v>
      </c>
      <c r="K1139" s="1">
        <f t="shared" si="91"/>
        <v>0</v>
      </c>
      <c r="L1139" s="1">
        <f t="shared" si="87"/>
        <v>0</v>
      </c>
      <c r="M1139" s="1">
        <f t="shared" si="88"/>
        <v>0</v>
      </c>
      <c r="N1139" s="1">
        <f t="shared" si="89"/>
        <v>1</v>
      </c>
      <c r="O1139" s="1">
        <f t="shared" si="90"/>
        <v>1</v>
      </c>
    </row>
    <row r="1140" spans="1:15" x14ac:dyDescent="0.25">
      <c r="A1140" s="1" t="s">
        <v>140</v>
      </c>
      <c r="B1140" s="1">
        <v>4.9000000000000004</v>
      </c>
      <c r="C1140" s="1">
        <v>3.4647175999999993</v>
      </c>
      <c r="D1140" s="1">
        <v>1</v>
      </c>
      <c r="G1140" s="1" t="s">
        <v>147</v>
      </c>
      <c r="H1140" s="1">
        <v>5.0999999999999996</v>
      </c>
      <c r="I1140" s="1">
        <v>3</v>
      </c>
      <c r="J1140" s="1">
        <v>2</v>
      </c>
      <c r="K1140" s="1">
        <f t="shared" si="91"/>
        <v>0</v>
      </c>
      <c r="L1140" s="1">
        <f t="shared" si="87"/>
        <v>0</v>
      </c>
      <c r="M1140" s="1">
        <f t="shared" si="88"/>
        <v>0</v>
      </c>
      <c r="N1140" s="1">
        <f t="shared" si="89"/>
        <v>1</v>
      </c>
      <c r="O1140" s="1">
        <f t="shared" si="90"/>
        <v>1</v>
      </c>
    </row>
    <row r="1141" spans="1:15" x14ac:dyDescent="0.25">
      <c r="A1141" s="1" t="s">
        <v>143</v>
      </c>
      <c r="B1141" s="1">
        <v>4.5999999999999996</v>
      </c>
      <c r="C1141" s="1">
        <v>3.9264339000000001</v>
      </c>
      <c r="D1141" s="1">
        <v>1</v>
      </c>
      <c r="G1141" s="1" t="s">
        <v>195</v>
      </c>
      <c r="H1141" s="1">
        <v>4.5</v>
      </c>
      <c r="I1141" s="1">
        <v>3</v>
      </c>
      <c r="J1141" s="1">
        <v>2</v>
      </c>
      <c r="K1141" s="1">
        <f t="shared" si="91"/>
        <v>0</v>
      </c>
      <c r="L1141" s="1">
        <f t="shared" si="87"/>
        <v>0</v>
      </c>
      <c r="M1141" s="1">
        <f t="shared" si="88"/>
        <v>0</v>
      </c>
      <c r="N1141" s="1">
        <f t="shared" si="89"/>
        <v>1</v>
      </c>
      <c r="O1141" s="1">
        <f t="shared" si="90"/>
        <v>1</v>
      </c>
    </row>
    <row r="1142" spans="1:15" x14ac:dyDescent="0.25">
      <c r="A1142" s="1" t="s">
        <v>146</v>
      </c>
      <c r="B1142" s="1">
        <v>4.3</v>
      </c>
      <c r="C1142" s="1">
        <v>3.2762271000000003</v>
      </c>
      <c r="D1142" s="1">
        <v>1</v>
      </c>
      <c r="G1142" s="1" t="s">
        <v>163</v>
      </c>
      <c r="H1142" s="1">
        <v>5.6</v>
      </c>
      <c r="I1142" s="1">
        <v>3</v>
      </c>
      <c r="J1142" s="1">
        <v>2</v>
      </c>
      <c r="K1142" s="1">
        <f t="shared" si="91"/>
        <v>0</v>
      </c>
      <c r="L1142" s="1">
        <f t="shared" si="87"/>
        <v>0</v>
      </c>
      <c r="M1142" s="1">
        <f t="shared" si="88"/>
        <v>0</v>
      </c>
      <c r="N1142" s="1">
        <f t="shared" si="89"/>
        <v>1</v>
      </c>
      <c r="O1142" s="1">
        <f t="shared" si="90"/>
        <v>1</v>
      </c>
    </row>
    <row r="1143" spans="1:15" x14ac:dyDescent="0.25">
      <c r="A1143" s="1" t="s">
        <v>86</v>
      </c>
      <c r="B1143" s="1">
        <v>4.3</v>
      </c>
      <c r="C1143" s="1">
        <v>3.3185451700000002</v>
      </c>
      <c r="D1143" s="1">
        <v>0</v>
      </c>
      <c r="G1143" s="1" t="s">
        <v>89</v>
      </c>
      <c r="H1143" s="1">
        <v>6.2</v>
      </c>
      <c r="I1143" s="1">
        <v>3</v>
      </c>
      <c r="J1143" s="1">
        <v>2</v>
      </c>
      <c r="K1143" s="1">
        <f t="shared" si="91"/>
        <v>0</v>
      </c>
      <c r="L1143" s="1">
        <f t="shared" si="87"/>
        <v>0</v>
      </c>
      <c r="M1143" s="1">
        <f t="shared" si="88"/>
        <v>0</v>
      </c>
      <c r="N1143" s="1">
        <f t="shared" si="89"/>
        <v>1</v>
      </c>
      <c r="O1143" s="1">
        <f t="shared" si="90"/>
        <v>1</v>
      </c>
    </row>
    <row r="1144" spans="1:15" x14ac:dyDescent="0.25">
      <c r="A1144" s="1" t="s">
        <v>167</v>
      </c>
      <c r="B1144" s="1">
        <v>4.5</v>
      </c>
      <c r="C1144" s="1">
        <v>3.6328021100000001</v>
      </c>
      <c r="D1144" s="1">
        <v>0</v>
      </c>
      <c r="G1144" s="1" t="s">
        <v>115</v>
      </c>
      <c r="H1144" s="1">
        <v>4.9000000000000004</v>
      </c>
      <c r="I1144" s="1">
        <v>3</v>
      </c>
      <c r="J1144" s="1">
        <v>2</v>
      </c>
      <c r="K1144" s="1">
        <f t="shared" si="91"/>
        <v>0</v>
      </c>
      <c r="L1144" s="1">
        <f t="shared" si="87"/>
        <v>0</v>
      </c>
      <c r="M1144" s="1">
        <f t="shared" si="88"/>
        <v>0</v>
      </c>
      <c r="N1144" s="1">
        <f t="shared" si="89"/>
        <v>1</v>
      </c>
      <c r="O1144" s="1">
        <f t="shared" si="90"/>
        <v>1</v>
      </c>
    </row>
    <row r="1145" spans="1:15" x14ac:dyDescent="0.25">
      <c r="A1145" s="1" t="s">
        <v>176</v>
      </c>
      <c r="B1145" s="1">
        <v>4.2</v>
      </c>
      <c r="C1145" s="1">
        <v>3.3223569999999998</v>
      </c>
      <c r="D1145" s="1">
        <v>0</v>
      </c>
      <c r="G1145" s="1" t="s">
        <v>177</v>
      </c>
      <c r="H1145" s="1">
        <v>4.8</v>
      </c>
      <c r="I1145" s="1">
        <v>3</v>
      </c>
      <c r="J1145" s="1">
        <v>2</v>
      </c>
      <c r="K1145" s="1">
        <f t="shared" si="91"/>
        <v>0</v>
      </c>
      <c r="L1145" s="1">
        <f t="shared" si="87"/>
        <v>0</v>
      </c>
      <c r="M1145" s="1">
        <f t="shared" si="88"/>
        <v>0</v>
      </c>
      <c r="N1145" s="1">
        <f t="shared" si="89"/>
        <v>1</v>
      </c>
      <c r="O1145" s="1">
        <f t="shared" si="90"/>
        <v>1</v>
      </c>
    </row>
    <row r="1146" spans="1:15" x14ac:dyDescent="0.25">
      <c r="A1146" s="1" t="s">
        <v>127</v>
      </c>
      <c r="B1146" s="1">
        <v>4.7</v>
      </c>
      <c r="C1146" s="1">
        <v>3.8576466899999997</v>
      </c>
      <c r="D1146" s="1">
        <v>0</v>
      </c>
      <c r="G1146" s="1" t="s">
        <v>108</v>
      </c>
      <c r="H1146" s="1">
        <v>4.4000000000000004</v>
      </c>
      <c r="I1146" s="1">
        <v>3</v>
      </c>
      <c r="J1146" s="1">
        <v>2</v>
      </c>
      <c r="K1146" s="1">
        <f t="shared" si="91"/>
        <v>0</v>
      </c>
      <c r="L1146" s="1">
        <f t="shared" si="87"/>
        <v>0</v>
      </c>
      <c r="M1146" s="1">
        <f t="shared" si="88"/>
        <v>0</v>
      </c>
      <c r="N1146" s="1">
        <f t="shared" si="89"/>
        <v>1</v>
      </c>
      <c r="O1146" s="1">
        <f t="shared" si="90"/>
        <v>1</v>
      </c>
    </row>
    <row r="1147" spans="1:15" x14ac:dyDescent="0.25">
      <c r="A1147" s="1" t="s">
        <v>175</v>
      </c>
      <c r="B1147" s="1">
        <v>3.9</v>
      </c>
      <c r="C1147" s="1">
        <v>3.6315223000000003</v>
      </c>
      <c r="D1147" s="1">
        <v>-1</v>
      </c>
      <c r="G1147" s="1" t="s">
        <v>70</v>
      </c>
      <c r="H1147" s="1">
        <v>3.7</v>
      </c>
      <c r="I1147" s="1">
        <v>3</v>
      </c>
      <c r="J1147" s="1">
        <v>2</v>
      </c>
      <c r="K1147" s="1">
        <f t="shared" si="91"/>
        <v>0</v>
      </c>
      <c r="L1147" s="1">
        <f t="shared" si="87"/>
        <v>0</v>
      </c>
      <c r="M1147" s="1">
        <f t="shared" si="88"/>
        <v>0</v>
      </c>
      <c r="N1147" s="1">
        <f t="shared" si="89"/>
        <v>1</v>
      </c>
      <c r="O1147" s="1">
        <f t="shared" si="90"/>
        <v>1</v>
      </c>
    </row>
    <row r="1148" spans="1:15" x14ac:dyDescent="0.25">
      <c r="A1148" s="1" t="s">
        <v>60</v>
      </c>
      <c r="B1148" s="1">
        <v>5.3</v>
      </c>
      <c r="C1148" s="1">
        <v>4.4758571199999997</v>
      </c>
      <c r="D1148" s="1">
        <v>6</v>
      </c>
      <c r="G1148" s="1" t="s">
        <v>207</v>
      </c>
      <c r="H1148" s="1">
        <v>4.4000000000000004</v>
      </c>
      <c r="I1148" s="1">
        <v>3</v>
      </c>
      <c r="J1148" s="1">
        <v>2</v>
      </c>
      <c r="K1148" s="1">
        <f t="shared" si="91"/>
        <v>0</v>
      </c>
      <c r="L1148" s="1">
        <f t="shared" si="87"/>
        <v>0</v>
      </c>
      <c r="M1148" s="1">
        <f t="shared" si="88"/>
        <v>0</v>
      </c>
      <c r="N1148" s="1">
        <f t="shared" si="89"/>
        <v>1</v>
      </c>
      <c r="O1148" s="1">
        <f t="shared" si="90"/>
        <v>1</v>
      </c>
    </row>
    <row r="1149" spans="1:15" x14ac:dyDescent="0.25">
      <c r="A1149" s="1" t="s">
        <v>77</v>
      </c>
      <c r="B1149" s="1">
        <v>4.7</v>
      </c>
      <c r="C1149" s="1">
        <v>3.0791831999999997</v>
      </c>
      <c r="D1149" s="1">
        <v>6</v>
      </c>
      <c r="G1149" s="1" t="s">
        <v>195</v>
      </c>
      <c r="H1149" s="1">
        <v>4.5</v>
      </c>
      <c r="I1149" s="1">
        <v>3</v>
      </c>
      <c r="J1149" s="1">
        <v>2</v>
      </c>
      <c r="K1149" s="1">
        <f t="shared" si="91"/>
        <v>0</v>
      </c>
      <c r="L1149" s="1">
        <f t="shared" si="87"/>
        <v>0</v>
      </c>
      <c r="M1149" s="1">
        <f t="shared" si="88"/>
        <v>0</v>
      </c>
      <c r="N1149" s="1">
        <f t="shared" si="89"/>
        <v>1</v>
      </c>
      <c r="O1149" s="1">
        <f t="shared" si="90"/>
        <v>1</v>
      </c>
    </row>
    <row r="1150" spans="1:15" x14ac:dyDescent="0.25">
      <c r="A1150" s="1" t="s">
        <v>161</v>
      </c>
      <c r="B1150" s="1">
        <v>4.2</v>
      </c>
      <c r="C1150" s="1">
        <v>4.1233306000000001</v>
      </c>
      <c r="D1150" s="1">
        <v>2</v>
      </c>
      <c r="G1150" s="1" t="s">
        <v>204</v>
      </c>
      <c r="H1150" s="1">
        <v>4.3</v>
      </c>
      <c r="I1150" s="1">
        <v>3</v>
      </c>
      <c r="J1150" s="1">
        <v>2</v>
      </c>
      <c r="K1150" s="1">
        <f t="shared" si="91"/>
        <v>0</v>
      </c>
      <c r="L1150" s="1">
        <f t="shared" si="87"/>
        <v>0</v>
      </c>
      <c r="M1150" s="1">
        <f t="shared" si="88"/>
        <v>0</v>
      </c>
      <c r="N1150" s="1">
        <f t="shared" si="89"/>
        <v>1</v>
      </c>
      <c r="O1150" s="1">
        <f t="shared" si="90"/>
        <v>1</v>
      </c>
    </row>
    <row r="1151" spans="1:15" x14ac:dyDescent="0.25">
      <c r="A1151" s="1" t="s">
        <v>195</v>
      </c>
      <c r="B1151" s="1">
        <v>4.5</v>
      </c>
      <c r="C1151" s="1">
        <v>3.3335944199999994</v>
      </c>
      <c r="D1151" s="1">
        <v>2</v>
      </c>
      <c r="G1151" s="1" t="s">
        <v>189</v>
      </c>
      <c r="H1151" s="1">
        <v>4.4000000000000004</v>
      </c>
      <c r="I1151" s="1">
        <v>3</v>
      </c>
      <c r="J1151" s="1">
        <v>2</v>
      </c>
      <c r="K1151" s="1">
        <f t="shared" si="91"/>
        <v>0</v>
      </c>
      <c r="L1151" s="1">
        <f t="shared" si="87"/>
        <v>0</v>
      </c>
      <c r="M1151" s="1">
        <f t="shared" si="88"/>
        <v>0</v>
      </c>
      <c r="N1151" s="1">
        <f t="shared" si="89"/>
        <v>1</v>
      </c>
      <c r="O1151" s="1">
        <f t="shared" si="90"/>
        <v>1</v>
      </c>
    </row>
    <row r="1152" spans="1:15" x14ac:dyDescent="0.25">
      <c r="A1152" s="1" t="s">
        <v>182</v>
      </c>
      <c r="B1152" s="1">
        <v>5.0999999999999996</v>
      </c>
      <c r="C1152" s="1">
        <v>3.7043033499999996</v>
      </c>
      <c r="D1152" s="1">
        <v>2</v>
      </c>
      <c r="G1152" s="1" t="s">
        <v>65</v>
      </c>
      <c r="H1152" s="1">
        <v>5.0999999999999996</v>
      </c>
      <c r="I1152" s="1">
        <v>3</v>
      </c>
      <c r="J1152" s="1">
        <v>2</v>
      </c>
      <c r="K1152" s="1">
        <f t="shared" si="91"/>
        <v>0</v>
      </c>
      <c r="L1152" s="1">
        <f t="shared" si="87"/>
        <v>0</v>
      </c>
      <c r="M1152" s="1">
        <f t="shared" si="88"/>
        <v>0</v>
      </c>
      <c r="N1152" s="1">
        <f t="shared" si="89"/>
        <v>1</v>
      </c>
      <c r="O1152" s="1">
        <f t="shared" si="90"/>
        <v>1</v>
      </c>
    </row>
    <row r="1153" spans="1:15" x14ac:dyDescent="0.25">
      <c r="A1153" s="1" t="s">
        <v>150</v>
      </c>
      <c r="B1153" s="1">
        <v>5.7</v>
      </c>
      <c r="C1153" s="1">
        <v>3.6046994100000003</v>
      </c>
      <c r="D1153" s="1">
        <v>2</v>
      </c>
      <c r="G1153" s="1" t="s">
        <v>164</v>
      </c>
      <c r="H1153" s="1">
        <v>4.3</v>
      </c>
      <c r="I1153" s="1">
        <v>3</v>
      </c>
      <c r="J1153" s="1">
        <v>2</v>
      </c>
      <c r="K1153" s="1">
        <f t="shared" si="91"/>
        <v>0</v>
      </c>
      <c r="L1153" s="1">
        <f t="shared" si="87"/>
        <v>0</v>
      </c>
      <c r="M1153" s="1">
        <f t="shared" si="88"/>
        <v>0</v>
      </c>
      <c r="N1153" s="1">
        <f t="shared" si="89"/>
        <v>1</v>
      </c>
      <c r="O1153" s="1">
        <f t="shared" si="90"/>
        <v>1</v>
      </c>
    </row>
    <row r="1154" spans="1:15" x14ac:dyDescent="0.25">
      <c r="A1154" s="1" t="s">
        <v>64</v>
      </c>
      <c r="B1154" s="1">
        <v>4.5</v>
      </c>
      <c r="C1154" s="1">
        <v>4.050287</v>
      </c>
      <c r="D1154" s="1">
        <v>1</v>
      </c>
      <c r="G1154" s="1" t="s">
        <v>146</v>
      </c>
      <c r="H1154" s="1">
        <v>4.3</v>
      </c>
      <c r="I1154" s="1">
        <v>3</v>
      </c>
      <c r="J1154" s="1">
        <v>2</v>
      </c>
      <c r="K1154" s="1">
        <f t="shared" si="91"/>
        <v>0</v>
      </c>
      <c r="L1154" s="1">
        <f t="shared" ref="L1154:L1217" si="92">IF(AND((J1154&lt;I1154),(J1154&gt;2),(I1154&lt;10)),1,0)</f>
        <v>0</v>
      </c>
      <c r="M1154" s="1">
        <f t="shared" ref="M1154:M1217" si="93">IF(J1154&gt;=10,1,0)</f>
        <v>0</v>
      </c>
      <c r="N1154" s="1">
        <f t="shared" ref="N1154:N1217" si="94">IF(J1154&lt;=2,1,0)</f>
        <v>1</v>
      </c>
      <c r="O1154" s="1">
        <f t="shared" ref="O1154:O1217" si="95">SUM(K1154:N1154)</f>
        <v>1</v>
      </c>
    </row>
    <row r="1155" spans="1:15" x14ac:dyDescent="0.25">
      <c r="A1155" s="1" t="s">
        <v>69</v>
      </c>
      <c r="B1155" s="1">
        <v>4.4000000000000004</v>
      </c>
      <c r="C1155" s="1">
        <v>4.0283129999999998</v>
      </c>
      <c r="D1155" s="1">
        <v>1</v>
      </c>
      <c r="G1155" s="1" t="s">
        <v>162</v>
      </c>
      <c r="H1155" s="1">
        <v>5.5</v>
      </c>
      <c r="I1155" s="1">
        <v>3</v>
      </c>
      <c r="J1155" s="1">
        <v>2</v>
      </c>
      <c r="K1155" s="1">
        <f t="shared" si="91"/>
        <v>0</v>
      </c>
      <c r="L1155" s="1">
        <f t="shared" si="92"/>
        <v>0</v>
      </c>
      <c r="M1155" s="1">
        <f t="shared" si="93"/>
        <v>0</v>
      </c>
      <c r="N1155" s="1">
        <f t="shared" si="94"/>
        <v>1</v>
      </c>
      <c r="O1155" s="1">
        <f t="shared" si="95"/>
        <v>1</v>
      </c>
    </row>
    <row r="1156" spans="1:15" x14ac:dyDescent="0.25">
      <c r="A1156" s="1" t="s">
        <v>75</v>
      </c>
      <c r="B1156" s="1">
        <v>4.3</v>
      </c>
      <c r="C1156" s="1">
        <v>3.7395262000000007</v>
      </c>
      <c r="D1156" s="1">
        <v>1</v>
      </c>
      <c r="G1156" s="1" t="s">
        <v>88</v>
      </c>
      <c r="H1156" s="1">
        <v>4.5</v>
      </c>
      <c r="I1156" s="1">
        <v>3</v>
      </c>
      <c r="J1156" s="1">
        <v>2</v>
      </c>
      <c r="K1156" s="1">
        <f t="shared" si="91"/>
        <v>0</v>
      </c>
      <c r="L1156" s="1">
        <f t="shared" si="92"/>
        <v>0</v>
      </c>
      <c r="M1156" s="1">
        <f t="shared" si="93"/>
        <v>0</v>
      </c>
      <c r="N1156" s="1">
        <f t="shared" si="94"/>
        <v>1</v>
      </c>
      <c r="O1156" s="1">
        <f t="shared" si="95"/>
        <v>1</v>
      </c>
    </row>
    <row r="1157" spans="1:15" x14ac:dyDescent="0.25">
      <c r="A1157" s="1" t="s">
        <v>91</v>
      </c>
      <c r="B1157" s="1">
        <v>4.9000000000000004</v>
      </c>
      <c r="C1157" s="1">
        <v>3.2723718800000006</v>
      </c>
      <c r="D1157" s="1">
        <v>1</v>
      </c>
      <c r="G1157" s="1" t="s">
        <v>123</v>
      </c>
      <c r="H1157" s="1">
        <v>4.4000000000000004</v>
      </c>
      <c r="I1157" s="1">
        <v>3</v>
      </c>
      <c r="J1157" s="1">
        <v>2</v>
      </c>
      <c r="K1157" s="1">
        <f t="shared" si="91"/>
        <v>0</v>
      </c>
      <c r="L1157" s="1">
        <f t="shared" si="92"/>
        <v>0</v>
      </c>
      <c r="M1157" s="1">
        <f t="shared" si="93"/>
        <v>0</v>
      </c>
      <c r="N1157" s="1">
        <f t="shared" si="94"/>
        <v>1</v>
      </c>
      <c r="O1157" s="1">
        <f t="shared" si="95"/>
        <v>1</v>
      </c>
    </row>
    <row r="1158" spans="1:15" x14ac:dyDescent="0.25">
      <c r="A1158" s="1" t="s">
        <v>187</v>
      </c>
      <c r="B1158" s="1">
        <v>4.4000000000000004</v>
      </c>
      <c r="C1158" s="1">
        <v>4.0612881900000017</v>
      </c>
      <c r="D1158" s="1">
        <v>1</v>
      </c>
      <c r="G1158" s="1" t="s">
        <v>177</v>
      </c>
      <c r="H1158" s="1">
        <v>4.8</v>
      </c>
      <c r="I1158" s="1">
        <v>3</v>
      </c>
      <c r="J1158" s="1">
        <v>2</v>
      </c>
      <c r="K1158" s="1">
        <f t="shared" si="91"/>
        <v>0</v>
      </c>
      <c r="L1158" s="1">
        <f t="shared" si="92"/>
        <v>0</v>
      </c>
      <c r="M1158" s="1">
        <f t="shared" si="93"/>
        <v>0</v>
      </c>
      <c r="N1158" s="1">
        <f t="shared" si="94"/>
        <v>1</v>
      </c>
      <c r="O1158" s="1">
        <f t="shared" si="95"/>
        <v>1</v>
      </c>
    </row>
    <row r="1159" spans="1:15" x14ac:dyDescent="0.25">
      <c r="A1159" s="1" t="s">
        <v>125</v>
      </c>
      <c r="B1159" s="1">
        <v>4.4000000000000004</v>
      </c>
      <c r="C1159" s="1">
        <v>4.5659023399999992</v>
      </c>
      <c r="D1159" s="1">
        <v>1</v>
      </c>
      <c r="G1159" s="1" t="s">
        <v>146</v>
      </c>
      <c r="H1159" s="1">
        <v>4.3</v>
      </c>
      <c r="I1159" s="1">
        <v>3</v>
      </c>
      <c r="J1159" s="1">
        <v>2</v>
      </c>
      <c r="K1159" s="1">
        <f t="shared" si="91"/>
        <v>0</v>
      </c>
      <c r="L1159" s="1">
        <f t="shared" si="92"/>
        <v>0</v>
      </c>
      <c r="M1159" s="1">
        <f t="shared" si="93"/>
        <v>0</v>
      </c>
      <c r="N1159" s="1">
        <f t="shared" si="94"/>
        <v>1</v>
      </c>
      <c r="O1159" s="1">
        <f t="shared" si="95"/>
        <v>1</v>
      </c>
    </row>
    <row r="1160" spans="1:15" x14ac:dyDescent="0.25">
      <c r="A1160" s="1" t="s">
        <v>189</v>
      </c>
      <c r="B1160" s="1">
        <v>4.4000000000000004</v>
      </c>
      <c r="C1160" s="1">
        <v>3.1503120000000013</v>
      </c>
      <c r="D1160" s="1">
        <v>1</v>
      </c>
      <c r="G1160" s="1" t="s">
        <v>93</v>
      </c>
      <c r="H1160" s="1">
        <v>4.5</v>
      </c>
      <c r="I1160" s="1">
        <v>3</v>
      </c>
      <c r="J1160" s="1">
        <v>1.5</v>
      </c>
      <c r="K1160" s="1">
        <f t="shared" si="91"/>
        <v>0</v>
      </c>
      <c r="L1160" s="1">
        <f t="shared" si="92"/>
        <v>0</v>
      </c>
      <c r="M1160" s="1">
        <f t="shared" si="93"/>
        <v>0</v>
      </c>
      <c r="N1160" s="1">
        <f t="shared" si="94"/>
        <v>1</v>
      </c>
      <c r="O1160" s="1">
        <f t="shared" si="95"/>
        <v>1</v>
      </c>
    </row>
    <row r="1161" spans="1:15" x14ac:dyDescent="0.25">
      <c r="A1161" s="1" t="s">
        <v>160</v>
      </c>
      <c r="B1161" s="1">
        <v>3.9</v>
      </c>
      <c r="C1161" s="1">
        <v>4.40361973</v>
      </c>
      <c r="D1161" s="1">
        <v>0</v>
      </c>
      <c r="G1161" s="1" t="s">
        <v>162</v>
      </c>
      <c r="H1161" s="1">
        <v>5.5</v>
      </c>
      <c r="I1161" s="1">
        <v>3</v>
      </c>
      <c r="J1161" s="1">
        <v>1.5</v>
      </c>
      <c r="K1161" s="1">
        <f t="shared" si="91"/>
        <v>0</v>
      </c>
      <c r="L1161" s="1">
        <f t="shared" si="92"/>
        <v>0</v>
      </c>
      <c r="M1161" s="1">
        <f t="shared" si="93"/>
        <v>0</v>
      </c>
      <c r="N1161" s="1">
        <f t="shared" si="94"/>
        <v>1</v>
      </c>
      <c r="O1161" s="1">
        <f t="shared" si="95"/>
        <v>1</v>
      </c>
    </row>
    <row r="1162" spans="1:15" x14ac:dyDescent="0.25">
      <c r="A1162" s="1" t="s">
        <v>88</v>
      </c>
      <c r="B1162" s="1">
        <v>4.5</v>
      </c>
      <c r="C1162" s="1">
        <v>4.18529062</v>
      </c>
      <c r="D1162" s="1">
        <v>0</v>
      </c>
      <c r="G1162" s="1" t="s">
        <v>89</v>
      </c>
      <c r="H1162" s="1">
        <v>6.2</v>
      </c>
      <c r="I1162" s="1">
        <v>3</v>
      </c>
      <c r="J1162" s="1">
        <v>1.5</v>
      </c>
      <c r="K1162" s="1">
        <f t="shared" si="91"/>
        <v>0</v>
      </c>
      <c r="L1162" s="1">
        <f t="shared" si="92"/>
        <v>0</v>
      </c>
      <c r="M1162" s="1">
        <f t="shared" si="93"/>
        <v>0</v>
      </c>
      <c r="N1162" s="1">
        <f t="shared" si="94"/>
        <v>1</v>
      </c>
      <c r="O1162" s="1">
        <f t="shared" si="95"/>
        <v>1</v>
      </c>
    </row>
    <row r="1163" spans="1:15" x14ac:dyDescent="0.25">
      <c r="A1163" s="1" t="s">
        <v>87</v>
      </c>
      <c r="B1163" s="1">
        <v>5</v>
      </c>
      <c r="C1163" s="1">
        <v>3.2104773999999994</v>
      </c>
      <c r="D1163" s="1">
        <v>15</v>
      </c>
      <c r="G1163" s="1" t="s">
        <v>189</v>
      </c>
      <c r="H1163" s="1">
        <v>4.4000000000000004</v>
      </c>
      <c r="I1163" s="1">
        <v>3</v>
      </c>
      <c r="J1163" s="1">
        <v>1.5</v>
      </c>
      <c r="K1163" s="1">
        <f t="shared" si="91"/>
        <v>0</v>
      </c>
      <c r="L1163" s="1">
        <f t="shared" si="92"/>
        <v>0</v>
      </c>
      <c r="M1163" s="1">
        <f t="shared" si="93"/>
        <v>0</v>
      </c>
      <c r="N1163" s="1">
        <f t="shared" si="94"/>
        <v>1</v>
      </c>
      <c r="O1163" s="1">
        <f t="shared" si="95"/>
        <v>1</v>
      </c>
    </row>
    <row r="1164" spans="1:15" x14ac:dyDescent="0.25">
      <c r="A1164" s="1" t="s">
        <v>155</v>
      </c>
      <c r="B1164" s="1">
        <v>8.5</v>
      </c>
      <c r="C1164" s="1">
        <v>4.8492120799999991</v>
      </c>
      <c r="D1164" s="1">
        <v>11</v>
      </c>
      <c r="G1164" s="1" t="s">
        <v>145</v>
      </c>
      <c r="H1164" s="1">
        <v>4.7</v>
      </c>
      <c r="I1164" s="1">
        <v>3</v>
      </c>
      <c r="J1164" s="1">
        <v>1</v>
      </c>
      <c r="K1164" s="1">
        <f t="shared" si="91"/>
        <v>0</v>
      </c>
      <c r="L1164" s="1">
        <f t="shared" si="92"/>
        <v>0</v>
      </c>
      <c r="M1164" s="1">
        <f t="shared" si="93"/>
        <v>0</v>
      </c>
      <c r="N1164" s="1">
        <f t="shared" si="94"/>
        <v>1</v>
      </c>
      <c r="O1164" s="1">
        <f t="shared" si="95"/>
        <v>1</v>
      </c>
    </row>
    <row r="1165" spans="1:15" x14ac:dyDescent="0.25">
      <c r="A1165" s="1" t="s">
        <v>171</v>
      </c>
      <c r="B1165" s="1">
        <v>4.7</v>
      </c>
      <c r="C1165" s="1">
        <v>4.4824108300000001</v>
      </c>
      <c r="D1165" s="1">
        <v>8</v>
      </c>
      <c r="G1165" s="1" t="s">
        <v>83</v>
      </c>
      <c r="H1165" s="1">
        <v>4.4000000000000004</v>
      </c>
      <c r="I1165" s="1">
        <v>3</v>
      </c>
      <c r="J1165" s="1">
        <v>1</v>
      </c>
      <c r="K1165" s="1">
        <f t="shared" si="91"/>
        <v>0</v>
      </c>
      <c r="L1165" s="1">
        <f t="shared" si="92"/>
        <v>0</v>
      </c>
      <c r="M1165" s="1">
        <f t="shared" si="93"/>
        <v>0</v>
      </c>
      <c r="N1165" s="1">
        <f t="shared" si="94"/>
        <v>1</v>
      </c>
      <c r="O1165" s="1">
        <f t="shared" si="95"/>
        <v>1</v>
      </c>
    </row>
    <row r="1166" spans="1:15" x14ac:dyDescent="0.25">
      <c r="A1166" s="1" t="s">
        <v>85</v>
      </c>
      <c r="B1166" s="1">
        <v>4.8</v>
      </c>
      <c r="C1166" s="1">
        <v>3.5324028000000007</v>
      </c>
      <c r="D1166" s="1">
        <v>8</v>
      </c>
      <c r="G1166" s="1" t="s">
        <v>88</v>
      </c>
      <c r="H1166" s="1">
        <v>4.5</v>
      </c>
      <c r="I1166" s="1">
        <v>3</v>
      </c>
      <c r="J1166" s="1">
        <v>1</v>
      </c>
      <c r="K1166" s="1">
        <f t="shared" si="91"/>
        <v>0</v>
      </c>
      <c r="L1166" s="1">
        <f t="shared" si="92"/>
        <v>0</v>
      </c>
      <c r="M1166" s="1">
        <f t="shared" si="93"/>
        <v>0</v>
      </c>
      <c r="N1166" s="1">
        <f t="shared" si="94"/>
        <v>1</v>
      </c>
      <c r="O1166" s="1">
        <f t="shared" si="95"/>
        <v>1</v>
      </c>
    </row>
    <row r="1167" spans="1:15" x14ac:dyDescent="0.25">
      <c r="A1167" s="1" t="s">
        <v>118</v>
      </c>
      <c r="B1167" s="1">
        <v>6.2</v>
      </c>
      <c r="C1167" s="1">
        <v>3.2916166599999999</v>
      </c>
      <c r="D1167" s="1">
        <v>8</v>
      </c>
      <c r="G1167" s="1" t="s">
        <v>96</v>
      </c>
      <c r="H1167" s="1">
        <v>4.9000000000000004</v>
      </c>
      <c r="I1167" s="1">
        <v>3</v>
      </c>
      <c r="J1167" s="1">
        <v>1</v>
      </c>
      <c r="K1167" s="1">
        <f t="shared" si="91"/>
        <v>0</v>
      </c>
      <c r="L1167" s="1">
        <f t="shared" si="92"/>
        <v>0</v>
      </c>
      <c r="M1167" s="1">
        <f t="shared" si="93"/>
        <v>0</v>
      </c>
      <c r="N1167" s="1">
        <f t="shared" si="94"/>
        <v>1</v>
      </c>
      <c r="O1167" s="1">
        <f t="shared" si="95"/>
        <v>1</v>
      </c>
    </row>
    <row r="1168" spans="1:15" x14ac:dyDescent="0.25">
      <c r="A1168" s="1" t="s">
        <v>141</v>
      </c>
      <c r="B1168" s="1">
        <v>4.7</v>
      </c>
      <c r="C1168" s="1">
        <v>2.1469157000000001</v>
      </c>
      <c r="D1168" s="1">
        <v>8</v>
      </c>
      <c r="G1168" s="1" t="s">
        <v>100</v>
      </c>
      <c r="H1168" s="1">
        <v>4.8</v>
      </c>
      <c r="I1168" s="1">
        <v>3</v>
      </c>
      <c r="J1168" s="1">
        <v>1</v>
      </c>
      <c r="K1168" s="1">
        <f t="shared" si="91"/>
        <v>0</v>
      </c>
      <c r="L1168" s="1">
        <f t="shared" si="92"/>
        <v>0</v>
      </c>
      <c r="M1168" s="1">
        <f t="shared" si="93"/>
        <v>0</v>
      </c>
      <c r="N1168" s="1">
        <f t="shared" si="94"/>
        <v>1</v>
      </c>
      <c r="O1168" s="1">
        <f t="shared" si="95"/>
        <v>1</v>
      </c>
    </row>
    <row r="1169" spans="1:15" x14ac:dyDescent="0.25">
      <c r="A1169" s="1" t="s">
        <v>72</v>
      </c>
      <c r="B1169" s="1">
        <v>5.0999999999999996</v>
      </c>
      <c r="C1169" s="1">
        <v>3.2290044300000003</v>
      </c>
      <c r="D1169" s="1">
        <v>7</v>
      </c>
      <c r="G1169" s="1" t="s">
        <v>123</v>
      </c>
      <c r="H1169" s="1">
        <v>4.4000000000000004</v>
      </c>
      <c r="I1169" s="1">
        <v>3</v>
      </c>
      <c r="J1169" s="1">
        <v>1</v>
      </c>
      <c r="K1169" s="1">
        <f t="shared" si="91"/>
        <v>0</v>
      </c>
      <c r="L1169" s="1">
        <f t="shared" si="92"/>
        <v>0</v>
      </c>
      <c r="M1169" s="1">
        <f t="shared" si="93"/>
        <v>0</v>
      </c>
      <c r="N1169" s="1">
        <f t="shared" si="94"/>
        <v>1</v>
      </c>
      <c r="O1169" s="1">
        <f t="shared" si="95"/>
        <v>1</v>
      </c>
    </row>
    <row r="1170" spans="1:15" x14ac:dyDescent="0.25">
      <c r="A1170" s="1" t="s">
        <v>98</v>
      </c>
      <c r="B1170" s="1">
        <v>5</v>
      </c>
      <c r="C1170" s="1">
        <v>3.0134374999999998</v>
      </c>
      <c r="D1170" s="1">
        <v>7</v>
      </c>
      <c r="G1170" s="1" t="s">
        <v>125</v>
      </c>
      <c r="H1170" s="1">
        <v>4.4000000000000004</v>
      </c>
      <c r="I1170" s="1">
        <v>3</v>
      </c>
      <c r="J1170" s="1">
        <v>1</v>
      </c>
      <c r="K1170" s="1">
        <f t="shared" si="91"/>
        <v>0</v>
      </c>
      <c r="L1170" s="1">
        <f t="shared" si="92"/>
        <v>0</v>
      </c>
      <c r="M1170" s="1">
        <f t="shared" si="93"/>
        <v>0</v>
      </c>
      <c r="N1170" s="1">
        <f t="shared" si="94"/>
        <v>1</v>
      </c>
      <c r="O1170" s="1">
        <f t="shared" si="95"/>
        <v>1</v>
      </c>
    </row>
    <row r="1171" spans="1:15" x14ac:dyDescent="0.25">
      <c r="A1171" s="1" t="s">
        <v>62</v>
      </c>
      <c r="B1171" s="1">
        <v>4.5</v>
      </c>
      <c r="C1171" s="1">
        <v>3.6083355999999993</v>
      </c>
      <c r="D1171" s="1">
        <v>6</v>
      </c>
      <c r="G1171" s="1" t="s">
        <v>128</v>
      </c>
      <c r="H1171" s="1">
        <v>4.3</v>
      </c>
      <c r="I1171" s="1">
        <v>3</v>
      </c>
      <c r="J1171" s="1">
        <v>1</v>
      </c>
      <c r="K1171" s="1">
        <f t="shared" si="91"/>
        <v>0</v>
      </c>
      <c r="L1171" s="1">
        <f t="shared" si="92"/>
        <v>0</v>
      </c>
      <c r="M1171" s="1">
        <f t="shared" si="93"/>
        <v>0</v>
      </c>
      <c r="N1171" s="1">
        <f t="shared" si="94"/>
        <v>1</v>
      </c>
      <c r="O1171" s="1">
        <f t="shared" si="95"/>
        <v>1</v>
      </c>
    </row>
    <row r="1172" spans="1:15" x14ac:dyDescent="0.25">
      <c r="A1172" s="1" t="s">
        <v>109</v>
      </c>
      <c r="B1172" s="1">
        <v>5.7</v>
      </c>
      <c r="C1172" s="1">
        <v>4.4131547200000014</v>
      </c>
      <c r="D1172" s="1">
        <v>6</v>
      </c>
      <c r="G1172" s="1" t="s">
        <v>130</v>
      </c>
      <c r="H1172" s="1">
        <v>4.0999999999999996</v>
      </c>
      <c r="I1172" s="1">
        <v>3</v>
      </c>
      <c r="J1172" s="1">
        <v>1</v>
      </c>
      <c r="K1172" s="1">
        <f t="shared" ref="K1172:K1235" si="96">IF(AND((10&gt;J1172),(J1172&gt;I1172),(I1172&gt;2)),1,0)</f>
        <v>0</v>
      </c>
      <c r="L1172" s="1">
        <f t="shared" si="92"/>
        <v>0</v>
      </c>
      <c r="M1172" s="1">
        <f t="shared" si="93"/>
        <v>0</v>
      </c>
      <c r="N1172" s="1">
        <f t="shared" si="94"/>
        <v>1</v>
      </c>
      <c r="O1172" s="1">
        <f t="shared" si="95"/>
        <v>1</v>
      </c>
    </row>
    <row r="1173" spans="1:15" x14ac:dyDescent="0.25">
      <c r="A1173" s="1" t="s">
        <v>114</v>
      </c>
      <c r="B1173" s="1">
        <v>4.5</v>
      </c>
      <c r="C1173" s="1">
        <v>1.7808770199999997</v>
      </c>
      <c r="D1173" s="1">
        <v>6</v>
      </c>
      <c r="G1173" s="1" t="s">
        <v>69</v>
      </c>
      <c r="H1173" s="1">
        <v>4.4000000000000004</v>
      </c>
      <c r="I1173" s="1">
        <v>3</v>
      </c>
      <c r="J1173" s="1">
        <v>1</v>
      </c>
      <c r="K1173" s="1">
        <f t="shared" si="96"/>
        <v>0</v>
      </c>
      <c r="L1173" s="1">
        <f t="shared" si="92"/>
        <v>0</v>
      </c>
      <c r="M1173" s="1">
        <f t="shared" si="93"/>
        <v>0</v>
      </c>
      <c r="N1173" s="1">
        <f t="shared" si="94"/>
        <v>1</v>
      </c>
      <c r="O1173" s="1">
        <f t="shared" si="95"/>
        <v>1</v>
      </c>
    </row>
    <row r="1174" spans="1:15" x14ac:dyDescent="0.25">
      <c r="A1174" s="1" t="s">
        <v>178</v>
      </c>
      <c r="B1174" s="1">
        <v>5.3</v>
      </c>
      <c r="C1174" s="1">
        <v>3.3711981900000003</v>
      </c>
      <c r="D1174" s="1">
        <v>6</v>
      </c>
      <c r="G1174" s="1" t="s">
        <v>74</v>
      </c>
      <c r="H1174" s="1">
        <v>4.4000000000000004</v>
      </c>
      <c r="I1174" s="1">
        <v>3</v>
      </c>
      <c r="J1174" s="1">
        <v>1</v>
      </c>
      <c r="K1174" s="1">
        <f t="shared" si="96"/>
        <v>0</v>
      </c>
      <c r="L1174" s="1">
        <f t="shared" si="92"/>
        <v>0</v>
      </c>
      <c r="M1174" s="1">
        <f t="shared" si="93"/>
        <v>0</v>
      </c>
      <c r="N1174" s="1">
        <f t="shared" si="94"/>
        <v>1</v>
      </c>
      <c r="O1174" s="1">
        <f t="shared" si="95"/>
        <v>1</v>
      </c>
    </row>
    <row r="1175" spans="1:15" x14ac:dyDescent="0.25">
      <c r="A1175" s="1" t="s">
        <v>147</v>
      </c>
      <c r="B1175" s="1">
        <v>5.0999999999999996</v>
      </c>
      <c r="C1175" s="1">
        <v>3.922962609999999</v>
      </c>
      <c r="D1175" s="1">
        <v>6</v>
      </c>
      <c r="G1175" s="1" t="s">
        <v>76</v>
      </c>
      <c r="H1175" s="1">
        <v>4.9000000000000004</v>
      </c>
      <c r="I1175" s="1">
        <v>3</v>
      </c>
      <c r="J1175" s="1">
        <v>1</v>
      </c>
      <c r="K1175" s="1">
        <f t="shared" si="96"/>
        <v>0</v>
      </c>
      <c r="L1175" s="1">
        <f t="shared" si="92"/>
        <v>0</v>
      </c>
      <c r="M1175" s="1">
        <f t="shared" si="93"/>
        <v>0</v>
      </c>
      <c r="N1175" s="1">
        <f t="shared" si="94"/>
        <v>1</v>
      </c>
      <c r="O1175" s="1">
        <f t="shared" si="95"/>
        <v>1</v>
      </c>
    </row>
    <row r="1176" spans="1:15" x14ac:dyDescent="0.25">
      <c r="A1176" s="1" t="s">
        <v>154</v>
      </c>
      <c r="B1176" s="1">
        <v>5.7</v>
      </c>
      <c r="C1176" s="1">
        <v>3.3692030400000013</v>
      </c>
      <c r="D1176" s="1">
        <v>6</v>
      </c>
      <c r="G1176" s="1" t="s">
        <v>112</v>
      </c>
      <c r="H1176" s="1">
        <v>4.9000000000000004</v>
      </c>
      <c r="I1176" s="1">
        <v>3</v>
      </c>
      <c r="J1176" s="1">
        <v>1</v>
      </c>
      <c r="K1176" s="1">
        <f t="shared" si="96"/>
        <v>0</v>
      </c>
      <c r="L1176" s="1">
        <f t="shared" si="92"/>
        <v>0</v>
      </c>
      <c r="M1176" s="1">
        <f t="shared" si="93"/>
        <v>0</v>
      </c>
      <c r="N1176" s="1">
        <f t="shared" si="94"/>
        <v>1</v>
      </c>
      <c r="O1176" s="1">
        <f t="shared" si="95"/>
        <v>1</v>
      </c>
    </row>
    <row r="1177" spans="1:15" x14ac:dyDescent="0.25">
      <c r="A1177" s="1" t="s">
        <v>112</v>
      </c>
      <c r="B1177" s="1">
        <v>4.9000000000000004</v>
      </c>
      <c r="C1177" s="1">
        <v>2.0342081099999993</v>
      </c>
      <c r="D1177" s="1">
        <v>5</v>
      </c>
      <c r="G1177" s="1" t="s">
        <v>123</v>
      </c>
      <c r="H1177" s="1">
        <v>4.4000000000000004</v>
      </c>
      <c r="I1177" s="1">
        <v>3</v>
      </c>
      <c r="J1177" s="1">
        <v>1</v>
      </c>
      <c r="K1177" s="1">
        <f t="shared" si="96"/>
        <v>0</v>
      </c>
      <c r="L1177" s="1">
        <f t="shared" si="92"/>
        <v>0</v>
      </c>
      <c r="M1177" s="1">
        <f t="shared" si="93"/>
        <v>0</v>
      </c>
      <c r="N1177" s="1">
        <f t="shared" si="94"/>
        <v>1</v>
      </c>
      <c r="O1177" s="1">
        <f t="shared" si="95"/>
        <v>1</v>
      </c>
    </row>
    <row r="1178" spans="1:15" x14ac:dyDescent="0.25">
      <c r="A1178" s="1" t="s">
        <v>134</v>
      </c>
      <c r="B1178" s="1">
        <v>6.3</v>
      </c>
      <c r="C1178" s="1">
        <v>3.74001151</v>
      </c>
      <c r="D1178" s="1">
        <v>5</v>
      </c>
      <c r="G1178" s="1" t="s">
        <v>133</v>
      </c>
      <c r="H1178" s="1">
        <v>4.5999999999999996</v>
      </c>
      <c r="I1178" s="1">
        <v>3</v>
      </c>
      <c r="J1178" s="1">
        <v>1</v>
      </c>
      <c r="K1178" s="1">
        <f t="shared" si="96"/>
        <v>0</v>
      </c>
      <c r="L1178" s="1">
        <f t="shared" si="92"/>
        <v>0</v>
      </c>
      <c r="M1178" s="1">
        <f t="shared" si="93"/>
        <v>0</v>
      </c>
      <c r="N1178" s="1">
        <f t="shared" si="94"/>
        <v>1</v>
      </c>
      <c r="O1178" s="1">
        <f t="shared" si="95"/>
        <v>1</v>
      </c>
    </row>
    <row r="1179" spans="1:15" x14ac:dyDescent="0.25">
      <c r="A1179" s="1" t="s">
        <v>66</v>
      </c>
      <c r="B1179" s="1">
        <v>4.8</v>
      </c>
      <c r="C1179" s="1">
        <v>3.4967476099999995</v>
      </c>
      <c r="D1179" s="1">
        <v>4</v>
      </c>
      <c r="G1179" s="1" t="s">
        <v>136</v>
      </c>
      <c r="H1179" s="1">
        <v>4.2</v>
      </c>
      <c r="I1179" s="1">
        <v>3</v>
      </c>
      <c r="J1179" s="1">
        <v>1</v>
      </c>
      <c r="K1179" s="1">
        <f t="shared" si="96"/>
        <v>0</v>
      </c>
      <c r="L1179" s="1">
        <f t="shared" si="92"/>
        <v>0</v>
      </c>
      <c r="M1179" s="1">
        <f t="shared" si="93"/>
        <v>0</v>
      </c>
      <c r="N1179" s="1">
        <f t="shared" si="94"/>
        <v>1</v>
      </c>
      <c r="O1179" s="1">
        <f t="shared" si="95"/>
        <v>1</v>
      </c>
    </row>
    <row r="1180" spans="1:15" x14ac:dyDescent="0.25">
      <c r="A1180" s="1" t="s">
        <v>163</v>
      </c>
      <c r="B1180" s="1">
        <v>5.6</v>
      </c>
      <c r="C1180" s="1">
        <v>3.1241950900000006</v>
      </c>
      <c r="D1180" s="1">
        <v>2</v>
      </c>
      <c r="G1180" s="1" t="s">
        <v>159</v>
      </c>
      <c r="H1180" s="1">
        <v>4.3</v>
      </c>
      <c r="I1180" s="1">
        <v>3</v>
      </c>
      <c r="J1180" s="1">
        <v>1</v>
      </c>
      <c r="K1180" s="1">
        <f t="shared" si="96"/>
        <v>0</v>
      </c>
      <c r="L1180" s="1">
        <f t="shared" si="92"/>
        <v>0</v>
      </c>
      <c r="M1180" s="1">
        <f t="shared" si="93"/>
        <v>0</v>
      </c>
      <c r="N1180" s="1">
        <f t="shared" si="94"/>
        <v>1</v>
      </c>
      <c r="O1180" s="1">
        <f t="shared" si="95"/>
        <v>1</v>
      </c>
    </row>
    <row r="1181" spans="1:15" x14ac:dyDescent="0.25">
      <c r="A1181" s="1" t="s">
        <v>89</v>
      </c>
      <c r="B1181" s="1">
        <v>6.2</v>
      </c>
      <c r="C1181" s="1">
        <v>2.6370371599999998</v>
      </c>
      <c r="D1181" s="1">
        <v>2</v>
      </c>
      <c r="G1181" s="1" t="s">
        <v>61</v>
      </c>
      <c r="H1181" s="1">
        <v>4.7</v>
      </c>
      <c r="I1181" s="1">
        <v>3</v>
      </c>
      <c r="J1181" s="1">
        <v>1</v>
      </c>
      <c r="K1181" s="1">
        <f t="shared" si="96"/>
        <v>0</v>
      </c>
      <c r="L1181" s="1">
        <f t="shared" si="92"/>
        <v>0</v>
      </c>
      <c r="M1181" s="1">
        <f t="shared" si="93"/>
        <v>0</v>
      </c>
      <c r="N1181" s="1">
        <f t="shared" si="94"/>
        <v>1</v>
      </c>
      <c r="O1181" s="1">
        <f t="shared" si="95"/>
        <v>1</v>
      </c>
    </row>
    <row r="1182" spans="1:15" x14ac:dyDescent="0.25">
      <c r="A1182" s="1" t="s">
        <v>165</v>
      </c>
      <c r="B1182" s="1">
        <v>7.1</v>
      </c>
      <c r="C1182" s="1">
        <v>5.6637318799999994</v>
      </c>
      <c r="D1182" s="1">
        <v>2</v>
      </c>
      <c r="G1182" s="1" t="s">
        <v>68</v>
      </c>
      <c r="H1182" s="1">
        <v>4.7</v>
      </c>
      <c r="I1182" s="1">
        <v>3</v>
      </c>
      <c r="J1182" s="1">
        <v>1</v>
      </c>
      <c r="K1182" s="1">
        <f t="shared" si="96"/>
        <v>0</v>
      </c>
      <c r="L1182" s="1">
        <f t="shared" si="92"/>
        <v>0</v>
      </c>
      <c r="M1182" s="1">
        <f t="shared" si="93"/>
        <v>0</v>
      </c>
      <c r="N1182" s="1">
        <f t="shared" si="94"/>
        <v>1</v>
      </c>
      <c r="O1182" s="1">
        <f t="shared" si="95"/>
        <v>1</v>
      </c>
    </row>
    <row r="1183" spans="1:15" x14ac:dyDescent="0.25">
      <c r="A1183" s="1" t="s">
        <v>101</v>
      </c>
      <c r="B1183" s="1">
        <v>4.9000000000000004</v>
      </c>
      <c r="C1183" s="1">
        <v>4.3834413700000017</v>
      </c>
      <c r="D1183" s="1">
        <v>2</v>
      </c>
      <c r="G1183" s="1" t="s">
        <v>173</v>
      </c>
      <c r="H1183" s="1">
        <v>4.3</v>
      </c>
      <c r="I1183" s="1">
        <v>3</v>
      </c>
      <c r="J1183" s="1">
        <v>1</v>
      </c>
      <c r="K1183" s="1">
        <f t="shared" si="96"/>
        <v>0</v>
      </c>
      <c r="L1183" s="1">
        <f t="shared" si="92"/>
        <v>0</v>
      </c>
      <c r="M1183" s="1">
        <f t="shared" si="93"/>
        <v>0</v>
      </c>
      <c r="N1183" s="1">
        <f t="shared" si="94"/>
        <v>1</v>
      </c>
      <c r="O1183" s="1">
        <f t="shared" si="95"/>
        <v>1</v>
      </c>
    </row>
    <row r="1184" spans="1:15" x14ac:dyDescent="0.25">
      <c r="A1184" s="1" t="s">
        <v>115</v>
      </c>
      <c r="B1184" s="1">
        <v>4.9000000000000004</v>
      </c>
      <c r="C1184" s="1">
        <v>3.2260152099999995</v>
      </c>
      <c r="D1184" s="1">
        <v>2</v>
      </c>
      <c r="G1184" s="1" t="s">
        <v>95</v>
      </c>
      <c r="H1184" s="1">
        <v>5.2</v>
      </c>
      <c r="I1184" s="1">
        <v>3</v>
      </c>
      <c r="J1184" s="1">
        <v>1</v>
      </c>
      <c r="K1184" s="1">
        <f t="shared" si="96"/>
        <v>0</v>
      </c>
      <c r="L1184" s="1">
        <f t="shared" si="92"/>
        <v>0</v>
      </c>
      <c r="M1184" s="1">
        <f t="shared" si="93"/>
        <v>0</v>
      </c>
      <c r="N1184" s="1">
        <f t="shared" si="94"/>
        <v>1</v>
      </c>
      <c r="O1184" s="1">
        <f t="shared" si="95"/>
        <v>1</v>
      </c>
    </row>
    <row r="1185" spans="1:15" x14ac:dyDescent="0.25">
      <c r="A1185" s="1" t="s">
        <v>177</v>
      </c>
      <c r="B1185" s="1">
        <v>4.8</v>
      </c>
      <c r="C1185" s="1">
        <v>2.7990969899999993</v>
      </c>
      <c r="D1185" s="1">
        <v>2</v>
      </c>
      <c r="G1185" s="1" t="s">
        <v>99</v>
      </c>
      <c r="H1185" s="1">
        <v>4.9000000000000004</v>
      </c>
      <c r="I1185" s="1">
        <v>3</v>
      </c>
      <c r="J1185" s="1">
        <v>1</v>
      </c>
      <c r="K1185" s="1">
        <f t="shared" si="96"/>
        <v>0</v>
      </c>
      <c r="L1185" s="1">
        <f t="shared" si="92"/>
        <v>0</v>
      </c>
      <c r="M1185" s="1">
        <f t="shared" si="93"/>
        <v>0</v>
      </c>
      <c r="N1185" s="1">
        <f t="shared" si="94"/>
        <v>1</v>
      </c>
      <c r="O1185" s="1">
        <f t="shared" si="95"/>
        <v>1</v>
      </c>
    </row>
    <row r="1186" spans="1:15" x14ac:dyDescent="0.25">
      <c r="A1186" s="1" t="s">
        <v>61</v>
      </c>
      <c r="B1186" s="1">
        <v>4.7</v>
      </c>
      <c r="C1186" s="1">
        <v>3.4882573799999994</v>
      </c>
      <c r="D1186" s="1">
        <v>1</v>
      </c>
      <c r="G1186" s="1" t="s">
        <v>146</v>
      </c>
      <c r="H1186" s="1">
        <v>4.3</v>
      </c>
      <c r="I1186" s="1">
        <v>3</v>
      </c>
      <c r="J1186" s="1">
        <v>1</v>
      </c>
      <c r="K1186" s="1">
        <f t="shared" si="96"/>
        <v>0</v>
      </c>
      <c r="L1186" s="1">
        <f t="shared" si="92"/>
        <v>0</v>
      </c>
      <c r="M1186" s="1">
        <f t="shared" si="93"/>
        <v>0</v>
      </c>
      <c r="N1186" s="1">
        <f t="shared" si="94"/>
        <v>1</v>
      </c>
      <c r="O1186" s="1">
        <f t="shared" si="95"/>
        <v>1</v>
      </c>
    </row>
    <row r="1187" spans="1:15" x14ac:dyDescent="0.25">
      <c r="A1187" s="1" t="s">
        <v>203</v>
      </c>
      <c r="B1187" s="1">
        <v>4.3</v>
      </c>
      <c r="C1187" s="1">
        <v>3.8664242099999999</v>
      </c>
      <c r="D1187" s="1">
        <v>1</v>
      </c>
      <c r="G1187" s="1" t="s">
        <v>183</v>
      </c>
      <c r="H1187" s="1">
        <v>4.5999999999999996</v>
      </c>
      <c r="I1187" s="1">
        <v>3</v>
      </c>
      <c r="J1187" s="1">
        <v>1</v>
      </c>
      <c r="K1187" s="1">
        <f t="shared" si="96"/>
        <v>0</v>
      </c>
      <c r="L1187" s="1">
        <f t="shared" si="92"/>
        <v>0</v>
      </c>
      <c r="M1187" s="1">
        <f t="shared" si="93"/>
        <v>0</v>
      </c>
      <c r="N1187" s="1">
        <f t="shared" si="94"/>
        <v>1</v>
      </c>
      <c r="O1187" s="1">
        <f t="shared" si="95"/>
        <v>1</v>
      </c>
    </row>
    <row r="1188" spans="1:15" x14ac:dyDescent="0.25">
      <c r="A1188" s="1" t="s">
        <v>86</v>
      </c>
      <c r="B1188" s="1">
        <v>4.3</v>
      </c>
      <c r="C1188" s="1">
        <v>4.2606785300000016</v>
      </c>
      <c r="D1188" s="1">
        <v>1</v>
      </c>
      <c r="G1188" s="1" t="s">
        <v>83</v>
      </c>
      <c r="H1188" s="1">
        <v>4.4000000000000004</v>
      </c>
      <c r="I1188" s="1">
        <v>3</v>
      </c>
      <c r="J1188" s="1">
        <v>1</v>
      </c>
      <c r="K1188" s="1">
        <f t="shared" si="96"/>
        <v>0</v>
      </c>
      <c r="L1188" s="1">
        <f t="shared" si="92"/>
        <v>0</v>
      </c>
      <c r="M1188" s="1">
        <f t="shared" si="93"/>
        <v>0</v>
      </c>
      <c r="N1188" s="1">
        <f t="shared" si="94"/>
        <v>1</v>
      </c>
      <c r="O1188" s="1">
        <f t="shared" si="95"/>
        <v>1</v>
      </c>
    </row>
    <row r="1189" spans="1:15" x14ac:dyDescent="0.25">
      <c r="A1189" s="1" t="s">
        <v>97</v>
      </c>
      <c r="B1189" s="1">
        <v>4.5</v>
      </c>
      <c r="C1189" s="1">
        <v>3.8144512000000006</v>
      </c>
      <c r="D1189" s="1">
        <v>1</v>
      </c>
      <c r="G1189" s="1" t="s">
        <v>88</v>
      </c>
      <c r="H1189" s="1">
        <v>4.5</v>
      </c>
      <c r="I1189" s="1">
        <v>3</v>
      </c>
      <c r="J1189" s="1">
        <v>1</v>
      </c>
      <c r="K1189" s="1">
        <f t="shared" si="96"/>
        <v>0</v>
      </c>
      <c r="L1189" s="1">
        <f t="shared" si="92"/>
        <v>0</v>
      </c>
      <c r="M1189" s="1">
        <f t="shared" si="93"/>
        <v>0</v>
      </c>
      <c r="N1189" s="1">
        <f t="shared" si="94"/>
        <v>1</v>
      </c>
      <c r="O1189" s="1">
        <f t="shared" si="95"/>
        <v>1</v>
      </c>
    </row>
    <row r="1190" spans="1:15" x14ac:dyDescent="0.25">
      <c r="A1190" s="1" t="s">
        <v>200</v>
      </c>
      <c r="B1190" s="1">
        <v>4.4000000000000004</v>
      </c>
      <c r="C1190" s="1">
        <v>3.28217515</v>
      </c>
      <c r="D1190" s="1">
        <v>1</v>
      </c>
      <c r="G1190" s="1" t="s">
        <v>92</v>
      </c>
      <c r="H1190" s="1">
        <v>5.4</v>
      </c>
      <c r="I1190" s="1">
        <v>3</v>
      </c>
      <c r="J1190" s="1">
        <v>1</v>
      </c>
      <c r="K1190" s="1">
        <f t="shared" si="96"/>
        <v>0</v>
      </c>
      <c r="L1190" s="1">
        <f t="shared" si="92"/>
        <v>0</v>
      </c>
      <c r="M1190" s="1">
        <f t="shared" si="93"/>
        <v>0</v>
      </c>
      <c r="N1190" s="1">
        <f t="shared" si="94"/>
        <v>1</v>
      </c>
      <c r="O1190" s="1">
        <f t="shared" si="95"/>
        <v>1</v>
      </c>
    </row>
    <row r="1191" spans="1:15" x14ac:dyDescent="0.25">
      <c r="A1191" s="1" t="s">
        <v>175</v>
      </c>
      <c r="B1191" s="1">
        <v>3.9</v>
      </c>
      <c r="C1191" s="1">
        <v>3.6719144599999995</v>
      </c>
      <c r="D1191" s="1">
        <v>1</v>
      </c>
      <c r="G1191" s="1" t="s">
        <v>96</v>
      </c>
      <c r="H1191" s="1">
        <v>4.9000000000000004</v>
      </c>
      <c r="I1191" s="1">
        <v>3</v>
      </c>
      <c r="J1191" s="1">
        <v>1</v>
      </c>
      <c r="K1191" s="1">
        <f t="shared" si="96"/>
        <v>0</v>
      </c>
      <c r="L1191" s="1">
        <f t="shared" si="92"/>
        <v>0</v>
      </c>
      <c r="M1191" s="1">
        <f t="shared" si="93"/>
        <v>0</v>
      </c>
      <c r="N1191" s="1">
        <f t="shared" si="94"/>
        <v>1</v>
      </c>
      <c r="O1191" s="1">
        <f t="shared" si="95"/>
        <v>1</v>
      </c>
    </row>
    <row r="1192" spans="1:15" x14ac:dyDescent="0.25">
      <c r="A1192" s="1" t="s">
        <v>176</v>
      </c>
      <c r="B1192" s="1">
        <v>4.2</v>
      </c>
      <c r="C1192" s="1">
        <v>3.2239163099999995</v>
      </c>
      <c r="D1192" s="1">
        <v>1</v>
      </c>
      <c r="G1192" s="1" t="s">
        <v>123</v>
      </c>
      <c r="H1192" s="1">
        <v>4.4000000000000004</v>
      </c>
      <c r="I1192" s="1">
        <v>3</v>
      </c>
      <c r="J1192" s="1">
        <v>1</v>
      </c>
      <c r="K1192" s="1">
        <f t="shared" si="96"/>
        <v>0</v>
      </c>
      <c r="L1192" s="1">
        <f t="shared" si="92"/>
        <v>0</v>
      </c>
      <c r="M1192" s="1">
        <f t="shared" si="93"/>
        <v>0</v>
      </c>
      <c r="N1192" s="1">
        <f t="shared" si="94"/>
        <v>1</v>
      </c>
      <c r="O1192" s="1">
        <f t="shared" si="95"/>
        <v>1</v>
      </c>
    </row>
    <row r="1193" spans="1:15" x14ac:dyDescent="0.25">
      <c r="A1193" s="1" t="s">
        <v>108</v>
      </c>
      <c r="B1193" s="1">
        <v>4.4000000000000004</v>
      </c>
      <c r="C1193" s="1">
        <v>3.8983733800000007</v>
      </c>
      <c r="D1193" s="1">
        <v>1</v>
      </c>
      <c r="G1193" s="1" t="s">
        <v>133</v>
      </c>
      <c r="H1193" s="1">
        <v>4.5999999999999996</v>
      </c>
      <c r="I1193" s="1">
        <v>3</v>
      </c>
      <c r="J1193" s="1">
        <v>1</v>
      </c>
      <c r="K1193" s="1">
        <f t="shared" si="96"/>
        <v>0</v>
      </c>
      <c r="L1193" s="1">
        <f t="shared" si="92"/>
        <v>0</v>
      </c>
      <c r="M1193" s="1">
        <f t="shared" si="93"/>
        <v>0</v>
      </c>
      <c r="N1193" s="1">
        <f t="shared" si="94"/>
        <v>1</v>
      </c>
      <c r="O1193" s="1">
        <f t="shared" si="95"/>
        <v>1</v>
      </c>
    </row>
    <row r="1194" spans="1:15" x14ac:dyDescent="0.25">
      <c r="A1194" s="1" t="s">
        <v>111</v>
      </c>
      <c r="B1194" s="1">
        <v>4.5</v>
      </c>
      <c r="C1194" s="1">
        <v>3.3842801500000013</v>
      </c>
      <c r="D1194" s="1">
        <v>1</v>
      </c>
      <c r="G1194" s="1" t="s">
        <v>159</v>
      </c>
      <c r="H1194" s="1">
        <v>4.3</v>
      </c>
      <c r="I1194" s="1">
        <v>3</v>
      </c>
      <c r="J1194" s="1">
        <v>1</v>
      </c>
      <c r="K1194" s="1">
        <f t="shared" si="96"/>
        <v>0</v>
      </c>
      <c r="L1194" s="1">
        <f t="shared" si="92"/>
        <v>0</v>
      </c>
      <c r="M1194" s="1">
        <f t="shared" si="93"/>
        <v>0</v>
      </c>
      <c r="N1194" s="1">
        <f t="shared" si="94"/>
        <v>1</v>
      </c>
      <c r="O1194" s="1">
        <f t="shared" si="95"/>
        <v>1</v>
      </c>
    </row>
    <row r="1195" spans="1:15" x14ac:dyDescent="0.25">
      <c r="A1195" s="1" t="s">
        <v>119</v>
      </c>
      <c r="B1195" s="1">
        <v>4.2</v>
      </c>
      <c r="C1195" s="1">
        <v>3.3108145999999996</v>
      </c>
      <c r="D1195" s="1">
        <v>1</v>
      </c>
      <c r="G1195" s="1" t="s">
        <v>81</v>
      </c>
      <c r="H1195" s="1">
        <v>4.5999999999999996</v>
      </c>
      <c r="I1195" s="1">
        <v>3</v>
      </c>
      <c r="J1195" s="1">
        <v>1</v>
      </c>
      <c r="K1195" s="1">
        <f t="shared" si="96"/>
        <v>0</v>
      </c>
      <c r="L1195" s="1">
        <f t="shared" si="92"/>
        <v>0</v>
      </c>
      <c r="M1195" s="1">
        <f t="shared" si="93"/>
        <v>0</v>
      </c>
      <c r="N1195" s="1">
        <f t="shared" si="94"/>
        <v>1</v>
      </c>
      <c r="O1195" s="1">
        <f t="shared" si="95"/>
        <v>1</v>
      </c>
    </row>
    <row r="1196" spans="1:15" x14ac:dyDescent="0.25">
      <c r="A1196" s="1" t="s">
        <v>204</v>
      </c>
      <c r="B1196" s="1">
        <v>4.3</v>
      </c>
      <c r="C1196" s="1">
        <v>2.9928930499999993</v>
      </c>
      <c r="D1196" s="1">
        <v>1</v>
      </c>
      <c r="G1196" s="1" t="s">
        <v>135</v>
      </c>
      <c r="H1196" s="1">
        <v>4.9000000000000004</v>
      </c>
      <c r="I1196" s="1">
        <v>3</v>
      </c>
      <c r="J1196" s="1">
        <v>1</v>
      </c>
      <c r="K1196" s="1">
        <f t="shared" si="96"/>
        <v>0</v>
      </c>
      <c r="L1196" s="1">
        <f t="shared" si="92"/>
        <v>0</v>
      </c>
      <c r="M1196" s="1">
        <f t="shared" si="93"/>
        <v>0</v>
      </c>
      <c r="N1196" s="1">
        <f t="shared" si="94"/>
        <v>1</v>
      </c>
      <c r="O1196" s="1">
        <f t="shared" si="95"/>
        <v>1</v>
      </c>
    </row>
    <row r="1197" spans="1:15" x14ac:dyDescent="0.25">
      <c r="A1197" s="1" t="s">
        <v>135</v>
      </c>
      <c r="B1197" s="1">
        <v>4.9000000000000004</v>
      </c>
      <c r="C1197" s="1">
        <v>2.4533535500000001</v>
      </c>
      <c r="D1197" s="1">
        <v>1</v>
      </c>
      <c r="G1197" s="1" t="s">
        <v>155</v>
      </c>
      <c r="H1197" s="1">
        <v>8.5</v>
      </c>
      <c r="I1197" s="1">
        <v>3</v>
      </c>
      <c r="J1197" s="1">
        <v>1</v>
      </c>
      <c r="K1197" s="1">
        <f t="shared" si="96"/>
        <v>0</v>
      </c>
      <c r="L1197" s="1">
        <f t="shared" si="92"/>
        <v>0</v>
      </c>
      <c r="M1197" s="1">
        <f t="shared" si="93"/>
        <v>0</v>
      </c>
      <c r="N1197" s="1">
        <f t="shared" si="94"/>
        <v>1</v>
      </c>
      <c r="O1197" s="1">
        <f t="shared" si="95"/>
        <v>1</v>
      </c>
    </row>
    <row r="1198" spans="1:15" x14ac:dyDescent="0.25">
      <c r="A1198" s="1" t="s">
        <v>193</v>
      </c>
      <c r="B1198" s="1">
        <v>4.3</v>
      </c>
      <c r="C1198" s="1">
        <v>3.4959486500000008</v>
      </c>
      <c r="D1198" s="1">
        <v>0</v>
      </c>
      <c r="G1198" s="1" t="s">
        <v>71</v>
      </c>
      <c r="H1198" s="1">
        <v>4.3</v>
      </c>
      <c r="I1198" s="1">
        <v>3</v>
      </c>
      <c r="J1198" s="1">
        <v>1</v>
      </c>
      <c r="K1198" s="1">
        <f t="shared" si="96"/>
        <v>0</v>
      </c>
      <c r="L1198" s="1">
        <f t="shared" si="92"/>
        <v>0</v>
      </c>
      <c r="M1198" s="1">
        <f t="shared" si="93"/>
        <v>0</v>
      </c>
      <c r="N1198" s="1">
        <f t="shared" si="94"/>
        <v>1</v>
      </c>
      <c r="O1198" s="1">
        <f t="shared" si="95"/>
        <v>1</v>
      </c>
    </row>
    <row r="1199" spans="1:15" x14ac:dyDescent="0.25">
      <c r="A1199" s="1" t="s">
        <v>197</v>
      </c>
      <c r="B1199" s="1">
        <v>4.4000000000000004</v>
      </c>
      <c r="C1199" s="1">
        <v>2.9992158199999994</v>
      </c>
      <c r="D1199" s="1">
        <v>0</v>
      </c>
      <c r="G1199" s="1" t="s">
        <v>74</v>
      </c>
      <c r="H1199" s="1">
        <v>4.4000000000000004</v>
      </c>
      <c r="I1199" s="1">
        <v>3</v>
      </c>
      <c r="J1199" s="1">
        <v>1</v>
      </c>
      <c r="K1199" s="1">
        <f t="shared" si="96"/>
        <v>0</v>
      </c>
      <c r="L1199" s="1">
        <f t="shared" si="92"/>
        <v>0</v>
      </c>
      <c r="M1199" s="1">
        <f t="shared" si="93"/>
        <v>0</v>
      </c>
      <c r="N1199" s="1">
        <f t="shared" si="94"/>
        <v>1</v>
      </c>
      <c r="O1199" s="1">
        <f t="shared" si="95"/>
        <v>1</v>
      </c>
    </row>
    <row r="1200" spans="1:15" x14ac:dyDescent="0.25">
      <c r="A1200" s="1" t="s">
        <v>106</v>
      </c>
      <c r="B1200" s="1">
        <v>4.3</v>
      </c>
      <c r="C1200" s="1">
        <v>3.7809502600000009</v>
      </c>
      <c r="D1200" s="1">
        <v>0</v>
      </c>
      <c r="G1200" s="1" t="s">
        <v>89</v>
      </c>
      <c r="H1200" s="1">
        <v>6.2</v>
      </c>
      <c r="I1200" s="1">
        <v>3</v>
      </c>
      <c r="J1200" s="1">
        <v>1</v>
      </c>
      <c r="K1200" s="1">
        <f t="shared" si="96"/>
        <v>0</v>
      </c>
      <c r="L1200" s="1">
        <f t="shared" si="92"/>
        <v>0</v>
      </c>
      <c r="M1200" s="1">
        <f t="shared" si="93"/>
        <v>0</v>
      </c>
      <c r="N1200" s="1">
        <f t="shared" si="94"/>
        <v>1</v>
      </c>
      <c r="O1200" s="1">
        <f t="shared" si="95"/>
        <v>1</v>
      </c>
    </row>
    <row r="1201" spans="1:15" x14ac:dyDescent="0.25">
      <c r="A1201" s="1" t="s">
        <v>124</v>
      </c>
      <c r="B1201" s="1">
        <v>4.5</v>
      </c>
      <c r="C1201" s="1">
        <v>3.38308425</v>
      </c>
      <c r="D1201" s="1">
        <v>0</v>
      </c>
      <c r="G1201" s="1" t="s">
        <v>175</v>
      </c>
      <c r="H1201" s="1">
        <v>3.9</v>
      </c>
      <c r="I1201" s="1">
        <v>3</v>
      </c>
      <c r="J1201" s="1">
        <v>1</v>
      </c>
      <c r="K1201" s="1">
        <f t="shared" si="96"/>
        <v>0</v>
      </c>
      <c r="L1201" s="1">
        <f t="shared" si="92"/>
        <v>0</v>
      </c>
      <c r="M1201" s="1">
        <f t="shared" si="93"/>
        <v>0</v>
      </c>
      <c r="N1201" s="1">
        <f t="shared" si="94"/>
        <v>1</v>
      </c>
      <c r="O1201" s="1">
        <f t="shared" si="95"/>
        <v>1</v>
      </c>
    </row>
    <row r="1202" spans="1:15" x14ac:dyDescent="0.25">
      <c r="A1202" s="1" t="s">
        <v>159</v>
      </c>
      <c r="B1202" s="1">
        <v>4.3</v>
      </c>
      <c r="C1202" s="1">
        <v>4.2907642099999999</v>
      </c>
      <c r="D1202" s="1">
        <v>0</v>
      </c>
      <c r="G1202" s="1" t="s">
        <v>105</v>
      </c>
      <c r="H1202" s="1">
        <v>4.4000000000000004</v>
      </c>
      <c r="I1202" s="1">
        <v>3</v>
      </c>
      <c r="J1202" s="1">
        <v>1</v>
      </c>
      <c r="K1202" s="1">
        <f t="shared" si="96"/>
        <v>0</v>
      </c>
      <c r="L1202" s="1">
        <f t="shared" si="92"/>
        <v>0</v>
      </c>
      <c r="M1202" s="1">
        <f t="shared" si="93"/>
        <v>0</v>
      </c>
      <c r="N1202" s="1">
        <f t="shared" si="94"/>
        <v>1</v>
      </c>
      <c r="O1202" s="1">
        <f t="shared" si="95"/>
        <v>1</v>
      </c>
    </row>
    <row r="1203" spans="1:15" x14ac:dyDescent="0.25">
      <c r="A1203" s="1" t="s">
        <v>167</v>
      </c>
      <c r="B1203" s="1">
        <v>4.5</v>
      </c>
      <c r="C1203" s="1">
        <v>3.3074633099999993</v>
      </c>
      <c r="D1203" s="1">
        <v>-1</v>
      </c>
      <c r="G1203" s="1" t="s">
        <v>111</v>
      </c>
      <c r="H1203" s="1">
        <v>4.5</v>
      </c>
      <c r="I1203" s="1">
        <v>3</v>
      </c>
      <c r="J1203" s="1">
        <v>1</v>
      </c>
      <c r="K1203" s="1">
        <f t="shared" si="96"/>
        <v>0</v>
      </c>
      <c r="L1203" s="1">
        <f t="shared" si="92"/>
        <v>0</v>
      </c>
      <c r="M1203" s="1">
        <f t="shared" si="93"/>
        <v>0</v>
      </c>
      <c r="N1203" s="1">
        <f t="shared" si="94"/>
        <v>1</v>
      </c>
      <c r="O1203" s="1">
        <f t="shared" si="95"/>
        <v>1</v>
      </c>
    </row>
    <row r="1204" spans="1:15" x14ac:dyDescent="0.25">
      <c r="A1204" s="1" t="s">
        <v>127</v>
      </c>
      <c r="B1204" s="1">
        <v>4.7</v>
      </c>
      <c r="C1204" s="1">
        <v>3.1409840899999999</v>
      </c>
      <c r="D1204" s="1">
        <v>-1</v>
      </c>
      <c r="G1204" s="1" t="s">
        <v>122</v>
      </c>
      <c r="H1204" s="1">
        <v>4.5</v>
      </c>
      <c r="I1204" s="1">
        <v>3</v>
      </c>
      <c r="J1204" s="1">
        <v>1</v>
      </c>
      <c r="K1204" s="1">
        <f t="shared" si="96"/>
        <v>0</v>
      </c>
      <c r="L1204" s="1">
        <f t="shared" si="92"/>
        <v>0</v>
      </c>
      <c r="M1204" s="1">
        <f t="shared" si="93"/>
        <v>0</v>
      </c>
      <c r="N1204" s="1">
        <f t="shared" si="94"/>
        <v>1</v>
      </c>
      <c r="O1204" s="1">
        <f t="shared" si="95"/>
        <v>1</v>
      </c>
    </row>
    <row r="1205" spans="1:15" x14ac:dyDescent="0.25">
      <c r="A1205" s="1" t="s">
        <v>151</v>
      </c>
      <c r="B1205" s="1">
        <v>4.3</v>
      </c>
      <c r="C1205" s="1">
        <v>3.8966697300000006</v>
      </c>
      <c r="D1205" s="1">
        <v>-1</v>
      </c>
      <c r="G1205" s="1" t="s">
        <v>123</v>
      </c>
      <c r="H1205" s="1">
        <v>4.4000000000000004</v>
      </c>
      <c r="I1205" s="1">
        <v>3</v>
      </c>
      <c r="J1205" s="1">
        <v>1</v>
      </c>
      <c r="K1205" s="1">
        <f t="shared" si="96"/>
        <v>0</v>
      </c>
      <c r="L1205" s="1">
        <f t="shared" si="92"/>
        <v>0</v>
      </c>
      <c r="M1205" s="1">
        <f t="shared" si="93"/>
        <v>0</v>
      </c>
      <c r="N1205" s="1">
        <f t="shared" si="94"/>
        <v>1</v>
      </c>
      <c r="O1205" s="1">
        <f t="shared" si="95"/>
        <v>1</v>
      </c>
    </row>
    <row r="1206" spans="1:15" x14ac:dyDescent="0.25">
      <c r="A1206" s="1" t="s">
        <v>138</v>
      </c>
      <c r="B1206" s="1">
        <v>4.7</v>
      </c>
      <c r="C1206" s="1">
        <v>3.99762357</v>
      </c>
      <c r="D1206" s="1">
        <v>-2</v>
      </c>
      <c r="G1206" s="1" t="s">
        <v>180</v>
      </c>
      <c r="H1206" s="1">
        <v>5</v>
      </c>
      <c r="I1206" s="1">
        <v>3</v>
      </c>
      <c r="J1206" s="1">
        <v>1</v>
      </c>
      <c r="K1206" s="1">
        <f t="shared" si="96"/>
        <v>0</v>
      </c>
      <c r="L1206" s="1">
        <f t="shared" si="92"/>
        <v>0</v>
      </c>
      <c r="M1206" s="1">
        <f t="shared" si="93"/>
        <v>0</v>
      </c>
      <c r="N1206" s="1">
        <f t="shared" si="94"/>
        <v>1</v>
      </c>
      <c r="O1206" s="1">
        <f t="shared" si="95"/>
        <v>1</v>
      </c>
    </row>
    <row r="1207" spans="1:15" x14ac:dyDescent="0.25">
      <c r="A1207" s="1" t="s">
        <v>148</v>
      </c>
      <c r="B1207" s="1">
        <v>7.1</v>
      </c>
      <c r="C1207" s="1">
        <v>6.6275252499999997</v>
      </c>
      <c r="D1207" s="1">
        <v>18</v>
      </c>
      <c r="G1207" s="1" t="s">
        <v>133</v>
      </c>
      <c r="H1207" s="1">
        <v>4.5999999999999996</v>
      </c>
      <c r="I1207" s="1">
        <v>3</v>
      </c>
      <c r="J1207" s="1">
        <v>1</v>
      </c>
      <c r="K1207" s="1">
        <f t="shared" si="96"/>
        <v>0</v>
      </c>
      <c r="L1207" s="1">
        <f t="shared" si="92"/>
        <v>0</v>
      </c>
      <c r="M1207" s="1">
        <f t="shared" si="93"/>
        <v>0</v>
      </c>
      <c r="N1207" s="1">
        <f t="shared" si="94"/>
        <v>1</v>
      </c>
      <c r="O1207" s="1">
        <f t="shared" si="95"/>
        <v>1</v>
      </c>
    </row>
    <row r="1208" spans="1:15" x14ac:dyDescent="0.25">
      <c r="A1208" s="1" t="s">
        <v>103</v>
      </c>
      <c r="B1208" s="1">
        <v>4.2</v>
      </c>
      <c r="C1208" s="1">
        <v>5.5012801999999992</v>
      </c>
      <c r="D1208" s="1">
        <v>6</v>
      </c>
      <c r="G1208" s="1" t="s">
        <v>139</v>
      </c>
      <c r="H1208" s="1">
        <v>4.4000000000000004</v>
      </c>
      <c r="I1208" s="1">
        <v>3</v>
      </c>
      <c r="J1208" s="1">
        <v>1</v>
      </c>
      <c r="K1208" s="1">
        <f t="shared" si="96"/>
        <v>0</v>
      </c>
      <c r="L1208" s="1">
        <f t="shared" si="92"/>
        <v>0</v>
      </c>
      <c r="M1208" s="1">
        <f t="shared" si="93"/>
        <v>0</v>
      </c>
      <c r="N1208" s="1">
        <f t="shared" si="94"/>
        <v>1</v>
      </c>
      <c r="O1208" s="1">
        <f t="shared" si="95"/>
        <v>1</v>
      </c>
    </row>
    <row r="1209" spans="1:15" x14ac:dyDescent="0.25">
      <c r="A1209" s="1" t="s">
        <v>75</v>
      </c>
      <c r="B1209" s="1">
        <v>4.3</v>
      </c>
      <c r="C1209" s="1">
        <v>3.8773471999999995</v>
      </c>
      <c r="D1209" s="1">
        <v>1</v>
      </c>
      <c r="G1209" s="1" t="s">
        <v>157</v>
      </c>
      <c r="H1209" s="1">
        <v>4.4000000000000004</v>
      </c>
      <c r="I1209" s="1">
        <v>3</v>
      </c>
      <c r="J1209" s="1">
        <v>1</v>
      </c>
      <c r="K1209" s="1">
        <f t="shared" si="96"/>
        <v>0</v>
      </c>
      <c r="L1209" s="1">
        <f t="shared" si="92"/>
        <v>0</v>
      </c>
      <c r="M1209" s="1">
        <f t="shared" si="93"/>
        <v>0</v>
      </c>
      <c r="N1209" s="1">
        <f t="shared" si="94"/>
        <v>1</v>
      </c>
      <c r="O1209" s="1">
        <f t="shared" si="95"/>
        <v>1</v>
      </c>
    </row>
    <row r="1210" spans="1:15" x14ac:dyDescent="0.25">
      <c r="A1210" s="1" t="s">
        <v>194</v>
      </c>
      <c r="B1210" s="1">
        <v>5.2</v>
      </c>
      <c r="C1210" s="1">
        <v>3.5608371900000044</v>
      </c>
      <c r="D1210" s="1">
        <v>1</v>
      </c>
      <c r="G1210" s="1" t="s">
        <v>159</v>
      </c>
      <c r="H1210" s="1">
        <v>4.3</v>
      </c>
      <c r="I1210" s="1">
        <v>3</v>
      </c>
      <c r="J1210" s="1">
        <v>1</v>
      </c>
      <c r="K1210" s="1">
        <f t="shared" si="96"/>
        <v>0</v>
      </c>
      <c r="L1210" s="1">
        <f t="shared" si="92"/>
        <v>0</v>
      </c>
      <c r="M1210" s="1">
        <f t="shared" si="93"/>
        <v>0</v>
      </c>
      <c r="N1210" s="1">
        <f t="shared" si="94"/>
        <v>1</v>
      </c>
      <c r="O1210" s="1">
        <f t="shared" si="95"/>
        <v>1</v>
      </c>
    </row>
    <row r="1211" spans="1:15" x14ac:dyDescent="0.25">
      <c r="A1211" s="1" t="s">
        <v>186</v>
      </c>
      <c r="B1211" s="1">
        <v>5.0999999999999996</v>
      </c>
      <c r="C1211" s="1">
        <v>4.4496673700000011</v>
      </c>
      <c r="D1211" s="1">
        <v>0</v>
      </c>
      <c r="G1211" s="1" t="s">
        <v>90</v>
      </c>
      <c r="H1211" s="1">
        <v>4.8</v>
      </c>
      <c r="I1211" s="1">
        <v>3</v>
      </c>
      <c r="J1211" s="1">
        <v>1</v>
      </c>
      <c r="K1211" s="1">
        <f t="shared" si="96"/>
        <v>0</v>
      </c>
      <c r="L1211" s="1">
        <f t="shared" si="92"/>
        <v>0</v>
      </c>
      <c r="M1211" s="1">
        <f t="shared" si="93"/>
        <v>0</v>
      </c>
      <c r="N1211" s="1">
        <f t="shared" si="94"/>
        <v>1</v>
      </c>
      <c r="O1211" s="1">
        <f t="shared" si="95"/>
        <v>1</v>
      </c>
    </row>
    <row r="1212" spans="1:15" x14ac:dyDescent="0.25">
      <c r="A1212" s="1" t="s">
        <v>198</v>
      </c>
      <c r="B1212" s="1">
        <v>3.9</v>
      </c>
      <c r="C1212" s="1">
        <v>3.7724996600000003</v>
      </c>
      <c r="D1212" s="1">
        <v>0</v>
      </c>
      <c r="G1212" s="1" t="s">
        <v>101</v>
      </c>
      <c r="H1212" s="1">
        <v>4.9000000000000004</v>
      </c>
      <c r="I1212" s="1">
        <v>3</v>
      </c>
      <c r="J1212" s="1">
        <v>1</v>
      </c>
      <c r="K1212" s="1">
        <f t="shared" si="96"/>
        <v>0</v>
      </c>
      <c r="L1212" s="1">
        <f t="shared" si="92"/>
        <v>0</v>
      </c>
      <c r="M1212" s="1">
        <f t="shared" si="93"/>
        <v>0</v>
      </c>
      <c r="N1212" s="1">
        <f t="shared" si="94"/>
        <v>1</v>
      </c>
      <c r="O1212" s="1">
        <f t="shared" si="95"/>
        <v>1</v>
      </c>
    </row>
    <row r="1213" spans="1:15" x14ac:dyDescent="0.25">
      <c r="A1213" s="1" t="s">
        <v>145</v>
      </c>
      <c r="B1213" s="1">
        <v>4.7</v>
      </c>
      <c r="C1213" s="1">
        <v>3.7194619999999996</v>
      </c>
      <c r="D1213" s="1">
        <v>0</v>
      </c>
      <c r="G1213" s="1" t="s">
        <v>128</v>
      </c>
      <c r="H1213" s="1">
        <v>4.3</v>
      </c>
      <c r="I1213" s="1">
        <v>3</v>
      </c>
      <c r="J1213" s="1">
        <v>1</v>
      </c>
      <c r="K1213" s="1">
        <f t="shared" si="96"/>
        <v>0</v>
      </c>
      <c r="L1213" s="1">
        <f t="shared" si="92"/>
        <v>0</v>
      </c>
      <c r="M1213" s="1">
        <f t="shared" si="93"/>
        <v>0</v>
      </c>
      <c r="N1213" s="1">
        <f t="shared" si="94"/>
        <v>1</v>
      </c>
      <c r="O1213" s="1">
        <f t="shared" si="95"/>
        <v>1</v>
      </c>
    </row>
    <row r="1214" spans="1:15" x14ac:dyDescent="0.25">
      <c r="A1214" s="1" t="s">
        <v>134</v>
      </c>
      <c r="B1214" s="1">
        <v>6.3</v>
      </c>
      <c r="C1214" s="1">
        <v>3.7418193999999998</v>
      </c>
      <c r="D1214" s="1">
        <v>12</v>
      </c>
      <c r="G1214" s="1" t="s">
        <v>185</v>
      </c>
      <c r="H1214" s="1">
        <v>4.5</v>
      </c>
      <c r="I1214" s="1">
        <v>3</v>
      </c>
      <c r="J1214" s="1">
        <v>1</v>
      </c>
      <c r="K1214" s="1">
        <f t="shared" si="96"/>
        <v>0</v>
      </c>
      <c r="L1214" s="1">
        <f t="shared" si="92"/>
        <v>0</v>
      </c>
      <c r="M1214" s="1">
        <f t="shared" si="93"/>
        <v>0</v>
      </c>
      <c r="N1214" s="1">
        <f t="shared" si="94"/>
        <v>1</v>
      </c>
      <c r="O1214" s="1">
        <f t="shared" si="95"/>
        <v>1</v>
      </c>
    </row>
    <row r="1215" spans="1:15" x14ac:dyDescent="0.25">
      <c r="A1215" s="1" t="s">
        <v>60</v>
      </c>
      <c r="B1215" s="1">
        <v>5.3</v>
      </c>
      <c r="C1215" s="1">
        <v>4.1689047100000005</v>
      </c>
      <c r="D1215" s="1">
        <v>11</v>
      </c>
      <c r="G1215" s="1" t="s">
        <v>163</v>
      </c>
      <c r="H1215" s="1">
        <v>5.6</v>
      </c>
      <c r="I1215" s="1">
        <v>3</v>
      </c>
      <c r="J1215" s="1">
        <v>1</v>
      </c>
      <c r="K1215" s="1">
        <f t="shared" si="96"/>
        <v>0</v>
      </c>
      <c r="L1215" s="1">
        <f t="shared" si="92"/>
        <v>0</v>
      </c>
      <c r="M1215" s="1">
        <f t="shared" si="93"/>
        <v>0</v>
      </c>
      <c r="N1215" s="1">
        <f t="shared" si="94"/>
        <v>1</v>
      </c>
      <c r="O1215" s="1">
        <f t="shared" si="95"/>
        <v>1</v>
      </c>
    </row>
    <row r="1216" spans="1:15" x14ac:dyDescent="0.25">
      <c r="A1216" s="1" t="s">
        <v>165</v>
      </c>
      <c r="B1216" s="1">
        <v>7.1</v>
      </c>
      <c r="C1216" s="1">
        <v>5.706439409999998</v>
      </c>
      <c r="D1216" s="1">
        <v>9</v>
      </c>
      <c r="G1216" s="1" t="s">
        <v>96</v>
      </c>
      <c r="H1216" s="1">
        <v>4.9000000000000004</v>
      </c>
      <c r="I1216" s="1">
        <v>3</v>
      </c>
      <c r="J1216" s="1">
        <v>1</v>
      </c>
      <c r="K1216" s="1">
        <f t="shared" si="96"/>
        <v>0</v>
      </c>
      <c r="L1216" s="1">
        <f t="shared" si="92"/>
        <v>0</v>
      </c>
      <c r="M1216" s="1">
        <f t="shared" si="93"/>
        <v>0</v>
      </c>
      <c r="N1216" s="1">
        <f t="shared" si="94"/>
        <v>1</v>
      </c>
      <c r="O1216" s="1">
        <f t="shared" si="95"/>
        <v>1</v>
      </c>
    </row>
    <row r="1217" spans="1:15" x14ac:dyDescent="0.25">
      <c r="A1217" s="1" t="s">
        <v>154</v>
      </c>
      <c r="B1217" s="1">
        <v>5.7</v>
      </c>
      <c r="C1217" s="1">
        <v>3.3773194599999981</v>
      </c>
      <c r="D1217" s="1">
        <v>9</v>
      </c>
      <c r="G1217" s="1" t="s">
        <v>98</v>
      </c>
      <c r="H1217" s="1">
        <v>5</v>
      </c>
      <c r="I1217" s="1">
        <v>3</v>
      </c>
      <c r="J1217" s="1">
        <v>1</v>
      </c>
      <c r="K1217" s="1">
        <f t="shared" si="96"/>
        <v>0</v>
      </c>
      <c r="L1217" s="1">
        <f t="shared" si="92"/>
        <v>0</v>
      </c>
      <c r="M1217" s="1">
        <f t="shared" si="93"/>
        <v>0</v>
      </c>
      <c r="N1217" s="1">
        <f t="shared" si="94"/>
        <v>1</v>
      </c>
      <c r="O1217" s="1">
        <f t="shared" si="95"/>
        <v>1</v>
      </c>
    </row>
    <row r="1218" spans="1:15" x14ac:dyDescent="0.25">
      <c r="A1218" s="1" t="s">
        <v>163</v>
      </c>
      <c r="B1218" s="1">
        <v>5.6</v>
      </c>
      <c r="C1218" s="1">
        <v>4.3787011100000006</v>
      </c>
      <c r="D1218" s="1">
        <v>8</v>
      </c>
      <c r="G1218" s="1" t="s">
        <v>112</v>
      </c>
      <c r="H1218" s="1">
        <v>4.9000000000000004</v>
      </c>
      <c r="I1218" s="1">
        <v>3</v>
      </c>
      <c r="J1218" s="1">
        <v>1</v>
      </c>
      <c r="K1218" s="1">
        <f t="shared" si="96"/>
        <v>0</v>
      </c>
      <c r="L1218" s="1">
        <f t="shared" ref="L1218:L1281" si="97">IF(AND((J1218&lt;I1218),(J1218&gt;2),(I1218&lt;10)),1,0)</f>
        <v>0</v>
      </c>
      <c r="M1218" s="1">
        <f t="shared" ref="M1218:M1281" si="98">IF(J1218&gt;=10,1,0)</f>
        <v>0</v>
      </c>
      <c r="N1218" s="1">
        <f t="shared" ref="N1218:N1281" si="99">IF(J1218&lt;=2,1,0)</f>
        <v>1</v>
      </c>
      <c r="O1218" s="1">
        <f t="shared" ref="O1218:O1281" si="100">SUM(K1218:N1218)</f>
        <v>1</v>
      </c>
    </row>
    <row r="1219" spans="1:15" x14ac:dyDescent="0.25">
      <c r="A1219" s="1" t="s">
        <v>87</v>
      </c>
      <c r="B1219" s="1">
        <v>5</v>
      </c>
      <c r="C1219" s="1">
        <v>4.4390002000000015</v>
      </c>
      <c r="D1219" s="1">
        <v>7</v>
      </c>
      <c r="G1219" s="1" t="s">
        <v>188</v>
      </c>
      <c r="H1219" s="1">
        <v>4.3</v>
      </c>
      <c r="I1219" s="1">
        <v>3</v>
      </c>
      <c r="J1219" s="1">
        <v>1</v>
      </c>
      <c r="K1219" s="1">
        <f t="shared" si="96"/>
        <v>0</v>
      </c>
      <c r="L1219" s="1">
        <f t="shared" si="97"/>
        <v>0</v>
      </c>
      <c r="M1219" s="1">
        <f t="shared" si="98"/>
        <v>0</v>
      </c>
      <c r="N1219" s="1">
        <f t="shared" si="99"/>
        <v>1</v>
      </c>
      <c r="O1219" s="1">
        <f t="shared" si="100"/>
        <v>1</v>
      </c>
    </row>
    <row r="1220" spans="1:15" x14ac:dyDescent="0.25">
      <c r="A1220" s="1" t="s">
        <v>141</v>
      </c>
      <c r="B1220" s="1">
        <v>4.7</v>
      </c>
      <c r="C1220" s="1">
        <v>3.1443596000000005</v>
      </c>
      <c r="D1220" s="1">
        <v>7</v>
      </c>
      <c r="G1220" s="1" t="s">
        <v>147</v>
      </c>
      <c r="H1220" s="1">
        <v>5.0999999999999996</v>
      </c>
      <c r="I1220" s="1">
        <v>3</v>
      </c>
      <c r="J1220" s="1">
        <v>1</v>
      </c>
      <c r="K1220" s="1">
        <f t="shared" si="96"/>
        <v>0</v>
      </c>
      <c r="L1220" s="1">
        <f t="shared" si="97"/>
        <v>0</v>
      </c>
      <c r="M1220" s="1">
        <f t="shared" si="98"/>
        <v>0</v>
      </c>
      <c r="N1220" s="1">
        <f t="shared" si="99"/>
        <v>1</v>
      </c>
      <c r="O1220" s="1">
        <f t="shared" si="100"/>
        <v>1</v>
      </c>
    </row>
    <row r="1221" spans="1:15" x14ac:dyDescent="0.25">
      <c r="A1221" s="1" t="s">
        <v>155</v>
      </c>
      <c r="B1221" s="1">
        <v>8.5</v>
      </c>
      <c r="C1221" s="1">
        <v>4.973451110000001</v>
      </c>
      <c r="D1221" s="1">
        <v>7</v>
      </c>
      <c r="G1221" s="1" t="s">
        <v>149</v>
      </c>
      <c r="H1221" s="1">
        <v>4.4000000000000004</v>
      </c>
      <c r="I1221" s="1">
        <v>3</v>
      </c>
      <c r="J1221" s="1">
        <v>1</v>
      </c>
      <c r="K1221" s="1">
        <f t="shared" si="96"/>
        <v>0</v>
      </c>
      <c r="L1221" s="1">
        <f t="shared" si="97"/>
        <v>0</v>
      </c>
      <c r="M1221" s="1">
        <f t="shared" si="98"/>
        <v>0</v>
      </c>
      <c r="N1221" s="1">
        <f t="shared" si="99"/>
        <v>1</v>
      </c>
      <c r="O1221" s="1">
        <f t="shared" si="100"/>
        <v>1</v>
      </c>
    </row>
    <row r="1222" spans="1:15" x14ac:dyDescent="0.25">
      <c r="A1222" s="1" t="s">
        <v>171</v>
      </c>
      <c r="B1222" s="1">
        <v>4.7</v>
      </c>
      <c r="C1222" s="1">
        <v>4.4018119799999988</v>
      </c>
      <c r="D1222" s="1">
        <v>6</v>
      </c>
      <c r="G1222" s="1" t="s">
        <v>90</v>
      </c>
      <c r="H1222" s="1">
        <v>4.8</v>
      </c>
      <c r="I1222" s="1">
        <v>3</v>
      </c>
      <c r="J1222" s="1">
        <v>1</v>
      </c>
      <c r="K1222" s="1">
        <f t="shared" si="96"/>
        <v>0</v>
      </c>
      <c r="L1222" s="1">
        <f t="shared" si="97"/>
        <v>0</v>
      </c>
      <c r="M1222" s="1">
        <f t="shared" si="98"/>
        <v>0</v>
      </c>
      <c r="N1222" s="1">
        <f t="shared" si="99"/>
        <v>1</v>
      </c>
      <c r="O1222" s="1">
        <f t="shared" si="100"/>
        <v>1</v>
      </c>
    </row>
    <row r="1223" spans="1:15" x14ac:dyDescent="0.25">
      <c r="A1223" s="1" t="s">
        <v>109</v>
      </c>
      <c r="B1223" s="1">
        <v>5.7</v>
      </c>
      <c r="C1223" s="1">
        <v>4.9070107200000006</v>
      </c>
      <c r="D1223" s="1">
        <v>6</v>
      </c>
      <c r="G1223" s="1" t="s">
        <v>95</v>
      </c>
      <c r="H1223" s="1">
        <v>5.2</v>
      </c>
      <c r="I1223" s="1">
        <v>3</v>
      </c>
      <c r="J1223" s="1">
        <v>1</v>
      </c>
      <c r="K1223" s="1">
        <f t="shared" si="96"/>
        <v>0</v>
      </c>
      <c r="L1223" s="1">
        <f t="shared" si="97"/>
        <v>0</v>
      </c>
      <c r="M1223" s="1">
        <f t="shared" si="98"/>
        <v>0</v>
      </c>
      <c r="N1223" s="1">
        <f t="shared" si="99"/>
        <v>1</v>
      </c>
      <c r="O1223" s="1">
        <f t="shared" si="100"/>
        <v>1</v>
      </c>
    </row>
    <row r="1224" spans="1:15" x14ac:dyDescent="0.25">
      <c r="A1224" s="1" t="s">
        <v>114</v>
      </c>
      <c r="B1224" s="1">
        <v>4.5</v>
      </c>
      <c r="C1224" s="1">
        <v>3.5396407700000005</v>
      </c>
      <c r="D1224" s="1">
        <v>6</v>
      </c>
      <c r="G1224" s="1" t="s">
        <v>118</v>
      </c>
      <c r="H1224" s="1">
        <v>6.2</v>
      </c>
      <c r="I1224" s="1">
        <v>3</v>
      </c>
      <c r="J1224" s="1">
        <v>1</v>
      </c>
      <c r="K1224" s="1">
        <f t="shared" si="96"/>
        <v>0</v>
      </c>
      <c r="L1224" s="1">
        <f t="shared" si="97"/>
        <v>0</v>
      </c>
      <c r="M1224" s="1">
        <f t="shared" si="98"/>
        <v>0</v>
      </c>
      <c r="N1224" s="1">
        <f t="shared" si="99"/>
        <v>1</v>
      </c>
      <c r="O1224" s="1">
        <f t="shared" si="100"/>
        <v>1</v>
      </c>
    </row>
    <row r="1225" spans="1:15" x14ac:dyDescent="0.25">
      <c r="A1225" s="1" t="s">
        <v>118</v>
      </c>
      <c r="B1225" s="1">
        <v>6.2</v>
      </c>
      <c r="C1225" s="1">
        <v>2.6112685600000001</v>
      </c>
      <c r="D1225" s="1">
        <v>6</v>
      </c>
      <c r="G1225" s="1" t="s">
        <v>62</v>
      </c>
      <c r="H1225" s="1">
        <v>4.5</v>
      </c>
      <c r="I1225" s="1">
        <v>3</v>
      </c>
      <c r="J1225" s="1">
        <v>1</v>
      </c>
      <c r="K1225" s="1">
        <f t="shared" si="96"/>
        <v>0</v>
      </c>
      <c r="L1225" s="1">
        <f t="shared" si="97"/>
        <v>0</v>
      </c>
      <c r="M1225" s="1">
        <f t="shared" si="98"/>
        <v>0</v>
      </c>
      <c r="N1225" s="1">
        <f t="shared" si="99"/>
        <v>1</v>
      </c>
      <c r="O1225" s="1">
        <f t="shared" si="100"/>
        <v>1</v>
      </c>
    </row>
    <row r="1226" spans="1:15" x14ac:dyDescent="0.25">
      <c r="A1226" s="1" t="s">
        <v>150</v>
      </c>
      <c r="B1226" s="1">
        <v>5.7</v>
      </c>
      <c r="C1226" s="1">
        <v>4.0822988100000002</v>
      </c>
      <c r="D1226" s="1">
        <v>6</v>
      </c>
      <c r="G1226" s="1" t="s">
        <v>72</v>
      </c>
      <c r="H1226" s="1">
        <v>5.0999999999999996</v>
      </c>
      <c r="I1226" s="1">
        <v>3</v>
      </c>
      <c r="J1226" s="1">
        <v>1</v>
      </c>
      <c r="K1226" s="1">
        <f t="shared" si="96"/>
        <v>0</v>
      </c>
      <c r="L1226" s="1">
        <f t="shared" si="97"/>
        <v>0</v>
      </c>
      <c r="M1226" s="1">
        <f t="shared" si="98"/>
        <v>0</v>
      </c>
      <c r="N1226" s="1">
        <f t="shared" si="99"/>
        <v>1</v>
      </c>
      <c r="O1226" s="1">
        <f t="shared" si="100"/>
        <v>1</v>
      </c>
    </row>
    <row r="1227" spans="1:15" x14ac:dyDescent="0.25">
      <c r="A1227" s="1" t="s">
        <v>89</v>
      </c>
      <c r="B1227" s="1">
        <v>6.2</v>
      </c>
      <c r="C1227" s="1">
        <v>3.8285575300000008</v>
      </c>
      <c r="D1227" s="1">
        <v>5</v>
      </c>
      <c r="G1227" s="1" t="s">
        <v>76</v>
      </c>
      <c r="H1227" s="1">
        <v>4.9000000000000004</v>
      </c>
      <c r="I1227" s="1">
        <v>3</v>
      </c>
      <c r="J1227" s="1">
        <v>1</v>
      </c>
      <c r="K1227" s="1">
        <f t="shared" si="96"/>
        <v>0</v>
      </c>
      <c r="L1227" s="1">
        <f t="shared" si="97"/>
        <v>0</v>
      </c>
      <c r="M1227" s="1">
        <f t="shared" si="98"/>
        <v>0</v>
      </c>
      <c r="N1227" s="1">
        <f t="shared" si="99"/>
        <v>1</v>
      </c>
      <c r="O1227" s="1">
        <f t="shared" si="100"/>
        <v>1</v>
      </c>
    </row>
    <row r="1228" spans="1:15" x14ac:dyDescent="0.25">
      <c r="A1228" s="1" t="s">
        <v>62</v>
      </c>
      <c r="B1228" s="1">
        <v>4.5</v>
      </c>
      <c r="C1228" s="1">
        <v>4.0351717000000002</v>
      </c>
      <c r="D1228" s="1">
        <v>2</v>
      </c>
      <c r="G1228" s="1" t="s">
        <v>85</v>
      </c>
      <c r="H1228" s="1">
        <v>4.8</v>
      </c>
      <c r="I1228" s="1">
        <v>3</v>
      </c>
      <c r="J1228" s="1">
        <v>1</v>
      </c>
      <c r="K1228" s="1">
        <f t="shared" si="96"/>
        <v>0</v>
      </c>
      <c r="L1228" s="1">
        <f t="shared" si="97"/>
        <v>0</v>
      </c>
      <c r="M1228" s="1">
        <f t="shared" si="98"/>
        <v>0</v>
      </c>
      <c r="N1228" s="1">
        <f t="shared" si="99"/>
        <v>1</v>
      </c>
      <c r="O1228" s="1">
        <f t="shared" si="100"/>
        <v>1</v>
      </c>
    </row>
    <row r="1229" spans="1:15" x14ac:dyDescent="0.25">
      <c r="A1229" s="1" t="s">
        <v>72</v>
      </c>
      <c r="B1229" s="1">
        <v>5.0999999999999996</v>
      </c>
      <c r="C1229" s="1">
        <v>3.7917635300000003</v>
      </c>
      <c r="D1229" s="1">
        <v>2</v>
      </c>
      <c r="G1229" s="1" t="s">
        <v>112</v>
      </c>
      <c r="H1229" s="1">
        <v>4.9000000000000004</v>
      </c>
      <c r="I1229" s="1">
        <v>3</v>
      </c>
      <c r="J1229" s="1">
        <v>1</v>
      </c>
      <c r="K1229" s="1">
        <f t="shared" si="96"/>
        <v>0</v>
      </c>
      <c r="L1229" s="1">
        <f t="shared" si="97"/>
        <v>0</v>
      </c>
      <c r="M1229" s="1">
        <f t="shared" si="98"/>
        <v>0</v>
      </c>
      <c r="N1229" s="1">
        <f t="shared" si="99"/>
        <v>1</v>
      </c>
      <c r="O1229" s="1">
        <f t="shared" si="100"/>
        <v>1</v>
      </c>
    </row>
    <row r="1230" spans="1:15" x14ac:dyDescent="0.25">
      <c r="A1230" s="1" t="s">
        <v>101</v>
      </c>
      <c r="B1230" s="1">
        <v>4.9000000000000004</v>
      </c>
      <c r="C1230" s="1">
        <v>4.6374519700000008</v>
      </c>
      <c r="D1230" s="1">
        <v>2</v>
      </c>
      <c r="G1230" s="1" t="s">
        <v>114</v>
      </c>
      <c r="H1230" s="1">
        <v>4.5</v>
      </c>
      <c r="I1230" s="1">
        <v>3</v>
      </c>
      <c r="J1230" s="1">
        <v>1</v>
      </c>
      <c r="K1230" s="1">
        <f t="shared" si="96"/>
        <v>0</v>
      </c>
      <c r="L1230" s="1">
        <f t="shared" si="97"/>
        <v>0</v>
      </c>
      <c r="M1230" s="1">
        <f t="shared" si="98"/>
        <v>0</v>
      </c>
      <c r="N1230" s="1">
        <f t="shared" si="99"/>
        <v>1</v>
      </c>
      <c r="O1230" s="1">
        <f t="shared" si="100"/>
        <v>1</v>
      </c>
    </row>
    <row r="1231" spans="1:15" x14ac:dyDescent="0.25">
      <c r="A1231" s="1" t="s">
        <v>178</v>
      </c>
      <c r="B1231" s="1">
        <v>5.3</v>
      </c>
      <c r="C1231" s="1">
        <v>3.6065768299999998</v>
      </c>
      <c r="D1231" s="1">
        <v>2</v>
      </c>
      <c r="G1231" s="1" t="s">
        <v>178</v>
      </c>
      <c r="H1231" s="1">
        <v>5.3</v>
      </c>
      <c r="I1231" s="1">
        <v>3</v>
      </c>
      <c r="J1231" s="1">
        <v>1</v>
      </c>
      <c r="K1231" s="1">
        <f t="shared" si="96"/>
        <v>0</v>
      </c>
      <c r="L1231" s="1">
        <f t="shared" si="97"/>
        <v>0</v>
      </c>
      <c r="M1231" s="1">
        <f t="shared" si="98"/>
        <v>0</v>
      </c>
      <c r="N1231" s="1">
        <f t="shared" si="99"/>
        <v>1</v>
      </c>
      <c r="O1231" s="1">
        <f t="shared" si="100"/>
        <v>1</v>
      </c>
    </row>
    <row r="1232" spans="1:15" x14ac:dyDescent="0.25">
      <c r="A1232" s="1" t="s">
        <v>91</v>
      </c>
      <c r="B1232" s="1">
        <v>4.9000000000000004</v>
      </c>
      <c r="C1232" s="1">
        <v>3.140821320000001</v>
      </c>
      <c r="D1232" s="1">
        <v>0</v>
      </c>
      <c r="G1232" s="1" t="s">
        <v>170</v>
      </c>
      <c r="H1232" s="1">
        <v>5.3</v>
      </c>
      <c r="I1232" s="1">
        <v>3</v>
      </c>
      <c r="J1232" s="1">
        <v>1</v>
      </c>
      <c r="K1232" s="1">
        <f t="shared" si="96"/>
        <v>0</v>
      </c>
      <c r="L1232" s="1">
        <f t="shared" si="97"/>
        <v>0</v>
      </c>
      <c r="M1232" s="1">
        <f t="shared" si="98"/>
        <v>0</v>
      </c>
      <c r="N1232" s="1">
        <f t="shared" si="99"/>
        <v>1</v>
      </c>
      <c r="O1232" s="1">
        <f t="shared" si="100"/>
        <v>1</v>
      </c>
    </row>
    <row r="1233" spans="1:15" x14ac:dyDescent="0.25">
      <c r="A1233" s="1" t="s">
        <v>108</v>
      </c>
      <c r="B1233" s="1">
        <v>4.4000000000000004</v>
      </c>
      <c r="C1233" s="1">
        <v>3.0091815200000007</v>
      </c>
      <c r="D1233" s="1">
        <v>0</v>
      </c>
      <c r="G1233" s="1" t="s">
        <v>94</v>
      </c>
      <c r="H1233" s="1">
        <v>4.8</v>
      </c>
      <c r="I1233" s="1">
        <v>3</v>
      </c>
      <c r="J1233" s="1">
        <v>1</v>
      </c>
      <c r="K1233" s="1">
        <f t="shared" si="96"/>
        <v>0</v>
      </c>
      <c r="L1233" s="1">
        <f t="shared" si="97"/>
        <v>0</v>
      </c>
      <c r="M1233" s="1">
        <f t="shared" si="98"/>
        <v>0</v>
      </c>
      <c r="N1233" s="1">
        <f t="shared" si="99"/>
        <v>1</v>
      </c>
      <c r="O1233" s="1">
        <f t="shared" si="100"/>
        <v>1</v>
      </c>
    </row>
    <row r="1234" spans="1:15" x14ac:dyDescent="0.25">
      <c r="A1234" s="1" t="s">
        <v>151</v>
      </c>
      <c r="B1234" s="1">
        <v>4.3</v>
      </c>
      <c r="C1234" s="1">
        <v>3.34309061</v>
      </c>
      <c r="D1234" s="1">
        <v>0</v>
      </c>
      <c r="G1234" s="1" t="s">
        <v>166</v>
      </c>
      <c r="H1234" s="1">
        <v>4.3</v>
      </c>
      <c r="I1234" s="1">
        <v>3</v>
      </c>
      <c r="J1234" s="1">
        <v>1</v>
      </c>
      <c r="K1234" s="1">
        <f t="shared" si="96"/>
        <v>0</v>
      </c>
      <c r="L1234" s="1">
        <f t="shared" si="97"/>
        <v>0</v>
      </c>
      <c r="M1234" s="1">
        <f t="shared" si="98"/>
        <v>0</v>
      </c>
      <c r="N1234" s="1">
        <f t="shared" si="99"/>
        <v>1</v>
      </c>
      <c r="O1234" s="1">
        <f t="shared" si="100"/>
        <v>1</v>
      </c>
    </row>
    <row r="1235" spans="1:15" x14ac:dyDescent="0.25">
      <c r="A1235" s="1" t="s">
        <v>180</v>
      </c>
      <c r="B1235" s="1">
        <v>5</v>
      </c>
      <c r="C1235" s="1">
        <v>3.6620739300000009</v>
      </c>
      <c r="D1235" s="1">
        <v>11</v>
      </c>
      <c r="G1235" s="1" t="s">
        <v>108</v>
      </c>
      <c r="H1235" s="1">
        <v>4.4000000000000004</v>
      </c>
      <c r="I1235" s="1">
        <v>3</v>
      </c>
      <c r="J1235" s="1">
        <v>1</v>
      </c>
      <c r="K1235" s="1">
        <f t="shared" si="96"/>
        <v>0</v>
      </c>
      <c r="L1235" s="1">
        <f t="shared" si="97"/>
        <v>0</v>
      </c>
      <c r="M1235" s="1">
        <f t="shared" si="98"/>
        <v>0</v>
      </c>
      <c r="N1235" s="1">
        <f t="shared" si="99"/>
        <v>1</v>
      </c>
      <c r="O1235" s="1">
        <f t="shared" si="100"/>
        <v>1</v>
      </c>
    </row>
    <row r="1236" spans="1:15" x14ac:dyDescent="0.25">
      <c r="A1236" s="1" t="s">
        <v>182</v>
      </c>
      <c r="B1236" s="1">
        <v>5.0999999999999996</v>
      </c>
      <c r="C1236" s="1">
        <v>3.4962036299999992</v>
      </c>
      <c r="D1236" s="1">
        <v>9</v>
      </c>
      <c r="G1236" s="1" t="s">
        <v>68</v>
      </c>
      <c r="H1236" s="1">
        <v>4.7</v>
      </c>
      <c r="I1236" s="1">
        <v>3</v>
      </c>
      <c r="J1236" s="1">
        <v>1</v>
      </c>
      <c r="K1236" s="1">
        <f t="shared" ref="K1236:K1299" si="101">IF(AND((10&gt;J1236),(J1236&gt;I1236),(I1236&gt;2)),1,0)</f>
        <v>0</v>
      </c>
      <c r="L1236" s="1">
        <f t="shared" si="97"/>
        <v>0</v>
      </c>
      <c r="M1236" s="1">
        <f t="shared" si="98"/>
        <v>0</v>
      </c>
      <c r="N1236" s="1">
        <f t="shared" si="99"/>
        <v>1</v>
      </c>
      <c r="O1236" s="1">
        <f t="shared" si="100"/>
        <v>1</v>
      </c>
    </row>
    <row r="1237" spans="1:15" x14ac:dyDescent="0.25">
      <c r="A1237" s="1" t="s">
        <v>92</v>
      </c>
      <c r="B1237" s="1">
        <v>5.4</v>
      </c>
      <c r="C1237" s="1">
        <v>3.6751810000000003</v>
      </c>
      <c r="D1237" s="1">
        <v>7</v>
      </c>
      <c r="G1237" s="1" t="s">
        <v>76</v>
      </c>
      <c r="H1237" s="1">
        <v>4.9000000000000004</v>
      </c>
      <c r="I1237" s="1">
        <v>3</v>
      </c>
      <c r="J1237" s="1">
        <v>1</v>
      </c>
      <c r="K1237" s="1">
        <f t="shared" si="101"/>
        <v>0</v>
      </c>
      <c r="L1237" s="1">
        <f t="shared" si="97"/>
        <v>0</v>
      </c>
      <c r="M1237" s="1">
        <f t="shared" si="98"/>
        <v>0</v>
      </c>
      <c r="N1237" s="1">
        <f t="shared" si="99"/>
        <v>1</v>
      </c>
      <c r="O1237" s="1">
        <f t="shared" si="100"/>
        <v>1</v>
      </c>
    </row>
    <row r="1238" spans="1:15" x14ac:dyDescent="0.25">
      <c r="A1238" s="1" t="s">
        <v>189</v>
      </c>
      <c r="B1238" s="1">
        <v>4.4000000000000004</v>
      </c>
      <c r="C1238" s="1">
        <v>3.5957986099999992</v>
      </c>
      <c r="D1238" s="1">
        <v>7</v>
      </c>
      <c r="G1238" s="1" t="s">
        <v>80</v>
      </c>
      <c r="H1238" s="1">
        <v>4.9000000000000004</v>
      </c>
      <c r="I1238" s="1">
        <v>3</v>
      </c>
      <c r="J1238" s="1">
        <v>1</v>
      </c>
      <c r="K1238" s="1">
        <f t="shared" si="101"/>
        <v>0</v>
      </c>
      <c r="L1238" s="1">
        <f t="shared" si="97"/>
        <v>0</v>
      </c>
      <c r="M1238" s="1">
        <f t="shared" si="98"/>
        <v>0</v>
      </c>
      <c r="N1238" s="1">
        <f t="shared" si="99"/>
        <v>1</v>
      </c>
      <c r="O1238" s="1">
        <f t="shared" si="100"/>
        <v>1</v>
      </c>
    </row>
    <row r="1239" spans="1:15" x14ac:dyDescent="0.25">
      <c r="A1239" s="1" t="s">
        <v>195</v>
      </c>
      <c r="B1239" s="1">
        <v>4.5</v>
      </c>
      <c r="C1239" s="1">
        <v>4.5032567799999992</v>
      </c>
      <c r="D1239" s="1">
        <v>6</v>
      </c>
      <c r="G1239" s="1" t="s">
        <v>87</v>
      </c>
      <c r="H1239" s="1">
        <v>5</v>
      </c>
      <c r="I1239" s="1">
        <v>3</v>
      </c>
      <c r="J1239" s="1">
        <v>1</v>
      </c>
      <c r="K1239" s="1">
        <f t="shared" si="101"/>
        <v>0</v>
      </c>
      <c r="L1239" s="1">
        <f t="shared" si="97"/>
        <v>0</v>
      </c>
      <c r="M1239" s="1">
        <f t="shared" si="98"/>
        <v>0</v>
      </c>
      <c r="N1239" s="1">
        <f t="shared" si="99"/>
        <v>1</v>
      </c>
      <c r="O1239" s="1">
        <f t="shared" si="100"/>
        <v>1</v>
      </c>
    </row>
    <row r="1240" spans="1:15" x14ac:dyDescent="0.25">
      <c r="A1240" s="1" t="s">
        <v>133</v>
      </c>
      <c r="B1240" s="1">
        <v>4.5999999999999996</v>
      </c>
      <c r="C1240" s="1">
        <v>4.3536697999999987</v>
      </c>
      <c r="D1240" s="1">
        <v>6</v>
      </c>
      <c r="G1240" s="1" t="s">
        <v>88</v>
      </c>
      <c r="H1240" s="1">
        <v>4.5</v>
      </c>
      <c r="I1240" s="1">
        <v>3</v>
      </c>
      <c r="J1240" s="1">
        <v>1</v>
      </c>
      <c r="K1240" s="1">
        <f t="shared" si="101"/>
        <v>0</v>
      </c>
      <c r="L1240" s="1">
        <f t="shared" si="97"/>
        <v>0</v>
      </c>
      <c r="M1240" s="1">
        <f t="shared" si="98"/>
        <v>0</v>
      </c>
      <c r="N1240" s="1">
        <f t="shared" si="99"/>
        <v>1</v>
      </c>
      <c r="O1240" s="1">
        <f t="shared" si="100"/>
        <v>1</v>
      </c>
    </row>
    <row r="1241" spans="1:15" x14ac:dyDescent="0.25">
      <c r="A1241" s="1" t="s">
        <v>81</v>
      </c>
      <c r="B1241" s="1">
        <v>4.5999999999999996</v>
      </c>
      <c r="C1241" s="1">
        <v>5.5199326000000006</v>
      </c>
      <c r="D1241" s="1">
        <v>5</v>
      </c>
      <c r="G1241" s="1" t="s">
        <v>122</v>
      </c>
      <c r="H1241" s="1">
        <v>4.5</v>
      </c>
      <c r="I1241" s="1">
        <v>3</v>
      </c>
      <c r="J1241" s="1">
        <v>1</v>
      </c>
      <c r="K1241" s="1">
        <f t="shared" si="101"/>
        <v>0</v>
      </c>
      <c r="L1241" s="1">
        <f t="shared" si="97"/>
        <v>0</v>
      </c>
      <c r="M1241" s="1">
        <f t="shared" si="98"/>
        <v>0</v>
      </c>
      <c r="N1241" s="1">
        <f t="shared" si="99"/>
        <v>1</v>
      </c>
      <c r="O1241" s="1">
        <f t="shared" si="100"/>
        <v>1</v>
      </c>
    </row>
    <row r="1242" spans="1:15" x14ac:dyDescent="0.25">
      <c r="A1242" s="1" t="s">
        <v>77</v>
      </c>
      <c r="B1242" s="1">
        <v>4.7</v>
      </c>
      <c r="C1242" s="1">
        <v>3.66852109</v>
      </c>
      <c r="D1242" s="1">
        <v>4</v>
      </c>
      <c r="G1242" s="1" t="s">
        <v>149</v>
      </c>
      <c r="H1242" s="1">
        <v>4.4000000000000004</v>
      </c>
      <c r="I1242" s="1">
        <v>3</v>
      </c>
      <c r="J1242" s="1">
        <v>1</v>
      </c>
      <c r="K1242" s="1">
        <f t="shared" si="101"/>
        <v>0</v>
      </c>
      <c r="L1242" s="1">
        <f t="shared" si="97"/>
        <v>0</v>
      </c>
      <c r="M1242" s="1">
        <f t="shared" si="98"/>
        <v>0</v>
      </c>
      <c r="N1242" s="1">
        <f t="shared" si="99"/>
        <v>1</v>
      </c>
      <c r="O1242" s="1">
        <f t="shared" si="100"/>
        <v>1</v>
      </c>
    </row>
    <row r="1243" spans="1:15" x14ac:dyDescent="0.25">
      <c r="A1243" s="1" t="s">
        <v>135</v>
      </c>
      <c r="B1243" s="1">
        <v>4.9000000000000004</v>
      </c>
      <c r="C1243" s="1">
        <v>2.8633729999999997</v>
      </c>
      <c r="D1243" s="1">
        <v>4</v>
      </c>
      <c r="G1243" s="1" t="s">
        <v>142</v>
      </c>
      <c r="H1243" s="1">
        <v>4.4000000000000004</v>
      </c>
      <c r="I1243" s="1">
        <v>3</v>
      </c>
      <c r="J1243" s="1">
        <v>1</v>
      </c>
      <c r="K1243" s="1">
        <f t="shared" si="101"/>
        <v>0</v>
      </c>
      <c r="L1243" s="1">
        <f t="shared" si="97"/>
        <v>0</v>
      </c>
      <c r="M1243" s="1">
        <f t="shared" si="98"/>
        <v>0</v>
      </c>
      <c r="N1243" s="1">
        <f t="shared" si="99"/>
        <v>1</v>
      </c>
      <c r="O1243" s="1">
        <f t="shared" si="100"/>
        <v>1</v>
      </c>
    </row>
    <row r="1244" spans="1:15" x14ac:dyDescent="0.25">
      <c r="A1244" s="1" t="s">
        <v>148</v>
      </c>
      <c r="B1244" s="1">
        <v>7.1</v>
      </c>
      <c r="C1244" s="1">
        <v>4.1827602000000015</v>
      </c>
      <c r="D1244" s="1">
        <v>4</v>
      </c>
      <c r="G1244" s="1" t="s">
        <v>170</v>
      </c>
      <c r="H1244" s="1">
        <v>5.3</v>
      </c>
      <c r="I1244" s="1">
        <v>3</v>
      </c>
      <c r="J1244" s="1">
        <v>1</v>
      </c>
      <c r="K1244" s="1">
        <f t="shared" si="101"/>
        <v>0</v>
      </c>
      <c r="L1244" s="1">
        <f t="shared" si="97"/>
        <v>0</v>
      </c>
      <c r="M1244" s="1">
        <f t="shared" si="98"/>
        <v>0</v>
      </c>
      <c r="N1244" s="1">
        <f t="shared" si="99"/>
        <v>1</v>
      </c>
      <c r="O1244" s="1">
        <f t="shared" si="100"/>
        <v>1</v>
      </c>
    </row>
    <row r="1245" spans="1:15" x14ac:dyDescent="0.25">
      <c r="A1245" s="1" t="s">
        <v>66</v>
      </c>
      <c r="B1245" s="1">
        <v>4.8</v>
      </c>
      <c r="C1245" s="1">
        <v>3.2757375900000003</v>
      </c>
      <c r="D1245" s="1">
        <v>3</v>
      </c>
      <c r="G1245" s="1" t="s">
        <v>80</v>
      </c>
      <c r="H1245" s="1">
        <v>4.9000000000000004</v>
      </c>
      <c r="I1245" s="1">
        <v>3</v>
      </c>
      <c r="J1245" s="1">
        <v>1</v>
      </c>
      <c r="K1245" s="1">
        <f t="shared" si="101"/>
        <v>0</v>
      </c>
      <c r="L1245" s="1">
        <f t="shared" si="97"/>
        <v>0</v>
      </c>
      <c r="M1245" s="1">
        <f t="shared" si="98"/>
        <v>0</v>
      </c>
      <c r="N1245" s="1">
        <f t="shared" si="99"/>
        <v>1</v>
      </c>
      <c r="O1245" s="1">
        <f t="shared" si="100"/>
        <v>1</v>
      </c>
    </row>
    <row r="1246" spans="1:15" x14ac:dyDescent="0.25">
      <c r="A1246" s="1" t="s">
        <v>86</v>
      </c>
      <c r="B1246" s="1">
        <v>4.3</v>
      </c>
      <c r="C1246" s="1">
        <v>2.1504402799999989</v>
      </c>
      <c r="D1246" s="1">
        <v>2</v>
      </c>
      <c r="G1246" s="1" t="s">
        <v>122</v>
      </c>
      <c r="H1246" s="1">
        <v>4.5</v>
      </c>
      <c r="I1246" s="1">
        <v>3</v>
      </c>
      <c r="J1246" s="1">
        <v>1</v>
      </c>
      <c r="K1246" s="1">
        <f t="shared" si="101"/>
        <v>0</v>
      </c>
      <c r="L1246" s="1">
        <f t="shared" si="97"/>
        <v>0</v>
      </c>
      <c r="M1246" s="1">
        <f t="shared" si="98"/>
        <v>0</v>
      </c>
      <c r="N1246" s="1">
        <f t="shared" si="99"/>
        <v>1</v>
      </c>
      <c r="O1246" s="1">
        <f t="shared" si="100"/>
        <v>1</v>
      </c>
    </row>
    <row r="1247" spans="1:15" x14ac:dyDescent="0.25">
      <c r="A1247" s="1" t="s">
        <v>64</v>
      </c>
      <c r="B1247" s="1">
        <v>4.5</v>
      </c>
      <c r="C1247" s="1">
        <v>4.2904825999999998</v>
      </c>
      <c r="D1247" s="1">
        <v>1</v>
      </c>
      <c r="G1247" s="1" t="s">
        <v>177</v>
      </c>
      <c r="H1247" s="1">
        <v>4.8</v>
      </c>
      <c r="I1247" s="1">
        <v>3</v>
      </c>
      <c r="J1247" s="1">
        <v>1</v>
      </c>
      <c r="K1247" s="1">
        <f t="shared" si="101"/>
        <v>0</v>
      </c>
      <c r="L1247" s="1">
        <f t="shared" si="97"/>
        <v>0</v>
      </c>
      <c r="M1247" s="1">
        <f t="shared" si="98"/>
        <v>0</v>
      </c>
      <c r="N1247" s="1">
        <f t="shared" si="99"/>
        <v>1</v>
      </c>
      <c r="O1247" s="1">
        <f t="shared" si="100"/>
        <v>1</v>
      </c>
    </row>
    <row r="1248" spans="1:15" x14ac:dyDescent="0.25">
      <c r="A1248" s="1" t="s">
        <v>88</v>
      </c>
      <c r="B1248" s="1">
        <v>4.5</v>
      </c>
      <c r="C1248" s="1">
        <v>4.1989251999999997</v>
      </c>
      <c r="D1248" s="1">
        <v>1</v>
      </c>
      <c r="G1248" s="1" t="s">
        <v>123</v>
      </c>
      <c r="H1248" s="1">
        <v>4.4000000000000004</v>
      </c>
      <c r="I1248" s="1">
        <v>3</v>
      </c>
      <c r="J1248" s="1">
        <v>1</v>
      </c>
      <c r="K1248" s="1">
        <f t="shared" si="101"/>
        <v>0</v>
      </c>
      <c r="L1248" s="1">
        <f t="shared" si="97"/>
        <v>0</v>
      </c>
      <c r="M1248" s="1">
        <f t="shared" si="98"/>
        <v>0</v>
      </c>
      <c r="N1248" s="1">
        <f t="shared" si="99"/>
        <v>1</v>
      </c>
      <c r="O1248" s="1">
        <f t="shared" si="100"/>
        <v>1</v>
      </c>
    </row>
    <row r="1249" spans="1:15" x14ac:dyDescent="0.25">
      <c r="A1249" s="1" t="s">
        <v>97</v>
      </c>
      <c r="B1249" s="1">
        <v>4.5</v>
      </c>
      <c r="C1249" s="1">
        <v>5.2913403700000003</v>
      </c>
      <c r="D1249" s="1">
        <v>1</v>
      </c>
      <c r="G1249" s="1" t="s">
        <v>69</v>
      </c>
      <c r="H1249" s="1">
        <v>4.4000000000000004</v>
      </c>
      <c r="I1249" s="1">
        <v>3</v>
      </c>
      <c r="J1249" s="1">
        <v>1</v>
      </c>
      <c r="K1249" s="1">
        <f t="shared" si="101"/>
        <v>0</v>
      </c>
      <c r="L1249" s="1">
        <f t="shared" si="97"/>
        <v>0</v>
      </c>
      <c r="M1249" s="1">
        <f t="shared" si="98"/>
        <v>0</v>
      </c>
      <c r="N1249" s="1">
        <f t="shared" si="99"/>
        <v>1</v>
      </c>
      <c r="O1249" s="1">
        <f t="shared" si="100"/>
        <v>1</v>
      </c>
    </row>
    <row r="1250" spans="1:15" x14ac:dyDescent="0.25">
      <c r="A1250" s="1" t="s">
        <v>200</v>
      </c>
      <c r="B1250" s="1">
        <v>4.4000000000000004</v>
      </c>
      <c r="C1250" s="1">
        <v>3.89861719</v>
      </c>
      <c r="D1250" s="1">
        <v>1</v>
      </c>
      <c r="G1250" s="1" t="s">
        <v>197</v>
      </c>
      <c r="H1250" s="1">
        <v>4.4000000000000004</v>
      </c>
      <c r="I1250" s="1">
        <v>3</v>
      </c>
      <c r="J1250" s="1">
        <v>1</v>
      </c>
      <c r="K1250" s="1">
        <f t="shared" si="101"/>
        <v>0</v>
      </c>
      <c r="L1250" s="1">
        <f t="shared" si="97"/>
        <v>0</v>
      </c>
      <c r="M1250" s="1">
        <f t="shared" si="98"/>
        <v>0</v>
      </c>
      <c r="N1250" s="1">
        <f t="shared" si="99"/>
        <v>1</v>
      </c>
      <c r="O1250" s="1">
        <f t="shared" si="100"/>
        <v>1</v>
      </c>
    </row>
    <row r="1251" spans="1:15" x14ac:dyDescent="0.25">
      <c r="A1251" s="1" t="s">
        <v>175</v>
      </c>
      <c r="B1251" s="1">
        <v>3.9</v>
      </c>
      <c r="C1251" s="1">
        <v>3.3369459999999997</v>
      </c>
      <c r="D1251" s="1">
        <v>1</v>
      </c>
      <c r="G1251" s="1" t="s">
        <v>135</v>
      </c>
      <c r="H1251" s="1">
        <v>4.9000000000000004</v>
      </c>
      <c r="I1251" s="1">
        <v>3</v>
      </c>
      <c r="J1251" s="1">
        <v>1</v>
      </c>
      <c r="K1251" s="1">
        <f t="shared" si="101"/>
        <v>0</v>
      </c>
      <c r="L1251" s="1">
        <f t="shared" si="97"/>
        <v>0</v>
      </c>
      <c r="M1251" s="1">
        <f t="shared" si="98"/>
        <v>0</v>
      </c>
      <c r="N1251" s="1">
        <f t="shared" si="99"/>
        <v>1</v>
      </c>
      <c r="O1251" s="1">
        <f t="shared" si="100"/>
        <v>1</v>
      </c>
    </row>
    <row r="1252" spans="1:15" x14ac:dyDescent="0.25">
      <c r="A1252" s="1" t="s">
        <v>106</v>
      </c>
      <c r="B1252" s="1">
        <v>4.3</v>
      </c>
      <c r="C1252" s="1">
        <v>4.2824751899999995</v>
      </c>
      <c r="D1252" s="1">
        <v>1</v>
      </c>
      <c r="G1252" s="1" t="s">
        <v>138</v>
      </c>
      <c r="H1252" s="1">
        <v>4.7</v>
      </c>
      <c r="I1252" s="1">
        <v>3</v>
      </c>
      <c r="J1252" s="1">
        <v>1</v>
      </c>
      <c r="K1252" s="1">
        <f t="shared" si="101"/>
        <v>0</v>
      </c>
      <c r="L1252" s="1">
        <f t="shared" si="97"/>
        <v>0</v>
      </c>
      <c r="M1252" s="1">
        <f t="shared" si="98"/>
        <v>0</v>
      </c>
      <c r="N1252" s="1">
        <f t="shared" si="99"/>
        <v>1</v>
      </c>
      <c r="O1252" s="1">
        <f t="shared" si="100"/>
        <v>1</v>
      </c>
    </row>
    <row r="1253" spans="1:15" x14ac:dyDescent="0.25">
      <c r="A1253" s="1" t="s">
        <v>111</v>
      </c>
      <c r="B1253" s="1">
        <v>4.5</v>
      </c>
      <c r="C1253" s="1">
        <v>3.5014061999999995</v>
      </c>
      <c r="D1253" s="1">
        <v>1</v>
      </c>
      <c r="G1253" s="1" t="s">
        <v>87</v>
      </c>
      <c r="H1253" s="1">
        <v>5</v>
      </c>
      <c r="I1253" s="1">
        <v>3</v>
      </c>
      <c r="J1253" s="1">
        <v>1</v>
      </c>
      <c r="K1253" s="1">
        <f t="shared" si="101"/>
        <v>0</v>
      </c>
      <c r="L1253" s="1">
        <f t="shared" si="97"/>
        <v>0</v>
      </c>
      <c r="M1253" s="1">
        <f t="shared" si="98"/>
        <v>0</v>
      </c>
      <c r="N1253" s="1">
        <f t="shared" si="99"/>
        <v>1</v>
      </c>
      <c r="O1253" s="1">
        <f t="shared" si="100"/>
        <v>1</v>
      </c>
    </row>
    <row r="1254" spans="1:15" x14ac:dyDescent="0.25">
      <c r="A1254" s="1" t="s">
        <v>204</v>
      </c>
      <c r="B1254" s="1">
        <v>4.3</v>
      </c>
      <c r="C1254" s="1">
        <v>3.3629995999999998</v>
      </c>
      <c r="D1254" s="1">
        <v>1</v>
      </c>
      <c r="G1254" s="1" t="s">
        <v>108</v>
      </c>
      <c r="H1254" s="1">
        <v>4.4000000000000004</v>
      </c>
      <c r="I1254" s="1">
        <v>3</v>
      </c>
      <c r="J1254" s="1">
        <v>1</v>
      </c>
      <c r="K1254" s="1">
        <f t="shared" si="101"/>
        <v>0</v>
      </c>
      <c r="L1254" s="1">
        <f t="shared" si="97"/>
        <v>0</v>
      </c>
      <c r="M1254" s="1">
        <f t="shared" si="98"/>
        <v>0</v>
      </c>
      <c r="N1254" s="1">
        <f t="shared" si="99"/>
        <v>1</v>
      </c>
      <c r="O1254" s="1">
        <f t="shared" si="100"/>
        <v>1</v>
      </c>
    </row>
    <row r="1255" spans="1:15" x14ac:dyDescent="0.25">
      <c r="A1255" s="1" t="s">
        <v>138</v>
      </c>
      <c r="B1255" s="1">
        <v>4.7</v>
      </c>
      <c r="C1255" s="1">
        <v>2.7180090000000003</v>
      </c>
      <c r="D1255" s="1">
        <v>1</v>
      </c>
      <c r="G1255" s="1" t="s">
        <v>116</v>
      </c>
      <c r="H1255" s="1">
        <v>4</v>
      </c>
      <c r="I1255" s="1">
        <v>3</v>
      </c>
      <c r="J1255" s="1">
        <v>1</v>
      </c>
      <c r="K1255" s="1">
        <f t="shared" si="101"/>
        <v>0</v>
      </c>
      <c r="L1255" s="1">
        <f t="shared" si="97"/>
        <v>0</v>
      </c>
      <c r="M1255" s="1">
        <f t="shared" si="98"/>
        <v>0</v>
      </c>
      <c r="N1255" s="1">
        <f t="shared" si="99"/>
        <v>1</v>
      </c>
      <c r="O1255" s="1">
        <f t="shared" si="100"/>
        <v>1</v>
      </c>
    </row>
    <row r="1256" spans="1:15" x14ac:dyDescent="0.25">
      <c r="A1256" s="1" t="s">
        <v>147</v>
      </c>
      <c r="B1256" s="1">
        <v>5.0999999999999996</v>
      </c>
      <c r="C1256" s="1">
        <v>4.3446256700000001</v>
      </c>
      <c r="D1256" s="1">
        <v>1</v>
      </c>
      <c r="G1256" s="1" t="s">
        <v>137</v>
      </c>
      <c r="H1256" s="1">
        <v>5.3</v>
      </c>
      <c r="I1256" s="1">
        <v>3</v>
      </c>
      <c r="J1256" s="1">
        <v>1</v>
      </c>
      <c r="K1256" s="1">
        <f t="shared" si="101"/>
        <v>0</v>
      </c>
      <c r="L1256" s="1">
        <f t="shared" si="97"/>
        <v>0</v>
      </c>
      <c r="M1256" s="1">
        <f t="shared" si="98"/>
        <v>0</v>
      </c>
      <c r="N1256" s="1">
        <f t="shared" si="99"/>
        <v>1</v>
      </c>
      <c r="O1256" s="1">
        <f t="shared" si="100"/>
        <v>1</v>
      </c>
    </row>
    <row r="1257" spans="1:15" x14ac:dyDescent="0.25">
      <c r="A1257" s="1" t="s">
        <v>152</v>
      </c>
      <c r="B1257" s="1">
        <v>4.5</v>
      </c>
      <c r="C1257" s="1">
        <v>3.6125112000000006</v>
      </c>
      <c r="D1257" s="1">
        <v>1</v>
      </c>
      <c r="G1257" s="1" t="s">
        <v>160</v>
      </c>
      <c r="H1257" s="1">
        <v>3.9</v>
      </c>
      <c r="I1257" s="1">
        <v>3</v>
      </c>
      <c r="J1257" s="1">
        <v>1</v>
      </c>
      <c r="K1257" s="1">
        <f t="shared" si="101"/>
        <v>0</v>
      </c>
      <c r="L1257" s="1">
        <f t="shared" si="97"/>
        <v>0</v>
      </c>
      <c r="M1257" s="1">
        <f t="shared" si="98"/>
        <v>0</v>
      </c>
      <c r="N1257" s="1">
        <f t="shared" si="99"/>
        <v>1</v>
      </c>
      <c r="O1257" s="1">
        <f t="shared" si="100"/>
        <v>1</v>
      </c>
    </row>
    <row r="1258" spans="1:15" x14ac:dyDescent="0.25">
      <c r="A1258" s="1" t="s">
        <v>160</v>
      </c>
      <c r="B1258" s="1">
        <v>3.9</v>
      </c>
      <c r="C1258" s="1">
        <v>3.4680597999999998</v>
      </c>
      <c r="D1258" s="1">
        <v>0</v>
      </c>
      <c r="G1258" s="1" t="s">
        <v>71</v>
      </c>
      <c r="H1258" s="1">
        <v>4.3</v>
      </c>
      <c r="I1258" s="1">
        <v>3</v>
      </c>
      <c r="J1258" s="1">
        <v>1</v>
      </c>
      <c r="K1258" s="1">
        <f t="shared" si="101"/>
        <v>0</v>
      </c>
      <c r="L1258" s="1">
        <f t="shared" si="97"/>
        <v>0</v>
      </c>
      <c r="M1258" s="1">
        <f t="shared" si="98"/>
        <v>0</v>
      </c>
      <c r="N1258" s="1">
        <f t="shared" si="99"/>
        <v>1</v>
      </c>
      <c r="O1258" s="1">
        <f t="shared" si="100"/>
        <v>1</v>
      </c>
    </row>
    <row r="1259" spans="1:15" x14ac:dyDescent="0.25">
      <c r="A1259" s="1" t="s">
        <v>193</v>
      </c>
      <c r="B1259" s="1">
        <v>4.3</v>
      </c>
      <c r="C1259" s="1">
        <v>2.9068358400000003</v>
      </c>
      <c r="D1259" s="1">
        <v>0</v>
      </c>
      <c r="G1259" s="1" t="s">
        <v>173</v>
      </c>
      <c r="H1259" s="1">
        <v>4.3</v>
      </c>
      <c r="I1259" s="1">
        <v>3</v>
      </c>
      <c r="J1259" s="1">
        <v>1</v>
      </c>
      <c r="K1259" s="1">
        <f t="shared" si="101"/>
        <v>0</v>
      </c>
      <c r="L1259" s="1">
        <f t="shared" si="97"/>
        <v>0</v>
      </c>
      <c r="M1259" s="1">
        <f t="shared" si="98"/>
        <v>0</v>
      </c>
      <c r="N1259" s="1">
        <f t="shared" si="99"/>
        <v>1</v>
      </c>
      <c r="O1259" s="1">
        <f t="shared" si="100"/>
        <v>1</v>
      </c>
    </row>
    <row r="1260" spans="1:15" x14ac:dyDescent="0.25">
      <c r="A1260" s="1" t="s">
        <v>98</v>
      </c>
      <c r="B1260" s="1">
        <v>5</v>
      </c>
      <c r="C1260" s="1">
        <v>3.8965009999999998</v>
      </c>
      <c r="D1260" s="1">
        <v>0</v>
      </c>
      <c r="G1260" s="1" t="s">
        <v>132</v>
      </c>
      <c r="H1260" s="1">
        <v>5.0999999999999996</v>
      </c>
      <c r="I1260" s="1">
        <v>3</v>
      </c>
      <c r="J1260" s="1">
        <v>1</v>
      </c>
      <c r="K1260" s="1">
        <f t="shared" si="101"/>
        <v>0</v>
      </c>
      <c r="L1260" s="1">
        <f t="shared" si="97"/>
        <v>0</v>
      </c>
      <c r="M1260" s="1">
        <f t="shared" si="98"/>
        <v>0</v>
      </c>
      <c r="N1260" s="1">
        <f t="shared" si="99"/>
        <v>1</v>
      </c>
      <c r="O1260" s="1">
        <f t="shared" si="100"/>
        <v>1</v>
      </c>
    </row>
    <row r="1261" spans="1:15" x14ac:dyDescent="0.25">
      <c r="A1261" s="1" t="s">
        <v>112</v>
      </c>
      <c r="B1261" s="1">
        <v>4.9000000000000004</v>
      </c>
      <c r="C1261" s="1">
        <v>3.2562980000000006</v>
      </c>
      <c r="D1261" s="1">
        <v>0</v>
      </c>
      <c r="G1261" s="1" t="s">
        <v>74</v>
      </c>
      <c r="H1261" s="1">
        <v>4.4000000000000004</v>
      </c>
      <c r="I1261" s="1">
        <v>3</v>
      </c>
      <c r="J1261" s="1">
        <v>1</v>
      </c>
      <c r="K1261" s="1">
        <f t="shared" si="101"/>
        <v>0</v>
      </c>
      <c r="L1261" s="1">
        <f t="shared" si="97"/>
        <v>0</v>
      </c>
      <c r="M1261" s="1">
        <f t="shared" si="98"/>
        <v>0</v>
      </c>
      <c r="N1261" s="1">
        <f t="shared" si="99"/>
        <v>1</v>
      </c>
      <c r="O1261" s="1">
        <f t="shared" si="100"/>
        <v>1</v>
      </c>
    </row>
    <row r="1262" spans="1:15" x14ac:dyDescent="0.25">
      <c r="A1262" s="1" t="s">
        <v>187</v>
      </c>
      <c r="B1262" s="1">
        <v>4.4000000000000004</v>
      </c>
      <c r="C1262" s="1">
        <v>2.7789457999999998</v>
      </c>
      <c r="D1262" s="1">
        <v>0</v>
      </c>
      <c r="G1262" s="1" t="s">
        <v>82</v>
      </c>
      <c r="H1262" s="1">
        <v>4.3</v>
      </c>
      <c r="I1262" s="1">
        <v>3</v>
      </c>
      <c r="J1262" s="1">
        <v>1</v>
      </c>
      <c r="K1262" s="1">
        <f t="shared" si="101"/>
        <v>0</v>
      </c>
      <c r="L1262" s="1">
        <f t="shared" si="97"/>
        <v>0</v>
      </c>
      <c r="M1262" s="1">
        <f t="shared" si="98"/>
        <v>0</v>
      </c>
      <c r="N1262" s="1">
        <f t="shared" si="99"/>
        <v>1</v>
      </c>
      <c r="O1262" s="1">
        <f t="shared" si="100"/>
        <v>1</v>
      </c>
    </row>
    <row r="1263" spans="1:15" x14ac:dyDescent="0.25">
      <c r="A1263" s="1" t="s">
        <v>125</v>
      </c>
      <c r="B1263" s="1">
        <v>4.4000000000000004</v>
      </c>
      <c r="C1263" s="1">
        <v>3.4117633799999991</v>
      </c>
      <c r="D1263" s="1">
        <v>0</v>
      </c>
      <c r="G1263" s="1" t="s">
        <v>84</v>
      </c>
      <c r="H1263" s="1">
        <v>5</v>
      </c>
      <c r="I1263" s="1">
        <v>3</v>
      </c>
      <c r="J1263" s="1">
        <v>1</v>
      </c>
      <c r="K1263" s="1">
        <f t="shared" si="101"/>
        <v>0</v>
      </c>
      <c r="L1263" s="1">
        <f t="shared" si="97"/>
        <v>0</v>
      </c>
      <c r="M1263" s="1">
        <f t="shared" si="98"/>
        <v>0</v>
      </c>
      <c r="N1263" s="1">
        <f t="shared" si="99"/>
        <v>1</v>
      </c>
      <c r="O1263" s="1">
        <f t="shared" si="100"/>
        <v>1</v>
      </c>
    </row>
    <row r="1264" spans="1:15" x14ac:dyDescent="0.25">
      <c r="A1264" s="1" t="s">
        <v>159</v>
      </c>
      <c r="B1264" s="1">
        <v>4.3</v>
      </c>
      <c r="C1264" s="1">
        <v>3.5076773999999995</v>
      </c>
      <c r="D1264" s="1">
        <v>0</v>
      </c>
      <c r="G1264" s="1" t="s">
        <v>197</v>
      </c>
      <c r="H1264" s="1">
        <v>4.4000000000000004</v>
      </c>
      <c r="I1264" s="1">
        <v>3</v>
      </c>
      <c r="J1264" s="1">
        <v>1</v>
      </c>
      <c r="K1264" s="1">
        <f t="shared" si="101"/>
        <v>0</v>
      </c>
      <c r="L1264" s="1">
        <f t="shared" si="97"/>
        <v>0</v>
      </c>
      <c r="M1264" s="1">
        <f t="shared" si="98"/>
        <v>0</v>
      </c>
      <c r="N1264" s="1">
        <f t="shared" si="99"/>
        <v>1</v>
      </c>
      <c r="O1264" s="1">
        <f t="shared" si="100"/>
        <v>1</v>
      </c>
    </row>
    <row r="1265" spans="1:15" x14ac:dyDescent="0.25">
      <c r="A1265" s="1" t="s">
        <v>72</v>
      </c>
      <c r="B1265" s="1">
        <v>5.0999999999999996</v>
      </c>
      <c r="C1265" s="1">
        <v>3.7724872999999999</v>
      </c>
      <c r="D1265" s="1">
        <v>13</v>
      </c>
      <c r="G1265" s="1" t="s">
        <v>105</v>
      </c>
      <c r="H1265" s="1">
        <v>4.4000000000000004</v>
      </c>
      <c r="I1265" s="1">
        <v>3</v>
      </c>
      <c r="J1265" s="1">
        <v>1</v>
      </c>
      <c r="K1265" s="1">
        <f t="shared" si="101"/>
        <v>0</v>
      </c>
      <c r="L1265" s="1">
        <f t="shared" si="97"/>
        <v>0</v>
      </c>
      <c r="M1265" s="1">
        <f t="shared" si="98"/>
        <v>0</v>
      </c>
      <c r="N1265" s="1">
        <f t="shared" si="99"/>
        <v>1</v>
      </c>
      <c r="O1265" s="1">
        <f t="shared" si="100"/>
        <v>1</v>
      </c>
    </row>
    <row r="1266" spans="1:15" x14ac:dyDescent="0.25">
      <c r="A1266" s="1" t="s">
        <v>109</v>
      </c>
      <c r="B1266" s="1">
        <v>5.7</v>
      </c>
      <c r="C1266" s="1">
        <v>5.4740396599999999</v>
      </c>
      <c r="D1266" s="1">
        <v>10</v>
      </c>
      <c r="G1266" s="1" t="s">
        <v>167</v>
      </c>
      <c r="H1266" s="1">
        <v>4.5</v>
      </c>
      <c r="I1266" s="1">
        <v>3</v>
      </c>
      <c r="J1266" s="1">
        <v>1</v>
      </c>
      <c r="K1266" s="1">
        <f t="shared" si="101"/>
        <v>0</v>
      </c>
      <c r="L1266" s="1">
        <f t="shared" si="97"/>
        <v>0</v>
      </c>
      <c r="M1266" s="1">
        <f t="shared" si="98"/>
        <v>0</v>
      </c>
      <c r="N1266" s="1">
        <f t="shared" si="99"/>
        <v>1</v>
      </c>
      <c r="O1266" s="1">
        <f t="shared" si="100"/>
        <v>1</v>
      </c>
    </row>
    <row r="1267" spans="1:15" x14ac:dyDescent="0.25">
      <c r="A1267" s="1" t="s">
        <v>62</v>
      </c>
      <c r="B1267" s="1">
        <v>4.5</v>
      </c>
      <c r="C1267" s="1">
        <v>3.7434958000000003</v>
      </c>
      <c r="D1267" s="1">
        <v>6</v>
      </c>
      <c r="G1267" s="1" t="s">
        <v>111</v>
      </c>
      <c r="H1267" s="1">
        <v>4.5</v>
      </c>
      <c r="I1267" s="1">
        <v>3</v>
      </c>
      <c r="J1267" s="1">
        <v>1</v>
      </c>
      <c r="K1267" s="1">
        <f t="shared" si="101"/>
        <v>0</v>
      </c>
      <c r="L1267" s="1">
        <f t="shared" si="97"/>
        <v>0</v>
      </c>
      <c r="M1267" s="1">
        <f t="shared" si="98"/>
        <v>0</v>
      </c>
      <c r="N1267" s="1">
        <f t="shared" si="99"/>
        <v>1</v>
      </c>
      <c r="O1267" s="1">
        <f t="shared" si="100"/>
        <v>1</v>
      </c>
    </row>
    <row r="1268" spans="1:15" x14ac:dyDescent="0.25">
      <c r="A1268" s="1" t="s">
        <v>178</v>
      </c>
      <c r="B1268" s="1">
        <v>5.3</v>
      </c>
      <c r="C1268" s="1">
        <v>3.9874657400000002</v>
      </c>
      <c r="D1268" s="1">
        <v>6</v>
      </c>
      <c r="G1268" s="1" t="s">
        <v>177</v>
      </c>
      <c r="H1268" s="1">
        <v>4.8</v>
      </c>
      <c r="I1268" s="1">
        <v>3</v>
      </c>
      <c r="J1268" s="1">
        <v>1</v>
      </c>
      <c r="K1268" s="1">
        <f t="shared" si="101"/>
        <v>0</v>
      </c>
      <c r="L1268" s="1">
        <f t="shared" si="97"/>
        <v>0</v>
      </c>
      <c r="M1268" s="1">
        <f t="shared" si="98"/>
        <v>0</v>
      </c>
      <c r="N1268" s="1">
        <f t="shared" si="99"/>
        <v>1</v>
      </c>
      <c r="O1268" s="1">
        <f t="shared" si="100"/>
        <v>1</v>
      </c>
    </row>
    <row r="1269" spans="1:15" x14ac:dyDescent="0.25">
      <c r="A1269" s="1" t="s">
        <v>134</v>
      </c>
      <c r="B1269" s="1">
        <v>6.3</v>
      </c>
      <c r="C1269" s="1">
        <v>3.751370510000001</v>
      </c>
      <c r="D1269" s="1">
        <v>4</v>
      </c>
      <c r="G1269" s="1" t="s">
        <v>142</v>
      </c>
      <c r="H1269" s="1">
        <v>4.4000000000000004</v>
      </c>
      <c r="I1269" s="1">
        <v>3</v>
      </c>
      <c r="J1269" s="1">
        <v>1</v>
      </c>
      <c r="K1269" s="1">
        <f t="shared" si="101"/>
        <v>0</v>
      </c>
      <c r="L1269" s="1">
        <f t="shared" si="97"/>
        <v>0</v>
      </c>
      <c r="M1269" s="1">
        <f t="shared" si="98"/>
        <v>0</v>
      </c>
      <c r="N1269" s="1">
        <f t="shared" si="99"/>
        <v>1</v>
      </c>
      <c r="O1269" s="1">
        <f t="shared" si="100"/>
        <v>1</v>
      </c>
    </row>
    <row r="1270" spans="1:15" x14ac:dyDescent="0.25">
      <c r="A1270" s="1" t="s">
        <v>89</v>
      </c>
      <c r="B1270" s="1">
        <v>6.2</v>
      </c>
      <c r="C1270" s="1">
        <v>5.1458674800000015</v>
      </c>
      <c r="D1270" s="1">
        <v>2</v>
      </c>
      <c r="G1270" s="1" t="s">
        <v>173</v>
      </c>
      <c r="H1270" s="1">
        <v>4.3</v>
      </c>
      <c r="I1270" s="1">
        <v>3</v>
      </c>
      <c r="J1270" s="1">
        <v>1</v>
      </c>
      <c r="K1270" s="1">
        <f t="shared" si="101"/>
        <v>0</v>
      </c>
      <c r="L1270" s="1">
        <f t="shared" si="97"/>
        <v>0</v>
      </c>
      <c r="M1270" s="1">
        <f t="shared" si="98"/>
        <v>0</v>
      </c>
      <c r="N1270" s="1">
        <f t="shared" si="99"/>
        <v>1</v>
      </c>
      <c r="O1270" s="1">
        <f t="shared" si="100"/>
        <v>1</v>
      </c>
    </row>
    <row r="1271" spans="1:15" x14ac:dyDescent="0.25">
      <c r="A1271" s="1" t="s">
        <v>108</v>
      </c>
      <c r="B1271" s="1">
        <v>4.4000000000000004</v>
      </c>
      <c r="C1271" s="1">
        <v>2.9268954000000003</v>
      </c>
      <c r="D1271" s="1">
        <v>2</v>
      </c>
      <c r="G1271" s="1" t="s">
        <v>80</v>
      </c>
      <c r="H1271" s="1">
        <v>4.9000000000000004</v>
      </c>
      <c r="I1271" s="1">
        <v>3</v>
      </c>
      <c r="J1271" s="1">
        <v>1</v>
      </c>
      <c r="K1271" s="1">
        <f t="shared" si="101"/>
        <v>0</v>
      </c>
      <c r="L1271" s="1">
        <f t="shared" si="97"/>
        <v>0</v>
      </c>
      <c r="M1271" s="1">
        <f t="shared" si="98"/>
        <v>0</v>
      </c>
      <c r="N1271" s="1">
        <f t="shared" si="99"/>
        <v>1</v>
      </c>
      <c r="O1271" s="1">
        <f t="shared" si="100"/>
        <v>1</v>
      </c>
    </row>
    <row r="1272" spans="1:15" x14ac:dyDescent="0.25">
      <c r="A1272" s="1" t="s">
        <v>60</v>
      </c>
      <c r="B1272" s="1">
        <v>5.3</v>
      </c>
      <c r="C1272" s="1">
        <v>3.9691345599999996</v>
      </c>
      <c r="D1272" s="1">
        <v>1</v>
      </c>
      <c r="G1272" s="1" t="s">
        <v>82</v>
      </c>
      <c r="H1272" s="1">
        <v>4.3</v>
      </c>
      <c r="I1272" s="1">
        <v>3</v>
      </c>
      <c r="J1272" s="1">
        <v>1</v>
      </c>
      <c r="K1272" s="1">
        <f t="shared" si="101"/>
        <v>0</v>
      </c>
      <c r="L1272" s="1">
        <f t="shared" si="97"/>
        <v>0</v>
      </c>
      <c r="M1272" s="1">
        <f t="shared" si="98"/>
        <v>0</v>
      </c>
      <c r="N1272" s="1">
        <f t="shared" si="99"/>
        <v>1</v>
      </c>
      <c r="O1272" s="1">
        <f t="shared" si="100"/>
        <v>1</v>
      </c>
    </row>
    <row r="1273" spans="1:15" x14ac:dyDescent="0.25">
      <c r="A1273" s="1" t="s">
        <v>163</v>
      </c>
      <c r="B1273" s="1">
        <v>5.6</v>
      </c>
      <c r="C1273" s="1">
        <v>4.9150590299999992</v>
      </c>
      <c r="D1273" s="1">
        <v>1</v>
      </c>
      <c r="G1273" s="1" t="s">
        <v>116</v>
      </c>
      <c r="H1273" s="1">
        <v>4</v>
      </c>
      <c r="I1273" s="1">
        <v>3</v>
      </c>
      <c r="J1273" s="1">
        <v>1</v>
      </c>
      <c r="K1273" s="1">
        <f t="shared" si="101"/>
        <v>0</v>
      </c>
      <c r="L1273" s="1">
        <f t="shared" si="97"/>
        <v>0</v>
      </c>
      <c r="M1273" s="1">
        <f t="shared" si="98"/>
        <v>0</v>
      </c>
      <c r="N1273" s="1">
        <f t="shared" si="99"/>
        <v>1</v>
      </c>
      <c r="O1273" s="1">
        <f t="shared" si="100"/>
        <v>1</v>
      </c>
    </row>
    <row r="1274" spans="1:15" x14ac:dyDescent="0.25">
      <c r="A1274" s="1" t="s">
        <v>145</v>
      </c>
      <c r="B1274" s="1">
        <v>4.7</v>
      </c>
      <c r="C1274" s="1">
        <v>3.5550060999999995</v>
      </c>
      <c r="D1274" s="1">
        <v>1</v>
      </c>
      <c r="G1274" s="1" t="s">
        <v>177</v>
      </c>
      <c r="H1274" s="1">
        <v>4.8</v>
      </c>
      <c r="I1274" s="1">
        <v>3</v>
      </c>
      <c r="J1274" s="1">
        <v>1</v>
      </c>
      <c r="K1274" s="1">
        <f t="shared" si="101"/>
        <v>0</v>
      </c>
      <c r="L1274" s="1">
        <f t="shared" si="97"/>
        <v>0</v>
      </c>
      <c r="M1274" s="1">
        <f t="shared" si="98"/>
        <v>0</v>
      </c>
      <c r="N1274" s="1">
        <f t="shared" si="99"/>
        <v>1</v>
      </c>
      <c r="O1274" s="1">
        <f t="shared" si="100"/>
        <v>1</v>
      </c>
    </row>
    <row r="1275" spans="1:15" x14ac:dyDescent="0.25">
      <c r="A1275" s="1" t="s">
        <v>154</v>
      </c>
      <c r="B1275" s="1">
        <v>5.7</v>
      </c>
      <c r="C1275" s="1">
        <v>3.9339004399999995</v>
      </c>
      <c r="D1275" s="1">
        <v>1</v>
      </c>
      <c r="G1275" s="1" t="s">
        <v>135</v>
      </c>
      <c r="H1275" s="1">
        <v>4.9000000000000004</v>
      </c>
      <c r="I1275" s="1">
        <v>3</v>
      </c>
      <c r="J1275" s="1">
        <v>1</v>
      </c>
      <c r="K1275" s="1">
        <f t="shared" si="101"/>
        <v>0</v>
      </c>
      <c r="L1275" s="1">
        <f t="shared" si="97"/>
        <v>0</v>
      </c>
      <c r="M1275" s="1">
        <f t="shared" si="98"/>
        <v>0</v>
      </c>
      <c r="N1275" s="1">
        <f t="shared" si="99"/>
        <v>1</v>
      </c>
      <c r="O1275" s="1">
        <f t="shared" si="100"/>
        <v>1</v>
      </c>
    </row>
    <row r="1276" spans="1:15" x14ac:dyDescent="0.25">
      <c r="A1276" s="1" t="s">
        <v>118</v>
      </c>
      <c r="B1276" s="1">
        <v>6.2</v>
      </c>
      <c r="C1276" s="1">
        <v>4.3915211699999999</v>
      </c>
      <c r="D1276" s="1">
        <v>0</v>
      </c>
      <c r="G1276" s="1" t="s">
        <v>78</v>
      </c>
      <c r="H1276" s="1">
        <v>4.2</v>
      </c>
      <c r="I1276" s="1">
        <v>3</v>
      </c>
      <c r="J1276" s="1">
        <v>1</v>
      </c>
      <c r="K1276" s="1">
        <f t="shared" si="101"/>
        <v>0</v>
      </c>
      <c r="L1276" s="1">
        <f t="shared" si="97"/>
        <v>0</v>
      </c>
      <c r="M1276" s="1">
        <f t="shared" si="98"/>
        <v>0</v>
      </c>
      <c r="N1276" s="1">
        <f t="shared" si="99"/>
        <v>1</v>
      </c>
      <c r="O1276" s="1">
        <f t="shared" si="100"/>
        <v>1</v>
      </c>
    </row>
    <row r="1277" spans="1:15" x14ac:dyDescent="0.25">
      <c r="A1277" s="1" t="s">
        <v>97</v>
      </c>
      <c r="B1277" s="1">
        <v>4.5</v>
      </c>
      <c r="C1277" s="1">
        <v>3.6611477999999988</v>
      </c>
      <c r="D1277" s="1">
        <v>8</v>
      </c>
      <c r="G1277" s="1" t="s">
        <v>200</v>
      </c>
      <c r="H1277" s="1">
        <v>4.4000000000000004</v>
      </c>
      <c r="I1277" s="1">
        <v>3</v>
      </c>
      <c r="J1277" s="1">
        <v>1</v>
      </c>
      <c r="K1277" s="1">
        <f t="shared" si="101"/>
        <v>0</v>
      </c>
      <c r="L1277" s="1">
        <f t="shared" si="97"/>
        <v>0</v>
      </c>
      <c r="M1277" s="1">
        <f t="shared" si="98"/>
        <v>0</v>
      </c>
      <c r="N1277" s="1">
        <f t="shared" si="99"/>
        <v>1</v>
      </c>
      <c r="O1277" s="1">
        <f t="shared" si="100"/>
        <v>1</v>
      </c>
    </row>
    <row r="1278" spans="1:15" x14ac:dyDescent="0.25">
      <c r="A1278" s="1" t="s">
        <v>182</v>
      </c>
      <c r="B1278" s="1">
        <v>5.0999999999999996</v>
      </c>
      <c r="C1278" s="1">
        <v>3.6083458299999993</v>
      </c>
      <c r="D1278" s="1">
        <v>8</v>
      </c>
      <c r="G1278" s="1" t="s">
        <v>169</v>
      </c>
      <c r="H1278" s="1">
        <v>4.5</v>
      </c>
      <c r="I1278" s="1">
        <v>3</v>
      </c>
      <c r="J1278" s="1">
        <v>1</v>
      </c>
      <c r="K1278" s="1">
        <f t="shared" si="101"/>
        <v>0</v>
      </c>
      <c r="L1278" s="1">
        <f t="shared" si="97"/>
        <v>0</v>
      </c>
      <c r="M1278" s="1">
        <f t="shared" si="98"/>
        <v>0</v>
      </c>
      <c r="N1278" s="1">
        <f t="shared" si="99"/>
        <v>1</v>
      </c>
      <c r="O1278" s="1">
        <f t="shared" si="100"/>
        <v>1</v>
      </c>
    </row>
    <row r="1279" spans="1:15" x14ac:dyDescent="0.25">
      <c r="A1279" s="1" t="s">
        <v>153</v>
      </c>
      <c r="B1279" s="1">
        <v>3.8</v>
      </c>
      <c r="C1279" s="1">
        <v>3.2278525999999998</v>
      </c>
      <c r="D1279" s="1">
        <v>8</v>
      </c>
      <c r="G1279" s="1" t="s">
        <v>62</v>
      </c>
      <c r="H1279" s="1">
        <v>4.5</v>
      </c>
      <c r="I1279" s="1">
        <v>3</v>
      </c>
      <c r="J1279" s="1">
        <v>1</v>
      </c>
      <c r="K1279" s="1">
        <f t="shared" si="101"/>
        <v>0</v>
      </c>
      <c r="L1279" s="1">
        <f t="shared" si="97"/>
        <v>0</v>
      </c>
      <c r="M1279" s="1">
        <f t="shared" si="98"/>
        <v>0</v>
      </c>
      <c r="N1279" s="1">
        <f t="shared" si="99"/>
        <v>1</v>
      </c>
      <c r="O1279" s="1">
        <f t="shared" si="100"/>
        <v>1</v>
      </c>
    </row>
    <row r="1280" spans="1:15" x14ac:dyDescent="0.25">
      <c r="A1280" s="1" t="s">
        <v>111</v>
      </c>
      <c r="B1280" s="1">
        <v>4.5</v>
      </c>
      <c r="C1280" s="1">
        <v>3.2614813999999996</v>
      </c>
      <c r="D1280" s="1">
        <v>7</v>
      </c>
      <c r="G1280" s="1" t="s">
        <v>77</v>
      </c>
      <c r="H1280" s="1">
        <v>4.7</v>
      </c>
      <c r="I1280" s="1">
        <v>3</v>
      </c>
      <c r="J1280" s="1">
        <v>1</v>
      </c>
      <c r="K1280" s="1">
        <f t="shared" si="101"/>
        <v>0</v>
      </c>
      <c r="L1280" s="1">
        <f t="shared" si="97"/>
        <v>0</v>
      </c>
      <c r="M1280" s="1">
        <f t="shared" si="98"/>
        <v>0</v>
      </c>
      <c r="N1280" s="1">
        <f t="shared" si="99"/>
        <v>1</v>
      </c>
      <c r="O1280" s="1">
        <f t="shared" si="100"/>
        <v>1</v>
      </c>
    </row>
    <row r="1281" spans="1:15" x14ac:dyDescent="0.25">
      <c r="A1281" s="1" t="s">
        <v>170</v>
      </c>
      <c r="B1281" s="1">
        <v>5.3</v>
      </c>
      <c r="C1281" s="1">
        <v>3.1765282000000012</v>
      </c>
      <c r="D1281" s="1">
        <v>7</v>
      </c>
      <c r="G1281" s="1" t="s">
        <v>98</v>
      </c>
      <c r="H1281" s="1">
        <v>5</v>
      </c>
      <c r="I1281" s="1">
        <v>3</v>
      </c>
      <c r="J1281" s="1">
        <v>1</v>
      </c>
      <c r="K1281" s="1">
        <f t="shared" si="101"/>
        <v>0</v>
      </c>
      <c r="L1281" s="1">
        <f t="shared" si="97"/>
        <v>0</v>
      </c>
      <c r="M1281" s="1">
        <f t="shared" si="98"/>
        <v>0</v>
      </c>
      <c r="N1281" s="1">
        <f t="shared" si="99"/>
        <v>1</v>
      </c>
      <c r="O1281" s="1">
        <f t="shared" si="100"/>
        <v>1</v>
      </c>
    </row>
    <row r="1282" spans="1:15" x14ac:dyDescent="0.25">
      <c r="A1282" s="1" t="s">
        <v>64</v>
      </c>
      <c r="B1282" s="1">
        <v>4.5</v>
      </c>
      <c r="C1282" s="1">
        <v>3.7587993999999991</v>
      </c>
      <c r="D1282" s="1">
        <v>6</v>
      </c>
      <c r="G1282" s="1" t="s">
        <v>197</v>
      </c>
      <c r="H1282" s="1">
        <v>4.4000000000000004</v>
      </c>
      <c r="I1282" s="1">
        <v>3</v>
      </c>
      <c r="J1282" s="1">
        <v>1</v>
      </c>
      <c r="K1282" s="1">
        <f t="shared" si="101"/>
        <v>0</v>
      </c>
      <c r="L1282" s="1">
        <f t="shared" ref="L1282:L1345" si="102">IF(AND((J1282&lt;I1282),(J1282&gt;2),(I1282&lt;10)),1,0)</f>
        <v>0</v>
      </c>
      <c r="M1282" s="1">
        <f t="shared" ref="M1282:M1345" si="103">IF(J1282&gt;=10,1,0)</f>
        <v>0</v>
      </c>
      <c r="N1282" s="1">
        <f t="shared" ref="N1282:N1345" si="104">IF(J1282&lt;=2,1,0)</f>
        <v>1</v>
      </c>
      <c r="O1282" s="1">
        <f t="shared" ref="O1282:O1345" si="105">SUM(K1282:N1282)</f>
        <v>1</v>
      </c>
    </row>
    <row r="1283" spans="1:15" x14ac:dyDescent="0.25">
      <c r="A1283" s="1" t="s">
        <v>73</v>
      </c>
      <c r="B1283" s="1">
        <v>4.3</v>
      </c>
      <c r="C1283" s="1">
        <v>3.8380871499999989</v>
      </c>
      <c r="D1283" s="1">
        <v>6</v>
      </c>
      <c r="G1283" s="1" t="s">
        <v>107</v>
      </c>
      <c r="H1283" s="1">
        <v>4.8</v>
      </c>
      <c r="I1283" s="1">
        <v>3</v>
      </c>
      <c r="J1283" s="1">
        <v>1</v>
      </c>
      <c r="K1283" s="1">
        <f t="shared" si="101"/>
        <v>0</v>
      </c>
      <c r="L1283" s="1">
        <f t="shared" si="102"/>
        <v>0</v>
      </c>
      <c r="M1283" s="1">
        <f t="shared" si="103"/>
        <v>0</v>
      </c>
      <c r="N1283" s="1">
        <f t="shared" si="104"/>
        <v>1</v>
      </c>
      <c r="O1283" s="1">
        <f t="shared" si="105"/>
        <v>1</v>
      </c>
    </row>
    <row r="1284" spans="1:15" x14ac:dyDescent="0.25">
      <c r="A1284" s="1" t="s">
        <v>152</v>
      </c>
      <c r="B1284" s="1">
        <v>4.5</v>
      </c>
      <c r="C1284" s="1">
        <v>3.1479992000000001</v>
      </c>
      <c r="D1284" s="1">
        <v>6</v>
      </c>
      <c r="G1284" s="1" t="s">
        <v>112</v>
      </c>
      <c r="H1284" s="1">
        <v>4.9000000000000004</v>
      </c>
      <c r="I1284" s="1">
        <v>3</v>
      </c>
      <c r="J1284" s="1">
        <v>1</v>
      </c>
      <c r="K1284" s="1">
        <f t="shared" si="101"/>
        <v>0</v>
      </c>
      <c r="L1284" s="1">
        <f t="shared" si="102"/>
        <v>0</v>
      </c>
      <c r="M1284" s="1">
        <f t="shared" si="103"/>
        <v>0</v>
      </c>
      <c r="N1284" s="1">
        <f t="shared" si="104"/>
        <v>1</v>
      </c>
      <c r="O1284" s="1">
        <f t="shared" si="105"/>
        <v>1</v>
      </c>
    </row>
    <row r="1285" spans="1:15" x14ac:dyDescent="0.25">
      <c r="A1285" s="1" t="s">
        <v>70</v>
      </c>
      <c r="B1285" s="1">
        <v>3.7</v>
      </c>
      <c r="C1285" s="1">
        <v>3.4456354000000005</v>
      </c>
      <c r="D1285" s="1">
        <v>2</v>
      </c>
      <c r="G1285" s="1" t="s">
        <v>117</v>
      </c>
      <c r="H1285" s="1">
        <v>4.5999999999999996</v>
      </c>
      <c r="I1285" s="1">
        <v>3</v>
      </c>
      <c r="J1285" s="1">
        <v>1</v>
      </c>
      <c r="K1285" s="1">
        <f t="shared" si="101"/>
        <v>0</v>
      </c>
      <c r="L1285" s="1">
        <f t="shared" si="102"/>
        <v>0</v>
      </c>
      <c r="M1285" s="1">
        <f t="shared" si="103"/>
        <v>0</v>
      </c>
      <c r="N1285" s="1">
        <f t="shared" si="104"/>
        <v>1</v>
      </c>
      <c r="O1285" s="1">
        <f t="shared" si="105"/>
        <v>1</v>
      </c>
    </row>
    <row r="1286" spans="1:15" x14ac:dyDescent="0.25">
      <c r="A1286" s="1" t="s">
        <v>207</v>
      </c>
      <c r="B1286" s="1">
        <v>4.4000000000000004</v>
      </c>
      <c r="C1286" s="1">
        <v>3.2743404000000003</v>
      </c>
      <c r="D1286" s="1">
        <v>2</v>
      </c>
      <c r="G1286" s="1" t="s">
        <v>122</v>
      </c>
      <c r="H1286" s="1">
        <v>4.5</v>
      </c>
      <c r="I1286" s="1">
        <v>3</v>
      </c>
      <c r="J1286" s="1">
        <v>1</v>
      </c>
      <c r="K1286" s="1">
        <f t="shared" si="101"/>
        <v>0</v>
      </c>
      <c r="L1286" s="1">
        <f t="shared" si="102"/>
        <v>0</v>
      </c>
      <c r="M1286" s="1">
        <f t="shared" si="103"/>
        <v>0</v>
      </c>
      <c r="N1286" s="1">
        <f t="shared" si="104"/>
        <v>1</v>
      </c>
      <c r="O1286" s="1">
        <f t="shared" si="105"/>
        <v>1</v>
      </c>
    </row>
    <row r="1287" spans="1:15" x14ac:dyDescent="0.25">
      <c r="A1287" s="1" t="s">
        <v>79</v>
      </c>
      <c r="B1287" s="1">
        <v>4.3</v>
      </c>
      <c r="C1287" s="1">
        <v>3.9043044300000007</v>
      </c>
      <c r="D1287" s="1">
        <v>2</v>
      </c>
      <c r="G1287" s="1" t="s">
        <v>146</v>
      </c>
      <c r="H1287" s="1">
        <v>4.3</v>
      </c>
      <c r="I1287" s="1">
        <v>3</v>
      </c>
      <c r="J1287" s="1">
        <v>1</v>
      </c>
      <c r="K1287" s="1">
        <f t="shared" si="101"/>
        <v>0</v>
      </c>
      <c r="L1287" s="1">
        <f t="shared" si="102"/>
        <v>0</v>
      </c>
      <c r="M1287" s="1">
        <f t="shared" si="103"/>
        <v>0</v>
      </c>
      <c r="N1287" s="1">
        <f t="shared" si="104"/>
        <v>1</v>
      </c>
      <c r="O1287" s="1">
        <f t="shared" si="105"/>
        <v>1</v>
      </c>
    </row>
    <row r="1288" spans="1:15" x14ac:dyDescent="0.25">
      <c r="A1288" s="1" t="s">
        <v>93</v>
      </c>
      <c r="B1288" s="1">
        <v>4.5</v>
      </c>
      <c r="C1288" s="1">
        <v>1.7664276900000018</v>
      </c>
      <c r="D1288" s="1">
        <v>2</v>
      </c>
      <c r="G1288" s="1" t="s">
        <v>184</v>
      </c>
      <c r="H1288" s="1">
        <v>5.4</v>
      </c>
      <c r="I1288" s="1">
        <v>3</v>
      </c>
      <c r="J1288" s="1">
        <v>1</v>
      </c>
      <c r="K1288" s="1">
        <f t="shared" si="101"/>
        <v>0</v>
      </c>
      <c r="L1288" s="1">
        <f t="shared" si="102"/>
        <v>0</v>
      </c>
      <c r="M1288" s="1">
        <f t="shared" si="103"/>
        <v>0</v>
      </c>
      <c r="N1288" s="1">
        <f t="shared" si="104"/>
        <v>1</v>
      </c>
      <c r="O1288" s="1">
        <f t="shared" si="105"/>
        <v>1</v>
      </c>
    </row>
    <row r="1289" spans="1:15" x14ac:dyDescent="0.25">
      <c r="A1289" s="1" t="s">
        <v>104</v>
      </c>
      <c r="B1289" s="1">
        <v>5.4</v>
      </c>
      <c r="C1289" s="1">
        <v>3.6024248199999991</v>
      </c>
      <c r="D1289" s="1">
        <v>2</v>
      </c>
      <c r="G1289" s="1" t="s">
        <v>71</v>
      </c>
      <c r="H1289" s="1">
        <v>4.3</v>
      </c>
      <c r="I1289" s="1">
        <v>3</v>
      </c>
      <c r="J1289" s="1">
        <v>1</v>
      </c>
      <c r="K1289" s="1">
        <f t="shared" si="101"/>
        <v>0</v>
      </c>
      <c r="L1289" s="1">
        <f t="shared" si="102"/>
        <v>0</v>
      </c>
      <c r="M1289" s="1">
        <f t="shared" si="103"/>
        <v>0</v>
      </c>
      <c r="N1289" s="1">
        <f t="shared" si="104"/>
        <v>1</v>
      </c>
      <c r="O1289" s="1">
        <f t="shared" si="105"/>
        <v>1</v>
      </c>
    </row>
    <row r="1290" spans="1:15" x14ac:dyDescent="0.25">
      <c r="A1290" s="1" t="s">
        <v>195</v>
      </c>
      <c r="B1290" s="1">
        <v>4.5</v>
      </c>
      <c r="C1290" s="1">
        <v>3.3374349999999993</v>
      </c>
      <c r="D1290" s="1">
        <v>2</v>
      </c>
      <c r="G1290" s="1" t="s">
        <v>177</v>
      </c>
      <c r="H1290" s="1">
        <v>4.8</v>
      </c>
      <c r="I1290" s="1">
        <v>3</v>
      </c>
      <c r="J1290" s="1">
        <v>1</v>
      </c>
      <c r="K1290" s="1">
        <f t="shared" si="101"/>
        <v>0</v>
      </c>
      <c r="L1290" s="1">
        <f t="shared" si="102"/>
        <v>0</v>
      </c>
      <c r="M1290" s="1">
        <f t="shared" si="103"/>
        <v>0</v>
      </c>
      <c r="N1290" s="1">
        <f t="shared" si="104"/>
        <v>1</v>
      </c>
      <c r="O1290" s="1">
        <f t="shared" si="105"/>
        <v>1</v>
      </c>
    </row>
    <row r="1291" spans="1:15" x14ac:dyDescent="0.25">
      <c r="A1291" s="1" t="s">
        <v>117</v>
      </c>
      <c r="B1291" s="1">
        <v>4.5999999999999996</v>
      </c>
      <c r="C1291" s="1">
        <v>1.2914966999999999</v>
      </c>
      <c r="D1291" s="1">
        <v>2</v>
      </c>
      <c r="G1291" s="1" t="s">
        <v>135</v>
      </c>
      <c r="H1291" s="1">
        <v>4.9000000000000004</v>
      </c>
      <c r="I1291" s="1">
        <v>3</v>
      </c>
      <c r="J1291" s="1">
        <v>1</v>
      </c>
      <c r="K1291" s="1">
        <f t="shared" si="101"/>
        <v>0</v>
      </c>
      <c r="L1291" s="1">
        <f t="shared" si="102"/>
        <v>0</v>
      </c>
      <c r="M1291" s="1">
        <f t="shared" si="103"/>
        <v>0</v>
      </c>
      <c r="N1291" s="1">
        <f t="shared" si="104"/>
        <v>1</v>
      </c>
      <c r="O1291" s="1">
        <f t="shared" si="105"/>
        <v>1</v>
      </c>
    </row>
    <row r="1292" spans="1:15" x14ac:dyDescent="0.25">
      <c r="A1292" s="1" t="s">
        <v>204</v>
      </c>
      <c r="B1292" s="1">
        <v>4.3</v>
      </c>
      <c r="C1292" s="1">
        <v>3.2820475999999994</v>
      </c>
      <c r="D1292" s="1">
        <v>2</v>
      </c>
      <c r="G1292" s="1" t="s">
        <v>119</v>
      </c>
      <c r="H1292" s="1">
        <v>4.2</v>
      </c>
      <c r="I1292" s="1">
        <v>3</v>
      </c>
      <c r="J1292" s="1">
        <v>1</v>
      </c>
      <c r="K1292" s="1">
        <f t="shared" si="101"/>
        <v>0</v>
      </c>
      <c r="L1292" s="1">
        <f t="shared" si="102"/>
        <v>0</v>
      </c>
      <c r="M1292" s="1">
        <f t="shared" si="103"/>
        <v>0</v>
      </c>
      <c r="N1292" s="1">
        <f t="shared" si="104"/>
        <v>1</v>
      </c>
      <c r="O1292" s="1">
        <f t="shared" si="105"/>
        <v>1</v>
      </c>
    </row>
    <row r="1293" spans="1:15" x14ac:dyDescent="0.25">
      <c r="A1293" s="1" t="s">
        <v>181</v>
      </c>
      <c r="B1293" s="1">
        <v>4.5</v>
      </c>
      <c r="C1293" s="1">
        <v>4.1012465700000007</v>
      </c>
      <c r="D1293" s="1">
        <v>2</v>
      </c>
      <c r="G1293" s="1" t="s">
        <v>205</v>
      </c>
      <c r="H1293" s="1">
        <v>4.3</v>
      </c>
      <c r="I1293" s="1">
        <v>3</v>
      </c>
      <c r="J1293" s="1">
        <v>1</v>
      </c>
      <c r="K1293" s="1">
        <f t="shared" si="101"/>
        <v>0</v>
      </c>
      <c r="L1293" s="1">
        <f t="shared" si="102"/>
        <v>0</v>
      </c>
      <c r="M1293" s="1">
        <f t="shared" si="103"/>
        <v>0</v>
      </c>
      <c r="N1293" s="1">
        <f t="shared" si="104"/>
        <v>1</v>
      </c>
      <c r="O1293" s="1">
        <f t="shared" si="105"/>
        <v>1</v>
      </c>
    </row>
    <row r="1294" spans="1:15" x14ac:dyDescent="0.25">
      <c r="A1294" s="1" t="s">
        <v>138</v>
      </c>
      <c r="B1294" s="1">
        <v>4.7</v>
      </c>
      <c r="C1294" s="1">
        <v>3.9891837999999997</v>
      </c>
      <c r="D1294" s="1">
        <v>2</v>
      </c>
      <c r="G1294" s="1" t="s">
        <v>149</v>
      </c>
      <c r="H1294" s="1">
        <v>4.4000000000000004</v>
      </c>
      <c r="I1294" s="1">
        <v>3</v>
      </c>
      <c r="J1294" s="1">
        <v>1</v>
      </c>
      <c r="K1294" s="1">
        <f t="shared" si="101"/>
        <v>0</v>
      </c>
      <c r="L1294" s="1">
        <f t="shared" si="102"/>
        <v>0</v>
      </c>
      <c r="M1294" s="1">
        <f t="shared" si="103"/>
        <v>0</v>
      </c>
      <c r="N1294" s="1">
        <f t="shared" si="104"/>
        <v>1</v>
      </c>
      <c r="O1294" s="1">
        <f t="shared" si="105"/>
        <v>1</v>
      </c>
    </row>
    <row r="1295" spans="1:15" x14ac:dyDescent="0.25">
      <c r="A1295" s="1" t="s">
        <v>189</v>
      </c>
      <c r="B1295" s="1">
        <v>4.4000000000000004</v>
      </c>
      <c r="C1295" s="1">
        <v>2.7307488000000002</v>
      </c>
      <c r="D1295" s="1">
        <v>2</v>
      </c>
      <c r="G1295" s="1" t="s">
        <v>71</v>
      </c>
      <c r="H1295" s="1">
        <v>4.3</v>
      </c>
      <c r="I1295" s="1">
        <v>3</v>
      </c>
      <c r="J1295" s="1">
        <v>1</v>
      </c>
      <c r="K1295" s="1">
        <f t="shared" si="101"/>
        <v>0</v>
      </c>
      <c r="L1295" s="1">
        <f t="shared" si="102"/>
        <v>0</v>
      </c>
      <c r="M1295" s="1">
        <f t="shared" si="103"/>
        <v>0</v>
      </c>
      <c r="N1295" s="1">
        <f t="shared" si="104"/>
        <v>1</v>
      </c>
      <c r="O1295" s="1">
        <f t="shared" si="105"/>
        <v>1</v>
      </c>
    </row>
    <row r="1296" spans="1:15" x14ac:dyDescent="0.25">
      <c r="A1296" s="1" t="s">
        <v>149</v>
      </c>
      <c r="B1296" s="1">
        <v>4.4000000000000004</v>
      </c>
      <c r="C1296" s="1">
        <v>0.6014925000000011</v>
      </c>
      <c r="D1296" s="1">
        <v>2</v>
      </c>
      <c r="G1296" s="1" t="s">
        <v>163</v>
      </c>
      <c r="H1296" s="1">
        <v>5.6</v>
      </c>
      <c r="I1296" s="1">
        <v>3</v>
      </c>
      <c r="J1296" s="1">
        <v>1</v>
      </c>
      <c r="K1296" s="1">
        <f t="shared" si="101"/>
        <v>0</v>
      </c>
      <c r="L1296" s="1">
        <f t="shared" si="102"/>
        <v>0</v>
      </c>
      <c r="M1296" s="1">
        <f t="shared" si="103"/>
        <v>0</v>
      </c>
      <c r="N1296" s="1">
        <f t="shared" si="104"/>
        <v>1</v>
      </c>
      <c r="O1296" s="1">
        <f t="shared" si="105"/>
        <v>1</v>
      </c>
    </row>
    <row r="1297" spans="1:15" x14ac:dyDescent="0.25">
      <c r="A1297" s="1" t="s">
        <v>150</v>
      </c>
      <c r="B1297" s="1">
        <v>5.7</v>
      </c>
      <c r="C1297" s="1">
        <v>4.4033347099999993</v>
      </c>
      <c r="D1297" s="1">
        <v>2</v>
      </c>
      <c r="G1297" s="1" t="s">
        <v>197</v>
      </c>
      <c r="H1297" s="1">
        <v>4.4000000000000004</v>
      </c>
      <c r="I1297" s="1">
        <v>3</v>
      </c>
      <c r="J1297" s="1">
        <v>1</v>
      </c>
      <c r="K1297" s="1">
        <f t="shared" si="101"/>
        <v>0</v>
      </c>
      <c r="L1297" s="1">
        <f t="shared" si="102"/>
        <v>0</v>
      </c>
      <c r="M1297" s="1">
        <f t="shared" si="103"/>
        <v>0</v>
      </c>
      <c r="N1297" s="1">
        <f t="shared" si="104"/>
        <v>1</v>
      </c>
      <c r="O1297" s="1">
        <f t="shared" si="105"/>
        <v>1</v>
      </c>
    </row>
    <row r="1298" spans="1:15" x14ac:dyDescent="0.25">
      <c r="A1298" s="1" t="s">
        <v>155</v>
      </c>
      <c r="B1298" s="1">
        <v>8.5</v>
      </c>
      <c r="C1298" s="1">
        <v>5.1337416400000002</v>
      </c>
      <c r="D1298" s="1">
        <v>2</v>
      </c>
      <c r="G1298" s="1" t="s">
        <v>115</v>
      </c>
      <c r="H1298" s="1">
        <v>4.9000000000000004</v>
      </c>
      <c r="I1298" s="1">
        <v>3</v>
      </c>
      <c r="J1298" s="1">
        <v>1</v>
      </c>
      <c r="K1298" s="1">
        <f t="shared" si="101"/>
        <v>0</v>
      </c>
      <c r="L1298" s="1">
        <f t="shared" si="102"/>
        <v>0</v>
      </c>
      <c r="M1298" s="1">
        <f t="shared" si="103"/>
        <v>0</v>
      </c>
      <c r="N1298" s="1">
        <f t="shared" si="104"/>
        <v>1</v>
      </c>
      <c r="O1298" s="1">
        <f t="shared" si="105"/>
        <v>1</v>
      </c>
    </row>
    <row r="1299" spans="1:15" x14ac:dyDescent="0.25">
      <c r="A1299" s="1" t="s">
        <v>160</v>
      </c>
      <c r="B1299" s="1">
        <v>3.9</v>
      </c>
      <c r="C1299" s="1">
        <v>3.3026533999999996</v>
      </c>
      <c r="D1299" s="1">
        <v>1</v>
      </c>
      <c r="G1299" s="1" t="s">
        <v>177</v>
      </c>
      <c r="H1299" s="1">
        <v>4.8</v>
      </c>
      <c r="I1299" s="1">
        <v>3</v>
      </c>
      <c r="J1299" s="1">
        <v>1</v>
      </c>
      <c r="K1299" s="1">
        <f t="shared" si="101"/>
        <v>0</v>
      </c>
      <c r="L1299" s="1">
        <f t="shared" si="102"/>
        <v>0</v>
      </c>
      <c r="M1299" s="1">
        <f t="shared" si="103"/>
        <v>0</v>
      </c>
      <c r="N1299" s="1">
        <f t="shared" si="104"/>
        <v>1</v>
      </c>
      <c r="O1299" s="1">
        <f t="shared" si="105"/>
        <v>1</v>
      </c>
    </row>
    <row r="1300" spans="1:15" x14ac:dyDescent="0.25">
      <c r="A1300" s="1" t="s">
        <v>66</v>
      </c>
      <c r="B1300" s="1">
        <v>4.8</v>
      </c>
      <c r="C1300" s="1">
        <v>1.2286577700000003</v>
      </c>
      <c r="D1300" s="1">
        <v>1</v>
      </c>
      <c r="G1300" s="1" t="s">
        <v>140</v>
      </c>
      <c r="H1300" s="1">
        <v>4.9000000000000004</v>
      </c>
      <c r="I1300" s="1">
        <v>3</v>
      </c>
      <c r="J1300" s="1">
        <v>1</v>
      </c>
      <c r="K1300" s="1">
        <f t="shared" ref="K1300:K1363" si="106">IF(AND((10&gt;J1300),(J1300&gt;I1300),(I1300&gt;2)),1,0)</f>
        <v>0</v>
      </c>
      <c r="L1300" s="1">
        <f t="shared" si="102"/>
        <v>0</v>
      </c>
      <c r="M1300" s="1">
        <f t="shared" si="103"/>
        <v>0</v>
      </c>
      <c r="N1300" s="1">
        <f t="shared" si="104"/>
        <v>1</v>
      </c>
      <c r="O1300" s="1">
        <f t="shared" si="105"/>
        <v>1</v>
      </c>
    </row>
    <row r="1301" spans="1:15" x14ac:dyDescent="0.25">
      <c r="A1301" s="1" t="s">
        <v>162</v>
      </c>
      <c r="B1301" s="1">
        <v>5.5</v>
      </c>
      <c r="C1301" s="1">
        <v>3.1533266000000002</v>
      </c>
      <c r="D1301" s="1">
        <v>1</v>
      </c>
      <c r="G1301" s="1" t="s">
        <v>146</v>
      </c>
      <c r="H1301" s="1">
        <v>4.3</v>
      </c>
      <c r="I1301" s="1">
        <v>3</v>
      </c>
      <c r="J1301" s="1">
        <v>1</v>
      </c>
      <c r="K1301" s="1">
        <f t="shared" si="106"/>
        <v>0</v>
      </c>
      <c r="L1301" s="1">
        <f t="shared" si="102"/>
        <v>0</v>
      </c>
      <c r="M1301" s="1">
        <f t="shared" si="103"/>
        <v>0</v>
      </c>
      <c r="N1301" s="1">
        <f t="shared" si="104"/>
        <v>1</v>
      </c>
      <c r="O1301" s="1">
        <f t="shared" si="105"/>
        <v>1</v>
      </c>
    </row>
    <row r="1302" spans="1:15" x14ac:dyDescent="0.25">
      <c r="A1302" s="1" t="s">
        <v>193</v>
      </c>
      <c r="B1302" s="1">
        <v>4.3</v>
      </c>
      <c r="C1302" s="1">
        <v>2.9889855999999995</v>
      </c>
      <c r="D1302" s="1">
        <v>1</v>
      </c>
      <c r="G1302" s="1" t="s">
        <v>91</v>
      </c>
      <c r="H1302" s="1">
        <v>4.9000000000000004</v>
      </c>
      <c r="I1302" s="1">
        <v>3</v>
      </c>
      <c r="J1302" s="1">
        <v>1</v>
      </c>
      <c r="K1302" s="1">
        <f t="shared" si="106"/>
        <v>0</v>
      </c>
      <c r="L1302" s="1">
        <f t="shared" si="102"/>
        <v>0</v>
      </c>
      <c r="M1302" s="1">
        <f t="shared" si="103"/>
        <v>0</v>
      </c>
      <c r="N1302" s="1">
        <f t="shared" si="104"/>
        <v>1</v>
      </c>
      <c r="O1302" s="1">
        <f t="shared" si="105"/>
        <v>1</v>
      </c>
    </row>
    <row r="1303" spans="1:15" x14ac:dyDescent="0.25">
      <c r="A1303" s="1" t="s">
        <v>101</v>
      </c>
      <c r="B1303" s="1">
        <v>4.9000000000000004</v>
      </c>
      <c r="C1303" s="1">
        <v>4.0836201699999997</v>
      </c>
      <c r="D1303" s="1">
        <v>1</v>
      </c>
      <c r="G1303" s="1" t="s">
        <v>189</v>
      </c>
      <c r="H1303" s="1">
        <v>4.4000000000000004</v>
      </c>
      <c r="I1303" s="1">
        <v>3</v>
      </c>
      <c r="J1303" s="1">
        <v>1</v>
      </c>
      <c r="K1303" s="1">
        <f t="shared" si="106"/>
        <v>0</v>
      </c>
      <c r="L1303" s="1">
        <f t="shared" si="102"/>
        <v>0</v>
      </c>
      <c r="M1303" s="1">
        <f t="shared" si="103"/>
        <v>0</v>
      </c>
      <c r="N1303" s="1">
        <f t="shared" si="104"/>
        <v>1</v>
      </c>
      <c r="O1303" s="1">
        <f t="shared" si="105"/>
        <v>1</v>
      </c>
    </row>
    <row r="1304" spans="1:15" x14ac:dyDescent="0.25">
      <c r="A1304" s="1" t="s">
        <v>200</v>
      </c>
      <c r="B1304" s="1">
        <v>4.4000000000000004</v>
      </c>
      <c r="C1304" s="1">
        <v>3.7274629999999993</v>
      </c>
      <c r="D1304" s="1">
        <v>1</v>
      </c>
      <c r="G1304" s="1" t="s">
        <v>61</v>
      </c>
      <c r="H1304" s="1">
        <v>4.7</v>
      </c>
      <c r="I1304" s="1">
        <v>3</v>
      </c>
      <c r="J1304" s="1">
        <v>1</v>
      </c>
      <c r="K1304" s="1">
        <f t="shared" si="106"/>
        <v>0</v>
      </c>
      <c r="L1304" s="1">
        <f t="shared" si="102"/>
        <v>0</v>
      </c>
      <c r="M1304" s="1">
        <f t="shared" si="103"/>
        <v>0</v>
      </c>
      <c r="N1304" s="1">
        <f t="shared" si="104"/>
        <v>1</v>
      </c>
      <c r="O1304" s="1">
        <f t="shared" si="105"/>
        <v>1</v>
      </c>
    </row>
    <row r="1305" spans="1:15" x14ac:dyDescent="0.25">
      <c r="A1305" s="1" t="s">
        <v>135</v>
      </c>
      <c r="B1305" s="1">
        <v>4.9000000000000004</v>
      </c>
      <c r="C1305" s="1">
        <v>1.915159679999999</v>
      </c>
      <c r="D1305" s="1">
        <v>1</v>
      </c>
      <c r="G1305" s="1" t="s">
        <v>200</v>
      </c>
      <c r="H1305" s="1">
        <v>4.4000000000000004</v>
      </c>
      <c r="I1305" s="1">
        <v>3</v>
      </c>
      <c r="J1305" s="1">
        <v>1</v>
      </c>
      <c r="K1305" s="1">
        <f t="shared" si="106"/>
        <v>0</v>
      </c>
      <c r="L1305" s="1">
        <f t="shared" si="102"/>
        <v>0</v>
      </c>
      <c r="M1305" s="1">
        <f t="shared" si="103"/>
        <v>0</v>
      </c>
      <c r="N1305" s="1">
        <f t="shared" si="104"/>
        <v>1</v>
      </c>
      <c r="O1305" s="1">
        <f t="shared" si="105"/>
        <v>1</v>
      </c>
    </row>
    <row r="1306" spans="1:15" x14ac:dyDescent="0.25">
      <c r="A1306" s="1" t="s">
        <v>169</v>
      </c>
      <c r="B1306" s="1">
        <v>4.5</v>
      </c>
      <c r="C1306" s="1">
        <v>4.0375764199999997</v>
      </c>
      <c r="D1306" s="1">
        <v>1</v>
      </c>
      <c r="G1306" s="1" t="s">
        <v>176</v>
      </c>
      <c r="H1306" s="1">
        <v>4.2</v>
      </c>
      <c r="I1306" s="1">
        <v>3</v>
      </c>
      <c r="J1306" s="1">
        <v>1</v>
      </c>
      <c r="K1306" s="1">
        <f t="shared" si="106"/>
        <v>0</v>
      </c>
      <c r="L1306" s="1">
        <f t="shared" si="102"/>
        <v>0</v>
      </c>
      <c r="M1306" s="1">
        <f t="shared" si="103"/>
        <v>0</v>
      </c>
      <c r="N1306" s="1">
        <f t="shared" si="104"/>
        <v>1</v>
      </c>
      <c r="O1306" s="1">
        <f t="shared" si="105"/>
        <v>1</v>
      </c>
    </row>
    <row r="1307" spans="1:15" x14ac:dyDescent="0.25">
      <c r="A1307" s="1" t="s">
        <v>143</v>
      </c>
      <c r="B1307" s="1">
        <v>4.5999999999999996</v>
      </c>
      <c r="C1307" s="1">
        <v>3.3084562000000011</v>
      </c>
      <c r="D1307" s="1">
        <v>1</v>
      </c>
      <c r="G1307" s="1" t="s">
        <v>111</v>
      </c>
      <c r="H1307" s="1">
        <v>4.5</v>
      </c>
      <c r="I1307" s="1">
        <v>3</v>
      </c>
      <c r="J1307" s="1">
        <v>1</v>
      </c>
      <c r="K1307" s="1">
        <f t="shared" si="106"/>
        <v>0</v>
      </c>
      <c r="L1307" s="1">
        <f t="shared" si="102"/>
        <v>0</v>
      </c>
      <c r="M1307" s="1">
        <f t="shared" si="103"/>
        <v>0</v>
      </c>
      <c r="N1307" s="1">
        <f t="shared" si="104"/>
        <v>1</v>
      </c>
      <c r="O1307" s="1">
        <f t="shared" si="105"/>
        <v>1</v>
      </c>
    </row>
    <row r="1308" spans="1:15" x14ac:dyDescent="0.25">
      <c r="A1308" s="1" t="s">
        <v>125</v>
      </c>
      <c r="B1308" s="1">
        <v>4.4000000000000004</v>
      </c>
      <c r="C1308" s="1">
        <v>3.1957426000000004</v>
      </c>
      <c r="D1308" s="1">
        <v>0</v>
      </c>
      <c r="G1308" s="1" t="s">
        <v>119</v>
      </c>
      <c r="H1308" s="1">
        <v>4.2</v>
      </c>
      <c r="I1308" s="1">
        <v>3</v>
      </c>
      <c r="J1308" s="1">
        <v>1</v>
      </c>
      <c r="K1308" s="1">
        <f t="shared" si="106"/>
        <v>0</v>
      </c>
      <c r="L1308" s="1">
        <f t="shared" si="102"/>
        <v>0</v>
      </c>
      <c r="M1308" s="1">
        <f t="shared" si="103"/>
        <v>0</v>
      </c>
      <c r="N1308" s="1">
        <f t="shared" si="104"/>
        <v>1</v>
      </c>
      <c r="O1308" s="1">
        <f t="shared" si="105"/>
        <v>1</v>
      </c>
    </row>
    <row r="1309" spans="1:15" x14ac:dyDescent="0.25">
      <c r="A1309" s="1" t="s">
        <v>88</v>
      </c>
      <c r="B1309" s="1">
        <v>4.5</v>
      </c>
      <c r="C1309" s="1">
        <v>3.4610598000000001</v>
      </c>
      <c r="D1309" s="1">
        <v>-2</v>
      </c>
      <c r="G1309" s="1" t="s">
        <v>204</v>
      </c>
      <c r="H1309" s="1">
        <v>4.3</v>
      </c>
      <c r="I1309" s="1">
        <v>3</v>
      </c>
      <c r="J1309" s="1">
        <v>1</v>
      </c>
      <c r="K1309" s="1">
        <f t="shared" si="106"/>
        <v>0</v>
      </c>
      <c r="L1309" s="1">
        <f t="shared" si="102"/>
        <v>0</v>
      </c>
      <c r="M1309" s="1">
        <f t="shared" si="103"/>
        <v>0</v>
      </c>
      <c r="N1309" s="1">
        <f t="shared" si="104"/>
        <v>1</v>
      </c>
      <c r="O1309" s="1">
        <f t="shared" si="105"/>
        <v>1</v>
      </c>
    </row>
    <row r="1310" spans="1:15" x14ac:dyDescent="0.25">
      <c r="A1310" s="1" t="s">
        <v>109</v>
      </c>
      <c r="B1310" s="1">
        <v>5.7</v>
      </c>
      <c r="C1310" s="1">
        <v>3.3113094099999998</v>
      </c>
      <c r="D1310" s="1">
        <v>6</v>
      </c>
      <c r="G1310" s="1" t="s">
        <v>175</v>
      </c>
      <c r="H1310" s="1">
        <v>3.9</v>
      </c>
      <c r="I1310" s="1">
        <v>3</v>
      </c>
      <c r="J1310" s="1">
        <v>1</v>
      </c>
      <c r="K1310" s="1">
        <f t="shared" si="106"/>
        <v>0</v>
      </c>
      <c r="L1310" s="1">
        <f t="shared" si="102"/>
        <v>0</v>
      </c>
      <c r="M1310" s="1">
        <f t="shared" si="103"/>
        <v>0</v>
      </c>
      <c r="N1310" s="1">
        <f t="shared" si="104"/>
        <v>1</v>
      </c>
      <c r="O1310" s="1">
        <f t="shared" si="105"/>
        <v>1</v>
      </c>
    </row>
    <row r="1311" spans="1:15" x14ac:dyDescent="0.25">
      <c r="A1311" s="1" t="s">
        <v>134</v>
      </c>
      <c r="B1311" s="1">
        <v>6.3</v>
      </c>
      <c r="C1311" s="1">
        <v>4.5383377999999999</v>
      </c>
      <c r="D1311" s="1">
        <v>6</v>
      </c>
      <c r="G1311" s="1" t="s">
        <v>204</v>
      </c>
      <c r="H1311" s="1">
        <v>4.3</v>
      </c>
      <c r="I1311" s="1">
        <v>3</v>
      </c>
      <c r="J1311" s="1">
        <v>1</v>
      </c>
      <c r="K1311" s="1">
        <f t="shared" si="106"/>
        <v>0</v>
      </c>
      <c r="L1311" s="1">
        <f t="shared" si="102"/>
        <v>0</v>
      </c>
      <c r="M1311" s="1">
        <f t="shared" si="103"/>
        <v>0</v>
      </c>
      <c r="N1311" s="1">
        <f t="shared" si="104"/>
        <v>1</v>
      </c>
      <c r="O1311" s="1">
        <f t="shared" si="105"/>
        <v>1</v>
      </c>
    </row>
    <row r="1312" spans="1:15" x14ac:dyDescent="0.25">
      <c r="A1312" s="1" t="s">
        <v>148</v>
      </c>
      <c r="B1312" s="1">
        <v>7.1</v>
      </c>
      <c r="C1312" s="1">
        <v>4.5738365800000009</v>
      </c>
      <c r="D1312" s="1">
        <v>6</v>
      </c>
      <c r="G1312" s="1" t="s">
        <v>138</v>
      </c>
      <c r="H1312" s="1">
        <v>4.7</v>
      </c>
      <c r="I1312" s="1">
        <v>3</v>
      </c>
      <c r="J1312" s="1">
        <v>1</v>
      </c>
      <c r="K1312" s="1">
        <f t="shared" si="106"/>
        <v>0</v>
      </c>
      <c r="L1312" s="1">
        <f t="shared" si="102"/>
        <v>0</v>
      </c>
      <c r="M1312" s="1">
        <f t="shared" si="103"/>
        <v>0</v>
      </c>
      <c r="N1312" s="1">
        <f t="shared" si="104"/>
        <v>1</v>
      </c>
      <c r="O1312" s="1">
        <f t="shared" si="105"/>
        <v>1</v>
      </c>
    </row>
    <row r="1313" spans="1:15" x14ac:dyDescent="0.25">
      <c r="A1313" s="1" t="s">
        <v>81</v>
      </c>
      <c r="B1313" s="1">
        <v>4.5999999999999996</v>
      </c>
      <c r="C1313" s="1">
        <v>4.8212031600000005</v>
      </c>
      <c r="D1313" s="1">
        <v>2</v>
      </c>
      <c r="G1313" s="1" t="s">
        <v>160</v>
      </c>
      <c r="H1313" s="1">
        <v>3.9</v>
      </c>
      <c r="I1313" s="1">
        <v>3</v>
      </c>
      <c r="J1313" s="1">
        <v>1</v>
      </c>
      <c r="K1313" s="1">
        <f t="shared" si="106"/>
        <v>0</v>
      </c>
      <c r="L1313" s="1">
        <f t="shared" si="102"/>
        <v>0</v>
      </c>
      <c r="M1313" s="1">
        <f t="shared" si="103"/>
        <v>0</v>
      </c>
      <c r="N1313" s="1">
        <f t="shared" si="104"/>
        <v>1</v>
      </c>
      <c r="O1313" s="1">
        <f t="shared" si="105"/>
        <v>1</v>
      </c>
    </row>
    <row r="1314" spans="1:15" x14ac:dyDescent="0.25">
      <c r="A1314" s="1" t="s">
        <v>180</v>
      </c>
      <c r="B1314" s="1">
        <v>5</v>
      </c>
      <c r="C1314" s="1">
        <v>4.3382945099999999</v>
      </c>
      <c r="D1314" s="1">
        <v>2</v>
      </c>
      <c r="G1314" s="1" t="s">
        <v>162</v>
      </c>
      <c r="H1314" s="1">
        <v>5.5</v>
      </c>
      <c r="I1314" s="1">
        <v>3</v>
      </c>
      <c r="J1314" s="1">
        <v>1</v>
      </c>
      <c r="K1314" s="1">
        <f t="shared" si="106"/>
        <v>0</v>
      </c>
      <c r="L1314" s="1">
        <f t="shared" si="102"/>
        <v>0</v>
      </c>
      <c r="M1314" s="1">
        <f t="shared" si="103"/>
        <v>0</v>
      </c>
      <c r="N1314" s="1">
        <f t="shared" si="104"/>
        <v>1</v>
      </c>
      <c r="O1314" s="1">
        <f t="shared" si="105"/>
        <v>1</v>
      </c>
    </row>
    <row r="1315" spans="1:15" x14ac:dyDescent="0.25">
      <c r="A1315" s="1" t="s">
        <v>133</v>
      </c>
      <c r="B1315" s="1">
        <v>4.5999999999999996</v>
      </c>
      <c r="C1315" s="1">
        <v>4.4907980000000007</v>
      </c>
      <c r="D1315" s="1">
        <v>2</v>
      </c>
      <c r="G1315" s="1" t="s">
        <v>193</v>
      </c>
      <c r="H1315" s="1">
        <v>4.3</v>
      </c>
      <c r="I1315" s="1">
        <v>3</v>
      </c>
      <c r="J1315" s="1">
        <v>1</v>
      </c>
      <c r="K1315" s="1">
        <f t="shared" si="106"/>
        <v>0</v>
      </c>
      <c r="L1315" s="1">
        <f t="shared" si="102"/>
        <v>0</v>
      </c>
      <c r="M1315" s="1">
        <f t="shared" si="103"/>
        <v>0</v>
      </c>
      <c r="N1315" s="1">
        <f t="shared" si="104"/>
        <v>1</v>
      </c>
      <c r="O1315" s="1">
        <f t="shared" si="105"/>
        <v>1</v>
      </c>
    </row>
    <row r="1316" spans="1:15" x14ac:dyDescent="0.25">
      <c r="A1316" s="1" t="s">
        <v>154</v>
      </c>
      <c r="B1316" s="1">
        <v>5.7</v>
      </c>
      <c r="C1316" s="1">
        <v>4.1224660799999997</v>
      </c>
      <c r="D1316" s="1">
        <v>2</v>
      </c>
      <c r="G1316" s="1" t="s">
        <v>143</v>
      </c>
      <c r="H1316" s="1">
        <v>4.5999999999999996</v>
      </c>
      <c r="I1316" s="1">
        <v>3</v>
      </c>
      <c r="J1316" s="1">
        <v>1</v>
      </c>
      <c r="K1316" s="1">
        <f t="shared" si="106"/>
        <v>0</v>
      </c>
      <c r="L1316" s="1">
        <f t="shared" si="102"/>
        <v>0</v>
      </c>
      <c r="M1316" s="1">
        <f t="shared" si="103"/>
        <v>0</v>
      </c>
      <c r="N1316" s="1">
        <f t="shared" si="104"/>
        <v>1</v>
      </c>
      <c r="O1316" s="1">
        <f t="shared" si="105"/>
        <v>1</v>
      </c>
    </row>
    <row r="1317" spans="1:15" x14ac:dyDescent="0.25">
      <c r="A1317" s="1" t="s">
        <v>89</v>
      </c>
      <c r="B1317" s="1">
        <v>6.2</v>
      </c>
      <c r="C1317" s="1">
        <v>4.229953440000001</v>
      </c>
      <c r="D1317" s="1">
        <v>1</v>
      </c>
      <c r="G1317" s="1" t="s">
        <v>145</v>
      </c>
      <c r="H1317" s="1">
        <v>4.7</v>
      </c>
      <c r="I1317" s="1">
        <v>3</v>
      </c>
      <c r="J1317" s="1">
        <v>1</v>
      </c>
      <c r="K1317" s="1">
        <f t="shared" si="106"/>
        <v>0</v>
      </c>
      <c r="L1317" s="1">
        <f t="shared" si="102"/>
        <v>0</v>
      </c>
      <c r="M1317" s="1">
        <f t="shared" si="103"/>
        <v>0</v>
      </c>
      <c r="N1317" s="1">
        <f t="shared" si="104"/>
        <v>1</v>
      </c>
      <c r="O1317" s="1">
        <f t="shared" si="105"/>
        <v>1</v>
      </c>
    </row>
    <row r="1318" spans="1:15" x14ac:dyDescent="0.25">
      <c r="A1318" s="1" t="s">
        <v>118</v>
      </c>
      <c r="B1318" s="1">
        <v>6.2</v>
      </c>
      <c r="C1318" s="1">
        <v>3.8850290100000002</v>
      </c>
      <c r="D1318" s="1">
        <v>1</v>
      </c>
      <c r="G1318" s="1" t="s">
        <v>74</v>
      </c>
      <c r="H1318" s="1">
        <v>4.4000000000000004</v>
      </c>
      <c r="I1318" s="1">
        <v>3</v>
      </c>
      <c r="J1318" s="1">
        <v>1</v>
      </c>
      <c r="K1318" s="1">
        <f t="shared" si="106"/>
        <v>0</v>
      </c>
      <c r="L1318" s="1">
        <f t="shared" si="102"/>
        <v>0</v>
      </c>
      <c r="M1318" s="1">
        <f t="shared" si="103"/>
        <v>0</v>
      </c>
      <c r="N1318" s="1">
        <f t="shared" si="104"/>
        <v>1</v>
      </c>
      <c r="O1318" s="1">
        <f t="shared" si="105"/>
        <v>1</v>
      </c>
    </row>
    <row r="1319" spans="1:15" x14ac:dyDescent="0.25">
      <c r="A1319" s="1" t="s">
        <v>145</v>
      </c>
      <c r="B1319" s="1">
        <v>4.7</v>
      </c>
      <c r="C1319" s="1">
        <v>3.2317893000000004</v>
      </c>
      <c r="D1319" s="1">
        <v>1</v>
      </c>
      <c r="G1319" s="1" t="s">
        <v>77</v>
      </c>
      <c r="H1319" s="1">
        <v>4.7</v>
      </c>
      <c r="I1319" s="1">
        <v>3</v>
      </c>
      <c r="J1319" s="1">
        <v>1</v>
      </c>
      <c r="K1319" s="1">
        <f t="shared" si="106"/>
        <v>0</v>
      </c>
      <c r="L1319" s="1">
        <f t="shared" si="102"/>
        <v>0</v>
      </c>
      <c r="M1319" s="1">
        <f t="shared" si="103"/>
        <v>0</v>
      </c>
      <c r="N1319" s="1">
        <f t="shared" si="104"/>
        <v>1</v>
      </c>
      <c r="O1319" s="1">
        <f t="shared" si="105"/>
        <v>1</v>
      </c>
    </row>
    <row r="1320" spans="1:15" x14ac:dyDescent="0.25">
      <c r="A1320" s="1" t="s">
        <v>92</v>
      </c>
      <c r="B1320" s="1">
        <v>5.4</v>
      </c>
      <c r="C1320" s="1">
        <v>3.9678229499999995</v>
      </c>
      <c r="D1320" s="1">
        <v>0</v>
      </c>
      <c r="G1320" s="1" t="s">
        <v>112</v>
      </c>
      <c r="H1320" s="1">
        <v>4.9000000000000004</v>
      </c>
      <c r="I1320" s="1">
        <v>3</v>
      </c>
      <c r="J1320" s="1">
        <v>1</v>
      </c>
      <c r="K1320" s="1">
        <f t="shared" si="106"/>
        <v>0</v>
      </c>
      <c r="L1320" s="1">
        <f t="shared" si="102"/>
        <v>0</v>
      </c>
      <c r="M1320" s="1">
        <f t="shared" si="103"/>
        <v>0</v>
      </c>
      <c r="N1320" s="1">
        <f t="shared" si="104"/>
        <v>1</v>
      </c>
      <c r="O1320" s="1">
        <f t="shared" si="105"/>
        <v>1</v>
      </c>
    </row>
    <row r="1321" spans="1:15" x14ac:dyDescent="0.25">
      <c r="A1321" s="1" t="s">
        <v>173</v>
      </c>
      <c r="B1321" s="1">
        <v>4.3</v>
      </c>
      <c r="C1321" s="1">
        <v>3.0862704000000005</v>
      </c>
      <c r="D1321" s="1">
        <v>7</v>
      </c>
      <c r="G1321" s="1" t="s">
        <v>159</v>
      </c>
      <c r="H1321" s="1">
        <v>4.3</v>
      </c>
      <c r="I1321" s="1">
        <v>3</v>
      </c>
      <c r="J1321" s="1">
        <v>1</v>
      </c>
      <c r="K1321" s="1">
        <f t="shared" si="106"/>
        <v>0</v>
      </c>
      <c r="L1321" s="1">
        <f t="shared" si="102"/>
        <v>0</v>
      </c>
      <c r="M1321" s="1">
        <f t="shared" si="103"/>
        <v>0</v>
      </c>
      <c r="N1321" s="1">
        <f t="shared" si="104"/>
        <v>1</v>
      </c>
      <c r="O1321" s="1">
        <f t="shared" si="105"/>
        <v>1</v>
      </c>
    </row>
    <row r="1322" spans="1:15" x14ac:dyDescent="0.25">
      <c r="A1322" s="1" t="s">
        <v>181</v>
      </c>
      <c r="B1322" s="1">
        <v>4.5</v>
      </c>
      <c r="C1322" s="1">
        <v>2.4631398099999995</v>
      </c>
      <c r="D1322" s="1">
        <v>6</v>
      </c>
      <c r="G1322" s="1" t="s">
        <v>89</v>
      </c>
      <c r="H1322" s="1">
        <v>6.2</v>
      </c>
      <c r="I1322" s="1">
        <v>3</v>
      </c>
      <c r="J1322" s="1">
        <v>1</v>
      </c>
      <c r="K1322" s="1">
        <f t="shared" si="106"/>
        <v>0</v>
      </c>
      <c r="L1322" s="1">
        <f t="shared" si="102"/>
        <v>0</v>
      </c>
      <c r="M1322" s="1">
        <f t="shared" si="103"/>
        <v>0</v>
      </c>
      <c r="N1322" s="1">
        <f t="shared" si="104"/>
        <v>1</v>
      </c>
      <c r="O1322" s="1">
        <f t="shared" si="105"/>
        <v>1</v>
      </c>
    </row>
    <row r="1323" spans="1:15" x14ac:dyDescent="0.25">
      <c r="A1323" s="1" t="s">
        <v>72</v>
      </c>
      <c r="B1323" s="1">
        <v>5.0999999999999996</v>
      </c>
      <c r="C1323" s="1">
        <v>3.3976654200000005</v>
      </c>
      <c r="D1323" s="1">
        <v>4</v>
      </c>
      <c r="G1323" s="1" t="s">
        <v>195</v>
      </c>
      <c r="H1323" s="1">
        <v>4.5</v>
      </c>
      <c r="I1323" s="1">
        <v>3</v>
      </c>
      <c r="J1323" s="1">
        <v>1</v>
      </c>
      <c r="K1323" s="1">
        <f t="shared" si="106"/>
        <v>0</v>
      </c>
      <c r="L1323" s="1">
        <f t="shared" si="102"/>
        <v>0</v>
      </c>
      <c r="M1323" s="1">
        <f t="shared" si="103"/>
        <v>0</v>
      </c>
      <c r="N1323" s="1">
        <f t="shared" si="104"/>
        <v>1</v>
      </c>
      <c r="O1323" s="1">
        <f t="shared" si="105"/>
        <v>1</v>
      </c>
    </row>
    <row r="1324" spans="1:15" x14ac:dyDescent="0.25">
      <c r="A1324" s="1" t="s">
        <v>155</v>
      </c>
      <c r="B1324" s="1">
        <v>8.5</v>
      </c>
      <c r="C1324" s="1">
        <v>5.6201155499999995</v>
      </c>
      <c r="D1324" s="1">
        <v>4</v>
      </c>
      <c r="G1324" s="1" t="s">
        <v>125</v>
      </c>
      <c r="H1324" s="1">
        <v>4.4000000000000004</v>
      </c>
      <c r="I1324" s="1">
        <v>3</v>
      </c>
      <c r="J1324" s="1">
        <v>1</v>
      </c>
      <c r="K1324" s="1">
        <f t="shared" si="106"/>
        <v>0</v>
      </c>
      <c r="L1324" s="1">
        <f t="shared" si="102"/>
        <v>0</v>
      </c>
      <c r="M1324" s="1">
        <f t="shared" si="103"/>
        <v>0</v>
      </c>
      <c r="N1324" s="1">
        <f t="shared" si="104"/>
        <v>1</v>
      </c>
      <c r="O1324" s="1">
        <f t="shared" si="105"/>
        <v>1</v>
      </c>
    </row>
    <row r="1325" spans="1:15" x14ac:dyDescent="0.25">
      <c r="A1325" s="1" t="s">
        <v>65</v>
      </c>
      <c r="B1325" s="1">
        <v>5.0999999999999996</v>
      </c>
      <c r="C1325" s="1">
        <v>3.4671213400000003</v>
      </c>
      <c r="D1325" s="1">
        <v>2</v>
      </c>
      <c r="G1325" s="1" t="s">
        <v>145</v>
      </c>
      <c r="H1325" s="1">
        <v>4.7</v>
      </c>
      <c r="I1325" s="1">
        <v>3</v>
      </c>
      <c r="J1325" s="1">
        <v>1</v>
      </c>
      <c r="K1325" s="1">
        <f t="shared" si="106"/>
        <v>0</v>
      </c>
      <c r="L1325" s="1">
        <f t="shared" si="102"/>
        <v>0</v>
      </c>
      <c r="M1325" s="1">
        <f t="shared" si="103"/>
        <v>0</v>
      </c>
      <c r="N1325" s="1">
        <f t="shared" si="104"/>
        <v>1</v>
      </c>
      <c r="O1325" s="1">
        <f t="shared" si="105"/>
        <v>1</v>
      </c>
    </row>
    <row r="1326" spans="1:15" x14ac:dyDescent="0.25">
      <c r="A1326" s="1" t="s">
        <v>161</v>
      </c>
      <c r="B1326" s="1">
        <v>4.2</v>
      </c>
      <c r="C1326" s="1">
        <v>3.5398060899999995</v>
      </c>
      <c r="D1326" s="1">
        <v>2</v>
      </c>
      <c r="G1326" s="1" t="s">
        <v>152</v>
      </c>
      <c r="H1326" s="1">
        <v>4.5</v>
      </c>
      <c r="I1326" s="1">
        <v>3</v>
      </c>
      <c r="J1326" s="1">
        <v>1</v>
      </c>
      <c r="K1326" s="1">
        <f t="shared" si="106"/>
        <v>0</v>
      </c>
      <c r="L1326" s="1">
        <f t="shared" si="102"/>
        <v>0</v>
      </c>
      <c r="M1326" s="1">
        <f t="shared" si="103"/>
        <v>0</v>
      </c>
      <c r="N1326" s="1">
        <f t="shared" si="104"/>
        <v>1</v>
      </c>
      <c r="O1326" s="1">
        <f t="shared" si="105"/>
        <v>1</v>
      </c>
    </row>
    <row r="1327" spans="1:15" x14ac:dyDescent="0.25">
      <c r="A1327" s="1" t="s">
        <v>164</v>
      </c>
      <c r="B1327" s="1">
        <v>4.3</v>
      </c>
      <c r="C1327" s="1">
        <v>3.3468193000000013</v>
      </c>
      <c r="D1327" s="1">
        <v>2</v>
      </c>
      <c r="G1327" s="1" t="s">
        <v>104</v>
      </c>
      <c r="H1327" s="1">
        <v>5.4</v>
      </c>
      <c r="I1327" s="1">
        <v>3</v>
      </c>
      <c r="J1327" s="1">
        <v>1</v>
      </c>
      <c r="K1327" s="1">
        <f t="shared" si="106"/>
        <v>0</v>
      </c>
      <c r="L1327" s="1">
        <f t="shared" si="102"/>
        <v>0</v>
      </c>
      <c r="M1327" s="1">
        <f t="shared" si="103"/>
        <v>0</v>
      </c>
      <c r="N1327" s="1">
        <f t="shared" si="104"/>
        <v>1</v>
      </c>
      <c r="O1327" s="1">
        <f t="shared" si="105"/>
        <v>1</v>
      </c>
    </row>
    <row r="1328" spans="1:15" x14ac:dyDescent="0.25">
      <c r="A1328" s="1" t="s">
        <v>94</v>
      </c>
      <c r="B1328" s="1">
        <v>4.8</v>
      </c>
      <c r="C1328" s="1">
        <v>4.1194046000000011</v>
      </c>
      <c r="D1328" s="1">
        <v>2</v>
      </c>
      <c r="G1328" s="1" t="s">
        <v>168</v>
      </c>
      <c r="H1328" s="1">
        <v>4.4000000000000004</v>
      </c>
      <c r="I1328" s="1">
        <v>3</v>
      </c>
      <c r="J1328" s="1">
        <v>1</v>
      </c>
      <c r="K1328" s="1">
        <f t="shared" si="106"/>
        <v>0</v>
      </c>
      <c r="L1328" s="1">
        <f t="shared" si="102"/>
        <v>0</v>
      </c>
      <c r="M1328" s="1">
        <f t="shared" si="103"/>
        <v>0</v>
      </c>
      <c r="N1328" s="1">
        <f t="shared" si="104"/>
        <v>1</v>
      </c>
      <c r="O1328" s="1">
        <f t="shared" si="105"/>
        <v>1</v>
      </c>
    </row>
    <row r="1329" spans="1:15" x14ac:dyDescent="0.25">
      <c r="A1329" s="1" t="s">
        <v>102</v>
      </c>
      <c r="B1329" s="1">
        <v>4.3</v>
      </c>
      <c r="C1329" s="1">
        <v>2.4810658000000001</v>
      </c>
      <c r="D1329" s="1">
        <v>2</v>
      </c>
      <c r="G1329" s="1" t="s">
        <v>126</v>
      </c>
      <c r="H1329" s="1">
        <v>4.4000000000000004</v>
      </c>
      <c r="I1329" s="1">
        <v>3</v>
      </c>
      <c r="J1329" s="1">
        <v>1</v>
      </c>
      <c r="K1329" s="1">
        <f t="shared" si="106"/>
        <v>0</v>
      </c>
      <c r="L1329" s="1">
        <f t="shared" si="102"/>
        <v>0</v>
      </c>
      <c r="M1329" s="1">
        <f t="shared" si="103"/>
        <v>0</v>
      </c>
      <c r="N1329" s="1">
        <f t="shared" si="104"/>
        <v>1</v>
      </c>
      <c r="O1329" s="1">
        <f t="shared" si="105"/>
        <v>1</v>
      </c>
    </row>
    <row r="1330" spans="1:15" x14ac:dyDescent="0.25">
      <c r="A1330" s="1" t="s">
        <v>146</v>
      </c>
      <c r="B1330" s="1">
        <v>4.3</v>
      </c>
      <c r="C1330" s="1">
        <v>2.6122458000000011</v>
      </c>
      <c r="D1330" s="1">
        <v>2</v>
      </c>
      <c r="G1330" s="1" t="s">
        <v>147</v>
      </c>
      <c r="H1330" s="1">
        <v>5.0999999999999996</v>
      </c>
      <c r="I1330" s="1">
        <v>3</v>
      </c>
      <c r="J1330" s="1">
        <v>1</v>
      </c>
      <c r="K1330" s="1">
        <f t="shared" si="106"/>
        <v>0</v>
      </c>
      <c r="L1330" s="1">
        <f t="shared" si="102"/>
        <v>0</v>
      </c>
      <c r="M1330" s="1">
        <f t="shared" si="103"/>
        <v>0</v>
      </c>
      <c r="N1330" s="1">
        <f t="shared" si="104"/>
        <v>1</v>
      </c>
      <c r="O1330" s="1">
        <f t="shared" si="105"/>
        <v>1</v>
      </c>
    </row>
    <row r="1331" spans="1:15" x14ac:dyDescent="0.25">
      <c r="A1331" s="1" t="s">
        <v>156</v>
      </c>
      <c r="B1331" s="1">
        <v>4.7</v>
      </c>
      <c r="C1331" s="1">
        <v>3.5777232000000008</v>
      </c>
      <c r="D1331" s="1">
        <v>2</v>
      </c>
      <c r="G1331" s="1" t="s">
        <v>206</v>
      </c>
      <c r="H1331" s="1">
        <v>4.4000000000000004</v>
      </c>
      <c r="I1331" s="1">
        <v>3</v>
      </c>
      <c r="J1331" s="1">
        <v>1</v>
      </c>
      <c r="K1331" s="1">
        <f t="shared" si="106"/>
        <v>0</v>
      </c>
      <c r="L1331" s="1">
        <f t="shared" si="102"/>
        <v>0</v>
      </c>
      <c r="M1331" s="1">
        <f t="shared" si="103"/>
        <v>0</v>
      </c>
      <c r="N1331" s="1">
        <f t="shared" si="104"/>
        <v>1</v>
      </c>
      <c r="O1331" s="1">
        <f t="shared" si="105"/>
        <v>1</v>
      </c>
    </row>
    <row r="1332" spans="1:15" x14ac:dyDescent="0.25">
      <c r="A1332" s="1" t="s">
        <v>59</v>
      </c>
      <c r="B1332" s="1">
        <v>6.7</v>
      </c>
      <c r="C1332" s="1">
        <v>3.5519136100000006</v>
      </c>
      <c r="D1332" s="1">
        <v>1</v>
      </c>
      <c r="G1332" s="1" t="s">
        <v>173</v>
      </c>
      <c r="H1332" s="1">
        <v>4.3</v>
      </c>
      <c r="I1332" s="1">
        <v>3</v>
      </c>
      <c r="J1332" s="1">
        <v>1</v>
      </c>
      <c r="K1332" s="1">
        <f t="shared" si="106"/>
        <v>0</v>
      </c>
      <c r="L1332" s="1">
        <f t="shared" si="102"/>
        <v>0</v>
      </c>
      <c r="M1332" s="1">
        <f t="shared" si="103"/>
        <v>0</v>
      </c>
      <c r="N1332" s="1">
        <f t="shared" si="104"/>
        <v>1</v>
      </c>
      <c r="O1332" s="1">
        <f t="shared" si="105"/>
        <v>1</v>
      </c>
    </row>
    <row r="1333" spans="1:15" x14ac:dyDescent="0.25">
      <c r="A1333" s="1" t="s">
        <v>62</v>
      </c>
      <c r="B1333" s="1">
        <v>4.5</v>
      </c>
      <c r="C1333" s="1">
        <v>4.9037839999999999</v>
      </c>
      <c r="D1333" s="1">
        <v>1</v>
      </c>
      <c r="G1333" s="1" t="s">
        <v>200</v>
      </c>
      <c r="H1333" s="1">
        <v>4.4000000000000004</v>
      </c>
      <c r="I1333" s="1">
        <v>3</v>
      </c>
      <c r="J1333" s="1">
        <v>1</v>
      </c>
      <c r="K1333" s="1">
        <f t="shared" si="106"/>
        <v>0</v>
      </c>
      <c r="L1333" s="1">
        <f t="shared" si="102"/>
        <v>0</v>
      </c>
      <c r="M1333" s="1">
        <f t="shared" si="103"/>
        <v>0</v>
      </c>
      <c r="N1333" s="1">
        <f t="shared" si="104"/>
        <v>1</v>
      </c>
      <c r="O1333" s="1">
        <f t="shared" si="105"/>
        <v>1</v>
      </c>
    </row>
    <row r="1334" spans="1:15" x14ac:dyDescent="0.25">
      <c r="A1334" s="1" t="s">
        <v>70</v>
      </c>
      <c r="B1334" s="1">
        <v>3.7</v>
      </c>
      <c r="C1334" s="1">
        <v>5.8386018300000009</v>
      </c>
      <c r="D1334" s="1">
        <v>1</v>
      </c>
      <c r="G1334" s="1" t="s">
        <v>117</v>
      </c>
      <c r="H1334" s="1">
        <v>4.5999999999999996</v>
      </c>
      <c r="I1334" s="1">
        <v>3</v>
      </c>
      <c r="J1334" s="1">
        <v>1</v>
      </c>
      <c r="K1334" s="1">
        <f t="shared" si="106"/>
        <v>0</v>
      </c>
      <c r="L1334" s="1">
        <f t="shared" si="102"/>
        <v>0</v>
      </c>
      <c r="M1334" s="1">
        <f t="shared" si="103"/>
        <v>0</v>
      </c>
      <c r="N1334" s="1">
        <f t="shared" si="104"/>
        <v>1</v>
      </c>
      <c r="O1334" s="1">
        <f t="shared" si="105"/>
        <v>1</v>
      </c>
    </row>
    <row r="1335" spans="1:15" x14ac:dyDescent="0.25">
      <c r="A1335" s="1" t="s">
        <v>163</v>
      </c>
      <c r="B1335" s="1">
        <v>5.6</v>
      </c>
      <c r="C1335" s="1">
        <v>3.6028257999999989</v>
      </c>
      <c r="D1335" s="1">
        <v>1</v>
      </c>
      <c r="G1335" s="1" t="s">
        <v>135</v>
      </c>
      <c r="H1335" s="1">
        <v>4.9000000000000004</v>
      </c>
      <c r="I1335" s="1">
        <v>3</v>
      </c>
      <c r="J1335" s="1">
        <v>1</v>
      </c>
      <c r="K1335" s="1">
        <f t="shared" si="106"/>
        <v>0</v>
      </c>
      <c r="L1335" s="1">
        <f t="shared" si="102"/>
        <v>0</v>
      </c>
      <c r="M1335" s="1">
        <f t="shared" si="103"/>
        <v>0</v>
      </c>
      <c r="N1335" s="1">
        <f t="shared" si="104"/>
        <v>1</v>
      </c>
      <c r="O1335" s="1">
        <f t="shared" si="105"/>
        <v>1</v>
      </c>
    </row>
    <row r="1336" spans="1:15" x14ac:dyDescent="0.25">
      <c r="A1336" s="1" t="s">
        <v>74</v>
      </c>
      <c r="B1336" s="1">
        <v>4.4000000000000004</v>
      </c>
      <c r="C1336" s="1">
        <v>3.395529199999999</v>
      </c>
      <c r="D1336" s="1">
        <v>1</v>
      </c>
      <c r="G1336" s="1" t="s">
        <v>120</v>
      </c>
      <c r="H1336" s="1">
        <v>4.0999999999999996</v>
      </c>
      <c r="I1336" s="1">
        <v>3</v>
      </c>
      <c r="J1336" s="1">
        <v>0</v>
      </c>
      <c r="K1336" s="1">
        <f t="shared" si="106"/>
        <v>0</v>
      </c>
      <c r="L1336" s="1">
        <f t="shared" si="102"/>
        <v>0</v>
      </c>
      <c r="M1336" s="1">
        <f t="shared" si="103"/>
        <v>0</v>
      </c>
      <c r="N1336" s="1">
        <f t="shared" si="104"/>
        <v>1</v>
      </c>
      <c r="O1336" s="1">
        <f t="shared" si="105"/>
        <v>1</v>
      </c>
    </row>
    <row r="1337" spans="1:15" x14ac:dyDescent="0.25">
      <c r="A1337" s="1" t="s">
        <v>77</v>
      </c>
      <c r="B1337" s="1">
        <v>4.7</v>
      </c>
      <c r="C1337" s="1">
        <v>3.4805576400000002</v>
      </c>
      <c r="D1337" s="1">
        <v>1</v>
      </c>
      <c r="G1337" s="1" t="s">
        <v>72</v>
      </c>
      <c r="H1337" s="1">
        <v>5.0999999999999996</v>
      </c>
      <c r="I1337" s="1">
        <v>3</v>
      </c>
      <c r="J1337" s="1">
        <v>0</v>
      </c>
      <c r="K1337" s="1">
        <f t="shared" si="106"/>
        <v>0</v>
      </c>
      <c r="L1337" s="1">
        <f t="shared" si="102"/>
        <v>0</v>
      </c>
      <c r="M1337" s="1">
        <f t="shared" si="103"/>
        <v>0</v>
      </c>
      <c r="N1337" s="1">
        <f t="shared" si="104"/>
        <v>1</v>
      </c>
      <c r="O1337" s="1">
        <f t="shared" si="105"/>
        <v>1</v>
      </c>
    </row>
    <row r="1338" spans="1:15" x14ac:dyDescent="0.25">
      <c r="A1338" s="1" t="s">
        <v>84</v>
      </c>
      <c r="B1338" s="1">
        <v>5</v>
      </c>
      <c r="C1338" s="1">
        <v>5.0000969099999999</v>
      </c>
      <c r="D1338" s="1">
        <v>1</v>
      </c>
      <c r="G1338" s="1" t="s">
        <v>167</v>
      </c>
      <c r="H1338" s="1">
        <v>4.5</v>
      </c>
      <c r="I1338" s="1">
        <v>3</v>
      </c>
      <c r="J1338" s="1">
        <v>0</v>
      </c>
      <c r="K1338" s="1">
        <f t="shared" si="106"/>
        <v>0</v>
      </c>
      <c r="L1338" s="1">
        <f t="shared" si="102"/>
        <v>0</v>
      </c>
      <c r="M1338" s="1">
        <f t="shared" si="103"/>
        <v>0</v>
      </c>
      <c r="N1338" s="1">
        <f t="shared" si="104"/>
        <v>1</v>
      </c>
      <c r="O1338" s="1">
        <f t="shared" si="105"/>
        <v>1</v>
      </c>
    </row>
    <row r="1339" spans="1:15" x14ac:dyDescent="0.25">
      <c r="A1339" s="1" t="s">
        <v>100</v>
      </c>
      <c r="B1339" s="1">
        <v>4.8</v>
      </c>
      <c r="C1339" s="1">
        <v>3.5702955799999998</v>
      </c>
      <c r="D1339" s="1">
        <v>1</v>
      </c>
      <c r="G1339" s="1" t="s">
        <v>91</v>
      </c>
      <c r="H1339" s="1">
        <v>4.9000000000000004</v>
      </c>
      <c r="I1339" s="1">
        <v>3</v>
      </c>
      <c r="J1339" s="1">
        <v>0</v>
      </c>
      <c r="K1339" s="1">
        <f t="shared" si="106"/>
        <v>0</v>
      </c>
      <c r="L1339" s="1">
        <f t="shared" si="102"/>
        <v>0</v>
      </c>
      <c r="M1339" s="1">
        <f t="shared" si="103"/>
        <v>0</v>
      </c>
      <c r="N1339" s="1">
        <f t="shared" si="104"/>
        <v>1</v>
      </c>
      <c r="O1339" s="1">
        <f t="shared" si="105"/>
        <v>1</v>
      </c>
    </row>
    <row r="1340" spans="1:15" x14ac:dyDescent="0.25">
      <c r="A1340" s="1" t="s">
        <v>105</v>
      </c>
      <c r="B1340" s="1">
        <v>4.4000000000000004</v>
      </c>
      <c r="C1340" s="1">
        <v>4.2451057299999988</v>
      </c>
      <c r="D1340" s="1">
        <v>1</v>
      </c>
      <c r="G1340" s="1" t="s">
        <v>177</v>
      </c>
      <c r="H1340" s="1">
        <v>4.8</v>
      </c>
      <c r="I1340" s="1">
        <v>3</v>
      </c>
      <c r="J1340" s="1">
        <v>0</v>
      </c>
      <c r="K1340" s="1">
        <f t="shared" si="106"/>
        <v>0</v>
      </c>
      <c r="L1340" s="1">
        <f t="shared" si="102"/>
        <v>0</v>
      </c>
      <c r="M1340" s="1">
        <f t="shared" si="103"/>
        <v>0</v>
      </c>
      <c r="N1340" s="1">
        <f t="shared" si="104"/>
        <v>1</v>
      </c>
      <c r="O1340" s="1">
        <f t="shared" si="105"/>
        <v>1</v>
      </c>
    </row>
    <row r="1341" spans="1:15" x14ac:dyDescent="0.25">
      <c r="A1341" s="1" t="s">
        <v>112</v>
      </c>
      <c r="B1341" s="1">
        <v>4.9000000000000004</v>
      </c>
      <c r="C1341" s="1">
        <v>3.3096378000000004</v>
      </c>
      <c r="D1341" s="1">
        <v>1</v>
      </c>
      <c r="G1341" s="1" t="s">
        <v>160</v>
      </c>
      <c r="H1341" s="1">
        <v>3.9</v>
      </c>
      <c r="I1341" s="1">
        <v>3</v>
      </c>
      <c r="J1341" s="1">
        <v>0</v>
      </c>
      <c r="K1341" s="1">
        <f t="shared" si="106"/>
        <v>0</v>
      </c>
      <c r="L1341" s="1">
        <f t="shared" si="102"/>
        <v>0</v>
      </c>
      <c r="M1341" s="1">
        <f t="shared" si="103"/>
        <v>0</v>
      </c>
      <c r="N1341" s="1">
        <f t="shared" si="104"/>
        <v>1</v>
      </c>
      <c r="O1341" s="1">
        <f t="shared" si="105"/>
        <v>1</v>
      </c>
    </row>
    <row r="1342" spans="1:15" x14ac:dyDescent="0.25">
      <c r="A1342" s="1" t="s">
        <v>124</v>
      </c>
      <c r="B1342" s="1">
        <v>4.5</v>
      </c>
      <c r="C1342" s="1">
        <v>4.2109407800000005</v>
      </c>
      <c r="D1342" s="1">
        <v>1</v>
      </c>
      <c r="G1342" s="1" t="s">
        <v>76</v>
      </c>
      <c r="H1342" s="1">
        <v>4.9000000000000004</v>
      </c>
      <c r="I1342" s="1">
        <v>3</v>
      </c>
      <c r="J1342" s="1">
        <v>0</v>
      </c>
      <c r="K1342" s="1">
        <f t="shared" si="106"/>
        <v>0</v>
      </c>
      <c r="L1342" s="1">
        <f t="shared" si="102"/>
        <v>0</v>
      </c>
      <c r="M1342" s="1">
        <f t="shared" si="103"/>
        <v>0</v>
      </c>
      <c r="N1342" s="1">
        <f t="shared" si="104"/>
        <v>1</v>
      </c>
      <c r="O1342" s="1">
        <f t="shared" si="105"/>
        <v>1</v>
      </c>
    </row>
    <row r="1343" spans="1:15" x14ac:dyDescent="0.25">
      <c r="A1343" s="1" t="s">
        <v>147</v>
      </c>
      <c r="B1343" s="1">
        <v>5.0999999999999996</v>
      </c>
      <c r="C1343" s="1">
        <v>1.5397416699999997</v>
      </c>
      <c r="D1343" s="1">
        <v>1</v>
      </c>
      <c r="G1343" s="1" t="s">
        <v>184</v>
      </c>
      <c r="H1343" s="1">
        <v>5.4</v>
      </c>
      <c r="I1343" s="1">
        <v>3</v>
      </c>
      <c r="J1343" s="1">
        <v>0</v>
      </c>
      <c r="K1343" s="1">
        <f t="shared" si="106"/>
        <v>0</v>
      </c>
      <c r="L1343" s="1">
        <f t="shared" si="102"/>
        <v>0</v>
      </c>
      <c r="M1343" s="1">
        <f t="shared" si="103"/>
        <v>0</v>
      </c>
      <c r="N1343" s="1">
        <f t="shared" si="104"/>
        <v>1</v>
      </c>
      <c r="O1343" s="1">
        <f t="shared" si="105"/>
        <v>1</v>
      </c>
    </row>
    <row r="1344" spans="1:15" x14ac:dyDescent="0.25">
      <c r="A1344" s="1" t="s">
        <v>150</v>
      </c>
      <c r="B1344" s="1">
        <v>5.7</v>
      </c>
      <c r="C1344" s="1">
        <v>4.06953152</v>
      </c>
      <c r="D1344" s="1">
        <v>1</v>
      </c>
      <c r="G1344" s="1" t="s">
        <v>88</v>
      </c>
      <c r="H1344" s="1">
        <v>4.5</v>
      </c>
      <c r="I1344" s="1">
        <v>3</v>
      </c>
      <c r="J1344" s="1">
        <v>0</v>
      </c>
      <c r="K1344" s="1">
        <f t="shared" si="106"/>
        <v>0</v>
      </c>
      <c r="L1344" s="1">
        <f t="shared" si="102"/>
        <v>0</v>
      </c>
      <c r="M1344" s="1">
        <f t="shared" si="103"/>
        <v>0</v>
      </c>
      <c r="N1344" s="1">
        <f t="shared" si="104"/>
        <v>1</v>
      </c>
      <c r="O1344" s="1">
        <f t="shared" si="105"/>
        <v>1</v>
      </c>
    </row>
    <row r="1345" spans="1:15" x14ac:dyDescent="0.25">
      <c r="A1345" s="1" t="s">
        <v>159</v>
      </c>
      <c r="B1345" s="1">
        <v>4.3</v>
      </c>
      <c r="C1345" s="1">
        <v>2.7452404000000001</v>
      </c>
      <c r="D1345" s="1">
        <v>1</v>
      </c>
      <c r="G1345" s="1" t="s">
        <v>104</v>
      </c>
      <c r="H1345" s="1">
        <v>5.4</v>
      </c>
      <c r="I1345" s="1">
        <v>3</v>
      </c>
      <c r="J1345" s="1">
        <v>0</v>
      </c>
      <c r="K1345" s="1">
        <f t="shared" si="106"/>
        <v>0</v>
      </c>
      <c r="L1345" s="1">
        <f t="shared" si="102"/>
        <v>0</v>
      </c>
      <c r="M1345" s="1">
        <f t="shared" si="103"/>
        <v>0</v>
      </c>
      <c r="N1345" s="1">
        <f t="shared" si="104"/>
        <v>1</v>
      </c>
      <c r="O1345" s="1">
        <f t="shared" si="105"/>
        <v>1</v>
      </c>
    </row>
    <row r="1346" spans="1:15" x14ac:dyDescent="0.25">
      <c r="A1346" s="1" t="s">
        <v>63</v>
      </c>
      <c r="B1346" s="1">
        <v>4.4000000000000004</v>
      </c>
      <c r="C1346" s="1">
        <v>2.5949213999999992</v>
      </c>
      <c r="D1346" s="1">
        <v>0</v>
      </c>
      <c r="G1346" s="1" t="s">
        <v>71</v>
      </c>
      <c r="H1346" s="1">
        <v>4.3</v>
      </c>
      <c r="I1346" s="1">
        <v>3</v>
      </c>
      <c r="J1346" s="1">
        <v>0</v>
      </c>
      <c r="K1346" s="1">
        <f t="shared" si="106"/>
        <v>0</v>
      </c>
      <c r="L1346" s="1">
        <f t="shared" ref="L1346:L1409" si="107">IF(AND((J1346&lt;I1346),(J1346&gt;2),(I1346&lt;10)),1,0)</f>
        <v>0</v>
      </c>
      <c r="M1346" s="1">
        <f t="shared" ref="M1346:M1409" si="108">IF(J1346&gt;=10,1,0)</f>
        <v>0</v>
      </c>
      <c r="N1346" s="1">
        <f t="shared" ref="N1346:N1409" si="109">IF(J1346&lt;=2,1,0)</f>
        <v>1</v>
      </c>
      <c r="O1346" s="1">
        <f t="shared" ref="O1346:O1409" si="110">SUM(K1346:N1346)</f>
        <v>1</v>
      </c>
    </row>
    <row r="1347" spans="1:15" x14ac:dyDescent="0.25">
      <c r="A1347" s="1" t="s">
        <v>76</v>
      </c>
      <c r="B1347" s="1">
        <v>4.9000000000000004</v>
      </c>
      <c r="C1347" s="1">
        <v>3.7997194800000003</v>
      </c>
      <c r="D1347" s="1">
        <v>0</v>
      </c>
      <c r="G1347" s="1" t="s">
        <v>98</v>
      </c>
      <c r="H1347" s="1">
        <v>5</v>
      </c>
      <c r="I1347" s="1">
        <v>3</v>
      </c>
      <c r="J1347" s="1">
        <v>0</v>
      </c>
      <c r="K1347" s="1">
        <f t="shared" si="106"/>
        <v>0</v>
      </c>
      <c r="L1347" s="1">
        <f t="shared" si="107"/>
        <v>0</v>
      </c>
      <c r="M1347" s="1">
        <f t="shared" si="108"/>
        <v>0</v>
      </c>
      <c r="N1347" s="1">
        <f t="shared" si="109"/>
        <v>1</v>
      </c>
      <c r="O1347" s="1">
        <f t="shared" si="110"/>
        <v>1</v>
      </c>
    </row>
    <row r="1348" spans="1:15" x14ac:dyDescent="0.25">
      <c r="A1348" s="1" t="s">
        <v>116</v>
      </c>
      <c r="B1348" s="1">
        <v>4</v>
      </c>
      <c r="C1348" s="1">
        <v>3.9136903999999997</v>
      </c>
      <c r="D1348" s="1">
        <v>0</v>
      </c>
      <c r="G1348" s="1" t="s">
        <v>71</v>
      </c>
      <c r="H1348" s="1">
        <v>4.3</v>
      </c>
      <c r="I1348" s="1">
        <v>3</v>
      </c>
      <c r="J1348" s="1">
        <v>0</v>
      </c>
      <c r="K1348" s="1">
        <f t="shared" si="106"/>
        <v>0</v>
      </c>
      <c r="L1348" s="1">
        <f t="shared" si="107"/>
        <v>0</v>
      </c>
      <c r="M1348" s="1">
        <f t="shared" si="108"/>
        <v>0</v>
      </c>
      <c r="N1348" s="1">
        <f t="shared" si="109"/>
        <v>1</v>
      </c>
      <c r="O1348" s="1">
        <f t="shared" si="110"/>
        <v>1</v>
      </c>
    </row>
    <row r="1349" spans="1:15" x14ac:dyDescent="0.25">
      <c r="A1349" s="1" t="s">
        <v>120</v>
      </c>
      <c r="B1349" s="1">
        <v>4.0999999999999996</v>
      </c>
      <c r="C1349" s="1">
        <v>3.8355906000000011</v>
      </c>
      <c r="D1349" s="1">
        <v>0</v>
      </c>
      <c r="G1349" s="1" t="s">
        <v>177</v>
      </c>
      <c r="H1349" s="1">
        <v>4.8</v>
      </c>
      <c r="I1349" s="1">
        <v>3</v>
      </c>
      <c r="J1349" s="1">
        <v>0</v>
      </c>
      <c r="K1349" s="1">
        <f t="shared" si="106"/>
        <v>0</v>
      </c>
      <c r="L1349" s="1">
        <f t="shared" si="107"/>
        <v>0</v>
      </c>
      <c r="M1349" s="1">
        <f t="shared" si="108"/>
        <v>0</v>
      </c>
      <c r="N1349" s="1">
        <f t="shared" si="109"/>
        <v>1</v>
      </c>
      <c r="O1349" s="1">
        <f t="shared" si="110"/>
        <v>1</v>
      </c>
    </row>
    <row r="1350" spans="1:15" x14ac:dyDescent="0.25">
      <c r="A1350" s="1" t="s">
        <v>178</v>
      </c>
      <c r="B1350" s="1">
        <v>5.3</v>
      </c>
      <c r="C1350" s="1">
        <v>4.4718024000000005</v>
      </c>
      <c r="D1350" s="1">
        <v>-3</v>
      </c>
      <c r="G1350" s="1" t="s">
        <v>126</v>
      </c>
      <c r="H1350" s="1">
        <v>4.4000000000000004</v>
      </c>
      <c r="I1350" s="1">
        <v>3</v>
      </c>
      <c r="J1350" s="1">
        <v>0</v>
      </c>
      <c r="K1350" s="1">
        <f t="shared" si="106"/>
        <v>0</v>
      </c>
      <c r="L1350" s="1">
        <f t="shared" si="107"/>
        <v>0</v>
      </c>
      <c r="M1350" s="1">
        <f t="shared" si="108"/>
        <v>0</v>
      </c>
      <c r="N1350" s="1">
        <f t="shared" si="109"/>
        <v>1</v>
      </c>
      <c r="O1350" s="1">
        <f t="shared" si="110"/>
        <v>1</v>
      </c>
    </row>
    <row r="1351" spans="1:15" x14ac:dyDescent="0.25">
      <c r="A1351" s="1" t="s">
        <v>81</v>
      </c>
      <c r="B1351" s="1">
        <v>4.5999999999999996</v>
      </c>
      <c r="C1351" s="1">
        <v>3.7346905400000003</v>
      </c>
      <c r="D1351" s="1">
        <v>15</v>
      </c>
      <c r="G1351" s="1" t="s">
        <v>182</v>
      </c>
      <c r="H1351" s="1">
        <v>5.0999999999999996</v>
      </c>
      <c r="I1351" s="1">
        <v>3</v>
      </c>
      <c r="J1351" s="1">
        <v>0</v>
      </c>
      <c r="K1351" s="1">
        <f t="shared" si="106"/>
        <v>0</v>
      </c>
      <c r="L1351" s="1">
        <f t="shared" si="107"/>
        <v>0</v>
      </c>
      <c r="M1351" s="1">
        <f t="shared" si="108"/>
        <v>0</v>
      </c>
      <c r="N1351" s="1">
        <f t="shared" si="109"/>
        <v>1</v>
      </c>
      <c r="O1351" s="1">
        <f t="shared" si="110"/>
        <v>1</v>
      </c>
    </row>
    <row r="1352" spans="1:15" x14ac:dyDescent="0.25">
      <c r="A1352" s="1" t="s">
        <v>180</v>
      </c>
      <c r="B1352" s="1">
        <v>5</v>
      </c>
      <c r="C1352" s="1">
        <v>4.4963775800000008</v>
      </c>
      <c r="D1352" s="1">
        <v>8</v>
      </c>
      <c r="G1352" s="1" t="s">
        <v>179</v>
      </c>
      <c r="H1352" s="1">
        <v>5.4</v>
      </c>
      <c r="I1352" s="1">
        <v>3</v>
      </c>
      <c r="J1352" s="1">
        <v>0</v>
      </c>
      <c r="K1352" s="1">
        <f t="shared" si="106"/>
        <v>0</v>
      </c>
      <c r="L1352" s="1">
        <f t="shared" si="107"/>
        <v>0</v>
      </c>
      <c r="M1352" s="1">
        <f t="shared" si="108"/>
        <v>0</v>
      </c>
      <c r="N1352" s="1">
        <f t="shared" si="109"/>
        <v>1</v>
      </c>
      <c r="O1352" s="1">
        <f t="shared" si="110"/>
        <v>1</v>
      </c>
    </row>
    <row r="1353" spans="1:15" x14ac:dyDescent="0.25">
      <c r="A1353" s="1" t="s">
        <v>189</v>
      </c>
      <c r="B1353" s="1">
        <v>4.4000000000000004</v>
      </c>
      <c r="C1353" s="1">
        <v>3.2347666100000003</v>
      </c>
      <c r="D1353" s="1">
        <v>8</v>
      </c>
      <c r="G1353" s="1" t="s">
        <v>153</v>
      </c>
      <c r="H1353" s="1">
        <v>3.8</v>
      </c>
      <c r="I1353" s="1">
        <v>3</v>
      </c>
      <c r="J1353" s="1">
        <v>0</v>
      </c>
      <c r="K1353" s="1">
        <f t="shared" si="106"/>
        <v>0</v>
      </c>
      <c r="L1353" s="1">
        <f t="shared" si="107"/>
        <v>0</v>
      </c>
      <c r="M1353" s="1">
        <f t="shared" si="108"/>
        <v>0</v>
      </c>
      <c r="N1353" s="1">
        <f t="shared" si="109"/>
        <v>1</v>
      </c>
      <c r="O1353" s="1">
        <f t="shared" si="110"/>
        <v>1</v>
      </c>
    </row>
    <row r="1354" spans="1:15" x14ac:dyDescent="0.25">
      <c r="A1354" s="1" t="s">
        <v>149</v>
      </c>
      <c r="B1354" s="1">
        <v>4.4000000000000004</v>
      </c>
      <c r="C1354" s="1">
        <v>1.8021170999999994</v>
      </c>
      <c r="D1354" s="1">
        <v>8</v>
      </c>
      <c r="G1354" s="1" t="s">
        <v>108</v>
      </c>
      <c r="H1354" s="1">
        <v>4.4000000000000004</v>
      </c>
      <c r="I1354" s="1">
        <v>3</v>
      </c>
      <c r="J1354" s="1">
        <v>0</v>
      </c>
      <c r="K1354" s="1">
        <f t="shared" si="106"/>
        <v>0</v>
      </c>
      <c r="L1354" s="1">
        <f t="shared" si="107"/>
        <v>0</v>
      </c>
      <c r="M1354" s="1">
        <f t="shared" si="108"/>
        <v>0</v>
      </c>
      <c r="N1354" s="1">
        <f t="shared" si="109"/>
        <v>1</v>
      </c>
      <c r="O1354" s="1">
        <f t="shared" si="110"/>
        <v>1</v>
      </c>
    </row>
    <row r="1355" spans="1:15" x14ac:dyDescent="0.25">
      <c r="A1355" s="1" t="s">
        <v>92</v>
      </c>
      <c r="B1355" s="1">
        <v>5.4</v>
      </c>
      <c r="C1355" s="1">
        <v>3.9183246299999999</v>
      </c>
      <c r="D1355" s="1">
        <v>6</v>
      </c>
      <c r="G1355" s="1" t="s">
        <v>153</v>
      </c>
      <c r="H1355" s="1">
        <v>3.8</v>
      </c>
      <c r="I1355" s="1">
        <v>3</v>
      </c>
      <c r="J1355" s="1">
        <v>0</v>
      </c>
      <c r="K1355" s="1">
        <f t="shared" si="106"/>
        <v>0</v>
      </c>
      <c r="L1355" s="1">
        <f t="shared" si="107"/>
        <v>0</v>
      </c>
      <c r="M1355" s="1">
        <f t="shared" si="108"/>
        <v>0</v>
      </c>
      <c r="N1355" s="1">
        <f t="shared" si="109"/>
        <v>1</v>
      </c>
      <c r="O1355" s="1">
        <f t="shared" si="110"/>
        <v>1</v>
      </c>
    </row>
    <row r="1356" spans="1:15" x14ac:dyDescent="0.25">
      <c r="A1356" s="1" t="s">
        <v>109</v>
      </c>
      <c r="B1356" s="1">
        <v>5.7</v>
      </c>
      <c r="C1356" s="1">
        <v>2.3435325100000002</v>
      </c>
      <c r="D1356" s="1">
        <v>6</v>
      </c>
      <c r="G1356" s="1" t="s">
        <v>71</v>
      </c>
      <c r="H1356" s="1">
        <v>4.3</v>
      </c>
      <c r="I1356" s="1">
        <v>3</v>
      </c>
      <c r="J1356" s="1">
        <v>0</v>
      </c>
      <c r="K1356" s="1">
        <f t="shared" si="106"/>
        <v>0</v>
      </c>
      <c r="L1356" s="1">
        <f t="shared" si="107"/>
        <v>0</v>
      </c>
      <c r="M1356" s="1">
        <f t="shared" si="108"/>
        <v>0</v>
      </c>
      <c r="N1356" s="1">
        <f t="shared" si="109"/>
        <v>1</v>
      </c>
      <c r="O1356" s="1">
        <f t="shared" si="110"/>
        <v>1</v>
      </c>
    </row>
    <row r="1357" spans="1:15" x14ac:dyDescent="0.25">
      <c r="A1357" s="1" t="s">
        <v>133</v>
      </c>
      <c r="B1357" s="1">
        <v>4.5999999999999996</v>
      </c>
      <c r="C1357" s="1">
        <v>4.3776283200000012</v>
      </c>
      <c r="D1357" s="1">
        <v>6</v>
      </c>
      <c r="G1357" s="1" t="s">
        <v>197</v>
      </c>
      <c r="H1357" s="1">
        <v>4.4000000000000004</v>
      </c>
      <c r="I1357" s="1">
        <v>3</v>
      </c>
      <c r="J1357" s="1">
        <v>0</v>
      </c>
      <c r="K1357" s="1">
        <f t="shared" si="106"/>
        <v>0</v>
      </c>
      <c r="L1357" s="1">
        <f t="shared" si="107"/>
        <v>0</v>
      </c>
      <c r="M1357" s="1">
        <f t="shared" si="108"/>
        <v>0</v>
      </c>
      <c r="N1357" s="1">
        <f t="shared" si="109"/>
        <v>1</v>
      </c>
      <c r="O1357" s="1">
        <f t="shared" si="110"/>
        <v>1</v>
      </c>
    </row>
    <row r="1358" spans="1:15" x14ac:dyDescent="0.25">
      <c r="A1358" s="1" t="s">
        <v>138</v>
      </c>
      <c r="B1358" s="1">
        <v>4.7</v>
      </c>
      <c r="C1358" s="1">
        <v>4.1049860000000011</v>
      </c>
      <c r="D1358" s="1">
        <v>6</v>
      </c>
      <c r="G1358" s="1" t="s">
        <v>108</v>
      </c>
      <c r="H1358" s="1">
        <v>4.4000000000000004</v>
      </c>
      <c r="I1358" s="1">
        <v>3</v>
      </c>
      <c r="J1358" s="1">
        <v>0</v>
      </c>
      <c r="K1358" s="1">
        <f t="shared" si="106"/>
        <v>0</v>
      </c>
      <c r="L1358" s="1">
        <f t="shared" si="107"/>
        <v>0</v>
      </c>
      <c r="M1358" s="1">
        <f t="shared" si="108"/>
        <v>0</v>
      </c>
      <c r="N1358" s="1">
        <f t="shared" si="109"/>
        <v>1</v>
      </c>
      <c r="O1358" s="1">
        <f t="shared" si="110"/>
        <v>1</v>
      </c>
    </row>
    <row r="1359" spans="1:15" x14ac:dyDescent="0.25">
      <c r="A1359" s="1" t="s">
        <v>154</v>
      </c>
      <c r="B1359" s="1">
        <v>5.7</v>
      </c>
      <c r="C1359" s="1">
        <v>3.6065826700000008</v>
      </c>
      <c r="D1359" s="1">
        <v>6</v>
      </c>
      <c r="G1359" s="1" t="s">
        <v>146</v>
      </c>
      <c r="H1359" s="1">
        <v>4.3</v>
      </c>
      <c r="I1359" s="1">
        <v>3</v>
      </c>
      <c r="J1359" s="1">
        <v>0</v>
      </c>
      <c r="K1359" s="1">
        <f t="shared" si="106"/>
        <v>0</v>
      </c>
      <c r="L1359" s="1">
        <f t="shared" si="107"/>
        <v>0</v>
      </c>
      <c r="M1359" s="1">
        <f t="shared" si="108"/>
        <v>0</v>
      </c>
      <c r="N1359" s="1">
        <f t="shared" si="109"/>
        <v>1</v>
      </c>
      <c r="O1359" s="1">
        <f t="shared" si="110"/>
        <v>1</v>
      </c>
    </row>
    <row r="1360" spans="1:15" x14ac:dyDescent="0.25">
      <c r="A1360" s="1" t="s">
        <v>204</v>
      </c>
      <c r="B1360" s="1">
        <v>4.3</v>
      </c>
      <c r="C1360" s="1">
        <v>3.4388833000000001</v>
      </c>
      <c r="D1360" s="1">
        <v>4</v>
      </c>
      <c r="G1360" s="1" t="s">
        <v>71</v>
      </c>
      <c r="H1360" s="1">
        <v>4.3</v>
      </c>
      <c r="I1360" s="1">
        <v>3</v>
      </c>
      <c r="J1360" s="1">
        <v>0</v>
      </c>
      <c r="K1360" s="1">
        <f t="shared" si="106"/>
        <v>0</v>
      </c>
      <c r="L1360" s="1">
        <f t="shared" si="107"/>
        <v>0</v>
      </c>
      <c r="M1360" s="1">
        <f t="shared" si="108"/>
        <v>0</v>
      </c>
      <c r="N1360" s="1">
        <f t="shared" si="109"/>
        <v>1</v>
      </c>
      <c r="O1360" s="1">
        <f t="shared" si="110"/>
        <v>1</v>
      </c>
    </row>
    <row r="1361" spans="1:15" x14ac:dyDescent="0.25">
      <c r="A1361" s="1" t="s">
        <v>135</v>
      </c>
      <c r="B1361" s="1">
        <v>4.9000000000000004</v>
      </c>
      <c r="C1361" s="1">
        <v>2.2010011899999999</v>
      </c>
      <c r="D1361" s="1">
        <v>3.5</v>
      </c>
      <c r="G1361" s="1" t="s">
        <v>82</v>
      </c>
      <c r="H1361" s="1">
        <v>4.3</v>
      </c>
      <c r="I1361" s="1">
        <v>3</v>
      </c>
      <c r="J1361" s="1">
        <v>0</v>
      </c>
      <c r="K1361" s="1">
        <f t="shared" si="106"/>
        <v>0</v>
      </c>
      <c r="L1361" s="1">
        <f t="shared" si="107"/>
        <v>0</v>
      </c>
      <c r="M1361" s="1">
        <f t="shared" si="108"/>
        <v>0</v>
      </c>
      <c r="N1361" s="1">
        <f t="shared" si="109"/>
        <v>1</v>
      </c>
      <c r="O1361" s="1">
        <f t="shared" si="110"/>
        <v>1</v>
      </c>
    </row>
    <row r="1362" spans="1:15" x14ac:dyDescent="0.25">
      <c r="A1362" s="1" t="s">
        <v>162</v>
      </c>
      <c r="B1362" s="1">
        <v>5.5</v>
      </c>
      <c r="C1362" s="1">
        <v>3.1294931000000008</v>
      </c>
      <c r="D1362" s="1">
        <v>2</v>
      </c>
      <c r="G1362" s="1" t="s">
        <v>115</v>
      </c>
      <c r="H1362" s="1">
        <v>4.9000000000000004</v>
      </c>
      <c r="I1362" s="1">
        <v>3</v>
      </c>
      <c r="J1362" s="1">
        <v>0</v>
      </c>
      <c r="K1362" s="1">
        <f t="shared" si="106"/>
        <v>0</v>
      </c>
      <c r="L1362" s="1">
        <f t="shared" si="107"/>
        <v>0</v>
      </c>
      <c r="M1362" s="1">
        <f t="shared" si="108"/>
        <v>0</v>
      </c>
      <c r="N1362" s="1">
        <f t="shared" si="109"/>
        <v>1</v>
      </c>
      <c r="O1362" s="1">
        <f t="shared" si="110"/>
        <v>1</v>
      </c>
    </row>
    <row r="1363" spans="1:15" x14ac:dyDescent="0.25">
      <c r="A1363" s="1" t="s">
        <v>79</v>
      </c>
      <c r="B1363" s="1">
        <v>4.3</v>
      </c>
      <c r="C1363" s="1">
        <v>3.7974512199999992</v>
      </c>
      <c r="D1363" s="1">
        <v>2</v>
      </c>
      <c r="G1363" s="1" t="s">
        <v>177</v>
      </c>
      <c r="H1363" s="1">
        <v>4.8</v>
      </c>
      <c r="I1363" s="1">
        <v>3</v>
      </c>
      <c r="J1363" s="1">
        <v>0</v>
      </c>
      <c r="K1363" s="1">
        <f t="shared" si="106"/>
        <v>0</v>
      </c>
      <c r="L1363" s="1">
        <f t="shared" si="107"/>
        <v>0</v>
      </c>
      <c r="M1363" s="1">
        <f t="shared" si="108"/>
        <v>0</v>
      </c>
      <c r="N1363" s="1">
        <f t="shared" si="109"/>
        <v>1</v>
      </c>
      <c r="O1363" s="1">
        <f t="shared" si="110"/>
        <v>1</v>
      </c>
    </row>
    <row r="1364" spans="1:15" x14ac:dyDescent="0.25">
      <c r="A1364" s="1" t="s">
        <v>88</v>
      </c>
      <c r="B1364" s="1">
        <v>4.5</v>
      </c>
      <c r="C1364" s="1">
        <v>2.8735389000000002</v>
      </c>
      <c r="D1364" s="1">
        <v>2</v>
      </c>
      <c r="G1364" s="1" t="s">
        <v>140</v>
      </c>
      <c r="H1364" s="1">
        <v>4.9000000000000004</v>
      </c>
      <c r="I1364" s="1">
        <v>3</v>
      </c>
      <c r="J1364" s="1">
        <v>0</v>
      </c>
      <c r="K1364" s="1">
        <f t="shared" ref="K1364:K1427" si="111">IF(AND((10&gt;J1364),(J1364&gt;I1364),(I1364&gt;2)),1,0)</f>
        <v>0</v>
      </c>
      <c r="L1364" s="1">
        <f t="shared" si="107"/>
        <v>0</v>
      </c>
      <c r="M1364" s="1">
        <f t="shared" si="108"/>
        <v>0</v>
      </c>
      <c r="N1364" s="1">
        <f t="shared" si="109"/>
        <v>1</v>
      </c>
      <c r="O1364" s="1">
        <f t="shared" si="110"/>
        <v>1</v>
      </c>
    </row>
    <row r="1365" spans="1:15" x14ac:dyDescent="0.25">
      <c r="A1365" s="1" t="s">
        <v>134</v>
      </c>
      <c r="B1365" s="1">
        <v>6.3</v>
      </c>
      <c r="C1365" s="1">
        <v>4.8303899900000014</v>
      </c>
      <c r="D1365" s="1">
        <v>2</v>
      </c>
      <c r="G1365" s="1" t="s">
        <v>122</v>
      </c>
      <c r="H1365" s="1">
        <v>4.5</v>
      </c>
      <c r="I1365" s="1">
        <v>3</v>
      </c>
      <c r="J1365" s="1">
        <v>0</v>
      </c>
      <c r="K1365" s="1">
        <f t="shared" si="111"/>
        <v>0</v>
      </c>
      <c r="L1365" s="1">
        <f t="shared" si="107"/>
        <v>0</v>
      </c>
      <c r="M1365" s="1">
        <f t="shared" si="108"/>
        <v>0</v>
      </c>
      <c r="N1365" s="1">
        <f t="shared" si="109"/>
        <v>1</v>
      </c>
      <c r="O1365" s="1">
        <f t="shared" si="110"/>
        <v>1</v>
      </c>
    </row>
    <row r="1366" spans="1:15" x14ac:dyDescent="0.25">
      <c r="A1366" s="1" t="s">
        <v>148</v>
      </c>
      <c r="B1366" s="1">
        <v>7.1</v>
      </c>
      <c r="C1366" s="1">
        <v>4.8521126099999998</v>
      </c>
      <c r="D1366" s="1">
        <v>2</v>
      </c>
      <c r="G1366" s="1" t="s">
        <v>146</v>
      </c>
      <c r="H1366" s="1">
        <v>4.3</v>
      </c>
      <c r="I1366" s="1">
        <v>3</v>
      </c>
      <c r="J1366" s="1">
        <v>0</v>
      </c>
      <c r="K1366" s="1">
        <f t="shared" si="111"/>
        <v>0</v>
      </c>
      <c r="L1366" s="1">
        <f t="shared" si="107"/>
        <v>0</v>
      </c>
      <c r="M1366" s="1">
        <f t="shared" si="108"/>
        <v>0</v>
      </c>
      <c r="N1366" s="1">
        <f t="shared" si="109"/>
        <v>1</v>
      </c>
      <c r="O1366" s="1">
        <f t="shared" si="110"/>
        <v>1</v>
      </c>
    </row>
    <row r="1367" spans="1:15" x14ac:dyDescent="0.25">
      <c r="A1367" s="1" t="s">
        <v>93</v>
      </c>
      <c r="B1367" s="1">
        <v>4.5</v>
      </c>
      <c r="C1367" s="1">
        <v>2.5925542100000003</v>
      </c>
      <c r="D1367" s="1">
        <v>1.5</v>
      </c>
      <c r="G1367" s="1" t="s">
        <v>86</v>
      </c>
      <c r="H1367" s="1">
        <v>4.3</v>
      </c>
      <c r="I1367" s="1">
        <v>3</v>
      </c>
      <c r="J1367" s="1">
        <v>0</v>
      </c>
      <c r="K1367" s="1">
        <f t="shared" si="111"/>
        <v>0</v>
      </c>
      <c r="L1367" s="1">
        <f t="shared" si="107"/>
        <v>0</v>
      </c>
      <c r="M1367" s="1">
        <f t="shared" si="108"/>
        <v>0</v>
      </c>
      <c r="N1367" s="1">
        <f t="shared" si="109"/>
        <v>1</v>
      </c>
      <c r="O1367" s="1">
        <f t="shared" si="110"/>
        <v>1</v>
      </c>
    </row>
    <row r="1368" spans="1:15" x14ac:dyDescent="0.25">
      <c r="A1368" s="1" t="s">
        <v>200</v>
      </c>
      <c r="B1368" s="1">
        <v>4.4000000000000004</v>
      </c>
      <c r="C1368" s="1">
        <v>3.6644434000000006</v>
      </c>
      <c r="D1368" s="1">
        <v>1.5</v>
      </c>
      <c r="G1368" s="1" t="s">
        <v>176</v>
      </c>
      <c r="H1368" s="1">
        <v>4.2</v>
      </c>
      <c r="I1368" s="1">
        <v>3</v>
      </c>
      <c r="J1368" s="1">
        <v>0</v>
      </c>
      <c r="K1368" s="1">
        <f t="shared" si="111"/>
        <v>0</v>
      </c>
      <c r="L1368" s="1">
        <f t="shared" si="107"/>
        <v>0</v>
      </c>
      <c r="M1368" s="1">
        <f t="shared" si="108"/>
        <v>0</v>
      </c>
      <c r="N1368" s="1">
        <f t="shared" si="109"/>
        <v>1</v>
      </c>
      <c r="O1368" s="1">
        <f t="shared" si="110"/>
        <v>1</v>
      </c>
    </row>
    <row r="1369" spans="1:15" x14ac:dyDescent="0.25">
      <c r="A1369" s="1" t="s">
        <v>160</v>
      </c>
      <c r="B1369" s="1">
        <v>3.9</v>
      </c>
      <c r="C1369" s="1">
        <v>3.6337134999999994</v>
      </c>
      <c r="D1369" s="1">
        <v>1</v>
      </c>
      <c r="G1369" s="1" t="s">
        <v>193</v>
      </c>
      <c r="H1369" s="1">
        <v>4.3</v>
      </c>
      <c r="I1369" s="1">
        <v>3</v>
      </c>
      <c r="J1369" s="1">
        <v>0</v>
      </c>
      <c r="K1369" s="1">
        <f t="shared" si="111"/>
        <v>0</v>
      </c>
      <c r="L1369" s="1">
        <f t="shared" si="107"/>
        <v>0</v>
      </c>
      <c r="M1369" s="1">
        <f t="shared" si="108"/>
        <v>0</v>
      </c>
      <c r="N1369" s="1">
        <f t="shared" si="109"/>
        <v>1</v>
      </c>
      <c r="O1369" s="1">
        <f t="shared" si="110"/>
        <v>1</v>
      </c>
    </row>
    <row r="1370" spans="1:15" x14ac:dyDescent="0.25">
      <c r="A1370" s="1" t="s">
        <v>64</v>
      </c>
      <c r="B1370" s="1">
        <v>4.5</v>
      </c>
      <c r="C1370" s="1">
        <v>3.7566900099999994</v>
      </c>
      <c r="D1370" s="1">
        <v>1</v>
      </c>
      <c r="G1370" s="1" t="s">
        <v>197</v>
      </c>
      <c r="H1370" s="1">
        <v>4.4000000000000004</v>
      </c>
      <c r="I1370" s="1">
        <v>3</v>
      </c>
      <c r="J1370" s="1">
        <v>0</v>
      </c>
      <c r="K1370" s="1">
        <f t="shared" si="111"/>
        <v>0</v>
      </c>
      <c r="L1370" s="1">
        <f t="shared" si="107"/>
        <v>0</v>
      </c>
      <c r="M1370" s="1">
        <f t="shared" si="108"/>
        <v>0</v>
      </c>
      <c r="N1370" s="1">
        <f t="shared" si="109"/>
        <v>1</v>
      </c>
      <c r="O1370" s="1">
        <f t="shared" si="110"/>
        <v>1</v>
      </c>
    </row>
    <row r="1371" spans="1:15" x14ac:dyDescent="0.25">
      <c r="A1371" s="1" t="s">
        <v>89</v>
      </c>
      <c r="B1371" s="1">
        <v>6.2</v>
      </c>
      <c r="C1371" s="1">
        <v>3.2835084799999996</v>
      </c>
      <c r="D1371" s="1">
        <v>1</v>
      </c>
      <c r="G1371" s="1" t="s">
        <v>124</v>
      </c>
      <c r="H1371" s="1">
        <v>4.5</v>
      </c>
      <c r="I1371" s="1">
        <v>3</v>
      </c>
      <c r="J1371" s="1">
        <v>0</v>
      </c>
      <c r="K1371" s="1">
        <f t="shared" si="111"/>
        <v>0</v>
      </c>
      <c r="L1371" s="1">
        <f t="shared" si="107"/>
        <v>0</v>
      </c>
      <c r="M1371" s="1">
        <f t="shared" si="108"/>
        <v>0</v>
      </c>
      <c r="N1371" s="1">
        <f t="shared" si="109"/>
        <v>1</v>
      </c>
      <c r="O1371" s="1">
        <f t="shared" si="110"/>
        <v>1</v>
      </c>
    </row>
    <row r="1372" spans="1:15" x14ac:dyDescent="0.25">
      <c r="A1372" s="1" t="s">
        <v>97</v>
      </c>
      <c r="B1372" s="1">
        <v>4.5</v>
      </c>
      <c r="C1372" s="1">
        <v>3.7302909099999995</v>
      </c>
      <c r="D1372" s="1">
        <v>1</v>
      </c>
      <c r="G1372" s="1" t="s">
        <v>91</v>
      </c>
      <c r="H1372" s="1">
        <v>4.9000000000000004</v>
      </c>
      <c r="I1372" s="1">
        <v>3</v>
      </c>
      <c r="J1372" s="1">
        <v>0</v>
      </c>
      <c r="K1372" s="1">
        <f t="shared" si="111"/>
        <v>0</v>
      </c>
      <c r="L1372" s="1">
        <f t="shared" si="107"/>
        <v>0</v>
      </c>
      <c r="M1372" s="1">
        <f t="shared" si="108"/>
        <v>0</v>
      </c>
      <c r="N1372" s="1">
        <f t="shared" si="109"/>
        <v>1</v>
      </c>
      <c r="O1372" s="1">
        <f t="shared" si="110"/>
        <v>1</v>
      </c>
    </row>
    <row r="1373" spans="1:15" x14ac:dyDescent="0.25">
      <c r="A1373" s="1" t="s">
        <v>195</v>
      </c>
      <c r="B1373" s="1">
        <v>4.5</v>
      </c>
      <c r="C1373" s="1">
        <v>3.281864979999999</v>
      </c>
      <c r="D1373" s="1">
        <v>1</v>
      </c>
      <c r="G1373" s="1" t="s">
        <v>108</v>
      </c>
      <c r="H1373" s="1">
        <v>4.4000000000000004</v>
      </c>
      <c r="I1373" s="1">
        <v>3</v>
      </c>
      <c r="J1373" s="1">
        <v>0</v>
      </c>
      <c r="K1373" s="1">
        <f t="shared" si="111"/>
        <v>0</v>
      </c>
      <c r="L1373" s="1">
        <f t="shared" si="107"/>
        <v>0</v>
      </c>
      <c r="M1373" s="1">
        <f t="shared" si="108"/>
        <v>0</v>
      </c>
      <c r="N1373" s="1">
        <f t="shared" si="109"/>
        <v>1</v>
      </c>
      <c r="O1373" s="1">
        <f t="shared" si="110"/>
        <v>1</v>
      </c>
    </row>
    <row r="1374" spans="1:15" x14ac:dyDescent="0.25">
      <c r="A1374" s="1" t="s">
        <v>117</v>
      </c>
      <c r="B1374" s="1">
        <v>4.5999999999999996</v>
      </c>
      <c r="C1374" s="1">
        <v>1.8144176500000007</v>
      </c>
      <c r="D1374" s="1">
        <v>1</v>
      </c>
      <c r="G1374" s="1" t="s">
        <v>151</v>
      </c>
      <c r="H1374" s="1">
        <v>4.3</v>
      </c>
      <c r="I1374" s="1">
        <v>3</v>
      </c>
      <c r="J1374" s="1">
        <v>0</v>
      </c>
      <c r="K1374" s="1">
        <f t="shared" si="111"/>
        <v>0</v>
      </c>
      <c r="L1374" s="1">
        <f t="shared" si="107"/>
        <v>0</v>
      </c>
      <c r="M1374" s="1">
        <f t="shared" si="108"/>
        <v>0</v>
      </c>
      <c r="N1374" s="1">
        <f t="shared" si="109"/>
        <v>1</v>
      </c>
      <c r="O1374" s="1">
        <f t="shared" si="110"/>
        <v>1</v>
      </c>
    </row>
    <row r="1375" spans="1:15" x14ac:dyDescent="0.25">
      <c r="A1375" s="1" t="s">
        <v>125</v>
      </c>
      <c r="B1375" s="1">
        <v>4.4000000000000004</v>
      </c>
      <c r="C1375" s="1">
        <v>3.1265065600000002</v>
      </c>
      <c r="D1375" s="1">
        <v>1</v>
      </c>
      <c r="G1375" s="1" t="s">
        <v>160</v>
      </c>
      <c r="H1375" s="1">
        <v>3.9</v>
      </c>
      <c r="I1375" s="1">
        <v>3</v>
      </c>
      <c r="J1375" s="1">
        <v>0</v>
      </c>
      <c r="K1375" s="1">
        <f t="shared" si="111"/>
        <v>0</v>
      </c>
      <c r="L1375" s="1">
        <f t="shared" si="107"/>
        <v>0</v>
      </c>
      <c r="M1375" s="1">
        <f t="shared" si="108"/>
        <v>0</v>
      </c>
      <c r="N1375" s="1">
        <f t="shared" si="109"/>
        <v>1</v>
      </c>
      <c r="O1375" s="1">
        <f t="shared" si="110"/>
        <v>1</v>
      </c>
    </row>
    <row r="1376" spans="1:15" x14ac:dyDescent="0.25">
      <c r="A1376" s="1" t="s">
        <v>182</v>
      </c>
      <c r="B1376" s="1">
        <v>5.0999999999999996</v>
      </c>
      <c r="C1376" s="1">
        <v>3.640443040000001</v>
      </c>
      <c r="D1376" s="1">
        <v>1</v>
      </c>
      <c r="G1376" s="1" t="s">
        <v>193</v>
      </c>
      <c r="H1376" s="1">
        <v>4.3</v>
      </c>
      <c r="I1376" s="1">
        <v>3</v>
      </c>
      <c r="J1376" s="1">
        <v>0</v>
      </c>
      <c r="K1376" s="1">
        <f t="shared" si="111"/>
        <v>0</v>
      </c>
      <c r="L1376" s="1">
        <f t="shared" si="107"/>
        <v>0</v>
      </c>
      <c r="M1376" s="1">
        <f t="shared" si="108"/>
        <v>0</v>
      </c>
      <c r="N1376" s="1">
        <f t="shared" si="109"/>
        <v>1</v>
      </c>
      <c r="O1376" s="1">
        <f t="shared" si="110"/>
        <v>1</v>
      </c>
    </row>
    <row r="1377" spans="1:15" x14ac:dyDescent="0.25">
      <c r="A1377" s="1" t="s">
        <v>145</v>
      </c>
      <c r="B1377" s="1">
        <v>4.7</v>
      </c>
      <c r="C1377" s="1">
        <v>3.118327139999999</v>
      </c>
      <c r="D1377" s="1">
        <v>1</v>
      </c>
      <c r="G1377" s="1" t="s">
        <v>112</v>
      </c>
      <c r="H1377" s="1">
        <v>4.9000000000000004</v>
      </c>
      <c r="I1377" s="1">
        <v>3</v>
      </c>
      <c r="J1377" s="1">
        <v>0</v>
      </c>
      <c r="K1377" s="1">
        <f t="shared" si="111"/>
        <v>0</v>
      </c>
      <c r="L1377" s="1">
        <f t="shared" si="107"/>
        <v>0</v>
      </c>
      <c r="M1377" s="1">
        <f t="shared" si="108"/>
        <v>0</v>
      </c>
      <c r="N1377" s="1">
        <f t="shared" si="109"/>
        <v>1</v>
      </c>
      <c r="O1377" s="1">
        <f t="shared" si="110"/>
        <v>1</v>
      </c>
    </row>
    <row r="1378" spans="1:15" x14ac:dyDescent="0.25">
      <c r="A1378" s="1" t="s">
        <v>152</v>
      </c>
      <c r="B1378" s="1">
        <v>4.5</v>
      </c>
      <c r="C1378" s="1">
        <v>3.4349345599999994</v>
      </c>
      <c r="D1378" s="1">
        <v>1</v>
      </c>
      <c r="G1378" s="1" t="s">
        <v>187</v>
      </c>
      <c r="H1378" s="1">
        <v>4.4000000000000004</v>
      </c>
      <c r="I1378" s="1">
        <v>3</v>
      </c>
      <c r="J1378" s="1">
        <v>0</v>
      </c>
      <c r="K1378" s="1">
        <f t="shared" si="111"/>
        <v>0</v>
      </c>
      <c r="L1378" s="1">
        <f t="shared" si="107"/>
        <v>0</v>
      </c>
      <c r="M1378" s="1">
        <f t="shared" si="108"/>
        <v>0</v>
      </c>
      <c r="N1378" s="1">
        <f t="shared" si="109"/>
        <v>1</v>
      </c>
      <c r="O1378" s="1">
        <f t="shared" si="110"/>
        <v>1</v>
      </c>
    </row>
    <row r="1379" spans="1:15" x14ac:dyDescent="0.25">
      <c r="A1379" s="1" t="s">
        <v>141</v>
      </c>
      <c r="B1379" s="1">
        <v>4.7</v>
      </c>
      <c r="C1379" s="1">
        <v>3.2563071899999994</v>
      </c>
      <c r="D1379" s="1">
        <v>9</v>
      </c>
      <c r="G1379" s="1" t="s">
        <v>125</v>
      </c>
      <c r="H1379" s="1">
        <v>4.4000000000000004</v>
      </c>
      <c r="I1379" s="1">
        <v>3</v>
      </c>
      <c r="J1379" s="1">
        <v>0</v>
      </c>
      <c r="K1379" s="1">
        <f t="shared" si="111"/>
        <v>0</v>
      </c>
      <c r="L1379" s="1">
        <f t="shared" si="107"/>
        <v>0</v>
      </c>
      <c r="M1379" s="1">
        <f t="shared" si="108"/>
        <v>0</v>
      </c>
      <c r="N1379" s="1">
        <f t="shared" si="109"/>
        <v>1</v>
      </c>
      <c r="O1379" s="1">
        <f t="shared" si="110"/>
        <v>1</v>
      </c>
    </row>
    <row r="1380" spans="1:15" x14ac:dyDescent="0.25">
      <c r="A1380" s="1" t="s">
        <v>63</v>
      </c>
      <c r="B1380" s="1">
        <v>4.4000000000000004</v>
      </c>
      <c r="C1380" s="1">
        <v>4.0003587999999999</v>
      </c>
      <c r="D1380" s="1">
        <v>6.5</v>
      </c>
      <c r="G1380" s="1" t="s">
        <v>125</v>
      </c>
      <c r="H1380" s="1">
        <v>4.4000000000000004</v>
      </c>
      <c r="I1380" s="1">
        <v>3</v>
      </c>
      <c r="J1380" s="1">
        <v>0</v>
      </c>
      <c r="K1380" s="1">
        <f t="shared" si="111"/>
        <v>0</v>
      </c>
      <c r="L1380" s="1">
        <f t="shared" si="107"/>
        <v>0</v>
      </c>
      <c r="M1380" s="1">
        <f t="shared" si="108"/>
        <v>0</v>
      </c>
      <c r="N1380" s="1">
        <f t="shared" si="109"/>
        <v>1</v>
      </c>
      <c r="O1380" s="1">
        <f t="shared" si="110"/>
        <v>1</v>
      </c>
    </row>
    <row r="1381" spans="1:15" x14ac:dyDescent="0.25">
      <c r="A1381" s="1" t="s">
        <v>101</v>
      </c>
      <c r="B1381" s="1">
        <v>4.9000000000000004</v>
      </c>
      <c r="C1381" s="1">
        <v>4.1424918799999997</v>
      </c>
      <c r="D1381" s="1">
        <v>6</v>
      </c>
      <c r="G1381" s="1" t="s">
        <v>63</v>
      </c>
      <c r="H1381" s="1">
        <v>4.4000000000000004</v>
      </c>
      <c r="I1381" s="1">
        <v>3</v>
      </c>
      <c r="J1381" s="1">
        <v>0</v>
      </c>
      <c r="K1381" s="1">
        <f t="shared" si="111"/>
        <v>0</v>
      </c>
      <c r="L1381" s="1">
        <f t="shared" si="107"/>
        <v>0</v>
      </c>
      <c r="M1381" s="1">
        <f t="shared" si="108"/>
        <v>0</v>
      </c>
      <c r="N1381" s="1">
        <f t="shared" si="109"/>
        <v>1</v>
      </c>
      <c r="O1381" s="1">
        <f t="shared" si="110"/>
        <v>1</v>
      </c>
    </row>
    <row r="1382" spans="1:15" x14ac:dyDescent="0.25">
      <c r="A1382" s="1" t="s">
        <v>137</v>
      </c>
      <c r="B1382" s="1">
        <v>5.3</v>
      </c>
      <c r="C1382" s="1">
        <v>4.9730096499999998</v>
      </c>
      <c r="D1382" s="1">
        <v>6</v>
      </c>
      <c r="G1382" s="1" t="s">
        <v>113</v>
      </c>
      <c r="H1382" s="1">
        <v>4.3</v>
      </c>
      <c r="I1382" s="1">
        <v>3</v>
      </c>
      <c r="J1382" s="1">
        <v>0</v>
      </c>
      <c r="K1382" s="1">
        <f t="shared" si="111"/>
        <v>0</v>
      </c>
      <c r="L1382" s="1">
        <f t="shared" si="107"/>
        <v>0</v>
      </c>
      <c r="M1382" s="1">
        <f t="shared" si="108"/>
        <v>0</v>
      </c>
      <c r="N1382" s="1">
        <f t="shared" si="109"/>
        <v>1</v>
      </c>
      <c r="O1382" s="1">
        <f t="shared" si="110"/>
        <v>1</v>
      </c>
    </row>
    <row r="1383" spans="1:15" x14ac:dyDescent="0.25">
      <c r="A1383" s="1" t="s">
        <v>114</v>
      </c>
      <c r="B1383" s="1">
        <v>4.5</v>
      </c>
      <c r="C1383" s="1">
        <v>3.3495173999999999</v>
      </c>
      <c r="D1383" s="1">
        <v>5</v>
      </c>
      <c r="G1383" s="1" t="s">
        <v>81</v>
      </c>
      <c r="H1383" s="1">
        <v>4.5999999999999996</v>
      </c>
      <c r="I1383" s="1">
        <v>3</v>
      </c>
      <c r="J1383" s="1">
        <v>0</v>
      </c>
      <c r="K1383" s="1">
        <f t="shared" si="111"/>
        <v>0</v>
      </c>
      <c r="L1383" s="1">
        <f t="shared" si="107"/>
        <v>0</v>
      </c>
      <c r="M1383" s="1">
        <f t="shared" si="108"/>
        <v>0</v>
      </c>
      <c r="N1383" s="1">
        <f t="shared" si="109"/>
        <v>1</v>
      </c>
      <c r="O1383" s="1">
        <f t="shared" si="110"/>
        <v>1</v>
      </c>
    </row>
    <row r="1384" spans="1:15" x14ac:dyDescent="0.25">
      <c r="A1384" s="1" t="s">
        <v>188</v>
      </c>
      <c r="B1384" s="1">
        <v>4.3</v>
      </c>
      <c r="C1384" s="1">
        <v>3.7251714000000007</v>
      </c>
      <c r="D1384" s="1">
        <v>4</v>
      </c>
      <c r="G1384" s="1" t="s">
        <v>88</v>
      </c>
      <c r="H1384" s="1">
        <v>4.5</v>
      </c>
      <c r="I1384" s="1">
        <v>3</v>
      </c>
      <c r="J1384" s="1">
        <v>0</v>
      </c>
      <c r="K1384" s="1">
        <f t="shared" si="111"/>
        <v>0</v>
      </c>
      <c r="L1384" s="1">
        <f t="shared" si="107"/>
        <v>0</v>
      </c>
      <c r="M1384" s="1">
        <f t="shared" si="108"/>
        <v>0</v>
      </c>
      <c r="N1384" s="1">
        <f t="shared" si="109"/>
        <v>1</v>
      </c>
      <c r="O1384" s="1">
        <f t="shared" si="110"/>
        <v>1</v>
      </c>
    </row>
    <row r="1385" spans="1:15" x14ac:dyDescent="0.25">
      <c r="A1385" s="1" t="s">
        <v>131</v>
      </c>
      <c r="B1385" s="1">
        <v>4.7</v>
      </c>
      <c r="C1385" s="1">
        <v>3.0859120100000013</v>
      </c>
      <c r="D1385" s="1">
        <v>4</v>
      </c>
      <c r="G1385" s="1" t="s">
        <v>136</v>
      </c>
      <c r="H1385" s="1">
        <v>4.2</v>
      </c>
      <c r="I1385" s="1">
        <v>3</v>
      </c>
      <c r="J1385" s="1">
        <v>-1</v>
      </c>
      <c r="K1385" s="1">
        <f t="shared" si="111"/>
        <v>0</v>
      </c>
      <c r="L1385" s="1">
        <f t="shared" si="107"/>
        <v>0</v>
      </c>
      <c r="M1385" s="1">
        <f t="shared" si="108"/>
        <v>0</v>
      </c>
      <c r="N1385" s="1">
        <f t="shared" si="109"/>
        <v>1</v>
      </c>
      <c r="O1385" s="1">
        <f t="shared" si="110"/>
        <v>1</v>
      </c>
    </row>
    <row r="1386" spans="1:15" x14ac:dyDescent="0.25">
      <c r="A1386" s="1" t="s">
        <v>151</v>
      </c>
      <c r="B1386" s="1">
        <v>4.3</v>
      </c>
      <c r="C1386" s="1">
        <v>3.9370407799999994</v>
      </c>
      <c r="D1386" s="1">
        <v>4</v>
      </c>
      <c r="G1386" s="1" t="s">
        <v>132</v>
      </c>
      <c r="H1386" s="1">
        <v>5.0999999999999996</v>
      </c>
      <c r="I1386" s="1">
        <v>3</v>
      </c>
      <c r="J1386" s="1">
        <v>-1</v>
      </c>
      <c r="K1386" s="1">
        <f t="shared" si="111"/>
        <v>0</v>
      </c>
      <c r="L1386" s="1">
        <f t="shared" si="107"/>
        <v>0</v>
      </c>
      <c r="M1386" s="1">
        <f t="shared" si="108"/>
        <v>0</v>
      </c>
      <c r="N1386" s="1">
        <f t="shared" si="109"/>
        <v>1</v>
      </c>
      <c r="O1386" s="1">
        <f t="shared" si="110"/>
        <v>1</v>
      </c>
    </row>
    <row r="1387" spans="1:15" x14ac:dyDescent="0.25">
      <c r="A1387" s="1" t="s">
        <v>163</v>
      </c>
      <c r="B1387" s="1">
        <v>5.6</v>
      </c>
      <c r="C1387" s="1">
        <v>4.5191001999999996</v>
      </c>
      <c r="D1387" s="1">
        <v>2</v>
      </c>
      <c r="G1387" s="1" t="s">
        <v>188</v>
      </c>
      <c r="H1387" s="1">
        <v>4.3</v>
      </c>
      <c r="I1387" s="1">
        <v>3</v>
      </c>
      <c r="J1387" s="1">
        <v>-1</v>
      </c>
      <c r="K1387" s="1">
        <f t="shared" si="111"/>
        <v>0</v>
      </c>
      <c r="L1387" s="1">
        <f t="shared" si="107"/>
        <v>0</v>
      </c>
      <c r="M1387" s="1">
        <f t="shared" si="108"/>
        <v>0</v>
      </c>
      <c r="N1387" s="1">
        <f t="shared" si="109"/>
        <v>1</v>
      </c>
      <c r="O1387" s="1">
        <f t="shared" si="110"/>
        <v>1</v>
      </c>
    </row>
    <row r="1388" spans="1:15" x14ac:dyDescent="0.25">
      <c r="A1388" s="1" t="s">
        <v>203</v>
      </c>
      <c r="B1388" s="1">
        <v>4.3</v>
      </c>
      <c r="C1388" s="1">
        <v>3.8834080000000002</v>
      </c>
      <c r="D1388" s="1">
        <v>2</v>
      </c>
      <c r="G1388" s="1" t="s">
        <v>123</v>
      </c>
      <c r="H1388" s="1">
        <v>4.4000000000000004</v>
      </c>
      <c r="I1388" s="1">
        <v>3</v>
      </c>
      <c r="J1388" s="1">
        <v>-1</v>
      </c>
      <c r="K1388" s="1">
        <f t="shared" si="111"/>
        <v>0</v>
      </c>
      <c r="L1388" s="1">
        <f t="shared" si="107"/>
        <v>0</v>
      </c>
      <c r="M1388" s="1">
        <f t="shared" si="108"/>
        <v>0</v>
      </c>
      <c r="N1388" s="1">
        <f t="shared" si="109"/>
        <v>1</v>
      </c>
      <c r="O1388" s="1">
        <f t="shared" si="110"/>
        <v>1</v>
      </c>
    </row>
    <row r="1389" spans="1:15" x14ac:dyDescent="0.25">
      <c r="A1389" s="1" t="s">
        <v>85</v>
      </c>
      <c r="B1389" s="1">
        <v>4.8</v>
      </c>
      <c r="C1389" s="1">
        <v>3.8165480200000008</v>
      </c>
      <c r="D1389" s="1">
        <v>2</v>
      </c>
      <c r="G1389" s="1" t="s">
        <v>132</v>
      </c>
      <c r="H1389" s="1">
        <v>5.0999999999999996</v>
      </c>
      <c r="I1389" s="1">
        <v>3</v>
      </c>
      <c r="J1389" s="1">
        <v>-1</v>
      </c>
      <c r="K1389" s="1">
        <f t="shared" si="111"/>
        <v>0</v>
      </c>
      <c r="L1389" s="1">
        <f t="shared" si="107"/>
        <v>0</v>
      </c>
      <c r="M1389" s="1">
        <f t="shared" si="108"/>
        <v>0</v>
      </c>
      <c r="N1389" s="1">
        <f t="shared" si="109"/>
        <v>1</v>
      </c>
      <c r="O1389" s="1">
        <f t="shared" si="110"/>
        <v>1</v>
      </c>
    </row>
    <row r="1390" spans="1:15" x14ac:dyDescent="0.25">
      <c r="A1390" s="1" t="s">
        <v>123</v>
      </c>
      <c r="B1390" s="1">
        <v>4.4000000000000004</v>
      </c>
      <c r="C1390" s="1">
        <v>3.2826137999999996</v>
      </c>
      <c r="D1390" s="1">
        <v>2</v>
      </c>
      <c r="G1390" s="1" t="s">
        <v>132</v>
      </c>
      <c r="H1390" s="1">
        <v>5.0999999999999996</v>
      </c>
      <c r="I1390" s="1">
        <v>3</v>
      </c>
      <c r="J1390" s="1">
        <v>-1</v>
      </c>
      <c r="K1390" s="1">
        <f t="shared" si="111"/>
        <v>0</v>
      </c>
      <c r="L1390" s="1">
        <f t="shared" si="107"/>
        <v>0</v>
      </c>
      <c r="M1390" s="1">
        <f t="shared" si="108"/>
        <v>0</v>
      </c>
      <c r="N1390" s="1">
        <f t="shared" si="109"/>
        <v>1</v>
      </c>
      <c r="O1390" s="1">
        <f t="shared" si="110"/>
        <v>1</v>
      </c>
    </row>
    <row r="1391" spans="1:15" x14ac:dyDescent="0.25">
      <c r="A1391" s="1" t="s">
        <v>177</v>
      </c>
      <c r="B1391" s="1">
        <v>4.8</v>
      </c>
      <c r="C1391" s="1">
        <v>3.0808145399999995</v>
      </c>
      <c r="D1391" s="1">
        <v>2</v>
      </c>
      <c r="G1391" s="1" t="s">
        <v>167</v>
      </c>
      <c r="H1391" s="1">
        <v>4.5</v>
      </c>
      <c r="I1391" s="1">
        <v>3</v>
      </c>
      <c r="J1391" s="1">
        <v>-1</v>
      </c>
      <c r="K1391" s="1">
        <f t="shared" si="111"/>
        <v>0</v>
      </c>
      <c r="L1391" s="1">
        <f t="shared" si="107"/>
        <v>0</v>
      </c>
      <c r="M1391" s="1">
        <f t="shared" si="108"/>
        <v>0</v>
      </c>
      <c r="N1391" s="1">
        <f t="shared" si="109"/>
        <v>1</v>
      </c>
      <c r="O1391" s="1">
        <f t="shared" si="110"/>
        <v>1</v>
      </c>
    </row>
    <row r="1392" spans="1:15" x14ac:dyDescent="0.25">
      <c r="A1392" s="1" t="s">
        <v>169</v>
      </c>
      <c r="B1392" s="1">
        <v>4.5</v>
      </c>
      <c r="C1392" s="1">
        <v>3.8877369700000011</v>
      </c>
      <c r="D1392" s="1">
        <v>1.5</v>
      </c>
      <c r="G1392" s="1" t="s">
        <v>127</v>
      </c>
      <c r="H1392" s="1">
        <v>4.7</v>
      </c>
      <c r="I1392" s="1">
        <v>3</v>
      </c>
      <c r="J1392" s="1">
        <v>-1</v>
      </c>
      <c r="K1392" s="1">
        <f t="shared" si="111"/>
        <v>0</v>
      </c>
      <c r="L1392" s="1">
        <f t="shared" si="107"/>
        <v>0</v>
      </c>
      <c r="M1392" s="1">
        <f t="shared" si="108"/>
        <v>0</v>
      </c>
      <c r="N1392" s="1">
        <f t="shared" si="109"/>
        <v>1</v>
      </c>
      <c r="O1392" s="1">
        <f t="shared" si="110"/>
        <v>1</v>
      </c>
    </row>
    <row r="1393" spans="1:15" x14ac:dyDescent="0.25">
      <c r="A1393" s="1" t="s">
        <v>73</v>
      </c>
      <c r="B1393" s="1">
        <v>4.3</v>
      </c>
      <c r="C1393" s="1">
        <v>3.9537548700000009</v>
      </c>
      <c r="D1393" s="1">
        <v>1</v>
      </c>
      <c r="G1393" s="1" t="s">
        <v>88</v>
      </c>
      <c r="H1393" s="1">
        <v>4.5</v>
      </c>
      <c r="I1393" s="1">
        <v>3</v>
      </c>
      <c r="J1393" s="1">
        <v>-2</v>
      </c>
      <c r="K1393" s="1">
        <f t="shared" si="111"/>
        <v>0</v>
      </c>
      <c r="L1393" s="1">
        <f t="shared" si="107"/>
        <v>0</v>
      </c>
      <c r="M1393" s="1">
        <f t="shared" si="108"/>
        <v>0</v>
      </c>
      <c r="N1393" s="1">
        <f t="shared" si="109"/>
        <v>1</v>
      </c>
      <c r="O1393" s="1">
        <f t="shared" si="110"/>
        <v>1</v>
      </c>
    </row>
    <row r="1394" spans="1:15" x14ac:dyDescent="0.25">
      <c r="A1394" s="1" t="s">
        <v>104</v>
      </c>
      <c r="B1394" s="1">
        <v>5.4</v>
      </c>
      <c r="C1394" s="1">
        <v>3.2417768000000011</v>
      </c>
      <c r="D1394" s="1">
        <v>1</v>
      </c>
      <c r="G1394" s="1" t="s">
        <v>104</v>
      </c>
      <c r="H1394" s="1">
        <v>5.4</v>
      </c>
      <c r="I1394" s="1">
        <v>3</v>
      </c>
      <c r="J1394" s="1">
        <v>-3</v>
      </c>
      <c r="K1394" s="1">
        <f t="shared" si="111"/>
        <v>0</v>
      </c>
      <c r="L1394" s="1">
        <f t="shared" si="107"/>
        <v>0</v>
      </c>
      <c r="M1394" s="1">
        <f t="shared" si="108"/>
        <v>0</v>
      </c>
      <c r="N1394" s="1">
        <f t="shared" si="109"/>
        <v>1</v>
      </c>
      <c r="O1394" s="1">
        <f t="shared" si="110"/>
        <v>1</v>
      </c>
    </row>
    <row r="1395" spans="1:15" x14ac:dyDescent="0.25">
      <c r="A1395" s="1" t="s">
        <v>112</v>
      </c>
      <c r="B1395" s="1">
        <v>4.9000000000000004</v>
      </c>
      <c r="C1395" s="1">
        <v>3.6419977500000011</v>
      </c>
      <c r="D1395" s="1">
        <v>1</v>
      </c>
      <c r="G1395" s="1" t="s">
        <v>112</v>
      </c>
      <c r="H1395" s="1">
        <v>4.9000000000000004</v>
      </c>
      <c r="I1395" s="1">
        <v>3</v>
      </c>
      <c r="J1395" s="1">
        <v>-4</v>
      </c>
      <c r="K1395" s="1">
        <f t="shared" si="111"/>
        <v>0</v>
      </c>
      <c r="L1395" s="1">
        <f t="shared" si="107"/>
        <v>0</v>
      </c>
      <c r="M1395" s="1">
        <f t="shared" si="108"/>
        <v>0</v>
      </c>
      <c r="N1395" s="1">
        <f t="shared" si="109"/>
        <v>1</v>
      </c>
      <c r="O1395" s="1">
        <f t="shared" si="110"/>
        <v>1</v>
      </c>
    </row>
    <row r="1396" spans="1:15" x14ac:dyDescent="0.25">
      <c r="A1396" s="1" t="s">
        <v>168</v>
      </c>
      <c r="B1396" s="1">
        <v>4.4000000000000004</v>
      </c>
      <c r="C1396" s="1">
        <v>2.9856769999999999</v>
      </c>
      <c r="D1396" s="1">
        <v>1</v>
      </c>
      <c r="G1396" s="1" t="s">
        <v>141</v>
      </c>
      <c r="H1396" s="1">
        <v>4.7</v>
      </c>
      <c r="I1396" s="1">
        <v>2</v>
      </c>
      <c r="J1396" s="1">
        <v>8</v>
      </c>
      <c r="K1396" s="1">
        <v>1</v>
      </c>
      <c r="L1396" s="1">
        <f t="shared" si="107"/>
        <v>0</v>
      </c>
      <c r="M1396" s="1">
        <f t="shared" si="108"/>
        <v>0</v>
      </c>
      <c r="N1396" s="1">
        <f t="shared" si="109"/>
        <v>0</v>
      </c>
      <c r="O1396" s="1">
        <f t="shared" si="110"/>
        <v>1</v>
      </c>
    </row>
    <row r="1397" spans="1:15" x14ac:dyDescent="0.25">
      <c r="A1397" s="1" t="s">
        <v>126</v>
      </c>
      <c r="B1397" s="1">
        <v>4.4000000000000004</v>
      </c>
      <c r="C1397" s="1">
        <v>3.3534331999999996</v>
      </c>
      <c r="D1397" s="1">
        <v>1</v>
      </c>
      <c r="G1397" s="1" t="s">
        <v>149</v>
      </c>
      <c r="H1397" s="1">
        <v>4.4000000000000004</v>
      </c>
      <c r="I1397" s="1">
        <v>2</v>
      </c>
      <c r="J1397" s="1">
        <v>8</v>
      </c>
      <c r="K1397" s="1">
        <v>1</v>
      </c>
      <c r="L1397" s="1">
        <f t="shared" si="107"/>
        <v>0</v>
      </c>
      <c r="M1397" s="1">
        <f t="shared" si="108"/>
        <v>0</v>
      </c>
      <c r="N1397" s="1">
        <f t="shared" si="109"/>
        <v>0</v>
      </c>
      <c r="O1397" s="1">
        <f t="shared" si="110"/>
        <v>1</v>
      </c>
    </row>
    <row r="1398" spans="1:15" x14ac:dyDescent="0.25">
      <c r="A1398" s="1" t="s">
        <v>127</v>
      </c>
      <c r="B1398" s="1">
        <v>4.7</v>
      </c>
      <c r="C1398" s="1">
        <v>3.7432600200000006</v>
      </c>
      <c r="D1398" s="1">
        <v>1</v>
      </c>
      <c r="G1398" s="1" t="s">
        <v>111</v>
      </c>
      <c r="H1398" s="1">
        <v>4.5</v>
      </c>
      <c r="I1398" s="1">
        <v>2</v>
      </c>
      <c r="J1398" s="1">
        <v>6</v>
      </c>
      <c r="K1398" s="1">
        <v>1</v>
      </c>
      <c r="L1398" s="1">
        <f t="shared" si="107"/>
        <v>0</v>
      </c>
      <c r="M1398" s="1">
        <f t="shared" si="108"/>
        <v>0</v>
      </c>
      <c r="N1398" s="1">
        <f t="shared" si="109"/>
        <v>0</v>
      </c>
      <c r="O1398" s="1">
        <f t="shared" si="110"/>
        <v>1</v>
      </c>
    </row>
    <row r="1399" spans="1:15" x14ac:dyDescent="0.25">
      <c r="A1399" s="1" t="s">
        <v>147</v>
      </c>
      <c r="B1399" s="1">
        <v>5.0999999999999996</v>
      </c>
      <c r="C1399" s="1">
        <v>2.8734096300000007</v>
      </c>
      <c r="D1399" s="1">
        <v>1</v>
      </c>
      <c r="G1399" s="1" t="s">
        <v>114</v>
      </c>
      <c r="H1399" s="1">
        <v>4.5</v>
      </c>
      <c r="I1399" s="1">
        <v>2</v>
      </c>
      <c r="J1399" s="1">
        <v>6</v>
      </c>
      <c r="K1399" s="1">
        <v>1</v>
      </c>
      <c r="L1399" s="1">
        <f t="shared" si="107"/>
        <v>0</v>
      </c>
      <c r="M1399" s="1">
        <f t="shared" si="108"/>
        <v>0</v>
      </c>
      <c r="N1399" s="1">
        <f t="shared" si="109"/>
        <v>0</v>
      </c>
      <c r="O1399" s="1">
        <f t="shared" si="110"/>
        <v>1</v>
      </c>
    </row>
    <row r="1400" spans="1:15" x14ac:dyDescent="0.25">
      <c r="A1400" s="1" t="s">
        <v>206</v>
      </c>
      <c r="B1400" s="1">
        <v>4.4000000000000004</v>
      </c>
      <c r="C1400" s="1">
        <v>3.3238675600000001</v>
      </c>
      <c r="D1400" s="1">
        <v>1</v>
      </c>
      <c r="G1400" s="1" t="s">
        <v>181</v>
      </c>
      <c r="H1400" s="1">
        <v>4.5</v>
      </c>
      <c r="I1400" s="1">
        <v>2</v>
      </c>
      <c r="J1400" s="1">
        <v>6</v>
      </c>
      <c r="K1400" s="1">
        <v>1</v>
      </c>
      <c r="L1400" s="1">
        <f t="shared" si="107"/>
        <v>0</v>
      </c>
      <c r="M1400" s="1">
        <f t="shared" si="108"/>
        <v>0</v>
      </c>
      <c r="N1400" s="1">
        <f t="shared" si="109"/>
        <v>0</v>
      </c>
      <c r="O1400" s="1">
        <f t="shared" si="110"/>
        <v>1</v>
      </c>
    </row>
    <row r="1401" spans="1:15" x14ac:dyDescent="0.25">
      <c r="A1401" s="1" t="s">
        <v>159</v>
      </c>
      <c r="B1401" s="1">
        <v>4.3</v>
      </c>
      <c r="C1401" s="1">
        <v>3.5491092000000002</v>
      </c>
      <c r="D1401" s="1">
        <v>1</v>
      </c>
      <c r="G1401" s="1" t="s">
        <v>109</v>
      </c>
      <c r="H1401" s="1">
        <v>5.7</v>
      </c>
      <c r="I1401" s="1">
        <v>2</v>
      </c>
      <c r="J1401" s="1">
        <v>6</v>
      </c>
      <c r="K1401" s="1">
        <v>1</v>
      </c>
      <c r="L1401" s="1">
        <f t="shared" si="107"/>
        <v>0</v>
      </c>
      <c r="M1401" s="1">
        <f t="shared" si="108"/>
        <v>0</v>
      </c>
      <c r="N1401" s="1">
        <f t="shared" si="109"/>
        <v>0</v>
      </c>
      <c r="O1401" s="1">
        <f t="shared" si="110"/>
        <v>1</v>
      </c>
    </row>
    <row r="1402" spans="1:15" x14ac:dyDescent="0.25">
      <c r="A1402" s="1" t="s">
        <v>197</v>
      </c>
      <c r="B1402" s="1">
        <v>4.4000000000000004</v>
      </c>
      <c r="C1402" s="1">
        <v>3.5505534000000001</v>
      </c>
      <c r="D1402" s="1">
        <v>0</v>
      </c>
      <c r="G1402" s="1" t="s">
        <v>109</v>
      </c>
      <c r="H1402" s="1">
        <v>5.7</v>
      </c>
      <c r="I1402" s="1">
        <v>2</v>
      </c>
      <c r="J1402" s="1">
        <v>5</v>
      </c>
      <c r="K1402" s="1">
        <v>1</v>
      </c>
      <c r="L1402" s="1">
        <f t="shared" si="107"/>
        <v>0</v>
      </c>
      <c r="M1402" s="1">
        <f t="shared" si="108"/>
        <v>0</v>
      </c>
      <c r="N1402" s="1">
        <f t="shared" si="109"/>
        <v>0</v>
      </c>
      <c r="O1402" s="1">
        <f t="shared" si="110"/>
        <v>1</v>
      </c>
    </row>
    <row r="1403" spans="1:15" x14ac:dyDescent="0.25">
      <c r="A1403" s="1" t="s">
        <v>113</v>
      </c>
      <c r="B1403" s="1">
        <v>4.3</v>
      </c>
      <c r="C1403" s="1">
        <v>3.1989816000000006</v>
      </c>
      <c r="D1403" s="1">
        <v>0</v>
      </c>
      <c r="G1403" s="1" t="s">
        <v>108</v>
      </c>
      <c r="H1403" s="1">
        <v>4.4000000000000004</v>
      </c>
      <c r="I1403" s="1">
        <v>2</v>
      </c>
      <c r="J1403" s="1">
        <v>5</v>
      </c>
      <c r="K1403" s="1">
        <v>1</v>
      </c>
      <c r="L1403" s="1">
        <f t="shared" si="107"/>
        <v>0</v>
      </c>
      <c r="M1403" s="1">
        <f t="shared" si="108"/>
        <v>0</v>
      </c>
      <c r="N1403" s="1">
        <f t="shared" si="109"/>
        <v>0</v>
      </c>
      <c r="O1403" s="1">
        <f t="shared" si="110"/>
        <v>1</v>
      </c>
    </row>
    <row r="1404" spans="1:15" x14ac:dyDescent="0.25">
      <c r="A1404" s="1" t="s">
        <v>140</v>
      </c>
      <c r="B1404" s="1">
        <v>4.9000000000000004</v>
      </c>
      <c r="C1404" s="1">
        <v>4.0121239699999984</v>
      </c>
      <c r="D1404" s="1">
        <v>0</v>
      </c>
      <c r="G1404" s="1" t="s">
        <v>100</v>
      </c>
      <c r="H1404" s="1">
        <v>4.8</v>
      </c>
      <c r="I1404" s="1">
        <v>2</v>
      </c>
      <c r="J1404" s="1">
        <v>5</v>
      </c>
      <c r="K1404" s="1">
        <v>1</v>
      </c>
      <c r="L1404" s="1">
        <f t="shared" si="107"/>
        <v>0</v>
      </c>
      <c r="M1404" s="1">
        <f t="shared" si="108"/>
        <v>0</v>
      </c>
      <c r="N1404" s="1">
        <f t="shared" si="109"/>
        <v>0</v>
      </c>
      <c r="O1404" s="1">
        <f t="shared" si="110"/>
        <v>1</v>
      </c>
    </row>
    <row r="1405" spans="1:15" x14ac:dyDescent="0.25">
      <c r="A1405" s="1" t="s">
        <v>157</v>
      </c>
      <c r="B1405" s="1">
        <v>4.4000000000000004</v>
      </c>
      <c r="C1405" s="1">
        <v>4.052925000000001</v>
      </c>
      <c r="D1405" s="1">
        <v>0</v>
      </c>
      <c r="G1405" s="1" t="s">
        <v>135</v>
      </c>
      <c r="H1405" s="1">
        <v>4.9000000000000004</v>
      </c>
      <c r="I1405" s="1">
        <v>2</v>
      </c>
      <c r="J1405" s="1">
        <v>5</v>
      </c>
      <c r="K1405" s="1">
        <v>1</v>
      </c>
      <c r="L1405" s="1">
        <f t="shared" si="107"/>
        <v>0</v>
      </c>
      <c r="M1405" s="1">
        <f t="shared" si="108"/>
        <v>0</v>
      </c>
      <c r="N1405" s="1">
        <f t="shared" si="109"/>
        <v>0</v>
      </c>
      <c r="O1405" s="1">
        <f t="shared" si="110"/>
        <v>1</v>
      </c>
    </row>
    <row r="1406" spans="1:15" x14ac:dyDescent="0.25">
      <c r="A1406" s="1" t="s">
        <v>115</v>
      </c>
      <c r="B1406" s="1">
        <v>4.9000000000000004</v>
      </c>
      <c r="C1406" s="1">
        <v>3.731482999999999</v>
      </c>
      <c r="D1406" s="1">
        <v>-2</v>
      </c>
      <c r="G1406" s="1" t="s">
        <v>112</v>
      </c>
      <c r="H1406" s="1">
        <v>4.9000000000000004</v>
      </c>
      <c r="I1406" s="1">
        <v>2</v>
      </c>
      <c r="J1406" s="1">
        <v>5</v>
      </c>
      <c r="K1406" s="1">
        <v>1</v>
      </c>
      <c r="L1406" s="1">
        <f t="shared" si="107"/>
        <v>0</v>
      </c>
      <c r="M1406" s="1">
        <f t="shared" si="108"/>
        <v>0</v>
      </c>
      <c r="N1406" s="1">
        <f t="shared" si="109"/>
        <v>0</v>
      </c>
      <c r="O1406" s="1">
        <f t="shared" si="110"/>
        <v>1</v>
      </c>
    </row>
    <row r="1407" spans="1:15" x14ac:dyDescent="0.25">
      <c r="A1407" s="1" t="s">
        <v>148</v>
      </c>
      <c r="B1407" s="1">
        <v>7.1</v>
      </c>
      <c r="C1407" s="1">
        <v>4.9174926800000005</v>
      </c>
      <c r="D1407" s="1">
        <v>11</v>
      </c>
      <c r="G1407" s="1" t="s">
        <v>61</v>
      </c>
      <c r="H1407" s="1">
        <v>4.7</v>
      </c>
      <c r="I1407" s="1">
        <v>2</v>
      </c>
      <c r="J1407" s="1">
        <v>4</v>
      </c>
      <c r="K1407" s="1">
        <v>1</v>
      </c>
      <c r="L1407" s="1">
        <f t="shared" si="107"/>
        <v>0</v>
      </c>
      <c r="M1407" s="1">
        <f t="shared" si="108"/>
        <v>0</v>
      </c>
      <c r="N1407" s="1">
        <f t="shared" si="109"/>
        <v>0</v>
      </c>
      <c r="O1407" s="1">
        <f t="shared" si="110"/>
        <v>1</v>
      </c>
    </row>
    <row r="1408" spans="1:15" x14ac:dyDescent="0.25">
      <c r="A1408" s="1" t="s">
        <v>155</v>
      </c>
      <c r="B1408" s="1">
        <v>8.5</v>
      </c>
      <c r="C1408" s="1">
        <v>5.4738398899999989</v>
      </c>
      <c r="D1408" s="1">
        <v>10</v>
      </c>
      <c r="G1408" s="1" t="s">
        <v>91</v>
      </c>
      <c r="H1408" s="1">
        <v>4.9000000000000004</v>
      </c>
      <c r="I1408" s="1">
        <v>2</v>
      </c>
      <c r="J1408" s="1">
        <v>4</v>
      </c>
      <c r="K1408" s="1">
        <v>1</v>
      </c>
      <c r="L1408" s="1">
        <f t="shared" si="107"/>
        <v>0</v>
      </c>
      <c r="M1408" s="1">
        <f t="shared" si="108"/>
        <v>0</v>
      </c>
      <c r="N1408" s="1">
        <f t="shared" si="109"/>
        <v>0</v>
      </c>
      <c r="O1408" s="1">
        <f t="shared" si="110"/>
        <v>1</v>
      </c>
    </row>
    <row r="1409" spans="1:15" x14ac:dyDescent="0.25">
      <c r="A1409" s="1" t="s">
        <v>109</v>
      </c>
      <c r="B1409" s="1">
        <v>5.7</v>
      </c>
      <c r="C1409" s="1">
        <v>3.90929656</v>
      </c>
      <c r="D1409" s="1">
        <v>7</v>
      </c>
      <c r="G1409" s="1" t="s">
        <v>135</v>
      </c>
      <c r="H1409" s="1">
        <v>4.9000000000000004</v>
      </c>
      <c r="I1409" s="1">
        <v>2</v>
      </c>
      <c r="J1409" s="1">
        <v>3.5</v>
      </c>
      <c r="K1409" s="1">
        <v>1</v>
      </c>
      <c r="L1409" s="1">
        <f t="shared" si="107"/>
        <v>0</v>
      </c>
      <c r="M1409" s="1">
        <f t="shared" si="108"/>
        <v>0</v>
      </c>
      <c r="N1409" s="1">
        <f t="shared" si="109"/>
        <v>0</v>
      </c>
      <c r="O1409" s="1">
        <f t="shared" si="110"/>
        <v>1</v>
      </c>
    </row>
    <row r="1410" spans="1:15" x14ac:dyDescent="0.25">
      <c r="A1410" s="1" t="s">
        <v>59</v>
      </c>
      <c r="B1410" s="1">
        <v>6.7</v>
      </c>
      <c r="C1410" s="1">
        <v>3.7285405300000001</v>
      </c>
      <c r="D1410" s="1">
        <v>6</v>
      </c>
      <c r="G1410" s="1" t="s">
        <v>69</v>
      </c>
      <c r="H1410" s="1">
        <v>4.4000000000000004</v>
      </c>
      <c r="I1410" s="1">
        <v>2</v>
      </c>
      <c r="J1410" s="1">
        <v>2</v>
      </c>
      <c r="K1410" s="1">
        <v>1</v>
      </c>
      <c r="L1410" s="1">
        <f t="shared" ref="L1410:L1440" si="112">IF(AND((J1410&lt;I1410),(J1410&gt;2),(I1410&lt;10)),1,0)</f>
        <v>0</v>
      </c>
      <c r="M1410" s="1">
        <f t="shared" ref="M1410:M1440" si="113">IF(J1410&gt;=10,1,0)</f>
        <v>0</v>
      </c>
      <c r="N1410" s="1">
        <v>0</v>
      </c>
      <c r="O1410" s="1">
        <f t="shared" ref="O1410:O1473" si="114">SUM(K1410:N1410)</f>
        <v>1</v>
      </c>
    </row>
    <row r="1411" spans="1:15" x14ac:dyDescent="0.25">
      <c r="A1411" s="1" t="s">
        <v>160</v>
      </c>
      <c r="B1411" s="1">
        <v>3.9</v>
      </c>
      <c r="C1411" s="1">
        <v>4.0115427400000003</v>
      </c>
      <c r="D1411" s="1">
        <v>6</v>
      </c>
      <c r="G1411" s="1" t="s">
        <v>184</v>
      </c>
      <c r="H1411" s="1">
        <v>5.4</v>
      </c>
      <c r="I1411" s="1">
        <v>2</v>
      </c>
      <c r="J1411" s="1">
        <v>2</v>
      </c>
      <c r="K1411" s="1">
        <v>1</v>
      </c>
      <c r="L1411" s="1">
        <f t="shared" si="112"/>
        <v>0</v>
      </c>
      <c r="M1411" s="1">
        <f t="shared" si="113"/>
        <v>0</v>
      </c>
      <c r="N1411" s="1">
        <v>0</v>
      </c>
      <c r="O1411" s="1">
        <f t="shared" si="114"/>
        <v>1</v>
      </c>
    </row>
    <row r="1412" spans="1:15" x14ac:dyDescent="0.25">
      <c r="A1412" s="1" t="s">
        <v>182</v>
      </c>
      <c r="B1412" s="1">
        <v>5.0999999999999996</v>
      </c>
      <c r="C1412" s="1">
        <v>3.8739653900000004</v>
      </c>
      <c r="D1412" s="1">
        <v>2.5</v>
      </c>
      <c r="G1412" s="1" t="s">
        <v>149</v>
      </c>
      <c r="H1412" s="1">
        <v>4.4000000000000004</v>
      </c>
      <c r="I1412" s="1">
        <v>2</v>
      </c>
      <c r="J1412" s="1">
        <v>2</v>
      </c>
      <c r="K1412" s="1">
        <v>1</v>
      </c>
      <c r="L1412" s="1">
        <f t="shared" si="112"/>
        <v>0</v>
      </c>
      <c r="M1412" s="1">
        <f t="shared" si="113"/>
        <v>0</v>
      </c>
      <c r="N1412" s="1">
        <v>0</v>
      </c>
      <c r="O1412" s="1">
        <f t="shared" si="114"/>
        <v>1</v>
      </c>
    </row>
    <row r="1413" spans="1:15" x14ac:dyDescent="0.25">
      <c r="A1413" s="1" t="s">
        <v>64</v>
      </c>
      <c r="B1413" s="1">
        <v>4.5</v>
      </c>
      <c r="C1413" s="1">
        <v>3.78601331</v>
      </c>
      <c r="D1413" s="1">
        <v>2</v>
      </c>
      <c r="G1413" s="1" t="s">
        <v>122</v>
      </c>
      <c r="H1413" s="1">
        <v>4.5</v>
      </c>
      <c r="I1413" s="1">
        <v>2</v>
      </c>
      <c r="J1413" s="1">
        <v>2</v>
      </c>
      <c r="K1413" s="1">
        <v>1</v>
      </c>
      <c r="L1413" s="1">
        <f t="shared" si="112"/>
        <v>0</v>
      </c>
      <c r="M1413" s="1">
        <f t="shared" si="113"/>
        <v>0</v>
      </c>
      <c r="N1413" s="1">
        <v>0</v>
      </c>
      <c r="O1413" s="1">
        <f t="shared" si="114"/>
        <v>1</v>
      </c>
    </row>
    <row r="1414" spans="1:15" x14ac:dyDescent="0.25">
      <c r="A1414" s="1" t="s">
        <v>161</v>
      </c>
      <c r="B1414" s="1">
        <v>4.2</v>
      </c>
      <c r="C1414" s="1">
        <v>3.5526899899999993</v>
      </c>
      <c r="D1414" s="1">
        <v>2</v>
      </c>
      <c r="G1414" s="1" t="s">
        <v>184</v>
      </c>
      <c r="H1414" s="1">
        <v>5.4</v>
      </c>
      <c r="I1414" s="1">
        <v>2</v>
      </c>
      <c r="J1414" s="1">
        <v>2</v>
      </c>
      <c r="K1414" s="1">
        <v>1</v>
      </c>
      <c r="L1414" s="1">
        <f t="shared" si="112"/>
        <v>0</v>
      </c>
      <c r="M1414" s="1">
        <f t="shared" si="113"/>
        <v>0</v>
      </c>
      <c r="N1414" s="1">
        <v>0</v>
      </c>
      <c r="O1414" s="1">
        <f t="shared" si="114"/>
        <v>1</v>
      </c>
    </row>
    <row r="1415" spans="1:15" x14ac:dyDescent="0.25">
      <c r="A1415" s="1" t="s">
        <v>97</v>
      </c>
      <c r="B1415" s="1">
        <v>4.5</v>
      </c>
      <c r="C1415" s="1">
        <v>3.5999862900000004</v>
      </c>
      <c r="D1415" s="1">
        <v>2</v>
      </c>
      <c r="G1415" s="1" t="s">
        <v>200</v>
      </c>
      <c r="H1415" s="1">
        <v>4.4000000000000004</v>
      </c>
      <c r="I1415" s="1">
        <v>2</v>
      </c>
      <c r="J1415" s="1">
        <v>2</v>
      </c>
      <c r="K1415" s="1">
        <v>1</v>
      </c>
      <c r="L1415" s="1">
        <f t="shared" si="112"/>
        <v>0</v>
      </c>
      <c r="M1415" s="1">
        <f t="shared" si="113"/>
        <v>0</v>
      </c>
      <c r="N1415" s="1">
        <v>0</v>
      </c>
      <c r="O1415" s="1">
        <f t="shared" si="114"/>
        <v>1</v>
      </c>
    </row>
    <row r="1416" spans="1:15" x14ac:dyDescent="0.25">
      <c r="A1416" s="1" t="s">
        <v>124</v>
      </c>
      <c r="B1416" s="1">
        <v>4.5</v>
      </c>
      <c r="C1416" s="1">
        <v>4.2118422399999993</v>
      </c>
      <c r="D1416" s="1">
        <v>2</v>
      </c>
      <c r="G1416" s="1" t="s">
        <v>123</v>
      </c>
      <c r="H1416" s="1">
        <v>4.4000000000000004</v>
      </c>
      <c r="I1416" s="1">
        <v>2</v>
      </c>
      <c r="J1416" s="1">
        <v>2</v>
      </c>
      <c r="K1416" s="1">
        <v>1</v>
      </c>
      <c r="L1416" s="1">
        <f t="shared" si="112"/>
        <v>0</v>
      </c>
      <c r="M1416" s="1">
        <f t="shared" si="113"/>
        <v>0</v>
      </c>
      <c r="N1416" s="1">
        <v>0</v>
      </c>
      <c r="O1416" s="1">
        <f t="shared" si="114"/>
        <v>1</v>
      </c>
    </row>
    <row r="1417" spans="1:15" x14ac:dyDescent="0.25">
      <c r="A1417" s="1" t="s">
        <v>125</v>
      </c>
      <c r="B1417" s="1">
        <v>4.4000000000000004</v>
      </c>
      <c r="C1417" s="1">
        <v>3.5451775500000005</v>
      </c>
      <c r="D1417" s="1">
        <v>2</v>
      </c>
      <c r="G1417" s="1" t="s">
        <v>86</v>
      </c>
      <c r="H1417" s="1">
        <v>4.3</v>
      </c>
      <c r="I1417" s="1">
        <v>2</v>
      </c>
      <c r="J1417" s="1">
        <v>2</v>
      </c>
      <c r="K1417" s="1">
        <v>1</v>
      </c>
      <c r="L1417" s="1">
        <f t="shared" si="112"/>
        <v>0</v>
      </c>
      <c r="M1417" s="1">
        <f t="shared" si="113"/>
        <v>0</v>
      </c>
      <c r="N1417" s="1">
        <v>0</v>
      </c>
      <c r="O1417" s="1">
        <f t="shared" si="114"/>
        <v>1</v>
      </c>
    </row>
    <row r="1418" spans="1:15" x14ac:dyDescent="0.25">
      <c r="A1418" s="1" t="s">
        <v>146</v>
      </c>
      <c r="B1418" s="1">
        <v>4.3</v>
      </c>
      <c r="C1418" s="1">
        <v>2.6226892999999993</v>
      </c>
      <c r="D1418" s="1">
        <v>2</v>
      </c>
      <c r="G1418" s="1" t="s">
        <v>93</v>
      </c>
      <c r="H1418" s="1">
        <v>4.5</v>
      </c>
      <c r="I1418" s="1">
        <v>2</v>
      </c>
      <c r="J1418" s="1">
        <v>2</v>
      </c>
      <c r="K1418" s="1">
        <v>1</v>
      </c>
      <c r="L1418" s="1">
        <f t="shared" si="112"/>
        <v>0</v>
      </c>
      <c r="M1418" s="1">
        <f t="shared" si="113"/>
        <v>0</v>
      </c>
      <c r="N1418" s="1">
        <v>0</v>
      </c>
      <c r="O1418" s="1">
        <f t="shared" si="114"/>
        <v>1</v>
      </c>
    </row>
    <row r="1419" spans="1:15" x14ac:dyDescent="0.25">
      <c r="A1419" s="1" t="s">
        <v>150</v>
      </c>
      <c r="B1419" s="1">
        <v>5.7</v>
      </c>
      <c r="C1419" s="1">
        <v>4.182459569999998</v>
      </c>
      <c r="D1419" s="1">
        <v>2</v>
      </c>
      <c r="G1419" s="1" t="s">
        <v>102</v>
      </c>
      <c r="H1419" s="1">
        <v>4.3</v>
      </c>
      <c r="I1419" s="1">
        <v>2</v>
      </c>
      <c r="J1419" s="1">
        <v>2</v>
      </c>
      <c r="K1419" s="1">
        <v>1</v>
      </c>
      <c r="L1419" s="1">
        <f t="shared" si="112"/>
        <v>0</v>
      </c>
      <c r="M1419" s="1">
        <f t="shared" si="113"/>
        <v>0</v>
      </c>
      <c r="N1419" s="1">
        <v>0</v>
      </c>
      <c r="O1419" s="1">
        <f t="shared" si="114"/>
        <v>1</v>
      </c>
    </row>
    <row r="1420" spans="1:15" x14ac:dyDescent="0.25">
      <c r="A1420" s="1" t="s">
        <v>162</v>
      </c>
      <c r="B1420" s="1">
        <v>5.5</v>
      </c>
      <c r="C1420" s="1">
        <v>2.9563339000000006</v>
      </c>
      <c r="D1420" s="1">
        <v>1.5</v>
      </c>
      <c r="G1420" s="1" t="s">
        <v>115</v>
      </c>
      <c r="H1420" s="1">
        <v>4.9000000000000004</v>
      </c>
      <c r="I1420" s="1">
        <v>2</v>
      </c>
      <c r="J1420" s="1">
        <v>1</v>
      </c>
      <c r="K1420" s="1">
        <f t="shared" ref="K1420:K1434" si="115">IF(AND((10&gt;J1420),(J1420&gt;I1420),(I1420&gt;2)),1,0)</f>
        <v>0</v>
      </c>
      <c r="L1420" s="1">
        <f t="shared" si="112"/>
        <v>0</v>
      </c>
      <c r="M1420" s="1">
        <f t="shared" si="113"/>
        <v>0</v>
      </c>
      <c r="N1420" s="1">
        <f t="shared" ref="N1420:N1435" si="116">IF(J1420&lt;=2,1,0)</f>
        <v>1</v>
      </c>
      <c r="O1420" s="1">
        <f t="shared" si="114"/>
        <v>1</v>
      </c>
    </row>
    <row r="1421" spans="1:15" x14ac:dyDescent="0.25">
      <c r="A1421" s="1" t="s">
        <v>89</v>
      </c>
      <c r="B1421" s="1">
        <v>6.2</v>
      </c>
      <c r="C1421" s="1">
        <v>3.4534987100000003</v>
      </c>
      <c r="D1421" s="1">
        <v>1.5</v>
      </c>
      <c r="G1421" s="1" t="s">
        <v>168</v>
      </c>
      <c r="H1421" s="1">
        <v>4.4000000000000004</v>
      </c>
      <c r="I1421" s="1">
        <v>2</v>
      </c>
      <c r="J1421" s="1">
        <v>1</v>
      </c>
      <c r="K1421" s="1">
        <f t="shared" si="115"/>
        <v>0</v>
      </c>
      <c r="L1421" s="1">
        <f t="shared" si="112"/>
        <v>0</v>
      </c>
      <c r="M1421" s="1">
        <f t="shared" si="113"/>
        <v>0</v>
      </c>
      <c r="N1421" s="1">
        <f t="shared" si="116"/>
        <v>1</v>
      </c>
      <c r="O1421" s="1">
        <f t="shared" si="114"/>
        <v>1</v>
      </c>
    </row>
    <row r="1422" spans="1:15" x14ac:dyDescent="0.25">
      <c r="A1422" s="1" t="s">
        <v>195</v>
      </c>
      <c r="B1422" s="1">
        <v>4.5</v>
      </c>
      <c r="C1422" s="1">
        <v>3.5860056800000004</v>
      </c>
      <c r="D1422" s="1">
        <v>1.5</v>
      </c>
      <c r="G1422" s="1" t="s">
        <v>135</v>
      </c>
      <c r="H1422" s="1">
        <v>4.9000000000000004</v>
      </c>
      <c r="I1422" s="1">
        <v>2</v>
      </c>
      <c r="J1422" s="1">
        <v>1</v>
      </c>
      <c r="K1422" s="1">
        <f t="shared" si="115"/>
        <v>0</v>
      </c>
      <c r="L1422" s="1">
        <f t="shared" si="112"/>
        <v>0</v>
      </c>
      <c r="M1422" s="1">
        <f t="shared" si="113"/>
        <v>0</v>
      </c>
      <c r="N1422" s="1">
        <f t="shared" si="116"/>
        <v>1</v>
      </c>
      <c r="O1422" s="1">
        <f t="shared" si="114"/>
        <v>1</v>
      </c>
    </row>
    <row r="1423" spans="1:15" x14ac:dyDescent="0.25">
      <c r="A1423" s="1" t="s">
        <v>189</v>
      </c>
      <c r="B1423" s="1">
        <v>4.4000000000000004</v>
      </c>
      <c r="C1423" s="1">
        <v>2.9707767099999995</v>
      </c>
      <c r="D1423" s="1">
        <v>1.5</v>
      </c>
      <c r="G1423" s="1" t="s">
        <v>175</v>
      </c>
      <c r="H1423" s="1">
        <v>3.9</v>
      </c>
      <c r="I1423" s="1">
        <v>2</v>
      </c>
      <c r="J1423" s="1">
        <v>1</v>
      </c>
      <c r="K1423" s="1">
        <f t="shared" si="115"/>
        <v>0</v>
      </c>
      <c r="L1423" s="1">
        <f t="shared" si="112"/>
        <v>0</v>
      </c>
      <c r="M1423" s="1">
        <f t="shared" si="113"/>
        <v>0</v>
      </c>
      <c r="N1423" s="1">
        <f t="shared" si="116"/>
        <v>1</v>
      </c>
      <c r="O1423" s="1">
        <f t="shared" si="114"/>
        <v>1</v>
      </c>
    </row>
    <row r="1424" spans="1:15" x14ac:dyDescent="0.25">
      <c r="A1424" s="1" t="s">
        <v>79</v>
      </c>
      <c r="B1424" s="1">
        <v>4.3</v>
      </c>
      <c r="C1424" s="1">
        <v>3.7913904300000003</v>
      </c>
      <c r="D1424" s="1">
        <v>1</v>
      </c>
      <c r="G1424" s="1" t="s">
        <v>114</v>
      </c>
      <c r="H1424" s="1">
        <v>4.5</v>
      </c>
      <c r="I1424" s="1">
        <v>2</v>
      </c>
      <c r="J1424" s="1">
        <v>1</v>
      </c>
      <c r="K1424" s="1">
        <f t="shared" si="115"/>
        <v>0</v>
      </c>
      <c r="L1424" s="1">
        <f t="shared" si="112"/>
        <v>0</v>
      </c>
      <c r="M1424" s="1">
        <f t="shared" si="113"/>
        <v>0</v>
      </c>
      <c r="N1424" s="1">
        <f t="shared" si="116"/>
        <v>1</v>
      </c>
      <c r="O1424" s="1">
        <f t="shared" si="114"/>
        <v>1</v>
      </c>
    </row>
    <row r="1425" spans="1:20" x14ac:dyDescent="0.25">
      <c r="A1425" s="1" t="s">
        <v>92</v>
      </c>
      <c r="B1425" s="1">
        <v>5.4</v>
      </c>
      <c r="C1425" s="1">
        <v>4.0640440500000006</v>
      </c>
      <c r="D1425" s="1">
        <v>1</v>
      </c>
      <c r="G1425" s="1" t="s">
        <v>184</v>
      </c>
      <c r="H1425" s="1">
        <v>5.4</v>
      </c>
      <c r="I1425" s="1">
        <v>2</v>
      </c>
      <c r="J1425" s="1">
        <v>1</v>
      </c>
      <c r="K1425" s="1">
        <f t="shared" si="115"/>
        <v>0</v>
      </c>
      <c r="L1425" s="1">
        <f t="shared" si="112"/>
        <v>0</v>
      </c>
      <c r="M1425" s="1">
        <f t="shared" si="113"/>
        <v>0</v>
      </c>
      <c r="N1425" s="1">
        <f t="shared" si="116"/>
        <v>1</v>
      </c>
      <c r="O1425" s="1">
        <f t="shared" si="114"/>
        <v>1</v>
      </c>
    </row>
    <row r="1426" spans="1:20" x14ac:dyDescent="0.25">
      <c r="A1426" s="1" t="s">
        <v>94</v>
      </c>
      <c r="B1426" s="1">
        <v>4.8</v>
      </c>
      <c r="C1426" s="1">
        <v>3.9515671500000007</v>
      </c>
      <c r="D1426" s="1">
        <v>1</v>
      </c>
      <c r="G1426" s="1" t="s">
        <v>104</v>
      </c>
      <c r="H1426" s="1">
        <v>5.4</v>
      </c>
      <c r="I1426" s="1">
        <v>2</v>
      </c>
      <c r="J1426" s="1">
        <v>1</v>
      </c>
      <c r="K1426" s="1">
        <f t="shared" si="115"/>
        <v>0</v>
      </c>
      <c r="L1426" s="1">
        <f t="shared" si="112"/>
        <v>0</v>
      </c>
      <c r="M1426" s="1">
        <f t="shared" si="113"/>
        <v>0</v>
      </c>
      <c r="N1426" s="1">
        <f t="shared" si="116"/>
        <v>1</v>
      </c>
      <c r="O1426" s="1">
        <f t="shared" si="114"/>
        <v>1</v>
      </c>
    </row>
    <row r="1427" spans="1:20" x14ac:dyDescent="0.25">
      <c r="A1427" s="1" t="s">
        <v>180</v>
      </c>
      <c r="B1427" s="1">
        <v>5</v>
      </c>
      <c r="C1427" s="1">
        <v>4.2506802700000001</v>
      </c>
      <c r="D1427" s="1">
        <v>1</v>
      </c>
      <c r="G1427" s="1" t="s">
        <v>61</v>
      </c>
      <c r="H1427" s="1">
        <v>4.7</v>
      </c>
      <c r="I1427" s="1">
        <v>2</v>
      </c>
      <c r="J1427" s="1">
        <v>1</v>
      </c>
      <c r="K1427" s="1">
        <f t="shared" si="115"/>
        <v>0</v>
      </c>
      <c r="L1427" s="1">
        <f t="shared" si="112"/>
        <v>0</v>
      </c>
      <c r="M1427" s="1">
        <f t="shared" si="113"/>
        <v>0</v>
      </c>
      <c r="N1427" s="1">
        <f t="shared" si="116"/>
        <v>1</v>
      </c>
      <c r="O1427" s="1">
        <f t="shared" si="114"/>
        <v>1</v>
      </c>
    </row>
    <row r="1428" spans="1:20" x14ac:dyDescent="0.25">
      <c r="A1428" s="1" t="s">
        <v>181</v>
      </c>
      <c r="B1428" s="1">
        <v>4.5</v>
      </c>
      <c r="C1428" s="1">
        <v>3.50050215</v>
      </c>
      <c r="D1428" s="1">
        <v>1</v>
      </c>
      <c r="G1428" s="1" t="s">
        <v>191</v>
      </c>
      <c r="H1428" s="1">
        <v>4.3</v>
      </c>
      <c r="I1428" s="1">
        <v>2</v>
      </c>
      <c r="J1428" s="1">
        <v>1</v>
      </c>
      <c r="K1428" s="1">
        <f t="shared" si="115"/>
        <v>0</v>
      </c>
      <c r="L1428" s="1">
        <f t="shared" si="112"/>
        <v>0</v>
      </c>
      <c r="M1428" s="1">
        <f t="shared" si="113"/>
        <v>0</v>
      </c>
      <c r="N1428" s="1">
        <f t="shared" si="116"/>
        <v>1</v>
      </c>
      <c r="O1428" s="1">
        <f t="shared" si="114"/>
        <v>1</v>
      </c>
    </row>
    <row r="1429" spans="1:20" x14ac:dyDescent="0.25">
      <c r="A1429" s="1" t="s">
        <v>149</v>
      </c>
      <c r="B1429" s="1">
        <v>4.4000000000000004</v>
      </c>
      <c r="C1429" s="1">
        <v>2.4350297800000003</v>
      </c>
      <c r="D1429" s="1">
        <v>1</v>
      </c>
      <c r="G1429" s="1" t="s">
        <v>135</v>
      </c>
      <c r="H1429" s="1">
        <v>4.9000000000000004</v>
      </c>
      <c r="I1429" s="1">
        <v>2</v>
      </c>
      <c r="J1429" s="1">
        <v>1</v>
      </c>
      <c r="K1429" s="1">
        <f t="shared" si="115"/>
        <v>0</v>
      </c>
      <c r="L1429" s="1">
        <f t="shared" si="112"/>
        <v>0</v>
      </c>
      <c r="M1429" s="1">
        <f t="shared" si="113"/>
        <v>0</v>
      </c>
      <c r="N1429" s="1">
        <f t="shared" si="116"/>
        <v>1</v>
      </c>
      <c r="O1429" s="1">
        <f t="shared" si="114"/>
        <v>1</v>
      </c>
    </row>
    <row r="1430" spans="1:20" x14ac:dyDescent="0.25">
      <c r="A1430" s="1" t="s">
        <v>154</v>
      </c>
      <c r="B1430" s="1">
        <v>5.7</v>
      </c>
      <c r="C1430" s="1">
        <v>3.5317321900000005</v>
      </c>
      <c r="D1430" s="1">
        <v>1</v>
      </c>
      <c r="G1430" s="1" t="s">
        <v>135</v>
      </c>
      <c r="H1430" s="1">
        <v>4.9000000000000004</v>
      </c>
      <c r="I1430" s="1">
        <v>2</v>
      </c>
      <c r="J1430" s="1">
        <v>1</v>
      </c>
      <c r="K1430" s="1">
        <f t="shared" si="115"/>
        <v>0</v>
      </c>
      <c r="L1430" s="1">
        <f t="shared" si="112"/>
        <v>0</v>
      </c>
      <c r="M1430" s="1">
        <f t="shared" si="113"/>
        <v>0</v>
      </c>
      <c r="N1430" s="1">
        <f t="shared" si="116"/>
        <v>1</v>
      </c>
      <c r="O1430" s="1">
        <f t="shared" si="114"/>
        <v>1</v>
      </c>
    </row>
    <row r="1431" spans="1:20" x14ac:dyDescent="0.25">
      <c r="A1431" s="1" t="s">
        <v>81</v>
      </c>
      <c r="B1431" s="1">
        <v>4.5999999999999996</v>
      </c>
      <c r="C1431" s="1">
        <v>3.1838439799999994</v>
      </c>
      <c r="D1431" s="1">
        <v>0</v>
      </c>
      <c r="G1431" s="1" t="s">
        <v>147</v>
      </c>
      <c r="H1431" s="1">
        <v>5.0999999999999996</v>
      </c>
      <c r="I1431" s="1">
        <v>2</v>
      </c>
      <c r="J1431" s="1">
        <v>1</v>
      </c>
      <c r="K1431" s="1">
        <f t="shared" si="115"/>
        <v>0</v>
      </c>
      <c r="L1431" s="1">
        <f t="shared" si="112"/>
        <v>0</v>
      </c>
      <c r="M1431" s="1">
        <f t="shared" si="113"/>
        <v>0</v>
      </c>
      <c r="N1431" s="1">
        <f t="shared" si="116"/>
        <v>1</v>
      </c>
      <c r="O1431" s="1">
        <f t="shared" si="114"/>
        <v>1</v>
      </c>
    </row>
    <row r="1432" spans="1:20" x14ac:dyDescent="0.25">
      <c r="A1432" s="1" t="s">
        <v>88</v>
      </c>
      <c r="B1432" s="1">
        <v>4.5</v>
      </c>
      <c r="C1432" s="1">
        <v>2.8232401100000004</v>
      </c>
      <c r="D1432" s="1">
        <v>0</v>
      </c>
      <c r="G1432" s="1" t="s">
        <v>117</v>
      </c>
      <c r="H1432" s="1">
        <v>4.5999999999999996</v>
      </c>
      <c r="I1432" s="1">
        <v>2</v>
      </c>
      <c r="J1432" s="1">
        <v>1</v>
      </c>
      <c r="K1432" s="1">
        <f t="shared" si="115"/>
        <v>0</v>
      </c>
      <c r="L1432" s="1">
        <f t="shared" si="112"/>
        <v>0</v>
      </c>
      <c r="M1432" s="1">
        <f t="shared" si="113"/>
        <v>0</v>
      </c>
      <c r="N1432" s="1">
        <f t="shared" si="116"/>
        <v>1</v>
      </c>
      <c r="O1432" s="1">
        <f t="shared" si="114"/>
        <v>1</v>
      </c>
    </row>
    <row r="1433" spans="1:20" x14ac:dyDescent="0.25">
      <c r="A1433" s="1" t="s">
        <v>152</v>
      </c>
      <c r="B1433" s="1">
        <v>4.5</v>
      </c>
      <c r="C1433" s="1">
        <v>4.3244727399999991</v>
      </c>
      <c r="D1433" s="1">
        <v>0</v>
      </c>
      <c r="G1433" s="1" t="s">
        <v>149</v>
      </c>
      <c r="H1433" s="1">
        <v>4.4000000000000004</v>
      </c>
      <c r="I1433" s="1">
        <v>2</v>
      </c>
      <c r="J1433" s="1">
        <v>1</v>
      </c>
      <c r="K1433" s="1">
        <f t="shared" si="115"/>
        <v>0</v>
      </c>
      <c r="L1433" s="1">
        <f t="shared" si="112"/>
        <v>0</v>
      </c>
      <c r="M1433" s="1">
        <f t="shared" si="113"/>
        <v>0</v>
      </c>
      <c r="N1433" s="1">
        <f t="shared" si="116"/>
        <v>1</v>
      </c>
      <c r="O1433" s="1">
        <f t="shared" si="114"/>
        <v>1</v>
      </c>
    </row>
    <row r="1434" spans="1:20" x14ac:dyDescent="0.25">
      <c r="A1434" s="1" t="s">
        <v>173</v>
      </c>
      <c r="B1434" s="1">
        <v>4.3</v>
      </c>
      <c r="C1434" s="1">
        <v>3.147955200000002</v>
      </c>
      <c r="D1434" s="1">
        <v>1</v>
      </c>
      <c r="G1434" s="1" t="s">
        <v>78</v>
      </c>
      <c r="H1434" s="1">
        <v>4.2</v>
      </c>
      <c r="I1434" s="1">
        <v>2</v>
      </c>
      <c r="J1434" s="1">
        <v>0</v>
      </c>
      <c r="K1434" s="1">
        <f t="shared" si="115"/>
        <v>0</v>
      </c>
      <c r="L1434" s="1">
        <f t="shared" si="112"/>
        <v>0</v>
      </c>
      <c r="M1434" s="1">
        <f t="shared" si="113"/>
        <v>0</v>
      </c>
      <c r="N1434" s="1">
        <f t="shared" si="116"/>
        <v>1</v>
      </c>
      <c r="O1434" s="1">
        <f t="shared" si="114"/>
        <v>1</v>
      </c>
    </row>
    <row r="1435" spans="1:20" x14ac:dyDescent="0.25">
      <c r="A1435" s="1" t="s">
        <v>93</v>
      </c>
      <c r="B1435" s="1">
        <v>4.5</v>
      </c>
      <c r="C1435" s="1">
        <v>3.6213479599999996</v>
      </c>
      <c r="D1435" s="1">
        <v>1</v>
      </c>
      <c r="G1435" s="1" t="s">
        <v>112</v>
      </c>
      <c r="H1435" s="1">
        <v>4.9000000000000004</v>
      </c>
      <c r="I1435" s="1">
        <v>1</v>
      </c>
      <c r="J1435" s="1">
        <v>5</v>
      </c>
      <c r="K1435" s="1">
        <v>1</v>
      </c>
      <c r="L1435" s="1">
        <f t="shared" si="112"/>
        <v>0</v>
      </c>
      <c r="M1435" s="1">
        <f t="shared" si="113"/>
        <v>0</v>
      </c>
      <c r="N1435" s="1">
        <f t="shared" si="116"/>
        <v>0</v>
      </c>
      <c r="O1435" s="1">
        <f t="shared" si="114"/>
        <v>1</v>
      </c>
    </row>
    <row r="1436" spans="1:20" x14ac:dyDescent="0.25">
      <c r="A1436" s="1" t="s">
        <v>200</v>
      </c>
      <c r="B1436" s="1">
        <v>4.4000000000000004</v>
      </c>
      <c r="C1436" s="1">
        <v>3.353041380000001</v>
      </c>
      <c r="D1436" s="1">
        <v>1</v>
      </c>
      <c r="G1436" s="1" t="s">
        <v>66</v>
      </c>
      <c r="H1436" s="1">
        <v>4.8</v>
      </c>
      <c r="I1436" s="1">
        <v>1</v>
      </c>
      <c r="J1436" s="1">
        <v>1</v>
      </c>
      <c r="K1436" s="1">
        <v>1</v>
      </c>
      <c r="L1436" s="1">
        <f t="shared" si="112"/>
        <v>0</v>
      </c>
      <c r="M1436" s="1">
        <f t="shared" si="113"/>
        <v>0</v>
      </c>
      <c r="N1436" s="1">
        <v>0</v>
      </c>
      <c r="O1436" s="1">
        <f t="shared" si="114"/>
        <v>1</v>
      </c>
    </row>
    <row r="1437" spans="1:20" x14ac:dyDescent="0.25">
      <c r="A1437" s="1" t="s">
        <v>117</v>
      </c>
      <c r="B1437" s="1">
        <v>4.5999999999999996</v>
      </c>
      <c r="C1437" s="1">
        <v>3.0076196100000017</v>
      </c>
      <c r="D1437" s="1">
        <v>1</v>
      </c>
      <c r="G1437" s="1" t="s">
        <v>112</v>
      </c>
      <c r="H1437" s="1">
        <v>4.9000000000000004</v>
      </c>
      <c r="I1437" s="1">
        <v>1</v>
      </c>
      <c r="J1437" s="1">
        <v>2</v>
      </c>
      <c r="K1437" s="1">
        <f>IF(AND((10&gt;J1437),(J1437&gt;I1437),(I1437&gt;2)),1,0)</f>
        <v>0</v>
      </c>
      <c r="L1437" s="1">
        <f t="shared" si="112"/>
        <v>0</v>
      </c>
      <c r="M1437" s="1">
        <f t="shared" si="113"/>
        <v>0</v>
      </c>
      <c r="N1437" s="1">
        <f>IF(J1437&lt;=2,1,0)</f>
        <v>1</v>
      </c>
      <c r="O1437" s="1">
        <f t="shared" si="114"/>
        <v>1</v>
      </c>
    </row>
    <row r="1438" spans="1:20" x14ac:dyDescent="0.25">
      <c r="A1438" s="1" t="s">
        <v>204</v>
      </c>
      <c r="B1438" s="1">
        <v>4.3</v>
      </c>
      <c r="C1438" s="1">
        <v>3.5796429000000001</v>
      </c>
      <c r="D1438" s="1">
        <v>1</v>
      </c>
      <c r="G1438" s="1" t="s">
        <v>117</v>
      </c>
      <c r="H1438" s="1">
        <v>4.5999999999999996</v>
      </c>
      <c r="I1438" s="1">
        <v>1</v>
      </c>
      <c r="J1438" s="1">
        <v>2</v>
      </c>
      <c r="K1438" s="1">
        <f>IF(AND((10&gt;J1438),(J1438&gt;I1438),(I1438&gt;2)),1,0)</f>
        <v>0</v>
      </c>
      <c r="L1438" s="1">
        <f t="shared" si="112"/>
        <v>0</v>
      </c>
      <c r="M1438" s="1">
        <f t="shared" si="113"/>
        <v>0</v>
      </c>
      <c r="N1438" s="1">
        <f>IF(J1438&lt;=2,1,0)</f>
        <v>1</v>
      </c>
      <c r="O1438" s="1">
        <f t="shared" si="114"/>
        <v>1</v>
      </c>
    </row>
    <row r="1439" spans="1:20" x14ac:dyDescent="0.25">
      <c r="A1439" s="1" t="s">
        <v>135</v>
      </c>
      <c r="B1439" s="1">
        <v>4.9000000000000004</v>
      </c>
      <c r="C1439" s="1">
        <v>3.1424845600000002</v>
      </c>
      <c r="D1439" s="1">
        <v>1</v>
      </c>
      <c r="G1439" s="1" t="s">
        <v>149</v>
      </c>
      <c r="H1439" s="1">
        <v>4.4000000000000004</v>
      </c>
      <c r="I1439" s="1">
        <v>1</v>
      </c>
      <c r="J1439" s="1">
        <v>2</v>
      </c>
      <c r="K1439" s="1">
        <f>IF(AND((10&gt;J1439),(J1439&gt;I1439),(I1439&gt;2)),1,0)</f>
        <v>0</v>
      </c>
      <c r="L1439" s="1">
        <f t="shared" si="112"/>
        <v>0</v>
      </c>
      <c r="M1439" s="1">
        <f t="shared" si="113"/>
        <v>0</v>
      </c>
      <c r="N1439" s="1">
        <f>IF(J1439&lt;=2,1,0)</f>
        <v>1</v>
      </c>
      <c r="O1439" s="1">
        <f t="shared" si="114"/>
        <v>1</v>
      </c>
    </row>
    <row r="1440" spans="1:20" x14ac:dyDescent="0.25">
      <c r="A1440" s="1" t="s">
        <v>138</v>
      </c>
      <c r="B1440" s="1">
        <v>4.7</v>
      </c>
      <c r="C1440" s="1">
        <v>4.1710283600000002</v>
      </c>
      <c r="D1440" s="1">
        <v>1</v>
      </c>
      <c r="G1440" s="1" t="s">
        <v>123</v>
      </c>
      <c r="H1440" s="1">
        <v>4.4000000000000004</v>
      </c>
      <c r="I1440" s="1">
        <v>0</v>
      </c>
      <c r="J1440" s="1">
        <v>7</v>
      </c>
      <c r="K1440" s="1">
        <v>1</v>
      </c>
      <c r="L1440" s="1">
        <f t="shared" si="112"/>
        <v>0</v>
      </c>
      <c r="M1440" s="1">
        <f t="shared" si="113"/>
        <v>0</v>
      </c>
      <c r="N1440" s="1">
        <f>IF(J1440&lt;=2,1,0)</f>
        <v>0</v>
      </c>
      <c r="O1440" s="1">
        <f t="shared" si="114"/>
        <v>1</v>
      </c>
      <c r="Q1440" s="1" t="s">
        <v>214</v>
      </c>
      <c r="R1440" s="1" t="s">
        <v>215</v>
      </c>
      <c r="S1440" s="1" t="s">
        <v>216</v>
      </c>
      <c r="T1440" s="1" t="s">
        <v>217</v>
      </c>
    </row>
    <row r="1442" spans="10:20" x14ac:dyDescent="0.25">
      <c r="J1442" s="1">
        <f>COUNT(J2:J1440)</f>
        <v>1439</v>
      </c>
      <c r="K1442" s="1">
        <f>COUNTIF(K2:K1440,1)</f>
        <v>423</v>
      </c>
      <c r="L1442" s="1">
        <f t="shared" ref="L1442:O1442" si="117">COUNTIF(L2:L1440,1)</f>
        <v>9</v>
      </c>
      <c r="M1442" s="1">
        <f t="shared" si="117"/>
        <v>54</v>
      </c>
      <c r="N1442" s="1">
        <f t="shared" si="117"/>
        <v>953</v>
      </c>
      <c r="O1442" s="1">
        <f t="shared" si="117"/>
        <v>1439</v>
      </c>
      <c r="Q1442" s="2">
        <f>(K1442)/(K1442+M1442)</f>
        <v>0.8867924528301887</v>
      </c>
      <c r="R1442" s="2">
        <f>(L1442)/(L1442+N1442)</f>
        <v>9.355509355509356E-3</v>
      </c>
      <c r="S1442" s="2">
        <f>(Q1442+R1442)/2</f>
        <v>0.44807398109284902</v>
      </c>
      <c r="T1442" s="2">
        <f>(K1442+L1442)/(K1442+L1442+M1442+N1442)</f>
        <v>0.30020847810979845</v>
      </c>
    </row>
  </sheetData>
  <sortState xmlns:xlrd2="http://schemas.microsoft.com/office/spreadsheetml/2017/richdata2" ref="G2:O1440">
    <sortCondition descending="1" ref="I1423:I1440"/>
  </sortState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A63A4-B41F-47E2-90FB-99EBE5D78818}">
  <dimension ref="A1:AR1014"/>
  <sheetViews>
    <sheetView tabSelected="1" zoomScale="70" zoomScaleNormal="70" workbookViewId="0">
      <pane xSplit="1" ySplit="1" topLeftCell="I2" activePane="bottomRight" state="frozen"/>
      <selection pane="topRight" activeCell="B1" sqref="B1"/>
      <selection pane="bottomLeft" activeCell="A3" sqref="A3"/>
      <selection pane="bottomRight" activeCell="AP17" sqref="AP17"/>
    </sheetView>
  </sheetViews>
  <sheetFormatPr defaultRowHeight="15.75" x14ac:dyDescent="0.25"/>
  <cols>
    <col min="1" max="1" width="23.5703125" style="1" bestFit="1" customWidth="1"/>
    <col min="2" max="3" width="9.140625" style="1"/>
    <col min="4" max="4" width="12.140625" style="1" bestFit="1" customWidth="1"/>
    <col min="5" max="15" width="9.140625" style="1"/>
    <col min="16" max="16" width="23.5703125" style="1" bestFit="1" customWidth="1"/>
    <col min="17" max="18" width="9.140625" style="1"/>
    <col min="19" max="19" width="12.140625" style="1" bestFit="1" customWidth="1"/>
    <col min="20" max="30" width="9.140625" style="1"/>
    <col min="31" max="31" width="23.5703125" style="1" bestFit="1" customWidth="1"/>
    <col min="32" max="33" width="9.140625" style="1"/>
    <col min="34" max="34" width="12.140625" style="1" bestFit="1" customWidth="1"/>
    <col min="35" max="16384" width="9.140625" style="1"/>
  </cols>
  <sheetData>
    <row r="1" spans="1:42" x14ac:dyDescent="0.25">
      <c r="A1" s="1" t="s">
        <v>0</v>
      </c>
      <c r="B1" s="1" t="s">
        <v>1</v>
      </c>
      <c r="C1" s="1" t="s">
        <v>209</v>
      </c>
      <c r="D1" s="1" t="s">
        <v>208</v>
      </c>
      <c r="E1" s="1" t="s">
        <v>210</v>
      </c>
      <c r="F1" s="1" t="s">
        <v>211</v>
      </c>
      <c r="G1" s="1" t="s">
        <v>213</v>
      </c>
      <c r="H1" s="1" t="s">
        <v>212</v>
      </c>
      <c r="P1" s="1" t="s">
        <v>0</v>
      </c>
      <c r="Q1" s="1" t="s">
        <v>1</v>
      </c>
      <c r="R1" s="1" t="s">
        <v>209</v>
      </c>
      <c r="S1" s="1" t="s">
        <v>208</v>
      </c>
      <c r="T1" s="1" t="s">
        <v>210</v>
      </c>
      <c r="U1" s="1" t="s">
        <v>211</v>
      </c>
      <c r="V1" s="1" t="s">
        <v>213</v>
      </c>
      <c r="W1" s="1" t="s">
        <v>212</v>
      </c>
      <c r="AE1" s="1" t="s">
        <v>0</v>
      </c>
      <c r="AF1" s="1" t="s">
        <v>1</v>
      </c>
      <c r="AG1" s="1" t="s">
        <v>209</v>
      </c>
      <c r="AH1" s="1" t="s">
        <v>208</v>
      </c>
      <c r="AI1" s="1" t="s">
        <v>210</v>
      </c>
      <c r="AJ1" s="1" t="s">
        <v>211</v>
      </c>
      <c r="AK1" s="1" t="s">
        <v>213</v>
      </c>
      <c r="AL1" s="1" t="s">
        <v>212</v>
      </c>
    </row>
    <row r="2" spans="1:42" x14ac:dyDescent="0.25">
      <c r="A2" s="1" t="s">
        <v>148</v>
      </c>
      <c r="B2" s="1">
        <v>7.1</v>
      </c>
      <c r="C2" s="1">
        <v>7</v>
      </c>
      <c r="D2" s="1">
        <v>18</v>
      </c>
      <c r="E2" s="1">
        <f>IF(AND((10&gt;D2),(D2&gt;C2),(C2&gt;2)),1,0)</f>
        <v>0</v>
      </c>
      <c r="F2" s="1">
        <f t="shared" ref="F2:F33" si="0">IF(AND((D2&lt;C2),(D2&gt;2),(C2&lt;10)),1,0)</f>
        <v>0</v>
      </c>
      <c r="G2" s="1">
        <f t="shared" ref="G2:G33" si="1">IF(D2&gt;=10,1,0)</f>
        <v>1</v>
      </c>
      <c r="H2" s="1">
        <f t="shared" ref="H2:H33" si="2">IF(D2&lt;=2,1,0)</f>
        <v>0</v>
      </c>
      <c r="I2" s="1">
        <f t="shared" ref="I2:I33" si="3">SUM(E2:H2)</f>
        <v>1</v>
      </c>
      <c r="P2" s="1" t="s">
        <v>154</v>
      </c>
      <c r="Q2" s="1">
        <v>5.7</v>
      </c>
      <c r="R2" s="1">
        <v>6</v>
      </c>
      <c r="S2" s="1">
        <v>1</v>
      </c>
      <c r="T2" s="1">
        <f t="shared" ref="T2:T7" si="4">IF(AND((10&gt;S2),(S2&gt;R2),(R2&gt;2)),1,0)</f>
        <v>0</v>
      </c>
      <c r="U2" s="1">
        <f t="shared" ref="U2:U65" si="5">IF(AND((S2&lt;R2),(S2&gt;2),(R2&lt;10)),1,0)</f>
        <v>0</v>
      </c>
      <c r="V2" s="1">
        <f t="shared" ref="V2:V65" si="6">IF(S2&gt;=10,1,0)</f>
        <v>0</v>
      </c>
      <c r="W2" s="1">
        <f t="shared" ref="W2:W65" si="7">IF(S2&lt;=2,1,0)</f>
        <v>1</v>
      </c>
      <c r="X2" s="1">
        <f t="shared" ref="X2:X65" si="8">SUM(T2:W2)</f>
        <v>1</v>
      </c>
      <c r="AE2" s="1" t="s">
        <v>81</v>
      </c>
      <c r="AF2" s="1">
        <v>4.5999999999999996</v>
      </c>
      <c r="AG2" s="1">
        <v>6</v>
      </c>
      <c r="AH2" s="1">
        <v>5</v>
      </c>
      <c r="AI2" s="1">
        <f>IF(AND((10&gt;AH2),(AH2&gt;AG2),(AG2&gt;2)),1,0)</f>
        <v>0</v>
      </c>
      <c r="AJ2" s="1">
        <f t="shared" ref="AJ2:AJ65" si="9">IF(AND((AH2&lt;AG2),(AH2&gt;2),(AG2&lt;10)),1,0)</f>
        <v>1</v>
      </c>
      <c r="AK2" s="1">
        <f t="shared" ref="AK2:AK65" si="10">IF(AH2&gt;=10,1,0)</f>
        <v>0</v>
      </c>
      <c r="AL2" s="1">
        <f t="shared" ref="AL2:AL65" si="11">IF(AH2&lt;=2,1,0)</f>
        <v>0</v>
      </c>
      <c r="AM2" s="1">
        <f t="shared" ref="AM2:AM65" si="12">SUM(AI2:AL2)</f>
        <v>1</v>
      </c>
    </row>
    <row r="3" spans="1:42" x14ac:dyDescent="0.25">
      <c r="A3" s="1" t="s">
        <v>155</v>
      </c>
      <c r="B3" s="1">
        <v>8.5</v>
      </c>
      <c r="C3" s="1">
        <v>6</v>
      </c>
      <c r="D3" s="1">
        <v>15</v>
      </c>
      <c r="E3" s="1">
        <f>IF(AND((10&gt;D3),(D3&gt;C3),(C3&gt;2)),1,0)</f>
        <v>0</v>
      </c>
      <c r="F3" s="1">
        <f t="shared" si="0"/>
        <v>0</v>
      </c>
      <c r="G3" s="1">
        <f t="shared" si="1"/>
        <v>1</v>
      </c>
      <c r="H3" s="1">
        <f t="shared" si="2"/>
        <v>0</v>
      </c>
      <c r="I3" s="1">
        <f t="shared" si="3"/>
        <v>1</v>
      </c>
      <c r="P3" s="1" t="s">
        <v>154</v>
      </c>
      <c r="Q3" s="1">
        <v>5.7</v>
      </c>
      <c r="R3" s="1">
        <v>6</v>
      </c>
      <c r="S3" s="1">
        <v>1</v>
      </c>
      <c r="T3" s="1">
        <f t="shared" si="4"/>
        <v>0</v>
      </c>
      <c r="U3" s="1">
        <f t="shared" si="5"/>
        <v>0</v>
      </c>
      <c r="V3" s="1">
        <f t="shared" si="6"/>
        <v>0</v>
      </c>
      <c r="W3" s="1">
        <f t="shared" si="7"/>
        <v>1</v>
      </c>
      <c r="X3" s="1">
        <f t="shared" si="8"/>
        <v>1</v>
      </c>
      <c r="AE3" s="1" t="s">
        <v>158</v>
      </c>
      <c r="AF3" s="1">
        <v>4.3</v>
      </c>
      <c r="AG3" s="1">
        <v>6</v>
      </c>
      <c r="AH3" s="1">
        <v>6</v>
      </c>
      <c r="AI3" s="1">
        <v>1</v>
      </c>
      <c r="AJ3" s="1">
        <f t="shared" si="9"/>
        <v>0</v>
      </c>
      <c r="AK3" s="1">
        <f t="shared" si="10"/>
        <v>0</v>
      </c>
      <c r="AL3" s="1">
        <f t="shared" si="11"/>
        <v>0</v>
      </c>
      <c r="AM3" s="1">
        <f t="shared" si="12"/>
        <v>1</v>
      </c>
    </row>
    <row r="4" spans="1:42" x14ac:dyDescent="0.25">
      <c r="A4" s="1" t="s">
        <v>155</v>
      </c>
      <c r="B4" s="1">
        <v>8.5</v>
      </c>
      <c r="C4" s="1">
        <v>6</v>
      </c>
      <c r="D4" s="1">
        <v>10</v>
      </c>
      <c r="E4" s="1">
        <f>IF(AND((10&gt;D4),(D4&gt;C4),(C4&gt;2)),1,0)</f>
        <v>0</v>
      </c>
      <c r="F4" s="1">
        <f t="shared" si="0"/>
        <v>0</v>
      </c>
      <c r="G4" s="1">
        <f t="shared" si="1"/>
        <v>1</v>
      </c>
      <c r="H4" s="1">
        <f t="shared" si="2"/>
        <v>0</v>
      </c>
      <c r="I4" s="1">
        <f t="shared" si="3"/>
        <v>1</v>
      </c>
      <c r="P4" s="1" t="s">
        <v>109</v>
      </c>
      <c r="Q4" s="1">
        <v>5.7</v>
      </c>
      <c r="R4" s="1">
        <v>5</v>
      </c>
      <c r="S4" s="1">
        <v>10</v>
      </c>
      <c r="T4" s="1">
        <f t="shared" si="4"/>
        <v>0</v>
      </c>
      <c r="U4" s="1">
        <f t="shared" si="5"/>
        <v>0</v>
      </c>
      <c r="V4" s="1">
        <f t="shared" si="6"/>
        <v>1</v>
      </c>
      <c r="W4" s="1">
        <f t="shared" si="7"/>
        <v>0</v>
      </c>
      <c r="X4" s="1">
        <f t="shared" si="8"/>
        <v>1</v>
      </c>
      <c r="AE4" s="1" t="s">
        <v>103</v>
      </c>
      <c r="AF4" s="1">
        <v>4.2</v>
      </c>
      <c r="AG4" s="1">
        <v>6</v>
      </c>
      <c r="AH4" s="1">
        <v>6</v>
      </c>
      <c r="AI4" s="1">
        <v>1</v>
      </c>
      <c r="AJ4" s="1">
        <f t="shared" si="9"/>
        <v>0</v>
      </c>
      <c r="AK4" s="1">
        <f t="shared" si="10"/>
        <v>0</v>
      </c>
      <c r="AL4" s="1">
        <f t="shared" si="11"/>
        <v>0</v>
      </c>
      <c r="AM4" s="1">
        <f t="shared" si="12"/>
        <v>1</v>
      </c>
    </row>
    <row r="5" spans="1:42" x14ac:dyDescent="0.25">
      <c r="A5" s="1" t="s">
        <v>155</v>
      </c>
      <c r="B5" s="1">
        <v>8.5</v>
      </c>
      <c r="C5" s="1">
        <v>6</v>
      </c>
      <c r="D5" s="1">
        <v>9</v>
      </c>
      <c r="E5" s="1">
        <f>IF(AND((10&gt;D5),(D5&gt;C5),(C5&gt;2)),1,0)</f>
        <v>1</v>
      </c>
      <c r="F5" s="1">
        <f t="shared" si="0"/>
        <v>0</v>
      </c>
      <c r="G5" s="1">
        <f t="shared" si="1"/>
        <v>0</v>
      </c>
      <c r="H5" s="1">
        <f t="shared" si="2"/>
        <v>0</v>
      </c>
      <c r="I5" s="1">
        <f t="shared" si="3"/>
        <v>1</v>
      </c>
      <c r="P5" s="1" t="s">
        <v>109</v>
      </c>
      <c r="Q5" s="1">
        <v>5.7</v>
      </c>
      <c r="R5" s="1">
        <v>5</v>
      </c>
      <c r="S5" s="1">
        <v>7</v>
      </c>
      <c r="T5" s="1">
        <f t="shared" si="4"/>
        <v>1</v>
      </c>
      <c r="U5" s="1">
        <f t="shared" si="5"/>
        <v>0</v>
      </c>
      <c r="V5" s="1">
        <f t="shared" si="6"/>
        <v>0</v>
      </c>
      <c r="W5" s="1">
        <f t="shared" si="7"/>
        <v>0</v>
      </c>
      <c r="X5" s="1">
        <f t="shared" si="8"/>
        <v>1</v>
      </c>
      <c r="AE5" s="1" t="s">
        <v>103</v>
      </c>
      <c r="AF5" s="1">
        <v>4.2</v>
      </c>
      <c r="AG5" s="1">
        <v>6</v>
      </c>
      <c r="AH5" s="1">
        <v>1</v>
      </c>
      <c r="AI5" s="1">
        <f t="shared" ref="AI5:AI16" si="13">IF(AND((10&gt;AH5),(AH5&gt;AG5),(AG5&gt;2)),1,0)</f>
        <v>0</v>
      </c>
      <c r="AJ5" s="1">
        <f t="shared" si="9"/>
        <v>0</v>
      </c>
      <c r="AK5" s="1">
        <f t="shared" si="10"/>
        <v>0</v>
      </c>
      <c r="AL5" s="1">
        <f t="shared" si="11"/>
        <v>1</v>
      </c>
      <c r="AM5" s="1">
        <f t="shared" si="12"/>
        <v>1</v>
      </c>
    </row>
    <row r="6" spans="1:42" x14ac:dyDescent="0.25">
      <c r="A6" s="1" t="s">
        <v>155</v>
      </c>
      <c r="B6" s="1">
        <v>8.5</v>
      </c>
      <c r="C6" s="1">
        <v>6</v>
      </c>
      <c r="D6" s="1">
        <v>9</v>
      </c>
      <c r="E6" s="1">
        <f>IF(AND((10&gt;D6),(D6&gt;C6),(C6&gt;2)),1,0)</f>
        <v>1</v>
      </c>
      <c r="F6" s="1">
        <f t="shared" si="0"/>
        <v>0</v>
      </c>
      <c r="G6" s="1">
        <f t="shared" si="1"/>
        <v>0</v>
      </c>
      <c r="H6" s="1">
        <f t="shared" si="2"/>
        <v>0</v>
      </c>
      <c r="I6" s="1">
        <f t="shared" si="3"/>
        <v>1</v>
      </c>
      <c r="P6" s="1" t="s">
        <v>150</v>
      </c>
      <c r="Q6" s="1">
        <v>5.7</v>
      </c>
      <c r="R6" s="1">
        <v>5</v>
      </c>
      <c r="S6" s="1">
        <v>6</v>
      </c>
      <c r="T6" s="1">
        <f t="shared" si="4"/>
        <v>1</v>
      </c>
      <c r="U6" s="1">
        <f t="shared" si="5"/>
        <v>0</v>
      </c>
      <c r="V6" s="1">
        <f t="shared" si="6"/>
        <v>0</v>
      </c>
      <c r="W6" s="1">
        <f t="shared" si="7"/>
        <v>0</v>
      </c>
      <c r="X6" s="1">
        <f t="shared" si="8"/>
        <v>1</v>
      </c>
      <c r="AE6" s="1" t="s">
        <v>70</v>
      </c>
      <c r="AF6" s="1">
        <v>3.7</v>
      </c>
      <c r="AG6" s="1">
        <v>6</v>
      </c>
      <c r="AH6" s="1">
        <v>1</v>
      </c>
      <c r="AI6" s="1">
        <f t="shared" si="13"/>
        <v>0</v>
      </c>
      <c r="AJ6" s="1">
        <f t="shared" si="9"/>
        <v>0</v>
      </c>
      <c r="AK6" s="1">
        <f t="shared" si="10"/>
        <v>0</v>
      </c>
      <c r="AL6" s="1">
        <f t="shared" si="11"/>
        <v>1</v>
      </c>
      <c r="AM6" s="1">
        <f t="shared" si="12"/>
        <v>1</v>
      </c>
    </row>
    <row r="7" spans="1:42" x14ac:dyDescent="0.25">
      <c r="A7" s="1" t="s">
        <v>155</v>
      </c>
      <c r="B7" s="1">
        <v>8.5</v>
      </c>
      <c r="C7" s="1">
        <v>6</v>
      </c>
      <c r="D7" s="1">
        <v>6</v>
      </c>
      <c r="E7" s="1">
        <v>1</v>
      </c>
      <c r="F7" s="1">
        <f t="shared" si="0"/>
        <v>0</v>
      </c>
      <c r="G7" s="1">
        <f t="shared" si="1"/>
        <v>0</v>
      </c>
      <c r="H7" s="1">
        <f t="shared" si="2"/>
        <v>0</v>
      </c>
      <c r="I7" s="1">
        <f t="shared" si="3"/>
        <v>1</v>
      </c>
      <c r="P7" s="1" t="s">
        <v>109</v>
      </c>
      <c r="Q7" s="1">
        <v>5.7</v>
      </c>
      <c r="R7" s="1">
        <v>5</v>
      </c>
      <c r="S7" s="1">
        <v>6</v>
      </c>
      <c r="T7" s="1">
        <f t="shared" si="4"/>
        <v>1</v>
      </c>
      <c r="U7" s="1">
        <f t="shared" si="5"/>
        <v>0</v>
      </c>
      <c r="V7" s="1">
        <f t="shared" si="6"/>
        <v>0</v>
      </c>
      <c r="W7" s="1">
        <f t="shared" si="7"/>
        <v>0</v>
      </c>
      <c r="X7" s="1">
        <f t="shared" si="8"/>
        <v>1</v>
      </c>
      <c r="AE7" s="1" t="s">
        <v>101</v>
      </c>
      <c r="AF7" s="1">
        <v>4.9000000000000004</v>
      </c>
      <c r="AG7" s="1">
        <v>5</v>
      </c>
      <c r="AH7" s="1">
        <v>6</v>
      </c>
      <c r="AI7" s="1">
        <f t="shared" si="13"/>
        <v>1</v>
      </c>
      <c r="AJ7" s="1">
        <f t="shared" si="9"/>
        <v>0</v>
      </c>
      <c r="AK7" s="1">
        <f t="shared" si="10"/>
        <v>0</v>
      </c>
      <c r="AL7" s="1">
        <f t="shared" si="11"/>
        <v>0</v>
      </c>
      <c r="AM7" s="1">
        <f t="shared" si="12"/>
        <v>1</v>
      </c>
    </row>
    <row r="8" spans="1:42" x14ac:dyDescent="0.25">
      <c r="A8" s="1" t="s">
        <v>148</v>
      </c>
      <c r="B8" s="1">
        <v>7.1</v>
      </c>
      <c r="C8" s="1">
        <v>6</v>
      </c>
      <c r="D8" s="1">
        <v>12</v>
      </c>
      <c r="E8" s="1">
        <f>IF(AND((10&gt;D8),(D8&gt;C8),(C8&gt;2)),1,0)</f>
        <v>0</v>
      </c>
      <c r="F8" s="1">
        <f t="shared" si="0"/>
        <v>0</v>
      </c>
      <c r="G8" s="1">
        <f t="shared" si="1"/>
        <v>1</v>
      </c>
      <c r="H8" s="1">
        <f t="shared" si="2"/>
        <v>0</v>
      </c>
      <c r="I8" s="1">
        <f t="shared" si="3"/>
        <v>1</v>
      </c>
      <c r="P8" s="1" t="s">
        <v>109</v>
      </c>
      <c r="Q8" s="1">
        <v>5.7</v>
      </c>
      <c r="R8" s="1">
        <v>5</v>
      </c>
      <c r="S8" s="1">
        <v>5</v>
      </c>
      <c r="T8" s="1">
        <v>1</v>
      </c>
      <c r="U8" s="1">
        <f t="shared" si="5"/>
        <v>0</v>
      </c>
      <c r="V8" s="1">
        <f t="shared" si="6"/>
        <v>0</v>
      </c>
      <c r="W8" s="1">
        <f t="shared" si="7"/>
        <v>0</v>
      </c>
      <c r="X8" s="1">
        <f t="shared" si="8"/>
        <v>1</v>
      </c>
      <c r="AE8" s="1" t="s">
        <v>85</v>
      </c>
      <c r="AF8" s="1">
        <v>4.8</v>
      </c>
      <c r="AG8" s="1">
        <v>5</v>
      </c>
      <c r="AH8" s="1">
        <v>6</v>
      </c>
      <c r="AI8" s="1">
        <f t="shared" si="13"/>
        <v>1</v>
      </c>
      <c r="AJ8" s="1">
        <f t="shared" si="9"/>
        <v>0</v>
      </c>
      <c r="AK8" s="1">
        <f t="shared" si="10"/>
        <v>0</v>
      </c>
      <c r="AL8" s="1">
        <f t="shared" si="11"/>
        <v>0</v>
      </c>
      <c r="AM8" s="1">
        <f t="shared" si="12"/>
        <v>1</v>
      </c>
    </row>
    <row r="9" spans="1:42" x14ac:dyDescent="0.25">
      <c r="A9" s="1" t="s">
        <v>148</v>
      </c>
      <c r="B9" s="1">
        <v>7.1</v>
      </c>
      <c r="C9" s="1">
        <v>6</v>
      </c>
      <c r="D9" s="1">
        <v>12</v>
      </c>
      <c r="E9" s="1">
        <f>IF(AND((10&gt;D9),(D9&gt;C9),(C9&gt;2)),1,0)</f>
        <v>0</v>
      </c>
      <c r="F9" s="1">
        <f t="shared" si="0"/>
        <v>0</v>
      </c>
      <c r="G9" s="1">
        <f t="shared" si="1"/>
        <v>1</v>
      </c>
      <c r="H9" s="1">
        <f t="shared" si="2"/>
        <v>0</v>
      </c>
      <c r="I9" s="1">
        <f t="shared" si="3"/>
        <v>1</v>
      </c>
      <c r="P9" s="1" t="s">
        <v>109</v>
      </c>
      <c r="Q9" s="1">
        <v>5.7</v>
      </c>
      <c r="R9" s="1">
        <v>5</v>
      </c>
      <c r="S9" s="1">
        <v>5</v>
      </c>
      <c r="T9" s="1">
        <v>1</v>
      </c>
      <c r="U9" s="1">
        <f t="shared" si="5"/>
        <v>0</v>
      </c>
      <c r="V9" s="1">
        <f t="shared" si="6"/>
        <v>0</v>
      </c>
      <c r="W9" s="1">
        <f t="shared" si="7"/>
        <v>0</v>
      </c>
      <c r="X9" s="1">
        <f t="shared" si="8"/>
        <v>1</v>
      </c>
      <c r="AE9" s="1" t="s">
        <v>107</v>
      </c>
      <c r="AF9" s="1">
        <v>4.8</v>
      </c>
      <c r="AG9" s="1">
        <v>5</v>
      </c>
      <c r="AH9" s="1">
        <v>6</v>
      </c>
      <c r="AI9" s="1">
        <f t="shared" si="13"/>
        <v>1</v>
      </c>
      <c r="AJ9" s="1">
        <f t="shared" si="9"/>
        <v>0</v>
      </c>
      <c r="AK9" s="1">
        <f t="shared" si="10"/>
        <v>0</v>
      </c>
      <c r="AL9" s="1">
        <f t="shared" si="11"/>
        <v>0</v>
      </c>
      <c r="AM9" s="1">
        <f t="shared" si="12"/>
        <v>1</v>
      </c>
    </row>
    <row r="10" spans="1:42" x14ac:dyDescent="0.25">
      <c r="A10" s="1" t="s">
        <v>148</v>
      </c>
      <c r="B10" s="1">
        <v>7.1</v>
      </c>
      <c r="C10" s="1">
        <v>6</v>
      </c>
      <c r="D10" s="1">
        <v>12</v>
      </c>
      <c r="E10" s="1">
        <f>IF(AND((10&gt;D10),(D10&gt;C10),(C10&gt;2)),1,0)</f>
        <v>0</v>
      </c>
      <c r="F10" s="1">
        <f t="shared" si="0"/>
        <v>0</v>
      </c>
      <c r="G10" s="1">
        <f t="shared" si="1"/>
        <v>1</v>
      </c>
      <c r="H10" s="1">
        <f t="shared" si="2"/>
        <v>0</v>
      </c>
      <c r="I10" s="1">
        <f t="shared" si="3"/>
        <v>1</v>
      </c>
      <c r="P10" s="1" t="s">
        <v>192</v>
      </c>
      <c r="Q10" s="1">
        <v>5.6</v>
      </c>
      <c r="R10" s="1">
        <v>5</v>
      </c>
      <c r="S10" s="1">
        <v>15</v>
      </c>
      <c r="T10" s="1">
        <f>IF(AND((10&gt;S10),(S10&gt;R10),(R10&gt;2)),1,0)</f>
        <v>0</v>
      </c>
      <c r="U10" s="1">
        <f t="shared" si="5"/>
        <v>0</v>
      </c>
      <c r="V10" s="1">
        <f t="shared" si="6"/>
        <v>1</v>
      </c>
      <c r="W10" s="1">
        <f t="shared" si="7"/>
        <v>0</v>
      </c>
      <c r="X10" s="1">
        <f t="shared" si="8"/>
        <v>1</v>
      </c>
      <c r="AE10" s="1" t="s">
        <v>129</v>
      </c>
      <c r="AF10" s="1">
        <v>4.8</v>
      </c>
      <c r="AG10" s="1">
        <v>5</v>
      </c>
      <c r="AH10" s="1">
        <v>6</v>
      </c>
      <c r="AI10" s="1">
        <f t="shared" si="13"/>
        <v>1</v>
      </c>
      <c r="AJ10" s="1">
        <f t="shared" si="9"/>
        <v>0</v>
      </c>
      <c r="AK10" s="1">
        <f t="shared" si="10"/>
        <v>0</v>
      </c>
      <c r="AL10" s="1">
        <f t="shared" si="11"/>
        <v>0</v>
      </c>
      <c r="AM10" s="1">
        <f t="shared" si="12"/>
        <v>1</v>
      </c>
    </row>
    <row r="11" spans="1:42" x14ac:dyDescent="0.25">
      <c r="A11" s="1" t="s">
        <v>165</v>
      </c>
      <c r="B11" s="1">
        <v>7.1</v>
      </c>
      <c r="C11" s="1">
        <v>6</v>
      </c>
      <c r="D11" s="1">
        <v>12</v>
      </c>
      <c r="E11" s="1">
        <f>IF(AND((10&gt;D11),(D11&gt;C11),(C11&gt;2)),1,0)</f>
        <v>0</v>
      </c>
      <c r="F11" s="1">
        <f t="shared" si="0"/>
        <v>0</v>
      </c>
      <c r="G11" s="1">
        <f t="shared" si="1"/>
        <v>1</v>
      </c>
      <c r="H11" s="1">
        <f t="shared" si="2"/>
        <v>0</v>
      </c>
      <c r="I11" s="1">
        <f t="shared" si="3"/>
        <v>1</v>
      </c>
      <c r="P11" s="1" t="s">
        <v>192</v>
      </c>
      <c r="Q11" s="1">
        <v>5.6</v>
      </c>
      <c r="R11" s="1">
        <v>5</v>
      </c>
      <c r="S11" s="1">
        <v>9</v>
      </c>
      <c r="T11" s="1">
        <f>IF(AND((10&gt;S11),(S11&gt;R11),(R11&gt;2)),1,0)</f>
        <v>1</v>
      </c>
      <c r="U11" s="1">
        <f t="shared" si="5"/>
        <v>0</v>
      </c>
      <c r="V11" s="1">
        <f t="shared" si="6"/>
        <v>0</v>
      </c>
      <c r="W11" s="1">
        <f t="shared" si="7"/>
        <v>0</v>
      </c>
      <c r="X11" s="1">
        <f t="shared" si="8"/>
        <v>1</v>
      </c>
      <c r="AE11" s="1" t="s">
        <v>138</v>
      </c>
      <c r="AF11" s="1">
        <v>4.7</v>
      </c>
      <c r="AG11" s="1">
        <v>5</v>
      </c>
      <c r="AH11" s="1">
        <v>6</v>
      </c>
      <c r="AI11" s="1">
        <f t="shared" si="13"/>
        <v>1</v>
      </c>
      <c r="AJ11" s="1">
        <f t="shared" si="9"/>
        <v>0</v>
      </c>
      <c r="AK11" s="1">
        <f t="shared" si="10"/>
        <v>0</v>
      </c>
      <c r="AL11" s="1">
        <f t="shared" si="11"/>
        <v>0</v>
      </c>
      <c r="AM11" s="1">
        <f t="shared" si="12"/>
        <v>1</v>
      </c>
    </row>
    <row r="12" spans="1:42" x14ac:dyDescent="0.25">
      <c r="A12" s="1" t="s">
        <v>165</v>
      </c>
      <c r="B12" s="1">
        <v>7.1</v>
      </c>
      <c r="C12" s="1">
        <v>6</v>
      </c>
      <c r="D12" s="1">
        <v>9</v>
      </c>
      <c r="E12" s="1">
        <f>IF(AND((10&gt;D12),(D12&gt;C12),(C12&gt;2)),1,0)</f>
        <v>1</v>
      </c>
      <c r="F12" s="1">
        <f t="shared" si="0"/>
        <v>0</v>
      </c>
      <c r="G12" s="1">
        <f t="shared" si="1"/>
        <v>0</v>
      </c>
      <c r="H12" s="1">
        <f t="shared" si="2"/>
        <v>0</v>
      </c>
      <c r="I12" s="1">
        <f t="shared" si="3"/>
        <v>1</v>
      </c>
      <c r="P12" s="1" t="s">
        <v>163</v>
      </c>
      <c r="Q12" s="1">
        <v>5.6</v>
      </c>
      <c r="R12" s="1">
        <v>5</v>
      </c>
      <c r="S12" s="1">
        <v>8</v>
      </c>
      <c r="T12" s="1">
        <f>IF(AND((10&gt;S12),(S12&gt;R12),(R12&gt;2)),1,0)</f>
        <v>1</v>
      </c>
      <c r="U12" s="1">
        <f t="shared" si="5"/>
        <v>0</v>
      </c>
      <c r="V12" s="1">
        <f t="shared" si="6"/>
        <v>0</v>
      </c>
      <c r="W12" s="1">
        <f t="shared" si="7"/>
        <v>0</v>
      </c>
      <c r="X12" s="1">
        <f t="shared" si="8"/>
        <v>1</v>
      </c>
      <c r="AE12" s="1" t="s">
        <v>133</v>
      </c>
      <c r="AF12" s="1">
        <v>4.5999999999999996</v>
      </c>
      <c r="AG12" s="1">
        <v>5</v>
      </c>
      <c r="AH12" s="1">
        <v>6</v>
      </c>
      <c r="AI12" s="1">
        <f t="shared" si="13"/>
        <v>1</v>
      </c>
      <c r="AJ12" s="1">
        <f t="shared" si="9"/>
        <v>0</v>
      </c>
      <c r="AK12" s="1">
        <f t="shared" si="10"/>
        <v>0</v>
      </c>
      <c r="AL12" s="1">
        <f t="shared" si="11"/>
        <v>0</v>
      </c>
      <c r="AM12" s="1">
        <f t="shared" si="12"/>
        <v>1</v>
      </c>
    </row>
    <row r="13" spans="1:42" x14ac:dyDescent="0.25">
      <c r="A13" s="1" t="s">
        <v>148</v>
      </c>
      <c r="B13" s="1">
        <v>7.1</v>
      </c>
      <c r="C13" s="1">
        <v>6</v>
      </c>
      <c r="D13" s="1">
        <v>6</v>
      </c>
      <c r="E13" s="1">
        <v>1</v>
      </c>
      <c r="F13" s="1">
        <f t="shared" si="0"/>
        <v>0</v>
      </c>
      <c r="G13" s="1">
        <f t="shared" si="1"/>
        <v>0</v>
      </c>
      <c r="H13" s="1">
        <f t="shared" si="2"/>
        <v>0</v>
      </c>
      <c r="I13" s="1">
        <f t="shared" si="3"/>
        <v>1</v>
      </c>
      <c r="P13" s="1" t="s">
        <v>104</v>
      </c>
      <c r="Q13" s="1">
        <v>5.4</v>
      </c>
      <c r="R13" s="1">
        <v>5</v>
      </c>
      <c r="S13" s="1">
        <v>7</v>
      </c>
      <c r="T13" s="1">
        <f>IF(AND((10&gt;S13),(S13&gt;R13),(R13&gt;2)),1,0)</f>
        <v>1</v>
      </c>
      <c r="U13" s="1">
        <f t="shared" si="5"/>
        <v>0</v>
      </c>
      <c r="V13" s="1">
        <f t="shared" si="6"/>
        <v>0</v>
      </c>
      <c r="W13" s="1">
        <f t="shared" si="7"/>
        <v>0</v>
      </c>
      <c r="X13" s="1">
        <f t="shared" si="8"/>
        <v>1</v>
      </c>
      <c r="AE13" s="1" t="s">
        <v>124</v>
      </c>
      <c r="AF13" s="1">
        <v>4.5</v>
      </c>
      <c r="AG13" s="1">
        <v>5</v>
      </c>
      <c r="AH13" s="1">
        <v>6</v>
      </c>
      <c r="AI13" s="1">
        <f t="shared" si="13"/>
        <v>1</v>
      </c>
      <c r="AJ13" s="1">
        <f t="shared" si="9"/>
        <v>0</v>
      </c>
      <c r="AK13" s="1">
        <f t="shared" si="10"/>
        <v>0</v>
      </c>
      <c r="AL13" s="1">
        <f t="shared" si="11"/>
        <v>0</v>
      </c>
      <c r="AM13" s="1">
        <f t="shared" si="12"/>
        <v>1</v>
      </c>
      <c r="AP13" s="1">
        <f>2/5</f>
        <v>0.4</v>
      </c>
    </row>
    <row r="14" spans="1:42" x14ac:dyDescent="0.25">
      <c r="A14" s="1" t="s">
        <v>155</v>
      </c>
      <c r="B14" s="1">
        <v>8.5</v>
      </c>
      <c r="C14" s="1">
        <v>6</v>
      </c>
      <c r="D14" s="1">
        <v>4</v>
      </c>
      <c r="E14" s="1">
        <f t="shared" ref="E14:E56" si="14">IF(AND((10&gt;D14),(D14&gt;C14),(C14&gt;2)),1,0)</f>
        <v>0</v>
      </c>
      <c r="F14" s="1">
        <f t="shared" si="0"/>
        <v>1</v>
      </c>
      <c r="G14" s="1">
        <f t="shared" si="1"/>
        <v>0</v>
      </c>
      <c r="H14" s="1">
        <f t="shared" si="2"/>
        <v>0</v>
      </c>
      <c r="I14" s="1">
        <f t="shared" si="3"/>
        <v>1</v>
      </c>
      <c r="P14" s="1" t="s">
        <v>104</v>
      </c>
      <c r="Q14" s="1">
        <v>5.4</v>
      </c>
      <c r="R14" s="1">
        <v>5</v>
      </c>
      <c r="S14" s="1">
        <v>5</v>
      </c>
      <c r="T14" s="1">
        <v>1</v>
      </c>
      <c r="U14" s="1">
        <f t="shared" si="5"/>
        <v>0</v>
      </c>
      <c r="V14" s="1">
        <f t="shared" si="6"/>
        <v>0</v>
      </c>
      <c r="W14" s="1">
        <f t="shared" si="7"/>
        <v>0</v>
      </c>
      <c r="X14" s="1">
        <f t="shared" si="8"/>
        <v>1</v>
      </c>
      <c r="AA14" s="1">
        <f>2/2</f>
        <v>1</v>
      </c>
      <c r="AE14" s="1" t="s">
        <v>152</v>
      </c>
      <c r="AF14" s="1">
        <v>4.5</v>
      </c>
      <c r="AG14" s="1">
        <v>5</v>
      </c>
      <c r="AH14" s="1">
        <v>6</v>
      </c>
      <c r="AI14" s="1">
        <f t="shared" si="13"/>
        <v>1</v>
      </c>
      <c r="AJ14" s="1">
        <f t="shared" si="9"/>
        <v>0</v>
      </c>
      <c r="AK14" s="1">
        <f t="shared" si="10"/>
        <v>0</v>
      </c>
      <c r="AL14" s="1">
        <f t="shared" si="11"/>
        <v>0</v>
      </c>
      <c r="AM14" s="1">
        <f t="shared" si="12"/>
        <v>1</v>
      </c>
      <c r="AP14" s="1">
        <f>42/58</f>
        <v>0.72413793103448276</v>
      </c>
    </row>
    <row r="15" spans="1:42" x14ac:dyDescent="0.25">
      <c r="A15" s="1" t="s">
        <v>165</v>
      </c>
      <c r="B15" s="1">
        <v>7.1</v>
      </c>
      <c r="C15" s="1">
        <v>6</v>
      </c>
      <c r="D15" s="1">
        <v>2</v>
      </c>
      <c r="E15" s="1">
        <f t="shared" si="14"/>
        <v>0</v>
      </c>
      <c r="F15" s="1">
        <f t="shared" si="0"/>
        <v>0</v>
      </c>
      <c r="G15" s="1">
        <f t="shared" si="1"/>
        <v>0</v>
      </c>
      <c r="H15" s="1">
        <f t="shared" si="2"/>
        <v>1</v>
      </c>
      <c r="I15" s="1">
        <f t="shared" si="3"/>
        <v>1</v>
      </c>
      <c r="M15" s="1">
        <f>3/16</f>
        <v>0.1875</v>
      </c>
      <c r="P15" s="1" t="s">
        <v>137</v>
      </c>
      <c r="Q15" s="1">
        <v>5.3</v>
      </c>
      <c r="R15" s="1">
        <v>5</v>
      </c>
      <c r="S15" s="1">
        <v>12</v>
      </c>
      <c r="T15" s="1">
        <f>IF(AND((10&gt;S15),(S15&gt;R15),(R15&gt;2)),1,0)</f>
        <v>0</v>
      </c>
      <c r="U15" s="1">
        <f t="shared" si="5"/>
        <v>0</v>
      </c>
      <c r="V15" s="1">
        <f t="shared" si="6"/>
        <v>1</v>
      </c>
      <c r="W15" s="1">
        <f t="shared" si="7"/>
        <v>0</v>
      </c>
      <c r="X15" s="1">
        <f t="shared" si="8"/>
        <v>1</v>
      </c>
      <c r="AA15" s="1">
        <f>20/37</f>
        <v>0.54054054054054057</v>
      </c>
      <c r="AE15" s="1" t="s">
        <v>93</v>
      </c>
      <c r="AF15" s="1">
        <v>4.5</v>
      </c>
      <c r="AG15" s="1">
        <v>5</v>
      </c>
      <c r="AH15" s="1">
        <v>6</v>
      </c>
      <c r="AI15" s="1">
        <f t="shared" si="13"/>
        <v>1</v>
      </c>
      <c r="AJ15" s="1">
        <f t="shared" si="9"/>
        <v>0</v>
      </c>
      <c r="AK15" s="1">
        <f t="shared" si="10"/>
        <v>0</v>
      </c>
      <c r="AL15" s="1">
        <f t="shared" si="11"/>
        <v>0</v>
      </c>
      <c r="AM15" s="1">
        <f t="shared" si="12"/>
        <v>1</v>
      </c>
      <c r="AP15" s="1">
        <f>369/519</f>
        <v>0.71098265895953761</v>
      </c>
    </row>
    <row r="16" spans="1:42" x14ac:dyDescent="0.25">
      <c r="A16" s="1" t="s">
        <v>148</v>
      </c>
      <c r="B16" s="1">
        <v>7.1</v>
      </c>
      <c r="C16" s="1">
        <v>6</v>
      </c>
      <c r="D16" s="1">
        <v>1</v>
      </c>
      <c r="E16" s="1">
        <f t="shared" si="14"/>
        <v>0</v>
      </c>
      <c r="F16" s="1">
        <f t="shared" si="0"/>
        <v>0</v>
      </c>
      <c r="G16" s="1">
        <f t="shared" si="1"/>
        <v>0</v>
      </c>
      <c r="H16" s="1">
        <f t="shared" si="2"/>
        <v>1</v>
      </c>
      <c r="I16" s="1">
        <f t="shared" si="3"/>
        <v>1</v>
      </c>
      <c r="M16" s="1">
        <f>16/32</f>
        <v>0.5</v>
      </c>
      <c r="P16" s="1" t="s">
        <v>178</v>
      </c>
      <c r="Q16" s="1">
        <v>5.3</v>
      </c>
      <c r="R16" s="1">
        <v>5</v>
      </c>
      <c r="S16" s="1">
        <v>8</v>
      </c>
      <c r="T16" s="1">
        <f>IF(AND((10&gt;S16),(S16&gt;R16),(R16&gt;2)),1,0)</f>
        <v>1</v>
      </c>
      <c r="U16" s="1">
        <f t="shared" si="5"/>
        <v>0</v>
      </c>
      <c r="V16" s="1">
        <f t="shared" si="6"/>
        <v>0</v>
      </c>
      <c r="W16" s="1">
        <f t="shared" si="7"/>
        <v>0</v>
      </c>
      <c r="X16" s="1">
        <f t="shared" si="8"/>
        <v>1</v>
      </c>
      <c r="AA16" s="1">
        <f>107/178</f>
        <v>0.601123595505618</v>
      </c>
      <c r="AE16" s="1" t="s">
        <v>195</v>
      </c>
      <c r="AF16" s="1">
        <v>4.5</v>
      </c>
      <c r="AG16" s="1">
        <v>5</v>
      </c>
      <c r="AH16" s="1">
        <v>6</v>
      </c>
      <c r="AI16" s="1">
        <f t="shared" si="13"/>
        <v>1</v>
      </c>
      <c r="AJ16" s="1">
        <f t="shared" si="9"/>
        <v>0</v>
      </c>
      <c r="AK16" s="1">
        <f t="shared" si="10"/>
        <v>0</v>
      </c>
      <c r="AL16" s="1">
        <f t="shared" si="11"/>
        <v>0</v>
      </c>
      <c r="AM16" s="1">
        <f t="shared" si="12"/>
        <v>1</v>
      </c>
      <c r="AP16" s="1">
        <f>290/389</f>
        <v>0.74550128534704374</v>
      </c>
    </row>
    <row r="17" spans="1:42" x14ac:dyDescent="0.25">
      <c r="A17" s="1" t="s">
        <v>148</v>
      </c>
      <c r="B17" s="1">
        <v>7.1</v>
      </c>
      <c r="C17" s="1">
        <v>6</v>
      </c>
      <c r="D17" s="1">
        <v>0</v>
      </c>
      <c r="E17" s="1">
        <f t="shared" si="14"/>
        <v>0</v>
      </c>
      <c r="F17" s="1">
        <f t="shared" si="0"/>
        <v>0</v>
      </c>
      <c r="G17" s="1">
        <f t="shared" si="1"/>
        <v>0</v>
      </c>
      <c r="H17" s="1">
        <f t="shared" si="2"/>
        <v>1</v>
      </c>
      <c r="I17" s="1">
        <f t="shared" si="3"/>
        <v>1</v>
      </c>
      <c r="K17" s="5">
        <v>0.1875</v>
      </c>
      <c r="M17" s="1">
        <f>22/52</f>
        <v>0.42307692307692307</v>
      </c>
      <c r="P17" s="1" t="s">
        <v>137</v>
      </c>
      <c r="Q17" s="1">
        <v>5.3</v>
      </c>
      <c r="R17" s="1">
        <v>5</v>
      </c>
      <c r="S17" s="1">
        <v>6</v>
      </c>
      <c r="T17" s="1">
        <f>IF(AND((10&gt;S17),(S17&gt;R17),(R17&gt;2)),1,0)</f>
        <v>1</v>
      </c>
      <c r="U17" s="1">
        <f t="shared" si="5"/>
        <v>0</v>
      </c>
      <c r="V17" s="1">
        <f t="shared" si="6"/>
        <v>0</v>
      </c>
      <c r="W17" s="1">
        <f t="shared" si="7"/>
        <v>0</v>
      </c>
      <c r="X17" s="1">
        <f t="shared" si="8"/>
        <v>1</v>
      </c>
      <c r="AA17" s="1">
        <f>55/91</f>
        <v>0.60439560439560436</v>
      </c>
      <c r="AE17" s="1" t="s">
        <v>88</v>
      </c>
      <c r="AF17" s="1">
        <v>4.5</v>
      </c>
      <c r="AG17" s="1">
        <v>5</v>
      </c>
      <c r="AH17" s="1">
        <v>5</v>
      </c>
      <c r="AI17" s="1">
        <v>1</v>
      </c>
      <c r="AJ17" s="1">
        <f t="shared" si="9"/>
        <v>0</v>
      </c>
      <c r="AK17" s="1">
        <f t="shared" si="10"/>
        <v>0</v>
      </c>
      <c r="AL17" s="1">
        <f t="shared" si="11"/>
        <v>0</v>
      </c>
      <c r="AM17" s="1">
        <f t="shared" si="12"/>
        <v>1</v>
      </c>
      <c r="AP17" s="6">
        <f>15/38</f>
        <v>0.39473684210526316</v>
      </c>
    </row>
    <row r="18" spans="1:42" x14ac:dyDescent="0.25">
      <c r="A18" s="1" t="s">
        <v>155</v>
      </c>
      <c r="B18" s="1">
        <v>8.5</v>
      </c>
      <c r="C18" s="1">
        <v>5</v>
      </c>
      <c r="D18" s="1">
        <v>12</v>
      </c>
      <c r="E18" s="1">
        <f t="shared" si="14"/>
        <v>0</v>
      </c>
      <c r="F18" s="1">
        <f t="shared" si="0"/>
        <v>0</v>
      </c>
      <c r="G18" s="1">
        <f t="shared" si="1"/>
        <v>1</v>
      </c>
      <c r="H18" s="1">
        <f t="shared" si="2"/>
        <v>0</v>
      </c>
      <c r="I18" s="1">
        <f t="shared" si="3"/>
        <v>1</v>
      </c>
      <c r="K18" s="6">
        <v>0.4</v>
      </c>
      <c r="M18" s="1">
        <f>7/15</f>
        <v>0.46666666666666667</v>
      </c>
      <c r="P18" s="1" t="s">
        <v>84</v>
      </c>
      <c r="Q18" s="1">
        <v>5</v>
      </c>
      <c r="R18" s="1">
        <v>5</v>
      </c>
      <c r="S18" s="1">
        <v>6</v>
      </c>
      <c r="T18" s="1">
        <f>IF(AND((10&gt;S18),(S18&gt;R18),(R18&gt;2)),1,0)</f>
        <v>1</v>
      </c>
      <c r="U18" s="1">
        <f t="shared" si="5"/>
        <v>0</v>
      </c>
      <c r="V18" s="1">
        <f t="shared" si="6"/>
        <v>0</v>
      </c>
      <c r="W18" s="1">
        <f t="shared" si="7"/>
        <v>0</v>
      </c>
      <c r="X18" s="1">
        <f t="shared" si="8"/>
        <v>1</v>
      </c>
      <c r="AE18" s="1" t="s">
        <v>105</v>
      </c>
      <c r="AF18" s="1">
        <v>4.4000000000000004</v>
      </c>
      <c r="AG18" s="1">
        <v>5</v>
      </c>
      <c r="AH18" s="1">
        <v>4</v>
      </c>
      <c r="AI18" s="1">
        <f t="shared" ref="AI18:AI49" si="15">IF(AND((10&gt;AH18),(AH18&gt;AG18),(AG18&gt;2)),1,0)</f>
        <v>0</v>
      </c>
      <c r="AJ18" s="1">
        <f t="shared" si="9"/>
        <v>1</v>
      </c>
      <c r="AK18" s="1">
        <f t="shared" si="10"/>
        <v>0</v>
      </c>
      <c r="AL18" s="1">
        <f t="shared" si="11"/>
        <v>0</v>
      </c>
      <c r="AM18" s="1">
        <f t="shared" si="12"/>
        <v>1</v>
      </c>
    </row>
    <row r="19" spans="1:42" x14ac:dyDescent="0.25">
      <c r="A19" s="1" t="s">
        <v>155</v>
      </c>
      <c r="B19" s="1">
        <v>8.5</v>
      </c>
      <c r="C19" s="1">
        <v>5</v>
      </c>
      <c r="D19" s="1">
        <v>12</v>
      </c>
      <c r="E19" s="1">
        <f t="shared" si="14"/>
        <v>0</v>
      </c>
      <c r="F19" s="1">
        <f t="shared" si="0"/>
        <v>0</v>
      </c>
      <c r="G19" s="1">
        <f t="shared" si="1"/>
        <v>1</v>
      </c>
      <c r="H19" s="1">
        <f t="shared" si="2"/>
        <v>0</v>
      </c>
      <c r="I19" s="1">
        <f t="shared" si="3"/>
        <v>1</v>
      </c>
      <c r="K19" s="5">
        <v>0.42307692307692307</v>
      </c>
      <c r="P19" s="1" t="s">
        <v>87</v>
      </c>
      <c r="Q19" s="1">
        <v>5</v>
      </c>
      <c r="R19" s="1">
        <v>5</v>
      </c>
      <c r="S19" s="1">
        <v>6</v>
      </c>
      <c r="T19" s="1">
        <f>IF(AND((10&gt;S19),(S19&gt;R19),(R19&gt;2)),1,0)</f>
        <v>1</v>
      </c>
      <c r="U19" s="1">
        <f t="shared" si="5"/>
        <v>0</v>
      </c>
      <c r="V19" s="1">
        <f t="shared" si="6"/>
        <v>0</v>
      </c>
      <c r="W19" s="1">
        <f t="shared" si="7"/>
        <v>0</v>
      </c>
      <c r="X19" s="1">
        <f t="shared" si="8"/>
        <v>1</v>
      </c>
      <c r="AE19" s="1" t="s">
        <v>158</v>
      </c>
      <c r="AF19" s="1">
        <v>4.3</v>
      </c>
      <c r="AG19" s="1">
        <v>5</v>
      </c>
      <c r="AH19" s="1">
        <v>9</v>
      </c>
      <c r="AI19" s="1">
        <f t="shared" si="15"/>
        <v>1</v>
      </c>
      <c r="AJ19" s="1">
        <f t="shared" si="9"/>
        <v>0</v>
      </c>
      <c r="AK19" s="1">
        <f t="shared" si="10"/>
        <v>0</v>
      </c>
      <c r="AL19" s="1">
        <f t="shared" si="11"/>
        <v>0</v>
      </c>
      <c r="AM19" s="1">
        <f t="shared" si="12"/>
        <v>1</v>
      </c>
    </row>
    <row r="20" spans="1:42" x14ac:dyDescent="0.25">
      <c r="A20" s="1" t="s">
        <v>155</v>
      </c>
      <c r="B20" s="1">
        <v>8.5</v>
      </c>
      <c r="C20" s="1">
        <v>5</v>
      </c>
      <c r="D20" s="1">
        <v>11</v>
      </c>
      <c r="E20" s="1">
        <f t="shared" si="14"/>
        <v>0</v>
      </c>
      <c r="F20" s="1">
        <f t="shared" si="0"/>
        <v>0</v>
      </c>
      <c r="G20" s="1">
        <f t="shared" si="1"/>
        <v>1</v>
      </c>
      <c r="H20" s="1">
        <f t="shared" si="2"/>
        <v>0</v>
      </c>
      <c r="I20" s="1">
        <f t="shared" si="3"/>
        <v>1</v>
      </c>
      <c r="K20" s="5">
        <v>0.46666666666666667</v>
      </c>
      <c r="P20" s="1" t="s">
        <v>84</v>
      </c>
      <c r="Q20" s="1">
        <v>5</v>
      </c>
      <c r="R20" s="1">
        <v>5</v>
      </c>
      <c r="S20" s="1">
        <v>5</v>
      </c>
      <c r="T20" s="1">
        <v>1</v>
      </c>
      <c r="U20" s="1">
        <f t="shared" si="5"/>
        <v>0</v>
      </c>
      <c r="V20" s="1">
        <f t="shared" si="6"/>
        <v>0</v>
      </c>
      <c r="W20" s="1">
        <f t="shared" si="7"/>
        <v>0</v>
      </c>
      <c r="X20" s="1">
        <f t="shared" si="8"/>
        <v>1</v>
      </c>
      <c r="AE20" s="1" t="s">
        <v>75</v>
      </c>
      <c r="AF20" s="1">
        <v>4.3</v>
      </c>
      <c r="AG20" s="1">
        <v>5</v>
      </c>
      <c r="AH20" s="1">
        <v>6</v>
      </c>
      <c r="AI20" s="1">
        <f t="shared" si="15"/>
        <v>1</v>
      </c>
      <c r="AJ20" s="1">
        <f t="shared" si="9"/>
        <v>0</v>
      </c>
      <c r="AK20" s="1">
        <f t="shared" si="10"/>
        <v>0</v>
      </c>
      <c r="AL20" s="1">
        <f t="shared" si="11"/>
        <v>0</v>
      </c>
      <c r="AM20" s="1">
        <f t="shared" si="12"/>
        <v>1</v>
      </c>
    </row>
    <row r="21" spans="1:42" x14ac:dyDescent="0.25">
      <c r="A21" s="1" t="s">
        <v>155</v>
      </c>
      <c r="B21" s="1">
        <v>8.5</v>
      </c>
      <c r="C21" s="1">
        <v>5</v>
      </c>
      <c r="D21" s="1">
        <v>10</v>
      </c>
      <c r="E21" s="1">
        <f t="shared" si="14"/>
        <v>0</v>
      </c>
      <c r="F21" s="1">
        <f t="shared" si="0"/>
        <v>0</v>
      </c>
      <c r="G21" s="1">
        <f t="shared" si="1"/>
        <v>1</v>
      </c>
      <c r="H21" s="1">
        <f t="shared" si="2"/>
        <v>0</v>
      </c>
      <c r="I21" s="1">
        <f t="shared" si="3"/>
        <v>1</v>
      </c>
      <c r="K21" s="5">
        <v>0.5</v>
      </c>
      <c r="P21" s="1" t="s">
        <v>109</v>
      </c>
      <c r="Q21" s="1">
        <v>5.7</v>
      </c>
      <c r="R21" s="1">
        <v>5</v>
      </c>
      <c r="S21" s="1">
        <v>2</v>
      </c>
      <c r="T21" s="1">
        <f t="shared" ref="T21:T48" si="16">IF(AND((10&gt;S21),(S21&gt;R21),(R21&gt;2)),1,0)</f>
        <v>0</v>
      </c>
      <c r="U21" s="1">
        <f t="shared" si="5"/>
        <v>0</v>
      </c>
      <c r="V21" s="1">
        <f t="shared" si="6"/>
        <v>0</v>
      </c>
      <c r="W21" s="1">
        <f t="shared" si="7"/>
        <v>1</v>
      </c>
      <c r="X21" s="1">
        <f t="shared" si="8"/>
        <v>1</v>
      </c>
      <c r="AE21" s="1" t="s">
        <v>73</v>
      </c>
      <c r="AF21" s="1">
        <v>4.3</v>
      </c>
      <c r="AG21" s="1">
        <v>5</v>
      </c>
      <c r="AH21" s="1">
        <v>4</v>
      </c>
      <c r="AI21" s="1">
        <f t="shared" si="15"/>
        <v>0</v>
      </c>
      <c r="AJ21" s="1">
        <f t="shared" si="9"/>
        <v>1</v>
      </c>
      <c r="AK21" s="1">
        <f t="shared" si="10"/>
        <v>0</v>
      </c>
      <c r="AL21" s="1">
        <f t="shared" si="11"/>
        <v>0</v>
      </c>
      <c r="AM21" s="1">
        <f t="shared" si="12"/>
        <v>1</v>
      </c>
    </row>
    <row r="22" spans="1:42" x14ac:dyDescent="0.25">
      <c r="A22" s="1" t="s">
        <v>155</v>
      </c>
      <c r="B22" s="1">
        <v>8.5</v>
      </c>
      <c r="C22" s="1">
        <v>5</v>
      </c>
      <c r="D22" s="1">
        <v>9</v>
      </c>
      <c r="E22" s="1">
        <f t="shared" si="14"/>
        <v>1</v>
      </c>
      <c r="F22" s="1">
        <f t="shared" si="0"/>
        <v>0</v>
      </c>
      <c r="G22" s="1">
        <f t="shared" si="1"/>
        <v>0</v>
      </c>
      <c r="H22" s="1">
        <f t="shared" si="2"/>
        <v>0</v>
      </c>
      <c r="I22" s="1">
        <f t="shared" si="3"/>
        <v>1</v>
      </c>
      <c r="K22" s="7">
        <v>0.54054054054054057</v>
      </c>
      <c r="P22" s="1" t="s">
        <v>150</v>
      </c>
      <c r="Q22" s="1">
        <v>5.7</v>
      </c>
      <c r="R22" s="1">
        <v>5</v>
      </c>
      <c r="S22" s="1">
        <v>2</v>
      </c>
      <c r="T22" s="1">
        <f t="shared" si="16"/>
        <v>0</v>
      </c>
      <c r="U22" s="1">
        <f t="shared" si="5"/>
        <v>0</v>
      </c>
      <c r="V22" s="1">
        <f t="shared" si="6"/>
        <v>0</v>
      </c>
      <c r="W22" s="1">
        <f t="shared" si="7"/>
        <v>1</v>
      </c>
      <c r="X22" s="1">
        <f t="shared" si="8"/>
        <v>1</v>
      </c>
      <c r="AE22" s="1" t="s">
        <v>103</v>
      </c>
      <c r="AF22" s="1">
        <v>4.2</v>
      </c>
      <c r="AG22" s="1">
        <v>5</v>
      </c>
      <c r="AH22" s="1">
        <v>6</v>
      </c>
      <c r="AI22" s="1">
        <f t="shared" si="15"/>
        <v>1</v>
      </c>
      <c r="AJ22" s="1">
        <f t="shared" si="9"/>
        <v>0</v>
      </c>
      <c r="AK22" s="1">
        <f t="shared" si="10"/>
        <v>0</v>
      </c>
      <c r="AL22" s="1">
        <f t="shared" si="11"/>
        <v>0</v>
      </c>
      <c r="AM22" s="1">
        <f t="shared" si="12"/>
        <v>1</v>
      </c>
    </row>
    <row r="23" spans="1:42" x14ac:dyDescent="0.25">
      <c r="A23" s="1" t="s">
        <v>155</v>
      </c>
      <c r="B23" s="1">
        <v>8.5</v>
      </c>
      <c r="C23" s="1">
        <v>5</v>
      </c>
      <c r="D23" s="1">
        <v>7</v>
      </c>
      <c r="E23" s="1">
        <f t="shared" si="14"/>
        <v>1</v>
      </c>
      <c r="F23" s="1">
        <f t="shared" si="0"/>
        <v>0</v>
      </c>
      <c r="G23" s="1">
        <f t="shared" si="1"/>
        <v>0</v>
      </c>
      <c r="H23" s="1">
        <f t="shared" si="2"/>
        <v>0</v>
      </c>
      <c r="I23" s="1">
        <f t="shared" si="3"/>
        <v>1</v>
      </c>
      <c r="K23" s="7">
        <v>0.601123595505618</v>
      </c>
      <c r="P23" s="1" t="s">
        <v>109</v>
      </c>
      <c r="Q23" s="1">
        <v>5.7</v>
      </c>
      <c r="R23" s="1">
        <v>5</v>
      </c>
      <c r="S23" s="1">
        <v>1</v>
      </c>
      <c r="T23" s="1">
        <f t="shared" si="16"/>
        <v>0</v>
      </c>
      <c r="U23" s="1">
        <f t="shared" si="5"/>
        <v>0</v>
      </c>
      <c r="V23" s="1">
        <f t="shared" si="6"/>
        <v>0</v>
      </c>
      <c r="W23" s="1">
        <f t="shared" si="7"/>
        <v>1</v>
      </c>
      <c r="X23" s="1">
        <f t="shared" si="8"/>
        <v>1</v>
      </c>
      <c r="AE23" s="1" t="s">
        <v>101</v>
      </c>
      <c r="AF23" s="1">
        <v>4.9000000000000004</v>
      </c>
      <c r="AG23" s="1">
        <v>5</v>
      </c>
      <c r="AH23" s="1">
        <v>2</v>
      </c>
      <c r="AI23" s="1">
        <f t="shared" si="15"/>
        <v>0</v>
      </c>
      <c r="AJ23" s="1">
        <f t="shared" si="9"/>
        <v>0</v>
      </c>
      <c r="AK23" s="1">
        <f t="shared" si="10"/>
        <v>0</v>
      </c>
      <c r="AL23" s="1">
        <f t="shared" si="11"/>
        <v>1</v>
      </c>
      <c r="AM23" s="1">
        <f t="shared" si="12"/>
        <v>1</v>
      </c>
    </row>
    <row r="24" spans="1:42" x14ac:dyDescent="0.25">
      <c r="A24" s="1" t="s">
        <v>148</v>
      </c>
      <c r="B24" s="1">
        <v>7.1</v>
      </c>
      <c r="C24" s="1">
        <v>5</v>
      </c>
      <c r="D24" s="1">
        <v>11</v>
      </c>
      <c r="E24" s="1">
        <f t="shared" si="14"/>
        <v>0</v>
      </c>
      <c r="F24" s="1">
        <f t="shared" si="0"/>
        <v>0</v>
      </c>
      <c r="G24" s="1">
        <f t="shared" si="1"/>
        <v>1</v>
      </c>
      <c r="H24" s="1">
        <f t="shared" si="2"/>
        <v>0</v>
      </c>
      <c r="I24" s="1">
        <f t="shared" si="3"/>
        <v>1</v>
      </c>
      <c r="K24" s="7">
        <v>0.60439560439560436</v>
      </c>
      <c r="P24" s="1" t="s">
        <v>109</v>
      </c>
      <c r="Q24" s="1">
        <v>5.7</v>
      </c>
      <c r="R24" s="1">
        <v>5</v>
      </c>
      <c r="S24" s="1">
        <v>1</v>
      </c>
      <c r="T24" s="1">
        <f t="shared" si="16"/>
        <v>0</v>
      </c>
      <c r="U24" s="1">
        <f t="shared" si="5"/>
        <v>0</v>
      </c>
      <c r="V24" s="1">
        <f t="shared" si="6"/>
        <v>0</v>
      </c>
      <c r="W24" s="1">
        <f t="shared" si="7"/>
        <v>1</v>
      </c>
      <c r="X24" s="1">
        <f t="shared" si="8"/>
        <v>1</v>
      </c>
      <c r="AE24" s="1" t="s">
        <v>101</v>
      </c>
      <c r="AF24" s="1">
        <v>4.9000000000000004</v>
      </c>
      <c r="AG24" s="1">
        <v>5</v>
      </c>
      <c r="AH24" s="1">
        <v>2</v>
      </c>
      <c r="AI24" s="1">
        <f t="shared" si="15"/>
        <v>0</v>
      </c>
      <c r="AJ24" s="1">
        <f t="shared" si="9"/>
        <v>0</v>
      </c>
      <c r="AK24" s="1">
        <f t="shared" si="10"/>
        <v>0</v>
      </c>
      <c r="AL24" s="1">
        <f t="shared" si="11"/>
        <v>1</v>
      </c>
      <c r="AM24" s="1">
        <f t="shared" si="12"/>
        <v>1</v>
      </c>
    </row>
    <row r="25" spans="1:42" x14ac:dyDescent="0.25">
      <c r="A25" s="1" t="s">
        <v>165</v>
      </c>
      <c r="B25" s="1">
        <v>7.1</v>
      </c>
      <c r="C25" s="1">
        <v>5</v>
      </c>
      <c r="D25" s="1">
        <v>8</v>
      </c>
      <c r="E25" s="1">
        <f t="shared" si="14"/>
        <v>1</v>
      </c>
      <c r="F25" s="1">
        <f t="shared" si="0"/>
        <v>0</v>
      </c>
      <c r="G25" s="1">
        <f t="shared" si="1"/>
        <v>0</v>
      </c>
      <c r="H25" s="1">
        <f t="shared" si="2"/>
        <v>0</v>
      </c>
      <c r="I25" s="1">
        <f t="shared" si="3"/>
        <v>1</v>
      </c>
      <c r="K25" s="6">
        <v>0.71098265895953761</v>
      </c>
      <c r="P25" s="1" t="s">
        <v>154</v>
      </c>
      <c r="Q25" s="1">
        <v>5.7</v>
      </c>
      <c r="R25" s="1">
        <v>5</v>
      </c>
      <c r="S25" s="1">
        <v>1</v>
      </c>
      <c r="T25" s="1">
        <f t="shared" si="16"/>
        <v>0</v>
      </c>
      <c r="U25" s="1">
        <f t="shared" si="5"/>
        <v>0</v>
      </c>
      <c r="V25" s="1">
        <f t="shared" si="6"/>
        <v>0</v>
      </c>
      <c r="W25" s="1">
        <f t="shared" si="7"/>
        <v>1</v>
      </c>
      <c r="X25" s="1">
        <f t="shared" si="8"/>
        <v>1</v>
      </c>
      <c r="AE25" s="1" t="s">
        <v>101</v>
      </c>
      <c r="AF25" s="1">
        <v>4.9000000000000004</v>
      </c>
      <c r="AG25" s="1">
        <v>5</v>
      </c>
      <c r="AH25" s="1">
        <v>2</v>
      </c>
      <c r="AI25" s="1">
        <f t="shared" si="15"/>
        <v>0</v>
      </c>
      <c r="AJ25" s="1">
        <f t="shared" si="9"/>
        <v>0</v>
      </c>
      <c r="AK25" s="1">
        <f t="shared" si="10"/>
        <v>0</v>
      </c>
      <c r="AL25" s="1">
        <f t="shared" si="11"/>
        <v>1</v>
      </c>
      <c r="AM25" s="1">
        <f t="shared" si="12"/>
        <v>1</v>
      </c>
    </row>
    <row r="26" spans="1:42" x14ac:dyDescent="0.25">
      <c r="A26" s="1" t="s">
        <v>148</v>
      </c>
      <c r="B26" s="1">
        <v>7.1</v>
      </c>
      <c r="C26" s="1">
        <v>5</v>
      </c>
      <c r="D26" s="1">
        <v>6</v>
      </c>
      <c r="E26" s="1">
        <f t="shared" si="14"/>
        <v>1</v>
      </c>
      <c r="F26" s="1">
        <f t="shared" si="0"/>
        <v>0</v>
      </c>
      <c r="G26" s="1">
        <f t="shared" si="1"/>
        <v>0</v>
      </c>
      <c r="H26" s="1">
        <f t="shared" si="2"/>
        <v>0</v>
      </c>
      <c r="I26" s="1">
        <f t="shared" si="3"/>
        <v>1</v>
      </c>
      <c r="K26" s="6">
        <v>0.72413793103448276</v>
      </c>
      <c r="P26" s="1" t="s">
        <v>163</v>
      </c>
      <c r="Q26" s="1">
        <v>5.6</v>
      </c>
      <c r="R26" s="1">
        <v>5</v>
      </c>
      <c r="S26" s="1">
        <v>2</v>
      </c>
      <c r="T26" s="1">
        <f t="shared" si="16"/>
        <v>0</v>
      </c>
      <c r="U26" s="1">
        <f t="shared" si="5"/>
        <v>0</v>
      </c>
      <c r="V26" s="1">
        <f t="shared" si="6"/>
        <v>0</v>
      </c>
      <c r="W26" s="1">
        <f t="shared" si="7"/>
        <v>1</v>
      </c>
      <c r="X26" s="1">
        <f t="shared" si="8"/>
        <v>1</v>
      </c>
      <c r="AE26" s="1" t="s">
        <v>85</v>
      </c>
      <c r="AF26" s="1">
        <v>4.8</v>
      </c>
      <c r="AG26" s="1">
        <v>5</v>
      </c>
      <c r="AH26" s="1">
        <v>2</v>
      </c>
      <c r="AI26" s="1">
        <f t="shared" si="15"/>
        <v>0</v>
      </c>
      <c r="AJ26" s="1">
        <f t="shared" si="9"/>
        <v>0</v>
      </c>
      <c r="AK26" s="1">
        <f t="shared" si="10"/>
        <v>0</v>
      </c>
      <c r="AL26" s="1">
        <f t="shared" si="11"/>
        <v>1</v>
      </c>
      <c r="AM26" s="1">
        <f t="shared" si="12"/>
        <v>1</v>
      </c>
    </row>
    <row r="27" spans="1:42" x14ac:dyDescent="0.25">
      <c r="A27" s="1" t="s">
        <v>148</v>
      </c>
      <c r="B27" s="1">
        <v>7.1</v>
      </c>
      <c r="C27" s="1">
        <v>5</v>
      </c>
      <c r="D27" s="1">
        <v>6</v>
      </c>
      <c r="E27" s="1">
        <f t="shared" si="14"/>
        <v>1</v>
      </c>
      <c r="F27" s="1">
        <f t="shared" si="0"/>
        <v>0</v>
      </c>
      <c r="G27" s="1">
        <f t="shared" si="1"/>
        <v>0</v>
      </c>
      <c r="H27" s="1">
        <f t="shared" si="2"/>
        <v>0</v>
      </c>
      <c r="I27" s="1">
        <f t="shared" si="3"/>
        <v>1</v>
      </c>
      <c r="K27" s="6">
        <v>0.74550128534704374</v>
      </c>
      <c r="P27" s="1" t="s">
        <v>163</v>
      </c>
      <c r="Q27" s="1">
        <v>5.6</v>
      </c>
      <c r="R27" s="1">
        <v>5</v>
      </c>
      <c r="S27" s="1">
        <v>1</v>
      </c>
      <c r="T27" s="1">
        <f t="shared" si="16"/>
        <v>0</v>
      </c>
      <c r="U27" s="1">
        <f t="shared" si="5"/>
        <v>0</v>
      </c>
      <c r="V27" s="1">
        <f t="shared" si="6"/>
        <v>0</v>
      </c>
      <c r="W27" s="1">
        <f t="shared" si="7"/>
        <v>1</v>
      </c>
      <c r="X27" s="1">
        <f t="shared" si="8"/>
        <v>1</v>
      </c>
      <c r="AE27" s="1" t="s">
        <v>129</v>
      </c>
      <c r="AF27" s="1">
        <v>4.8</v>
      </c>
      <c r="AG27" s="1">
        <v>5</v>
      </c>
      <c r="AH27" s="1">
        <v>2</v>
      </c>
      <c r="AI27" s="1">
        <f t="shared" si="15"/>
        <v>0</v>
      </c>
      <c r="AJ27" s="1">
        <f t="shared" si="9"/>
        <v>0</v>
      </c>
      <c r="AK27" s="1">
        <f t="shared" si="10"/>
        <v>0</v>
      </c>
      <c r="AL27" s="1">
        <f t="shared" si="11"/>
        <v>1</v>
      </c>
      <c r="AM27" s="1">
        <f t="shared" si="12"/>
        <v>1</v>
      </c>
    </row>
    <row r="28" spans="1:42" x14ac:dyDescent="0.25">
      <c r="A28" s="1" t="s">
        <v>148</v>
      </c>
      <c r="B28" s="1">
        <v>7.1</v>
      </c>
      <c r="C28" s="1">
        <v>5</v>
      </c>
      <c r="D28" s="1">
        <v>6</v>
      </c>
      <c r="E28" s="1">
        <f t="shared" si="14"/>
        <v>1</v>
      </c>
      <c r="F28" s="1">
        <f t="shared" si="0"/>
        <v>0</v>
      </c>
      <c r="G28" s="1">
        <f t="shared" si="1"/>
        <v>0</v>
      </c>
      <c r="H28" s="1">
        <f t="shared" si="2"/>
        <v>0</v>
      </c>
      <c r="I28" s="1">
        <f t="shared" si="3"/>
        <v>1</v>
      </c>
      <c r="K28" s="7">
        <v>1</v>
      </c>
      <c r="P28" s="1" t="s">
        <v>67</v>
      </c>
      <c r="Q28" s="1">
        <v>5.4</v>
      </c>
      <c r="R28" s="1">
        <v>5</v>
      </c>
      <c r="S28" s="1">
        <v>2</v>
      </c>
      <c r="T28" s="1">
        <f t="shared" si="16"/>
        <v>0</v>
      </c>
      <c r="U28" s="1">
        <f t="shared" si="5"/>
        <v>0</v>
      </c>
      <c r="V28" s="1">
        <f t="shared" si="6"/>
        <v>0</v>
      </c>
      <c r="W28" s="1">
        <f t="shared" si="7"/>
        <v>1</v>
      </c>
      <c r="X28" s="1">
        <f t="shared" si="8"/>
        <v>1</v>
      </c>
      <c r="AE28" s="1" t="s">
        <v>85</v>
      </c>
      <c r="AF28" s="1">
        <v>4.8</v>
      </c>
      <c r="AG28" s="1">
        <v>5</v>
      </c>
      <c r="AH28" s="1">
        <v>1</v>
      </c>
      <c r="AI28" s="1">
        <f t="shared" si="15"/>
        <v>0</v>
      </c>
      <c r="AJ28" s="1">
        <f t="shared" si="9"/>
        <v>0</v>
      </c>
      <c r="AK28" s="1">
        <f t="shared" si="10"/>
        <v>0</v>
      </c>
      <c r="AL28" s="1">
        <f t="shared" si="11"/>
        <v>1</v>
      </c>
      <c r="AM28" s="1">
        <f t="shared" si="12"/>
        <v>1</v>
      </c>
    </row>
    <row r="29" spans="1:42" x14ac:dyDescent="0.25">
      <c r="A29" s="1" t="s">
        <v>134</v>
      </c>
      <c r="B29" s="1">
        <v>6.3</v>
      </c>
      <c r="C29" s="1">
        <v>5</v>
      </c>
      <c r="D29" s="1">
        <v>6</v>
      </c>
      <c r="E29" s="1">
        <f t="shared" si="14"/>
        <v>1</v>
      </c>
      <c r="F29" s="1">
        <f t="shared" si="0"/>
        <v>0</v>
      </c>
      <c r="G29" s="1">
        <f t="shared" si="1"/>
        <v>0</v>
      </c>
      <c r="H29" s="1">
        <f t="shared" si="2"/>
        <v>0</v>
      </c>
      <c r="I29" s="1">
        <f t="shared" si="3"/>
        <v>1</v>
      </c>
      <c r="P29" s="1" t="s">
        <v>104</v>
      </c>
      <c r="Q29" s="1">
        <v>5.4</v>
      </c>
      <c r="R29" s="1">
        <v>5</v>
      </c>
      <c r="S29" s="1">
        <v>-1</v>
      </c>
      <c r="T29" s="1">
        <f t="shared" si="16"/>
        <v>0</v>
      </c>
      <c r="U29" s="1">
        <f t="shared" si="5"/>
        <v>0</v>
      </c>
      <c r="V29" s="1">
        <f t="shared" si="6"/>
        <v>0</v>
      </c>
      <c r="W29" s="1">
        <f t="shared" si="7"/>
        <v>1</v>
      </c>
      <c r="X29" s="1">
        <f t="shared" si="8"/>
        <v>1</v>
      </c>
      <c r="AE29" s="1" t="s">
        <v>107</v>
      </c>
      <c r="AF29" s="1">
        <v>4.8</v>
      </c>
      <c r="AG29" s="1">
        <v>5</v>
      </c>
      <c r="AH29" s="1">
        <v>0</v>
      </c>
      <c r="AI29" s="1">
        <f t="shared" si="15"/>
        <v>0</v>
      </c>
      <c r="AJ29" s="1">
        <f t="shared" si="9"/>
        <v>0</v>
      </c>
      <c r="AK29" s="1">
        <f t="shared" si="10"/>
        <v>0</v>
      </c>
      <c r="AL29" s="1">
        <f t="shared" si="11"/>
        <v>1</v>
      </c>
      <c r="AM29" s="1">
        <f t="shared" si="12"/>
        <v>1</v>
      </c>
    </row>
    <row r="30" spans="1:42" x14ac:dyDescent="0.25">
      <c r="A30" s="1" t="s">
        <v>89</v>
      </c>
      <c r="B30" s="1">
        <v>6.2</v>
      </c>
      <c r="C30" s="1">
        <v>5</v>
      </c>
      <c r="D30" s="1">
        <v>14</v>
      </c>
      <c r="E30" s="1">
        <f t="shared" si="14"/>
        <v>0</v>
      </c>
      <c r="F30" s="1">
        <f t="shared" si="0"/>
        <v>0</v>
      </c>
      <c r="G30" s="1">
        <f t="shared" si="1"/>
        <v>1</v>
      </c>
      <c r="H30" s="1">
        <f t="shared" si="2"/>
        <v>0</v>
      </c>
      <c r="I30" s="1">
        <f t="shared" si="3"/>
        <v>1</v>
      </c>
      <c r="P30" s="1" t="s">
        <v>137</v>
      </c>
      <c r="Q30" s="1">
        <v>5.3</v>
      </c>
      <c r="R30" s="1">
        <v>5</v>
      </c>
      <c r="S30" s="1">
        <v>2</v>
      </c>
      <c r="T30" s="1">
        <f t="shared" si="16"/>
        <v>0</v>
      </c>
      <c r="U30" s="1">
        <f t="shared" si="5"/>
        <v>0</v>
      </c>
      <c r="V30" s="1">
        <f t="shared" si="6"/>
        <v>0</v>
      </c>
      <c r="W30" s="1">
        <f t="shared" si="7"/>
        <v>1</v>
      </c>
      <c r="X30" s="1">
        <f t="shared" si="8"/>
        <v>1</v>
      </c>
      <c r="AE30" s="1" t="s">
        <v>77</v>
      </c>
      <c r="AF30" s="1">
        <v>4.7</v>
      </c>
      <c r="AG30" s="1">
        <v>5</v>
      </c>
      <c r="AH30" s="1">
        <v>1</v>
      </c>
      <c r="AI30" s="1">
        <f t="shared" si="15"/>
        <v>0</v>
      </c>
      <c r="AJ30" s="1">
        <f t="shared" si="9"/>
        <v>0</v>
      </c>
      <c r="AK30" s="1">
        <f t="shared" si="10"/>
        <v>0</v>
      </c>
      <c r="AL30" s="1">
        <f t="shared" si="11"/>
        <v>1</v>
      </c>
      <c r="AM30" s="1">
        <f t="shared" si="12"/>
        <v>1</v>
      </c>
    </row>
    <row r="31" spans="1:42" x14ac:dyDescent="0.25">
      <c r="A31" s="1" t="s">
        <v>118</v>
      </c>
      <c r="B31" s="1">
        <v>6.2</v>
      </c>
      <c r="C31" s="1">
        <v>5</v>
      </c>
      <c r="D31" s="1">
        <v>12</v>
      </c>
      <c r="E31" s="1">
        <f t="shared" si="14"/>
        <v>0</v>
      </c>
      <c r="F31" s="1">
        <f t="shared" si="0"/>
        <v>0</v>
      </c>
      <c r="G31" s="1">
        <f t="shared" si="1"/>
        <v>1</v>
      </c>
      <c r="H31" s="1">
        <f t="shared" si="2"/>
        <v>0</v>
      </c>
      <c r="I31" s="1">
        <f t="shared" si="3"/>
        <v>1</v>
      </c>
      <c r="P31" s="1" t="s">
        <v>60</v>
      </c>
      <c r="Q31" s="1">
        <v>5.3</v>
      </c>
      <c r="R31" s="1">
        <v>5</v>
      </c>
      <c r="S31" s="1">
        <v>1</v>
      </c>
      <c r="T31" s="1">
        <f t="shared" si="16"/>
        <v>0</v>
      </c>
      <c r="U31" s="1">
        <f t="shared" si="5"/>
        <v>0</v>
      </c>
      <c r="V31" s="1">
        <f t="shared" si="6"/>
        <v>0</v>
      </c>
      <c r="W31" s="1">
        <f t="shared" si="7"/>
        <v>1</v>
      </c>
      <c r="X31" s="1">
        <f t="shared" si="8"/>
        <v>1</v>
      </c>
      <c r="AE31" s="1" t="s">
        <v>143</v>
      </c>
      <c r="AF31" s="1">
        <v>4.5999999999999996</v>
      </c>
      <c r="AG31" s="1">
        <v>5</v>
      </c>
      <c r="AH31" s="1">
        <v>2</v>
      </c>
      <c r="AI31" s="1">
        <f t="shared" si="15"/>
        <v>0</v>
      </c>
      <c r="AJ31" s="1">
        <f t="shared" si="9"/>
        <v>0</v>
      </c>
      <c r="AK31" s="1">
        <f t="shared" si="10"/>
        <v>0</v>
      </c>
      <c r="AL31" s="1">
        <f t="shared" si="11"/>
        <v>1</v>
      </c>
      <c r="AM31" s="1">
        <f t="shared" si="12"/>
        <v>1</v>
      </c>
    </row>
    <row r="32" spans="1:42" x14ac:dyDescent="0.25">
      <c r="A32" s="1" t="s">
        <v>89</v>
      </c>
      <c r="B32" s="1">
        <v>6.2</v>
      </c>
      <c r="C32" s="1">
        <v>5</v>
      </c>
      <c r="D32" s="1">
        <v>6</v>
      </c>
      <c r="E32" s="1">
        <f t="shared" si="14"/>
        <v>1</v>
      </c>
      <c r="F32" s="1">
        <f t="shared" si="0"/>
        <v>0</v>
      </c>
      <c r="G32" s="1">
        <f t="shared" si="1"/>
        <v>0</v>
      </c>
      <c r="H32" s="1">
        <f t="shared" si="2"/>
        <v>0</v>
      </c>
      <c r="I32" s="1">
        <f t="shared" si="3"/>
        <v>1</v>
      </c>
      <c r="P32" s="1" t="s">
        <v>194</v>
      </c>
      <c r="Q32" s="1">
        <v>5.2</v>
      </c>
      <c r="R32" s="1">
        <v>5</v>
      </c>
      <c r="S32" s="1">
        <v>1</v>
      </c>
      <c r="T32" s="1">
        <f t="shared" si="16"/>
        <v>0</v>
      </c>
      <c r="U32" s="1">
        <f t="shared" si="5"/>
        <v>0</v>
      </c>
      <c r="V32" s="1">
        <f t="shared" si="6"/>
        <v>0</v>
      </c>
      <c r="W32" s="1">
        <f t="shared" si="7"/>
        <v>1</v>
      </c>
      <c r="X32" s="1">
        <f t="shared" si="8"/>
        <v>1</v>
      </c>
      <c r="AE32" s="1" t="s">
        <v>143</v>
      </c>
      <c r="AF32" s="1">
        <v>4.5999999999999996</v>
      </c>
      <c r="AG32" s="1">
        <v>5</v>
      </c>
      <c r="AH32" s="1">
        <v>2</v>
      </c>
      <c r="AI32" s="1">
        <f t="shared" si="15"/>
        <v>0</v>
      </c>
      <c r="AJ32" s="1">
        <f t="shared" si="9"/>
        <v>0</v>
      </c>
      <c r="AK32" s="1">
        <f t="shared" si="10"/>
        <v>0</v>
      </c>
      <c r="AL32" s="1">
        <f t="shared" si="11"/>
        <v>1</v>
      </c>
      <c r="AM32" s="1">
        <f t="shared" si="12"/>
        <v>1</v>
      </c>
    </row>
    <row r="33" spans="1:39" x14ac:dyDescent="0.25">
      <c r="A33" s="1" t="s">
        <v>155</v>
      </c>
      <c r="B33" s="1">
        <v>8.5</v>
      </c>
      <c r="C33" s="1">
        <v>5</v>
      </c>
      <c r="D33" s="1">
        <v>4</v>
      </c>
      <c r="E33" s="1">
        <f t="shared" si="14"/>
        <v>0</v>
      </c>
      <c r="F33" s="1">
        <f t="shared" si="0"/>
        <v>1</v>
      </c>
      <c r="G33" s="1">
        <f t="shared" si="1"/>
        <v>0</v>
      </c>
      <c r="H33" s="1">
        <f t="shared" si="2"/>
        <v>0</v>
      </c>
      <c r="I33" s="1">
        <f t="shared" si="3"/>
        <v>1</v>
      </c>
      <c r="P33" s="1" t="s">
        <v>95</v>
      </c>
      <c r="Q33" s="1">
        <v>5.2</v>
      </c>
      <c r="R33" s="1">
        <v>5</v>
      </c>
      <c r="S33" s="1">
        <v>0</v>
      </c>
      <c r="T33" s="1">
        <f t="shared" si="16"/>
        <v>0</v>
      </c>
      <c r="U33" s="1">
        <f t="shared" si="5"/>
        <v>0</v>
      </c>
      <c r="V33" s="1">
        <f t="shared" si="6"/>
        <v>0</v>
      </c>
      <c r="W33" s="1">
        <f t="shared" si="7"/>
        <v>1</v>
      </c>
      <c r="X33" s="1">
        <f t="shared" si="8"/>
        <v>1</v>
      </c>
      <c r="AE33" s="1" t="s">
        <v>81</v>
      </c>
      <c r="AF33" s="1">
        <v>4.5999999999999996</v>
      </c>
      <c r="AG33" s="1">
        <v>5</v>
      </c>
      <c r="AH33" s="1">
        <v>2</v>
      </c>
      <c r="AI33" s="1">
        <f t="shared" si="15"/>
        <v>0</v>
      </c>
      <c r="AJ33" s="1">
        <f t="shared" si="9"/>
        <v>0</v>
      </c>
      <c r="AK33" s="1">
        <f t="shared" si="10"/>
        <v>0</v>
      </c>
      <c r="AL33" s="1">
        <f t="shared" si="11"/>
        <v>1</v>
      </c>
      <c r="AM33" s="1">
        <f t="shared" si="12"/>
        <v>1</v>
      </c>
    </row>
    <row r="34" spans="1:39" x14ac:dyDescent="0.25">
      <c r="A34" s="1" t="s">
        <v>155</v>
      </c>
      <c r="B34" s="1">
        <v>8.5</v>
      </c>
      <c r="C34" s="1">
        <v>5</v>
      </c>
      <c r="D34" s="1">
        <v>2</v>
      </c>
      <c r="E34" s="1">
        <f t="shared" si="14"/>
        <v>0</v>
      </c>
      <c r="F34" s="1">
        <f t="shared" ref="F34:F65" si="17">IF(AND((D34&lt;C34),(D34&gt;2),(C34&lt;10)),1,0)</f>
        <v>0</v>
      </c>
      <c r="G34" s="1">
        <f t="shared" ref="G34:G65" si="18">IF(D34&gt;=10,1,0)</f>
        <v>0</v>
      </c>
      <c r="H34" s="1">
        <f t="shared" ref="H34:H65" si="19">IF(D34&lt;=2,1,0)</f>
        <v>1</v>
      </c>
      <c r="I34" s="1">
        <f t="shared" ref="I34:I65" si="20">SUM(E34:H34)</f>
        <v>1</v>
      </c>
      <c r="P34" s="1" t="s">
        <v>182</v>
      </c>
      <c r="Q34" s="1">
        <v>5.0999999999999996</v>
      </c>
      <c r="R34" s="1">
        <v>5</v>
      </c>
      <c r="S34" s="1">
        <v>2</v>
      </c>
      <c r="T34" s="1">
        <f t="shared" si="16"/>
        <v>0</v>
      </c>
      <c r="U34" s="1">
        <f t="shared" si="5"/>
        <v>0</v>
      </c>
      <c r="V34" s="1">
        <f t="shared" si="6"/>
        <v>0</v>
      </c>
      <c r="W34" s="1">
        <f t="shared" si="7"/>
        <v>1</v>
      </c>
      <c r="X34" s="1">
        <f t="shared" si="8"/>
        <v>1</v>
      </c>
      <c r="AE34" s="1" t="s">
        <v>117</v>
      </c>
      <c r="AF34" s="1">
        <v>4.5999999999999996</v>
      </c>
      <c r="AG34" s="1">
        <v>5</v>
      </c>
      <c r="AH34" s="1">
        <v>1</v>
      </c>
      <c r="AI34" s="1">
        <f t="shared" si="15"/>
        <v>0</v>
      </c>
      <c r="AJ34" s="1">
        <f t="shared" si="9"/>
        <v>0</v>
      </c>
      <c r="AK34" s="1">
        <f t="shared" si="10"/>
        <v>0</v>
      </c>
      <c r="AL34" s="1">
        <f t="shared" si="11"/>
        <v>1</v>
      </c>
      <c r="AM34" s="1">
        <f t="shared" si="12"/>
        <v>1</v>
      </c>
    </row>
    <row r="35" spans="1:39" x14ac:dyDescent="0.25">
      <c r="A35" s="1" t="s">
        <v>155</v>
      </c>
      <c r="B35" s="1">
        <v>8.5</v>
      </c>
      <c r="C35" s="1">
        <v>5</v>
      </c>
      <c r="D35" s="1">
        <v>2</v>
      </c>
      <c r="E35" s="1">
        <f t="shared" si="14"/>
        <v>0</v>
      </c>
      <c r="F35" s="1">
        <f t="shared" si="17"/>
        <v>0</v>
      </c>
      <c r="G35" s="1">
        <f t="shared" si="18"/>
        <v>0</v>
      </c>
      <c r="H35" s="1">
        <f t="shared" si="19"/>
        <v>1</v>
      </c>
      <c r="I35" s="1">
        <f t="shared" si="20"/>
        <v>1</v>
      </c>
      <c r="P35" s="1" t="s">
        <v>147</v>
      </c>
      <c r="Q35" s="1">
        <v>5.0999999999999996</v>
      </c>
      <c r="R35" s="1">
        <v>5</v>
      </c>
      <c r="S35" s="1">
        <v>1</v>
      </c>
      <c r="T35" s="1">
        <f t="shared" si="16"/>
        <v>0</v>
      </c>
      <c r="U35" s="1">
        <f t="shared" si="5"/>
        <v>0</v>
      </c>
      <c r="V35" s="1">
        <f t="shared" si="6"/>
        <v>0</v>
      </c>
      <c r="W35" s="1">
        <f t="shared" si="7"/>
        <v>1</v>
      </c>
      <c r="X35" s="1">
        <f t="shared" si="8"/>
        <v>1</v>
      </c>
      <c r="AE35" s="1" t="s">
        <v>183</v>
      </c>
      <c r="AF35" s="1">
        <v>4.5999999999999996</v>
      </c>
      <c r="AG35" s="1">
        <v>5</v>
      </c>
      <c r="AH35" s="1">
        <v>0</v>
      </c>
      <c r="AI35" s="1">
        <f t="shared" si="15"/>
        <v>0</v>
      </c>
      <c r="AJ35" s="1">
        <f t="shared" si="9"/>
        <v>0</v>
      </c>
      <c r="AK35" s="1">
        <f t="shared" si="10"/>
        <v>0</v>
      </c>
      <c r="AL35" s="1">
        <f t="shared" si="11"/>
        <v>1</v>
      </c>
      <c r="AM35" s="1">
        <f t="shared" si="12"/>
        <v>1</v>
      </c>
    </row>
    <row r="36" spans="1:39" x14ac:dyDescent="0.25">
      <c r="A36" s="1" t="s">
        <v>155</v>
      </c>
      <c r="B36" s="1">
        <v>8.5</v>
      </c>
      <c r="C36" s="1">
        <v>5</v>
      </c>
      <c r="D36" s="1">
        <v>1</v>
      </c>
      <c r="E36" s="1">
        <f t="shared" si="14"/>
        <v>0</v>
      </c>
      <c r="F36" s="1">
        <f t="shared" si="17"/>
        <v>0</v>
      </c>
      <c r="G36" s="1">
        <f t="shared" si="18"/>
        <v>0</v>
      </c>
      <c r="H36" s="1">
        <f t="shared" si="19"/>
        <v>1</v>
      </c>
      <c r="I36" s="1">
        <f t="shared" si="20"/>
        <v>1</v>
      </c>
      <c r="P36" s="1" t="s">
        <v>147</v>
      </c>
      <c r="Q36" s="1">
        <v>5.0999999999999996</v>
      </c>
      <c r="R36" s="1">
        <v>5</v>
      </c>
      <c r="S36" s="1">
        <v>0</v>
      </c>
      <c r="T36" s="1">
        <f t="shared" si="16"/>
        <v>0</v>
      </c>
      <c r="U36" s="1">
        <f t="shared" si="5"/>
        <v>0</v>
      </c>
      <c r="V36" s="1">
        <f t="shared" si="6"/>
        <v>0</v>
      </c>
      <c r="W36" s="1">
        <f t="shared" si="7"/>
        <v>1</v>
      </c>
      <c r="X36" s="1">
        <f t="shared" si="8"/>
        <v>1</v>
      </c>
      <c r="AE36" s="1" t="s">
        <v>93</v>
      </c>
      <c r="AF36" s="1">
        <v>4.5</v>
      </c>
      <c r="AG36" s="1">
        <v>5</v>
      </c>
      <c r="AH36" s="1">
        <v>2</v>
      </c>
      <c r="AI36" s="1">
        <f t="shared" si="15"/>
        <v>0</v>
      </c>
      <c r="AJ36" s="1">
        <f t="shared" si="9"/>
        <v>0</v>
      </c>
      <c r="AK36" s="1">
        <f t="shared" si="10"/>
        <v>0</v>
      </c>
      <c r="AL36" s="1">
        <f t="shared" si="11"/>
        <v>1</v>
      </c>
      <c r="AM36" s="1">
        <f t="shared" si="12"/>
        <v>1</v>
      </c>
    </row>
    <row r="37" spans="1:39" x14ac:dyDescent="0.25">
      <c r="A37" s="1" t="s">
        <v>148</v>
      </c>
      <c r="B37" s="1">
        <v>7.1</v>
      </c>
      <c r="C37" s="1">
        <v>5</v>
      </c>
      <c r="D37" s="1">
        <v>2</v>
      </c>
      <c r="E37" s="1">
        <f t="shared" si="14"/>
        <v>0</v>
      </c>
      <c r="F37" s="1">
        <f t="shared" si="17"/>
        <v>0</v>
      </c>
      <c r="G37" s="1">
        <f t="shared" si="18"/>
        <v>0</v>
      </c>
      <c r="H37" s="1">
        <f t="shared" si="19"/>
        <v>1</v>
      </c>
      <c r="I37" s="1">
        <f t="shared" si="20"/>
        <v>1</v>
      </c>
      <c r="P37" s="1" t="s">
        <v>84</v>
      </c>
      <c r="Q37" s="1">
        <v>5</v>
      </c>
      <c r="R37" s="1">
        <v>5</v>
      </c>
      <c r="S37" s="1">
        <v>2</v>
      </c>
      <c r="T37" s="1">
        <f t="shared" si="16"/>
        <v>0</v>
      </c>
      <c r="U37" s="1">
        <f t="shared" si="5"/>
        <v>0</v>
      </c>
      <c r="V37" s="1">
        <f t="shared" si="6"/>
        <v>0</v>
      </c>
      <c r="W37" s="1">
        <f t="shared" si="7"/>
        <v>1</v>
      </c>
      <c r="X37" s="1">
        <f t="shared" si="8"/>
        <v>1</v>
      </c>
      <c r="AE37" s="1" t="s">
        <v>167</v>
      </c>
      <c r="AF37" s="1">
        <v>4.5</v>
      </c>
      <c r="AG37" s="1">
        <v>5</v>
      </c>
      <c r="AH37" s="1">
        <v>2</v>
      </c>
      <c r="AI37" s="1">
        <f t="shared" si="15"/>
        <v>0</v>
      </c>
      <c r="AJ37" s="1">
        <f t="shared" si="9"/>
        <v>0</v>
      </c>
      <c r="AK37" s="1">
        <f t="shared" si="10"/>
        <v>0</v>
      </c>
      <c r="AL37" s="1">
        <f t="shared" si="11"/>
        <v>1</v>
      </c>
      <c r="AM37" s="1">
        <f t="shared" si="12"/>
        <v>1</v>
      </c>
    </row>
    <row r="38" spans="1:39" x14ac:dyDescent="0.25">
      <c r="A38" s="1" t="s">
        <v>148</v>
      </c>
      <c r="B38" s="1">
        <v>7.1</v>
      </c>
      <c r="C38" s="1">
        <v>5</v>
      </c>
      <c r="D38" s="1">
        <v>2</v>
      </c>
      <c r="E38" s="1">
        <f t="shared" si="14"/>
        <v>0</v>
      </c>
      <c r="F38" s="1">
        <f t="shared" si="17"/>
        <v>0</v>
      </c>
      <c r="G38" s="1">
        <f t="shared" si="18"/>
        <v>0</v>
      </c>
      <c r="H38" s="1">
        <f t="shared" si="19"/>
        <v>1</v>
      </c>
      <c r="I38" s="1">
        <f t="shared" si="20"/>
        <v>1</v>
      </c>
      <c r="P38" s="1" t="s">
        <v>180</v>
      </c>
      <c r="Q38" s="1">
        <v>5</v>
      </c>
      <c r="R38" s="1">
        <v>5</v>
      </c>
      <c r="S38" s="1">
        <v>1</v>
      </c>
      <c r="T38" s="1">
        <f t="shared" si="16"/>
        <v>0</v>
      </c>
      <c r="U38" s="1">
        <f t="shared" si="5"/>
        <v>0</v>
      </c>
      <c r="V38" s="1">
        <f t="shared" si="6"/>
        <v>0</v>
      </c>
      <c r="W38" s="1">
        <f t="shared" si="7"/>
        <v>1</v>
      </c>
      <c r="X38" s="1">
        <f t="shared" si="8"/>
        <v>1</v>
      </c>
      <c r="AE38" s="1" t="s">
        <v>124</v>
      </c>
      <c r="AF38" s="1">
        <v>4.5</v>
      </c>
      <c r="AG38" s="1">
        <v>5</v>
      </c>
      <c r="AH38" s="1">
        <v>2</v>
      </c>
      <c r="AI38" s="1">
        <f t="shared" si="15"/>
        <v>0</v>
      </c>
      <c r="AJ38" s="1">
        <f t="shared" si="9"/>
        <v>0</v>
      </c>
      <c r="AK38" s="1">
        <f t="shared" si="10"/>
        <v>0</v>
      </c>
      <c r="AL38" s="1">
        <f t="shared" si="11"/>
        <v>1</v>
      </c>
      <c r="AM38" s="1">
        <f t="shared" si="12"/>
        <v>1</v>
      </c>
    </row>
    <row r="39" spans="1:39" x14ac:dyDescent="0.25">
      <c r="A39" s="1" t="s">
        <v>148</v>
      </c>
      <c r="B39" s="1">
        <v>7.1</v>
      </c>
      <c r="C39" s="1">
        <v>5</v>
      </c>
      <c r="D39" s="1">
        <v>2</v>
      </c>
      <c r="E39" s="1">
        <f t="shared" si="14"/>
        <v>0</v>
      </c>
      <c r="F39" s="1">
        <f t="shared" si="17"/>
        <v>0</v>
      </c>
      <c r="G39" s="1">
        <f t="shared" si="18"/>
        <v>0</v>
      </c>
      <c r="H39" s="1">
        <f t="shared" si="19"/>
        <v>1</v>
      </c>
      <c r="I39" s="1">
        <f t="shared" si="20"/>
        <v>1</v>
      </c>
      <c r="P39" s="1" t="s">
        <v>84</v>
      </c>
      <c r="Q39" s="1">
        <v>5</v>
      </c>
      <c r="R39" s="1">
        <v>5</v>
      </c>
      <c r="S39" s="1">
        <v>1</v>
      </c>
      <c r="T39" s="1">
        <f t="shared" si="16"/>
        <v>0</v>
      </c>
      <c r="U39" s="1">
        <f t="shared" si="5"/>
        <v>0</v>
      </c>
      <c r="V39" s="1">
        <f t="shared" si="6"/>
        <v>0</v>
      </c>
      <c r="W39" s="1">
        <f t="shared" si="7"/>
        <v>1</v>
      </c>
      <c r="X39" s="1">
        <f t="shared" si="8"/>
        <v>1</v>
      </c>
      <c r="AE39" s="1" t="s">
        <v>167</v>
      </c>
      <c r="AF39" s="1">
        <v>4.5</v>
      </c>
      <c r="AG39" s="1">
        <v>5</v>
      </c>
      <c r="AH39" s="1">
        <v>2</v>
      </c>
      <c r="AI39" s="1">
        <f t="shared" si="15"/>
        <v>0</v>
      </c>
      <c r="AJ39" s="1">
        <f t="shared" si="9"/>
        <v>0</v>
      </c>
      <c r="AK39" s="1">
        <f t="shared" si="10"/>
        <v>0</v>
      </c>
      <c r="AL39" s="1">
        <f t="shared" si="11"/>
        <v>1</v>
      </c>
      <c r="AM39" s="1">
        <f t="shared" si="12"/>
        <v>1</v>
      </c>
    </row>
    <row r="40" spans="1:39" x14ac:dyDescent="0.25">
      <c r="A40" s="1" t="s">
        <v>148</v>
      </c>
      <c r="B40" s="1">
        <v>7.1</v>
      </c>
      <c r="C40" s="1">
        <v>5</v>
      </c>
      <c r="D40" s="1">
        <v>2</v>
      </c>
      <c r="E40" s="1">
        <f t="shared" si="14"/>
        <v>0</v>
      </c>
      <c r="F40" s="1">
        <f t="shared" si="17"/>
        <v>0</v>
      </c>
      <c r="G40" s="1">
        <f t="shared" si="18"/>
        <v>0</v>
      </c>
      <c r="H40" s="1">
        <f t="shared" si="19"/>
        <v>1</v>
      </c>
      <c r="I40" s="1">
        <f t="shared" si="20"/>
        <v>1</v>
      </c>
      <c r="P40" s="1" t="s">
        <v>84</v>
      </c>
      <c r="Q40" s="1">
        <v>5</v>
      </c>
      <c r="R40" s="1">
        <v>5</v>
      </c>
      <c r="S40" s="1">
        <v>0</v>
      </c>
      <c r="T40" s="1">
        <f t="shared" si="16"/>
        <v>0</v>
      </c>
      <c r="U40" s="1">
        <f t="shared" si="5"/>
        <v>0</v>
      </c>
      <c r="V40" s="1">
        <f t="shared" si="6"/>
        <v>0</v>
      </c>
      <c r="W40" s="1">
        <f t="shared" si="7"/>
        <v>1</v>
      </c>
      <c r="X40" s="1">
        <f t="shared" si="8"/>
        <v>1</v>
      </c>
      <c r="AE40" s="1" t="s">
        <v>124</v>
      </c>
      <c r="AF40" s="1">
        <v>4.5</v>
      </c>
      <c r="AG40" s="1">
        <v>5</v>
      </c>
      <c r="AH40" s="1">
        <v>1</v>
      </c>
      <c r="AI40" s="1">
        <f t="shared" si="15"/>
        <v>0</v>
      </c>
      <c r="AJ40" s="1">
        <f t="shared" si="9"/>
        <v>0</v>
      </c>
      <c r="AK40" s="1">
        <f t="shared" si="10"/>
        <v>0</v>
      </c>
      <c r="AL40" s="1">
        <f t="shared" si="11"/>
        <v>1</v>
      </c>
      <c r="AM40" s="1">
        <f t="shared" si="12"/>
        <v>1</v>
      </c>
    </row>
    <row r="41" spans="1:39" x14ac:dyDescent="0.25">
      <c r="A41" s="1" t="s">
        <v>165</v>
      </c>
      <c r="B41" s="1">
        <v>7.1</v>
      </c>
      <c r="C41" s="1">
        <v>5</v>
      </c>
      <c r="D41" s="1">
        <v>1</v>
      </c>
      <c r="E41" s="1">
        <f t="shared" si="14"/>
        <v>0</v>
      </c>
      <c r="F41" s="1">
        <f t="shared" si="17"/>
        <v>0</v>
      </c>
      <c r="G41" s="1">
        <f t="shared" si="18"/>
        <v>0</v>
      </c>
      <c r="H41" s="1">
        <f t="shared" si="19"/>
        <v>1</v>
      </c>
      <c r="I41" s="1">
        <f t="shared" si="20"/>
        <v>1</v>
      </c>
      <c r="P41" s="1" t="s">
        <v>154</v>
      </c>
      <c r="Q41" s="1">
        <v>5.7</v>
      </c>
      <c r="R41" s="1">
        <v>4</v>
      </c>
      <c r="S41" s="1">
        <v>10</v>
      </c>
      <c r="T41" s="1">
        <f t="shared" si="16"/>
        <v>0</v>
      </c>
      <c r="U41" s="1">
        <f t="shared" si="5"/>
        <v>0</v>
      </c>
      <c r="V41" s="1">
        <f t="shared" si="6"/>
        <v>1</v>
      </c>
      <c r="W41" s="1">
        <f t="shared" si="7"/>
        <v>0</v>
      </c>
      <c r="X41" s="1">
        <f t="shared" si="8"/>
        <v>1</v>
      </c>
      <c r="AE41" s="1" t="s">
        <v>88</v>
      </c>
      <c r="AF41" s="1">
        <v>4.5</v>
      </c>
      <c r="AG41" s="1">
        <v>5</v>
      </c>
      <c r="AH41" s="1">
        <v>1</v>
      </c>
      <c r="AI41" s="1">
        <f t="shared" si="15"/>
        <v>0</v>
      </c>
      <c r="AJ41" s="1">
        <f t="shared" si="9"/>
        <v>0</v>
      </c>
      <c r="AK41" s="1">
        <f t="shared" si="10"/>
        <v>0</v>
      </c>
      <c r="AL41" s="1">
        <f t="shared" si="11"/>
        <v>1</v>
      </c>
      <c r="AM41" s="1">
        <f t="shared" si="12"/>
        <v>1</v>
      </c>
    </row>
    <row r="42" spans="1:39" x14ac:dyDescent="0.25">
      <c r="A42" s="1" t="s">
        <v>148</v>
      </c>
      <c r="B42" s="1">
        <v>7.1</v>
      </c>
      <c r="C42" s="1">
        <v>5</v>
      </c>
      <c r="D42" s="1">
        <v>1</v>
      </c>
      <c r="E42" s="1">
        <f t="shared" si="14"/>
        <v>0</v>
      </c>
      <c r="F42" s="1">
        <f t="shared" si="17"/>
        <v>0</v>
      </c>
      <c r="G42" s="1">
        <f t="shared" si="18"/>
        <v>0</v>
      </c>
      <c r="H42" s="1">
        <f t="shared" si="19"/>
        <v>1</v>
      </c>
      <c r="I42" s="1">
        <f t="shared" si="20"/>
        <v>1</v>
      </c>
      <c r="P42" s="1" t="s">
        <v>150</v>
      </c>
      <c r="Q42" s="1">
        <v>5.7</v>
      </c>
      <c r="R42" s="1">
        <v>4</v>
      </c>
      <c r="S42" s="1">
        <v>10</v>
      </c>
      <c r="T42" s="1">
        <f t="shared" si="16"/>
        <v>0</v>
      </c>
      <c r="U42" s="1">
        <f t="shared" si="5"/>
        <v>0</v>
      </c>
      <c r="V42" s="1">
        <f t="shared" si="6"/>
        <v>1</v>
      </c>
      <c r="W42" s="1">
        <f t="shared" si="7"/>
        <v>0</v>
      </c>
      <c r="X42" s="1">
        <f t="shared" si="8"/>
        <v>1</v>
      </c>
      <c r="AE42" s="1" t="s">
        <v>93</v>
      </c>
      <c r="AF42" s="1">
        <v>4.5</v>
      </c>
      <c r="AG42" s="1">
        <v>5</v>
      </c>
      <c r="AH42" s="1">
        <v>1</v>
      </c>
      <c r="AI42" s="1">
        <f t="shared" si="15"/>
        <v>0</v>
      </c>
      <c r="AJ42" s="1">
        <f t="shared" si="9"/>
        <v>0</v>
      </c>
      <c r="AK42" s="1">
        <f t="shared" si="10"/>
        <v>0</v>
      </c>
      <c r="AL42" s="1">
        <f t="shared" si="11"/>
        <v>1</v>
      </c>
      <c r="AM42" s="1">
        <f t="shared" si="12"/>
        <v>1</v>
      </c>
    </row>
    <row r="43" spans="1:39" x14ac:dyDescent="0.25">
      <c r="A43" s="1" t="s">
        <v>165</v>
      </c>
      <c r="B43" s="1">
        <v>7.1</v>
      </c>
      <c r="C43" s="1">
        <v>5</v>
      </c>
      <c r="D43" s="1">
        <v>0</v>
      </c>
      <c r="E43" s="1">
        <f t="shared" si="14"/>
        <v>0</v>
      </c>
      <c r="F43" s="1">
        <f t="shared" si="17"/>
        <v>0</v>
      </c>
      <c r="G43" s="1">
        <f t="shared" si="18"/>
        <v>0</v>
      </c>
      <c r="H43" s="1">
        <f t="shared" si="19"/>
        <v>1</v>
      </c>
      <c r="I43" s="1">
        <f t="shared" si="20"/>
        <v>1</v>
      </c>
      <c r="P43" s="1" t="s">
        <v>109</v>
      </c>
      <c r="Q43" s="1">
        <v>5.7</v>
      </c>
      <c r="R43" s="1">
        <v>4</v>
      </c>
      <c r="S43" s="1">
        <v>7</v>
      </c>
      <c r="T43" s="1">
        <f t="shared" si="16"/>
        <v>1</v>
      </c>
      <c r="U43" s="1">
        <f t="shared" si="5"/>
        <v>0</v>
      </c>
      <c r="V43" s="1">
        <f t="shared" si="6"/>
        <v>0</v>
      </c>
      <c r="W43" s="1">
        <f t="shared" si="7"/>
        <v>0</v>
      </c>
      <c r="X43" s="1">
        <f t="shared" si="8"/>
        <v>1</v>
      </c>
      <c r="AE43" s="1" t="s">
        <v>97</v>
      </c>
      <c r="AF43" s="1">
        <v>4.5</v>
      </c>
      <c r="AG43" s="1">
        <v>5</v>
      </c>
      <c r="AH43" s="1">
        <v>1</v>
      </c>
      <c r="AI43" s="1">
        <f t="shared" si="15"/>
        <v>0</v>
      </c>
      <c r="AJ43" s="1">
        <f t="shared" si="9"/>
        <v>0</v>
      </c>
      <c r="AK43" s="1">
        <f t="shared" si="10"/>
        <v>0</v>
      </c>
      <c r="AL43" s="1">
        <f t="shared" si="11"/>
        <v>1</v>
      </c>
      <c r="AM43" s="1">
        <f t="shared" si="12"/>
        <v>1</v>
      </c>
    </row>
    <row r="44" spans="1:39" x14ac:dyDescent="0.25">
      <c r="A44" s="1" t="s">
        <v>59</v>
      </c>
      <c r="B44" s="1">
        <v>6.7</v>
      </c>
      <c r="C44" s="1">
        <v>5</v>
      </c>
      <c r="D44" s="1">
        <v>2</v>
      </c>
      <c r="E44" s="1">
        <f t="shared" si="14"/>
        <v>0</v>
      </c>
      <c r="F44" s="1">
        <f t="shared" si="17"/>
        <v>0</v>
      </c>
      <c r="G44" s="1">
        <f t="shared" si="18"/>
        <v>0</v>
      </c>
      <c r="H44" s="1">
        <f t="shared" si="19"/>
        <v>1</v>
      </c>
      <c r="I44" s="1">
        <f t="shared" si="20"/>
        <v>1</v>
      </c>
      <c r="P44" s="1" t="s">
        <v>109</v>
      </c>
      <c r="Q44" s="1">
        <v>5.7</v>
      </c>
      <c r="R44" s="1">
        <v>4</v>
      </c>
      <c r="S44" s="1">
        <v>6</v>
      </c>
      <c r="T44" s="1">
        <f t="shared" si="16"/>
        <v>1</v>
      </c>
      <c r="U44" s="1">
        <f t="shared" si="5"/>
        <v>0</v>
      </c>
      <c r="V44" s="1">
        <f t="shared" si="6"/>
        <v>0</v>
      </c>
      <c r="W44" s="1">
        <f t="shared" si="7"/>
        <v>0</v>
      </c>
      <c r="X44" s="1">
        <f t="shared" si="8"/>
        <v>1</v>
      </c>
      <c r="AE44" s="1" t="s">
        <v>62</v>
      </c>
      <c r="AF44" s="1">
        <v>4.5</v>
      </c>
      <c r="AG44" s="1">
        <v>5</v>
      </c>
      <c r="AH44" s="1">
        <v>1</v>
      </c>
      <c r="AI44" s="1">
        <f t="shared" si="15"/>
        <v>0</v>
      </c>
      <c r="AJ44" s="1">
        <f t="shared" si="9"/>
        <v>0</v>
      </c>
      <c r="AK44" s="1">
        <f t="shared" si="10"/>
        <v>0</v>
      </c>
      <c r="AL44" s="1">
        <f t="shared" si="11"/>
        <v>1</v>
      </c>
      <c r="AM44" s="1">
        <f t="shared" si="12"/>
        <v>1</v>
      </c>
    </row>
    <row r="45" spans="1:39" x14ac:dyDescent="0.25">
      <c r="A45" s="1" t="s">
        <v>59</v>
      </c>
      <c r="B45" s="1">
        <v>6.7</v>
      </c>
      <c r="C45" s="1">
        <v>5</v>
      </c>
      <c r="D45" s="1">
        <v>1</v>
      </c>
      <c r="E45" s="1">
        <f t="shared" si="14"/>
        <v>0</v>
      </c>
      <c r="F45" s="1">
        <f t="shared" si="17"/>
        <v>0</v>
      </c>
      <c r="G45" s="1">
        <f t="shared" si="18"/>
        <v>0</v>
      </c>
      <c r="H45" s="1">
        <f t="shared" si="19"/>
        <v>1</v>
      </c>
      <c r="I45" s="1">
        <f t="shared" si="20"/>
        <v>1</v>
      </c>
      <c r="P45" s="1" t="s">
        <v>150</v>
      </c>
      <c r="Q45" s="1">
        <v>5.7</v>
      </c>
      <c r="R45" s="1">
        <v>4</v>
      </c>
      <c r="S45" s="1">
        <v>6</v>
      </c>
      <c r="T45" s="1">
        <f t="shared" si="16"/>
        <v>1</v>
      </c>
      <c r="U45" s="1">
        <f t="shared" si="5"/>
        <v>0</v>
      </c>
      <c r="V45" s="1">
        <f t="shared" si="6"/>
        <v>0</v>
      </c>
      <c r="W45" s="1">
        <f t="shared" si="7"/>
        <v>0</v>
      </c>
      <c r="X45" s="1">
        <f t="shared" si="8"/>
        <v>1</v>
      </c>
      <c r="AE45" s="1" t="s">
        <v>64</v>
      </c>
      <c r="AF45" s="1">
        <v>4.5</v>
      </c>
      <c r="AG45" s="1">
        <v>5</v>
      </c>
      <c r="AH45" s="1">
        <v>0</v>
      </c>
      <c r="AI45" s="1">
        <f t="shared" si="15"/>
        <v>0</v>
      </c>
      <c r="AJ45" s="1">
        <f t="shared" si="9"/>
        <v>0</v>
      </c>
      <c r="AK45" s="1">
        <f t="shared" si="10"/>
        <v>0</v>
      </c>
      <c r="AL45" s="1">
        <f t="shared" si="11"/>
        <v>1</v>
      </c>
      <c r="AM45" s="1">
        <f t="shared" si="12"/>
        <v>1</v>
      </c>
    </row>
    <row r="46" spans="1:39" x14ac:dyDescent="0.25">
      <c r="A46" s="1" t="s">
        <v>134</v>
      </c>
      <c r="B46" s="1">
        <v>6.3</v>
      </c>
      <c r="C46" s="1">
        <v>5</v>
      </c>
      <c r="D46" s="1">
        <v>2</v>
      </c>
      <c r="E46" s="1">
        <f t="shared" si="14"/>
        <v>0</v>
      </c>
      <c r="F46" s="1">
        <f t="shared" si="17"/>
        <v>0</v>
      </c>
      <c r="G46" s="1">
        <f t="shared" si="18"/>
        <v>0</v>
      </c>
      <c r="H46" s="1">
        <f t="shared" si="19"/>
        <v>1</v>
      </c>
      <c r="I46" s="1">
        <f t="shared" si="20"/>
        <v>1</v>
      </c>
      <c r="P46" s="1" t="s">
        <v>154</v>
      </c>
      <c r="Q46" s="1">
        <v>5.7</v>
      </c>
      <c r="R46" s="1">
        <v>4</v>
      </c>
      <c r="S46" s="1">
        <v>6</v>
      </c>
      <c r="T46" s="1">
        <f t="shared" si="16"/>
        <v>1</v>
      </c>
      <c r="U46" s="1">
        <f t="shared" si="5"/>
        <v>0</v>
      </c>
      <c r="V46" s="1">
        <f t="shared" si="6"/>
        <v>0</v>
      </c>
      <c r="W46" s="1">
        <f t="shared" si="7"/>
        <v>0</v>
      </c>
      <c r="X46" s="1">
        <f t="shared" si="8"/>
        <v>1</v>
      </c>
      <c r="AE46" s="1" t="s">
        <v>64</v>
      </c>
      <c r="AF46" s="1">
        <v>4.5</v>
      </c>
      <c r="AG46" s="1">
        <v>5</v>
      </c>
      <c r="AH46" s="1">
        <v>0</v>
      </c>
      <c r="AI46" s="1">
        <f t="shared" si="15"/>
        <v>0</v>
      </c>
      <c r="AJ46" s="1">
        <f t="shared" si="9"/>
        <v>0</v>
      </c>
      <c r="AK46" s="1">
        <f t="shared" si="10"/>
        <v>0</v>
      </c>
      <c r="AL46" s="1">
        <f t="shared" si="11"/>
        <v>1</v>
      </c>
      <c r="AM46" s="1">
        <f t="shared" si="12"/>
        <v>1</v>
      </c>
    </row>
    <row r="47" spans="1:39" x14ac:dyDescent="0.25">
      <c r="A47" s="1" t="s">
        <v>89</v>
      </c>
      <c r="B47" s="1">
        <v>6.2</v>
      </c>
      <c r="C47" s="1">
        <v>5</v>
      </c>
      <c r="D47" s="1">
        <v>2</v>
      </c>
      <c r="E47" s="1">
        <f t="shared" si="14"/>
        <v>0</v>
      </c>
      <c r="F47" s="1">
        <f t="shared" si="17"/>
        <v>0</v>
      </c>
      <c r="G47" s="1">
        <f t="shared" si="18"/>
        <v>0</v>
      </c>
      <c r="H47" s="1">
        <f t="shared" si="19"/>
        <v>1</v>
      </c>
      <c r="I47" s="1">
        <f t="shared" si="20"/>
        <v>1</v>
      </c>
      <c r="P47" s="1" t="s">
        <v>109</v>
      </c>
      <c r="Q47" s="1">
        <v>5.7</v>
      </c>
      <c r="R47" s="1">
        <v>4</v>
      </c>
      <c r="S47" s="1">
        <v>5</v>
      </c>
      <c r="T47" s="1">
        <f t="shared" si="16"/>
        <v>1</v>
      </c>
      <c r="U47" s="1">
        <f t="shared" si="5"/>
        <v>0</v>
      </c>
      <c r="V47" s="1">
        <f t="shared" si="6"/>
        <v>0</v>
      </c>
      <c r="W47" s="1">
        <f t="shared" si="7"/>
        <v>0</v>
      </c>
      <c r="X47" s="1">
        <f t="shared" si="8"/>
        <v>1</v>
      </c>
      <c r="AE47" s="1" t="s">
        <v>126</v>
      </c>
      <c r="AF47" s="1">
        <v>4.4000000000000004</v>
      </c>
      <c r="AG47" s="1">
        <v>5</v>
      </c>
      <c r="AH47" s="1">
        <v>2</v>
      </c>
      <c r="AI47" s="1">
        <f t="shared" si="15"/>
        <v>0</v>
      </c>
      <c r="AJ47" s="1">
        <f t="shared" si="9"/>
        <v>0</v>
      </c>
      <c r="AK47" s="1">
        <f t="shared" si="10"/>
        <v>0</v>
      </c>
      <c r="AL47" s="1">
        <f t="shared" si="11"/>
        <v>1</v>
      </c>
      <c r="AM47" s="1">
        <f t="shared" si="12"/>
        <v>1</v>
      </c>
    </row>
    <row r="48" spans="1:39" x14ac:dyDescent="0.25">
      <c r="A48" s="1" t="s">
        <v>89</v>
      </c>
      <c r="B48" s="1">
        <v>6.2</v>
      </c>
      <c r="C48" s="1">
        <v>5</v>
      </c>
      <c r="D48" s="1">
        <v>2</v>
      </c>
      <c r="E48" s="1">
        <f t="shared" si="14"/>
        <v>0</v>
      </c>
      <c r="F48" s="1">
        <f t="shared" si="17"/>
        <v>0</v>
      </c>
      <c r="G48" s="1">
        <f t="shared" si="18"/>
        <v>0</v>
      </c>
      <c r="H48" s="1">
        <f t="shared" si="19"/>
        <v>1</v>
      </c>
      <c r="I48" s="1">
        <f t="shared" si="20"/>
        <v>1</v>
      </c>
      <c r="P48" s="1" t="s">
        <v>154</v>
      </c>
      <c r="Q48" s="1">
        <v>5.7</v>
      </c>
      <c r="R48" s="1">
        <v>4</v>
      </c>
      <c r="S48" s="1">
        <v>5</v>
      </c>
      <c r="T48" s="1">
        <f t="shared" si="16"/>
        <v>1</v>
      </c>
      <c r="U48" s="1">
        <f t="shared" si="5"/>
        <v>0</v>
      </c>
      <c r="V48" s="1">
        <f t="shared" si="6"/>
        <v>0</v>
      </c>
      <c r="W48" s="1">
        <f t="shared" si="7"/>
        <v>0</v>
      </c>
      <c r="X48" s="1">
        <f t="shared" si="8"/>
        <v>1</v>
      </c>
      <c r="AE48" s="1" t="s">
        <v>63</v>
      </c>
      <c r="AF48" s="1">
        <v>4.4000000000000004</v>
      </c>
      <c r="AG48" s="1">
        <v>5</v>
      </c>
      <c r="AH48" s="1">
        <v>1</v>
      </c>
      <c r="AI48" s="1">
        <f t="shared" si="15"/>
        <v>0</v>
      </c>
      <c r="AJ48" s="1">
        <f t="shared" si="9"/>
        <v>0</v>
      </c>
      <c r="AK48" s="1">
        <f t="shared" si="10"/>
        <v>0</v>
      </c>
      <c r="AL48" s="1">
        <f t="shared" si="11"/>
        <v>1</v>
      </c>
      <c r="AM48" s="1">
        <f t="shared" si="12"/>
        <v>1</v>
      </c>
    </row>
    <row r="49" spans="1:39" x14ac:dyDescent="0.25">
      <c r="A49" s="1" t="s">
        <v>89</v>
      </c>
      <c r="B49" s="1">
        <v>6.2</v>
      </c>
      <c r="C49" s="1">
        <v>5</v>
      </c>
      <c r="D49" s="1">
        <v>1</v>
      </c>
      <c r="E49" s="1">
        <f t="shared" si="14"/>
        <v>0</v>
      </c>
      <c r="F49" s="1">
        <f t="shared" si="17"/>
        <v>0</v>
      </c>
      <c r="G49" s="1">
        <f t="shared" si="18"/>
        <v>0</v>
      </c>
      <c r="H49" s="1">
        <f t="shared" si="19"/>
        <v>1</v>
      </c>
      <c r="I49" s="1">
        <f t="shared" si="20"/>
        <v>1</v>
      </c>
      <c r="P49" s="1" t="s">
        <v>150</v>
      </c>
      <c r="Q49" s="1">
        <v>5.7</v>
      </c>
      <c r="R49" s="1">
        <v>4</v>
      </c>
      <c r="S49" s="1">
        <v>4</v>
      </c>
      <c r="T49" s="1">
        <v>1</v>
      </c>
      <c r="U49" s="1">
        <f t="shared" si="5"/>
        <v>0</v>
      </c>
      <c r="V49" s="1">
        <f t="shared" si="6"/>
        <v>0</v>
      </c>
      <c r="W49" s="1">
        <f t="shared" si="7"/>
        <v>0</v>
      </c>
      <c r="X49" s="1">
        <f t="shared" si="8"/>
        <v>1</v>
      </c>
      <c r="AE49" s="1" t="s">
        <v>63</v>
      </c>
      <c r="AF49" s="1">
        <v>4.4000000000000004</v>
      </c>
      <c r="AG49" s="1">
        <v>5</v>
      </c>
      <c r="AH49" s="1">
        <v>1</v>
      </c>
      <c r="AI49" s="1">
        <f t="shared" si="15"/>
        <v>0</v>
      </c>
      <c r="AJ49" s="1">
        <f t="shared" si="9"/>
        <v>0</v>
      </c>
      <c r="AK49" s="1">
        <f t="shared" si="10"/>
        <v>0</v>
      </c>
      <c r="AL49" s="1">
        <f t="shared" si="11"/>
        <v>1</v>
      </c>
      <c r="AM49" s="1">
        <f t="shared" si="12"/>
        <v>1</v>
      </c>
    </row>
    <row r="50" spans="1:39" x14ac:dyDescent="0.25">
      <c r="A50" s="1" t="s">
        <v>148</v>
      </c>
      <c r="B50" s="1">
        <v>7.1</v>
      </c>
      <c r="C50" s="1">
        <v>4</v>
      </c>
      <c r="D50" s="1">
        <v>14</v>
      </c>
      <c r="E50" s="1">
        <f t="shared" si="14"/>
        <v>0</v>
      </c>
      <c r="F50" s="1">
        <f t="shared" si="17"/>
        <v>0</v>
      </c>
      <c r="G50" s="1">
        <f t="shared" si="18"/>
        <v>1</v>
      </c>
      <c r="H50" s="1">
        <f t="shared" si="19"/>
        <v>0</v>
      </c>
      <c r="I50" s="1">
        <f t="shared" si="20"/>
        <v>1</v>
      </c>
      <c r="P50" s="1" t="s">
        <v>154</v>
      </c>
      <c r="Q50" s="1">
        <v>5.7</v>
      </c>
      <c r="R50" s="1">
        <v>4</v>
      </c>
      <c r="S50" s="1">
        <v>4</v>
      </c>
      <c r="T50" s="1">
        <v>1</v>
      </c>
      <c r="U50" s="1">
        <f t="shared" si="5"/>
        <v>0</v>
      </c>
      <c r="V50" s="1">
        <f t="shared" si="6"/>
        <v>0</v>
      </c>
      <c r="W50" s="1">
        <f t="shared" si="7"/>
        <v>0</v>
      </c>
      <c r="X50" s="1">
        <f t="shared" si="8"/>
        <v>1</v>
      </c>
      <c r="AE50" s="1" t="s">
        <v>139</v>
      </c>
      <c r="AF50" s="1">
        <v>4.4000000000000004</v>
      </c>
      <c r="AG50" s="1">
        <v>5</v>
      </c>
      <c r="AH50" s="1">
        <v>1</v>
      </c>
      <c r="AI50" s="1">
        <f t="shared" ref="AI50:AI81" si="21">IF(AND((10&gt;AH50),(AH50&gt;AG50),(AG50&gt;2)),1,0)</f>
        <v>0</v>
      </c>
      <c r="AJ50" s="1">
        <f t="shared" si="9"/>
        <v>0</v>
      </c>
      <c r="AK50" s="1">
        <f t="shared" si="10"/>
        <v>0</v>
      </c>
      <c r="AL50" s="1">
        <f t="shared" si="11"/>
        <v>1</v>
      </c>
      <c r="AM50" s="1">
        <f t="shared" si="12"/>
        <v>1</v>
      </c>
    </row>
    <row r="51" spans="1:39" x14ac:dyDescent="0.25">
      <c r="A51" s="1" t="s">
        <v>165</v>
      </c>
      <c r="B51" s="1">
        <v>7.1</v>
      </c>
      <c r="C51" s="1">
        <v>4</v>
      </c>
      <c r="D51" s="1">
        <v>7</v>
      </c>
      <c r="E51" s="1">
        <f t="shared" si="14"/>
        <v>1</v>
      </c>
      <c r="F51" s="1">
        <f t="shared" si="17"/>
        <v>0</v>
      </c>
      <c r="G51" s="1">
        <f t="shared" si="18"/>
        <v>0</v>
      </c>
      <c r="H51" s="1">
        <f t="shared" si="19"/>
        <v>0</v>
      </c>
      <c r="I51" s="1">
        <f t="shared" si="20"/>
        <v>1</v>
      </c>
      <c r="P51" s="1" t="s">
        <v>192</v>
      </c>
      <c r="Q51" s="1">
        <v>5.6</v>
      </c>
      <c r="R51" s="1">
        <v>4</v>
      </c>
      <c r="S51" s="1">
        <v>12</v>
      </c>
      <c r="T51" s="1">
        <f t="shared" ref="T51:T69" si="22">IF(AND((10&gt;S51),(S51&gt;R51),(R51&gt;2)),1,0)</f>
        <v>0</v>
      </c>
      <c r="U51" s="1">
        <f t="shared" si="5"/>
        <v>0</v>
      </c>
      <c r="V51" s="1">
        <f t="shared" si="6"/>
        <v>1</v>
      </c>
      <c r="W51" s="1">
        <f t="shared" si="7"/>
        <v>0</v>
      </c>
      <c r="X51" s="1">
        <f t="shared" si="8"/>
        <v>1</v>
      </c>
      <c r="AE51" s="1" t="s">
        <v>123</v>
      </c>
      <c r="AF51" s="1">
        <v>4.4000000000000004</v>
      </c>
      <c r="AG51" s="1">
        <v>5</v>
      </c>
      <c r="AH51" s="1">
        <v>1</v>
      </c>
      <c r="AI51" s="1">
        <f t="shared" si="21"/>
        <v>0</v>
      </c>
      <c r="AJ51" s="1">
        <f t="shared" si="9"/>
        <v>0</v>
      </c>
      <c r="AK51" s="1">
        <f t="shared" si="10"/>
        <v>0</v>
      </c>
      <c r="AL51" s="1">
        <f t="shared" si="11"/>
        <v>1</v>
      </c>
      <c r="AM51" s="1">
        <f t="shared" si="12"/>
        <v>1</v>
      </c>
    </row>
    <row r="52" spans="1:39" x14ac:dyDescent="0.25">
      <c r="A52" s="1" t="s">
        <v>165</v>
      </c>
      <c r="B52" s="1">
        <v>7.1</v>
      </c>
      <c r="C52" s="1">
        <v>4</v>
      </c>
      <c r="D52" s="1">
        <v>7</v>
      </c>
      <c r="E52" s="1">
        <f t="shared" si="14"/>
        <v>1</v>
      </c>
      <c r="F52" s="1">
        <f t="shared" si="17"/>
        <v>0</v>
      </c>
      <c r="G52" s="1">
        <f t="shared" si="18"/>
        <v>0</v>
      </c>
      <c r="H52" s="1">
        <f t="shared" si="19"/>
        <v>0</v>
      </c>
      <c r="I52" s="1">
        <f t="shared" si="20"/>
        <v>1</v>
      </c>
      <c r="P52" s="1" t="s">
        <v>163</v>
      </c>
      <c r="Q52" s="1">
        <v>5.6</v>
      </c>
      <c r="R52" s="1">
        <v>4</v>
      </c>
      <c r="S52" s="1">
        <v>8</v>
      </c>
      <c r="T52" s="1">
        <f t="shared" si="22"/>
        <v>1</v>
      </c>
      <c r="U52" s="1">
        <f t="shared" si="5"/>
        <v>0</v>
      </c>
      <c r="V52" s="1">
        <f t="shared" si="6"/>
        <v>0</v>
      </c>
      <c r="W52" s="1">
        <f t="shared" si="7"/>
        <v>0</v>
      </c>
      <c r="X52" s="1">
        <f t="shared" si="8"/>
        <v>1</v>
      </c>
      <c r="AE52" s="1" t="s">
        <v>125</v>
      </c>
      <c r="AF52" s="1">
        <v>4.4000000000000004</v>
      </c>
      <c r="AG52" s="1">
        <v>5</v>
      </c>
      <c r="AH52" s="1">
        <v>1</v>
      </c>
      <c r="AI52" s="1">
        <f t="shared" si="21"/>
        <v>0</v>
      </c>
      <c r="AJ52" s="1">
        <f t="shared" si="9"/>
        <v>0</v>
      </c>
      <c r="AK52" s="1">
        <f t="shared" si="10"/>
        <v>0</v>
      </c>
      <c r="AL52" s="1">
        <f t="shared" si="11"/>
        <v>1</v>
      </c>
      <c r="AM52" s="1">
        <f t="shared" si="12"/>
        <v>1</v>
      </c>
    </row>
    <row r="53" spans="1:39" x14ac:dyDescent="0.25">
      <c r="A53" s="1" t="s">
        <v>148</v>
      </c>
      <c r="B53" s="1">
        <v>7.1</v>
      </c>
      <c r="C53" s="1">
        <v>4</v>
      </c>
      <c r="D53" s="1">
        <v>7</v>
      </c>
      <c r="E53" s="1">
        <f t="shared" si="14"/>
        <v>1</v>
      </c>
      <c r="F53" s="1">
        <f t="shared" si="17"/>
        <v>0</v>
      </c>
      <c r="G53" s="1">
        <f t="shared" si="18"/>
        <v>0</v>
      </c>
      <c r="H53" s="1">
        <f t="shared" si="19"/>
        <v>0</v>
      </c>
      <c r="I53" s="1">
        <f t="shared" si="20"/>
        <v>1</v>
      </c>
      <c r="P53" s="1" t="s">
        <v>163</v>
      </c>
      <c r="Q53" s="1">
        <v>5.6</v>
      </c>
      <c r="R53" s="1">
        <v>4</v>
      </c>
      <c r="S53" s="1">
        <v>6</v>
      </c>
      <c r="T53" s="1">
        <f t="shared" si="22"/>
        <v>1</v>
      </c>
      <c r="U53" s="1">
        <f t="shared" si="5"/>
        <v>0</v>
      </c>
      <c r="V53" s="1">
        <f t="shared" si="6"/>
        <v>0</v>
      </c>
      <c r="W53" s="1">
        <f t="shared" si="7"/>
        <v>0</v>
      </c>
      <c r="X53" s="1">
        <f t="shared" si="8"/>
        <v>1</v>
      </c>
      <c r="AE53" s="1" t="s">
        <v>158</v>
      </c>
      <c r="AF53" s="1">
        <v>4.3</v>
      </c>
      <c r="AG53" s="1">
        <v>5</v>
      </c>
      <c r="AH53" s="1">
        <v>2</v>
      </c>
      <c r="AI53" s="1">
        <f t="shared" si="21"/>
        <v>0</v>
      </c>
      <c r="AJ53" s="1">
        <f t="shared" si="9"/>
        <v>0</v>
      </c>
      <c r="AK53" s="1">
        <f t="shared" si="10"/>
        <v>0</v>
      </c>
      <c r="AL53" s="1">
        <f t="shared" si="11"/>
        <v>1</v>
      </c>
      <c r="AM53" s="1">
        <f t="shared" si="12"/>
        <v>1</v>
      </c>
    </row>
    <row r="54" spans="1:39" x14ac:dyDescent="0.25">
      <c r="A54" s="1" t="s">
        <v>165</v>
      </c>
      <c r="B54" s="1">
        <v>7.1</v>
      </c>
      <c r="C54" s="1">
        <v>4</v>
      </c>
      <c r="D54" s="1">
        <v>6</v>
      </c>
      <c r="E54" s="1">
        <f t="shared" si="14"/>
        <v>1</v>
      </c>
      <c r="F54" s="1">
        <f t="shared" si="17"/>
        <v>0</v>
      </c>
      <c r="G54" s="1">
        <f t="shared" si="18"/>
        <v>0</v>
      </c>
      <c r="H54" s="1">
        <f t="shared" si="19"/>
        <v>0</v>
      </c>
      <c r="I54" s="1">
        <f t="shared" si="20"/>
        <v>1</v>
      </c>
      <c r="P54" s="1" t="s">
        <v>163</v>
      </c>
      <c r="Q54" s="1">
        <v>5.6</v>
      </c>
      <c r="R54" s="1">
        <v>4</v>
      </c>
      <c r="S54" s="1">
        <v>6</v>
      </c>
      <c r="T54" s="1">
        <f t="shared" si="22"/>
        <v>1</v>
      </c>
      <c r="U54" s="1">
        <f t="shared" si="5"/>
        <v>0</v>
      </c>
      <c r="V54" s="1">
        <f t="shared" si="6"/>
        <v>0</v>
      </c>
      <c r="W54" s="1">
        <f t="shared" si="7"/>
        <v>0</v>
      </c>
      <c r="X54" s="1">
        <f t="shared" si="8"/>
        <v>1</v>
      </c>
      <c r="AE54" s="1" t="s">
        <v>159</v>
      </c>
      <c r="AF54" s="1">
        <v>4.3</v>
      </c>
      <c r="AG54" s="1">
        <v>5</v>
      </c>
      <c r="AH54" s="1">
        <v>2</v>
      </c>
      <c r="AI54" s="1">
        <f t="shared" si="21"/>
        <v>0</v>
      </c>
      <c r="AJ54" s="1">
        <f t="shared" si="9"/>
        <v>0</v>
      </c>
      <c r="AK54" s="1">
        <f t="shared" si="10"/>
        <v>0</v>
      </c>
      <c r="AL54" s="1">
        <f t="shared" si="11"/>
        <v>1</v>
      </c>
      <c r="AM54" s="1">
        <f t="shared" si="12"/>
        <v>1</v>
      </c>
    </row>
    <row r="55" spans="1:39" x14ac:dyDescent="0.25">
      <c r="A55" s="1" t="s">
        <v>165</v>
      </c>
      <c r="B55" s="1">
        <v>7.1</v>
      </c>
      <c r="C55" s="1">
        <v>4</v>
      </c>
      <c r="D55" s="1">
        <v>6</v>
      </c>
      <c r="E55" s="1">
        <f t="shared" si="14"/>
        <v>1</v>
      </c>
      <c r="F55" s="1">
        <f t="shared" si="17"/>
        <v>0</v>
      </c>
      <c r="G55" s="1">
        <f t="shared" si="18"/>
        <v>0</v>
      </c>
      <c r="H55" s="1">
        <f t="shared" si="19"/>
        <v>0</v>
      </c>
      <c r="I55" s="1">
        <f t="shared" si="20"/>
        <v>1</v>
      </c>
      <c r="P55" s="1" t="s">
        <v>163</v>
      </c>
      <c r="Q55" s="1">
        <v>5.6</v>
      </c>
      <c r="R55" s="1">
        <v>4</v>
      </c>
      <c r="S55" s="1">
        <v>6</v>
      </c>
      <c r="T55" s="1">
        <f t="shared" si="22"/>
        <v>1</v>
      </c>
      <c r="U55" s="1">
        <f t="shared" si="5"/>
        <v>0</v>
      </c>
      <c r="V55" s="1">
        <f t="shared" si="6"/>
        <v>0</v>
      </c>
      <c r="W55" s="1">
        <f t="shared" si="7"/>
        <v>0</v>
      </c>
      <c r="X55" s="1">
        <f t="shared" si="8"/>
        <v>1</v>
      </c>
      <c r="AE55" s="1" t="s">
        <v>75</v>
      </c>
      <c r="AF55" s="1">
        <v>4.3</v>
      </c>
      <c r="AG55" s="1">
        <v>5</v>
      </c>
      <c r="AH55" s="1">
        <v>1</v>
      </c>
      <c r="AI55" s="1">
        <f t="shared" si="21"/>
        <v>0</v>
      </c>
      <c r="AJ55" s="1">
        <f t="shared" si="9"/>
        <v>0</v>
      </c>
      <c r="AK55" s="1">
        <f t="shared" si="10"/>
        <v>0</v>
      </c>
      <c r="AL55" s="1">
        <f t="shared" si="11"/>
        <v>1</v>
      </c>
      <c r="AM55" s="1">
        <f t="shared" si="12"/>
        <v>1</v>
      </c>
    </row>
    <row r="56" spans="1:39" x14ac:dyDescent="0.25">
      <c r="A56" s="1" t="s">
        <v>165</v>
      </c>
      <c r="B56" s="1">
        <v>7.1</v>
      </c>
      <c r="C56" s="1">
        <v>4</v>
      </c>
      <c r="D56" s="1">
        <v>5</v>
      </c>
      <c r="E56" s="1">
        <f t="shared" si="14"/>
        <v>1</v>
      </c>
      <c r="F56" s="1">
        <f t="shared" si="17"/>
        <v>0</v>
      </c>
      <c r="G56" s="1">
        <f t="shared" si="18"/>
        <v>0</v>
      </c>
      <c r="H56" s="1">
        <f t="shared" si="19"/>
        <v>0</v>
      </c>
      <c r="I56" s="1">
        <f t="shared" si="20"/>
        <v>1</v>
      </c>
      <c r="P56" s="1" t="s">
        <v>92</v>
      </c>
      <c r="Q56" s="1">
        <v>5.4</v>
      </c>
      <c r="R56" s="1">
        <v>4</v>
      </c>
      <c r="S56" s="1">
        <v>12</v>
      </c>
      <c r="T56" s="1">
        <f t="shared" si="22"/>
        <v>0</v>
      </c>
      <c r="U56" s="1">
        <f t="shared" si="5"/>
        <v>0</v>
      </c>
      <c r="V56" s="1">
        <f t="shared" si="6"/>
        <v>1</v>
      </c>
      <c r="W56" s="1">
        <f t="shared" si="7"/>
        <v>0</v>
      </c>
      <c r="X56" s="1">
        <f t="shared" si="8"/>
        <v>1</v>
      </c>
      <c r="AE56" s="1" t="s">
        <v>151</v>
      </c>
      <c r="AF56" s="1">
        <v>4.3</v>
      </c>
      <c r="AG56" s="1">
        <v>5</v>
      </c>
      <c r="AH56" s="1">
        <v>1</v>
      </c>
      <c r="AI56" s="1">
        <f t="shared" si="21"/>
        <v>0</v>
      </c>
      <c r="AJ56" s="1">
        <f t="shared" si="9"/>
        <v>0</v>
      </c>
      <c r="AK56" s="1">
        <f t="shared" si="10"/>
        <v>0</v>
      </c>
      <c r="AL56" s="1">
        <f t="shared" si="11"/>
        <v>1</v>
      </c>
      <c r="AM56" s="1">
        <f t="shared" si="12"/>
        <v>1</v>
      </c>
    </row>
    <row r="57" spans="1:39" x14ac:dyDescent="0.25">
      <c r="A57" s="1" t="s">
        <v>148</v>
      </c>
      <c r="B57" s="1">
        <v>7.1</v>
      </c>
      <c r="C57" s="1">
        <v>4</v>
      </c>
      <c r="D57" s="1">
        <v>4</v>
      </c>
      <c r="E57" s="1">
        <v>1</v>
      </c>
      <c r="F57" s="1">
        <f t="shared" si="17"/>
        <v>0</v>
      </c>
      <c r="G57" s="1">
        <f t="shared" si="18"/>
        <v>0</v>
      </c>
      <c r="H57" s="1">
        <f t="shared" si="19"/>
        <v>0</v>
      </c>
      <c r="I57" s="1">
        <f t="shared" si="20"/>
        <v>1</v>
      </c>
      <c r="P57" s="1" t="s">
        <v>92</v>
      </c>
      <c r="Q57" s="1">
        <v>5.4</v>
      </c>
      <c r="R57" s="1">
        <v>4</v>
      </c>
      <c r="S57" s="1">
        <v>9</v>
      </c>
      <c r="T57" s="1">
        <f t="shared" si="22"/>
        <v>1</v>
      </c>
      <c r="U57" s="1">
        <f t="shared" si="5"/>
        <v>0</v>
      </c>
      <c r="V57" s="1">
        <f t="shared" si="6"/>
        <v>0</v>
      </c>
      <c r="W57" s="1">
        <f t="shared" si="7"/>
        <v>0</v>
      </c>
      <c r="X57" s="1">
        <f t="shared" si="8"/>
        <v>1</v>
      </c>
      <c r="AE57" s="1" t="s">
        <v>75</v>
      </c>
      <c r="AF57" s="1">
        <v>4.3</v>
      </c>
      <c r="AG57" s="1">
        <v>5</v>
      </c>
      <c r="AH57" s="1">
        <v>0</v>
      </c>
      <c r="AI57" s="1">
        <f t="shared" si="21"/>
        <v>0</v>
      </c>
      <c r="AJ57" s="1">
        <f t="shared" si="9"/>
        <v>0</v>
      </c>
      <c r="AK57" s="1">
        <f t="shared" si="10"/>
        <v>0</v>
      </c>
      <c r="AL57" s="1">
        <f t="shared" si="11"/>
        <v>1</v>
      </c>
      <c r="AM57" s="1">
        <f t="shared" si="12"/>
        <v>1</v>
      </c>
    </row>
    <row r="58" spans="1:39" x14ac:dyDescent="0.25">
      <c r="A58" s="1" t="s">
        <v>59</v>
      </c>
      <c r="B58" s="1">
        <v>6.7</v>
      </c>
      <c r="C58" s="1">
        <v>4</v>
      </c>
      <c r="D58" s="1">
        <v>15</v>
      </c>
      <c r="E58" s="1">
        <f t="shared" ref="E58:E73" si="23">IF(AND((10&gt;D58),(D58&gt;C58),(C58&gt;2)),1,0)</f>
        <v>0</v>
      </c>
      <c r="F58" s="1">
        <f t="shared" si="17"/>
        <v>0</v>
      </c>
      <c r="G58" s="1">
        <f t="shared" si="18"/>
        <v>1</v>
      </c>
      <c r="H58" s="1">
        <f t="shared" si="19"/>
        <v>0</v>
      </c>
      <c r="I58" s="1">
        <f t="shared" si="20"/>
        <v>1</v>
      </c>
      <c r="P58" s="1" t="s">
        <v>92</v>
      </c>
      <c r="Q58" s="1">
        <v>5.4</v>
      </c>
      <c r="R58" s="1">
        <v>4</v>
      </c>
      <c r="S58" s="1">
        <v>9</v>
      </c>
      <c r="T58" s="1">
        <f t="shared" si="22"/>
        <v>1</v>
      </c>
      <c r="U58" s="1">
        <f t="shared" si="5"/>
        <v>0</v>
      </c>
      <c r="V58" s="1">
        <f t="shared" si="6"/>
        <v>0</v>
      </c>
      <c r="W58" s="1">
        <f t="shared" si="7"/>
        <v>0</v>
      </c>
      <c r="X58" s="1">
        <f t="shared" si="8"/>
        <v>1</v>
      </c>
      <c r="AE58" s="1" t="s">
        <v>172</v>
      </c>
      <c r="AF58" s="1">
        <v>4.2</v>
      </c>
      <c r="AG58" s="1">
        <v>5</v>
      </c>
      <c r="AH58" s="1">
        <v>2</v>
      </c>
      <c r="AI58" s="1">
        <f t="shared" si="21"/>
        <v>0</v>
      </c>
      <c r="AJ58" s="1">
        <f t="shared" si="9"/>
        <v>0</v>
      </c>
      <c r="AK58" s="1">
        <f t="shared" si="10"/>
        <v>0</v>
      </c>
      <c r="AL58" s="1">
        <f t="shared" si="11"/>
        <v>1</v>
      </c>
      <c r="AM58" s="1">
        <f t="shared" si="12"/>
        <v>1</v>
      </c>
    </row>
    <row r="59" spans="1:39" x14ac:dyDescent="0.25">
      <c r="A59" s="1" t="s">
        <v>59</v>
      </c>
      <c r="B59" s="1">
        <v>6.7</v>
      </c>
      <c r="C59" s="1">
        <v>4</v>
      </c>
      <c r="D59" s="1">
        <v>12</v>
      </c>
      <c r="E59" s="1">
        <f t="shared" si="23"/>
        <v>0</v>
      </c>
      <c r="F59" s="1">
        <f t="shared" si="17"/>
        <v>0</v>
      </c>
      <c r="G59" s="1">
        <f t="shared" si="18"/>
        <v>1</v>
      </c>
      <c r="H59" s="1">
        <f t="shared" si="19"/>
        <v>0</v>
      </c>
      <c r="I59" s="1">
        <f t="shared" si="20"/>
        <v>1</v>
      </c>
      <c r="P59" s="1" t="s">
        <v>67</v>
      </c>
      <c r="Q59" s="1">
        <v>5.4</v>
      </c>
      <c r="R59" s="1">
        <v>4</v>
      </c>
      <c r="S59" s="1">
        <v>8</v>
      </c>
      <c r="T59" s="1">
        <f t="shared" si="22"/>
        <v>1</v>
      </c>
      <c r="U59" s="1">
        <f t="shared" si="5"/>
        <v>0</v>
      </c>
      <c r="V59" s="1">
        <f t="shared" si="6"/>
        <v>0</v>
      </c>
      <c r="W59" s="1">
        <f t="shared" si="7"/>
        <v>0</v>
      </c>
      <c r="X59" s="1">
        <f t="shared" si="8"/>
        <v>1</v>
      </c>
      <c r="AE59" s="1" t="s">
        <v>161</v>
      </c>
      <c r="AF59" s="1">
        <v>4.2</v>
      </c>
      <c r="AG59" s="1">
        <v>5</v>
      </c>
      <c r="AH59" s="1">
        <v>2</v>
      </c>
      <c r="AI59" s="1">
        <f t="shared" si="21"/>
        <v>0</v>
      </c>
      <c r="AJ59" s="1">
        <f t="shared" si="9"/>
        <v>0</v>
      </c>
      <c r="AK59" s="1">
        <f t="shared" si="10"/>
        <v>0</v>
      </c>
      <c r="AL59" s="1">
        <f t="shared" si="11"/>
        <v>1</v>
      </c>
      <c r="AM59" s="1">
        <f t="shared" si="12"/>
        <v>1</v>
      </c>
    </row>
    <row r="60" spans="1:39" x14ac:dyDescent="0.25">
      <c r="A60" s="1" t="s">
        <v>59</v>
      </c>
      <c r="B60" s="1">
        <v>6.7</v>
      </c>
      <c r="C60" s="1">
        <v>4</v>
      </c>
      <c r="D60" s="1">
        <v>6</v>
      </c>
      <c r="E60" s="1">
        <f t="shared" si="23"/>
        <v>1</v>
      </c>
      <c r="F60" s="1">
        <f t="shared" si="17"/>
        <v>0</v>
      </c>
      <c r="G60" s="1">
        <f t="shared" si="18"/>
        <v>0</v>
      </c>
      <c r="H60" s="1">
        <f t="shared" si="19"/>
        <v>0</v>
      </c>
      <c r="I60" s="1">
        <f t="shared" si="20"/>
        <v>1</v>
      </c>
      <c r="P60" s="1" t="s">
        <v>67</v>
      </c>
      <c r="Q60" s="1">
        <v>5.4</v>
      </c>
      <c r="R60" s="1">
        <v>4</v>
      </c>
      <c r="S60" s="1">
        <v>7</v>
      </c>
      <c r="T60" s="1">
        <f t="shared" si="22"/>
        <v>1</v>
      </c>
      <c r="U60" s="1">
        <f t="shared" si="5"/>
        <v>0</v>
      </c>
      <c r="V60" s="1">
        <f t="shared" si="6"/>
        <v>0</v>
      </c>
      <c r="W60" s="1">
        <f t="shared" si="7"/>
        <v>0</v>
      </c>
      <c r="X60" s="1">
        <f t="shared" si="8"/>
        <v>1</v>
      </c>
      <c r="AE60" s="1" t="s">
        <v>172</v>
      </c>
      <c r="AF60" s="1">
        <v>4.2</v>
      </c>
      <c r="AG60" s="1">
        <v>5</v>
      </c>
      <c r="AH60" s="1">
        <v>1</v>
      </c>
      <c r="AI60" s="1">
        <f t="shared" si="21"/>
        <v>0</v>
      </c>
      <c r="AJ60" s="1">
        <f t="shared" si="9"/>
        <v>0</v>
      </c>
      <c r="AK60" s="1">
        <f t="shared" si="10"/>
        <v>0</v>
      </c>
      <c r="AL60" s="1">
        <f t="shared" si="11"/>
        <v>1</v>
      </c>
      <c r="AM60" s="1">
        <f t="shared" si="12"/>
        <v>1</v>
      </c>
    </row>
    <row r="61" spans="1:39" x14ac:dyDescent="0.25">
      <c r="A61" s="1" t="s">
        <v>59</v>
      </c>
      <c r="B61" s="1">
        <v>6.7</v>
      </c>
      <c r="C61" s="1">
        <v>4</v>
      </c>
      <c r="D61" s="1">
        <v>6</v>
      </c>
      <c r="E61" s="1">
        <f t="shared" si="23"/>
        <v>1</v>
      </c>
      <c r="F61" s="1">
        <f t="shared" si="17"/>
        <v>0</v>
      </c>
      <c r="G61" s="1">
        <f t="shared" si="18"/>
        <v>0</v>
      </c>
      <c r="H61" s="1">
        <f t="shared" si="19"/>
        <v>0</v>
      </c>
      <c r="I61" s="1">
        <f t="shared" si="20"/>
        <v>1</v>
      </c>
      <c r="P61" s="1" t="s">
        <v>104</v>
      </c>
      <c r="Q61" s="1">
        <v>5.4</v>
      </c>
      <c r="R61" s="1">
        <v>4</v>
      </c>
      <c r="S61" s="1">
        <v>7</v>
      </c>
      <c r="T61" s="1">
        <f t="shared" si="22"/>
        <v>1</v>
      </c>
      <c r="U61" s="1">
        <f t="shared" si="5"/>
        <v>0</v>
      </c>
      <c r="V61" s="1">
        <f t="shared" si="6"/>
        <v>0</v>
      </c>
      <c r="W61" s="1">
        <f t="shared" si="7"/>
        <v>0</v>
      </c>
      <c r="X61" s="1">
        <f t="shared" si="8"/>
        <v>1</v>
      </c>
      <c r="AE61" s="1" t="s">
        <v>172</v>
      </c>
      <c r="AF61" s="1">
        <v>4.2</v>
      </c>
      <c r="AG61" s="1">
        <v>5</v>
      </c>
      <c r="AH61" s="1">
        <v>0</v>
      </c>
      <c r="AI61" s="1">
        <f t="shared" si="21"/>
        <v>0</v>
      </c>
      <c r="AJ61" s="1">
        <f t="shared" si="9"/>
        <v>0</v>
      </c>
      <c r="AK61" s="1">
        <f t="shared" si="10"/>
        <v>0</v>
      </c>
      <c r="AL61" s="1">
        <f t="shared" si="11"/>
        <v>1</v>
      </c>
      <c r="AM61" s="1">
        <f t="shared" si="12"/>
        <v>1</v>
      </c>
    </row>
    <row r="62" spans="1:39" x14ac:dyDescent="0.25">
      <c r="A62" s="1" t="s">
        <v>59</v>
      </c>
      <c r="B62" s="1">
        <v>6.7</v>
      </c>
      <c r="C62" s="1">
        <v>4</v>
      </c>
      <c r="D62" s="1">
        <v>6</v>
      </c>
      <c r="E62" s="1">
        <f t="shared" si="23"/>
        <v>1</v>
      </c>
      <c r="F62" s="1">
        <f t="shared" si="17"/>
        <v>0</v>
      </c>
      <c r="G62" s="1">
        <f t="shared" si="18"/>
        <v>0</v>
      </c>
      <c r="H62" s="1">
        <f t="shared" si="19"/>
        <v>0</v>
      </c>
      <c r="I62" s="1">
        <f t="shared" si="20"/>
        <v>1</v>
      </c>
      <c r="P62" s="1" t="s">
        <v>67</v>
      </c>
      <c r="Q62" s="1">
        <v>5.4</v>
      </c>
      <c r="R62" s="1">
        <v>4</v>
      </c>
      <c r="S62" s="1">
        <v>7</v>
      </c>
      <c r="T62" s="1">
        <f t="shared" si="22"/>
        <v>1</v>
      </c>
      <c r="U62" s="1">
        <f t="shared" si="5"/>
        <v>0</v>
      </c>
      <c r="V62" s="1">
        <f t="shared" si="6"/>
        <v>0</v>
      </c>
      <c r="W62" s="1">
        <f t="shared" si="7"/>
        <v>0</v>
      </c>
      <c r="X62" s="1">
        <f t="shared" si="8"/>
        <v>1</v>
      </c>
      <c r="AE62" s="1" t="s">
        <v>201</v>
      </c>
      <c r="AF62" s="1">
        <v>3.9</v>
      </c>
      <c r="AG62" s="1">
        <v>5</v>
      </c>
      <c r="AH62" s="1">
        <v>1</v>
      </c>
      <c r="AI62" s="1">
        <f t="shared" si="21"/>
        <v>0</v>
      </c>
      <c r="AJ62" s="1">
        <f t="shared" si="9"/>
        <v>0</v>
      </c>
      <c r="AK62" s="1">
        <f t="shared" si="10"/>
        <v>0</v>
      </c>
      <c r="AL62" s="1">
        <f t="shared" si="11"/>
        <v>1</v>
      </c>
      <c r="AM62" s="1">
        <f t="shared" si="12"/>
        <v>1</v>
      </c>
    </row>
    <row r="63" spans="1:39" x14ac:dyDescent="0.25">
      <c r="A63" s="1" t="s">
        <v>59</v>
      </c>
      <c r="B63" s="1">
        <v>6.7</v>
      </c>
      <c r="C63" s="1">
        <v>4</v>
      </c>
      <c r="D63" s="1">
        <v>6</v>
      </c>
      <c r="E63" s="1">
        <f t="shared" si="23"/>
        <v>1</v>
      </c>
      <c r="F63" s="1">
        <f t="shared" si="17"/>
        <v>0</v>
      </c>
      <c r="G63" s="1">
        <f t="shared" si="18"/>
        <v>0</v>
      </c>
      <c r="H63" s="1">
        <f t="shared" si="19"/>
        <v>0</v>
      </c>
      <c r="I63" s="1">
        <f t="shared" si="20"/>
        <v>1</v>
      </c>
      <c r="P63" s="1" t="s">
        <v>179</v>
      </c>
      <c r="Q63" s="1">
        <v>5.4</v>
      </c>
      <c r="R63" s="1">
        <v>4</v>
      </c>
      <c r="S63" s="1">
        <v>7</v>
      </c>
      <c r="T63" s="1">
        <f t="shared" si="22"/>
        <v>1</v>
      </c>
      <c r="U63" s="1">
        <f t="shared" si="5"/>
        <v>0</v>
      </c>
      <c r="V63" s="1">
        <f t="shared" si="6"/>
        <v>0</v>
      </c>
      <c r="W63" s="1">
        <f t="shared" si="7"/>
        <v>0</v>
      </c>
      <c r="X63" s="1">
        <f t="shared" si="8"/>
        <v>1</v>
      </c>
      <c r="AE63" s="1" t="s">
        <v>121</v>
      </c>
      <c r="AF63" s="1">
        <v>3.9</v>
      </c>
      <c r="AG63" s="1">
        <v>5</v>
      </c>
      <c r="AH63" s="1">
        <v>1</v>
      </c>
      <c r="AI63" s="1">
        <f t="shared" si="21"/>
        <v>0</v>
      </c>
      <c r="AJ63" s="1">
        <f t="shared" si="9"/>
        <v>0</v>
      </c>
      <c r="AK63" s="1">
        <f t="shared" si="10"/>
        <v>0</v>
      </c>
      <c r="AL63" s="1">
        <f t="shared" si="11"/>
        <v>1</v>
      </c>
      <c r="AM63" s="1">
        <f t="shared" si="12"/>
        <v>1</v>
      </c>
    </row>
    <row r="64" spans="1:39" x14ac:dyDescent="0.25">
      <c r="A64" s="1" t="s">
        <v>59</v>
      </c>
      <c r="B64" s="1">
        <v>6.7</v>
      </c>
      <c r="C64" s="1">
        <v>4</v>
      </c>
      <c r="D64" s="1">
        <v>6</v>
      </c>
      <c r="E64" s="1">
        <f t="shared" si="23"/>
        <v>1</v>
      </c>
      <c r="F64" s="1">
        <f t="shared" si="17"/>
        <v>0</v>
      </c>
      <c r="G64" s="1">
        <f t="shared" si="18"/>
        <v>0</v>
      </c>
      <c r="H64" s="1">
        <f t="shared" si="19"/>
        <v>0</v>
      </c>
      <c r="I64" s="1">
        <f t="shared" si="20"/>
        <v>1</v>
      </c>
      <c r="P64" s="1" t="s">
        <v>92</v>
      </c>
      <c r="Q64" s="1">
        <v>5.4</v>
      </c>
      <c r="R64" s="1">
        <v>4</v>
      </c>
      <c r="S64" s="1">
        <v>7</v>
      </c>
      <c r="T64" s="1">
        <f t="shared" si="22"/>
        <v>1</v>
      </c>
      <c r="U64" s="1">
        <f t="shared" si="5"/>
        <v>0</v>
      </c>
      <c r="V64" s="1">
        <f t="shared" si="6"/>
        <v>0</v>
      </c>
      <c r="W64" s="1">
        <f t="shared" si="7"/>
        <v>0</v>
      </c>
      <c r="X64" s="1">
        <f t="shared" si="8"/>
        <v>1</v>
      </c>
      <c r="AE64" s="1" t="s">
        <v>70</v>
      </c>
      <c r="AF64" s="1">
        <v>3.7</v>
      </c>
      <c r="AG64" s="1">
        <v>5</v>
      </c>
      <c r="AH64" s="1">
        <v>1</v>
      </c>
      <c r="AI64" s="1">
        <f t="shared" si="21"/>
        <v>0</v>
      </c>
      <c r="AJ64" s="1">
        <f t="shared" si="9"/>
        <v>0</v>
      </c>
      <c r="AK64" s="1">
        <f t="shared" si="10"/>
        <v>0</v>
      </c>
      <c r="AL64" s="1">
        <f t="shared" si="11"/>
        <v>1</v>
      </c>
      <c r="AM64" s="1">
        <f t="shared" si="12"/>
        <v>1</v>
      </c>
    </row>
    <row r="65" spans="1:39" x14ac:dyDescent="0.25">
      <c r="A65" s="1" t="s">
        <v>59</v>
      </c>
      <c r="B65" s="1">
        <v>6.7</v>
      </c>
      <c r="C65" s="1">
        <v>4</v>
      </c>
      <c r="D65" s="1">
        <v>5</v>
      </c>
      <c r="E65" s="1">
        <f t="shared" si="23"/>
        <v>1</v>
      </c>
      <c r="F65" s="1">
        <f t="shared" si="17"/>
        <v>0</v>
      </c>
      <c r="G65" s="1">
        <f t="shared" si="18"/>
        <v>0</v>
      </c>
      <c r="H65" s="1">
        <f t="shared" si="19"/>
        <v>0</v>
      </c>
      <c r="I65" s="1">
        <f t="shared" si="20"/>
        <v>1</v>
      </c>
      <c r="P65" s="1" t="s">
        <v>67</v>
      </c>
      <c r="Q65" s="1">
        <v>5.4</v>
      </c>
      <c r="R65" s="1">
        <v>4</v>
      </c>
      <c r="S65" s="1">
        <v>6</v>
      </c>
      <c r="T65" s="1">
        <f t="shared" si="22"/>
        <v>1</v>
      </c>
      <c r="U65" s="1">
        <f t="shared" si="5"/>
        <v>0</v>
      </c>
      <c r="V65" s="1">
        <f t="shared" si="6"/>
        <v>0</v>
      </c>
      <c r="W65" s="1">
        <f t="shared" si="7"/>
        <v>0</v>
      </c>
      <c r="X65" s="1">
        <f t="shared" si="8"/>
        <v>1</v>
      </c>
      <c r="AE65" s="1" t="s">
        <v>96</v>
      </c>
      <c r="AF65" s="1">
        <v>4.9000000000000004</v>
      </c>
      <c r="AG65" s="1">
        <v>4</v>
      </c>
      <c r="AH65" s="1">
        <v>15</v>
      </c>
      <c r="AI65" s="1">
        <f t="shared" si="21"/>
        <v>0</v>
      </c>
      <c r="AJ65" s="1">
        <f t="shared" si="9"/>
        <v>0</v>
      </c>
      <c r="AK65" s="1">
        <f t="shared" si="10"/>
        <v>1</v>
      </c>
      <c r="AL65" s="1">
        <f t="shared" si="11"/>
        <v>0</v>
      </c>
      <c r="AM65" s="1">
        <f t="shared" si="12"/>
        <v>1</v>
      </c>
    </row>
    <row r="66" spans="1:39" x14ac:dyDescent="0.25">
      <c r="A66" s="1" t="s">
        <v>134</v>
      </c>
      <c r="B66" s="1">
        <v>6.3</v>
      </c>
      <c r="C66" s="1">
        <v>4</v>
      </c>
      <c r="D66" s="1">
        <v>12</v>
      </c>
      <c r="E66" s="1">
        <f t="shared" si="23"/>
        <v>0</v>
      </c>
      <c r="F66" s="1">
        <f t="shared" ref="F66:F97" si="24">IF(AND((D66&lt;C66),(D66&gt;2),(C66&lt;10)),1,0)</f>
        <v>0</v>
      </c>
      <c r="G66" s="1">
        <f t="shared" ref="G66:G97" si="25">IF(D66&gt;=10,1,0)</f>
        <v>1</v>
      </c>
      <c r="H66" s="1">
        <f t="shared" ref="H66:H97" si="26">IF(D66&lt;=2,1,0)</f>
        <v>0</v>
      </c>
      <c r="I66" s="1">
        <f t="shared" ref="I66:I97" si="27">SUM(E66:H66)</f>
        <v>1</v>
      </c>
      <c r="P66" s="1" t="s">
        <v>67</v>
      </c>
      <c r="Q66" s="1">
        <v>5.4</v>
      </c>
      <c r="R66" s="1">
        <v>4</v>
      </c>
      <c r="S66" s="1">
        <v>6</v>
      </c>
      <c r="T66" s="1">
        <f t="shared" si="22"/>
        <v>1</v>
      </c>
      <c r="U66" s="1">
        <f t="shared" ref="U66:U129" si="28">IF(AND((S66&lt;R66),(S66&gt;2),(R66&lt;10)),1,0)</f>
        <v>0</v>
      </c>
      <c r="V66" s="1">
        <f t="shared" ref="V66:V129" si="29">IF(S66&gt;=10,1,0)</f>
        <v>0</v>
      </c>
      <c r="W66" s="1">
        <f t="shared" ref="W66:W129" si="30">IF(S66&lt;=2,1,0)</f>
        <v>0</v>
      </c>
      <c r="X66" s="1">
        <f t="shared" ref="X66:X129" si="31">SUM(T66:W66)</f>
        <v>1</v>
      </c>
      <c r="AE66" s="1" t="s">
        <v>140</v>
      </c>
      <c r="AF66" s="1">
        <v>4.9000000000000004</v>
      </c>
      <c r="AG66" s="1">
        <v>4</v>
      </c>
      <c r="AH66" s="1">
        <v>10</v>
      </c>
      <c r="AI66" s="1">
        <f t="shared" si="21"/>
        <v>0</v>
      </c>
      <c r="AJ66" s="1">
        <f t="shared" ref="AJ66:AJ129" si="32">IF(AND((AH66&lt;AG66),(AH66&gt;2),(AG66&lt;10)),1,0)</f>
        <v>0</v>
      </c>
      <c r="AK66" s="1">
        <f t="shared" ref="AK66:AK129" si="33">IF(AH66&gt;=10,1,0)</f>
        <v>1</v>
      </c>
      <c r="AL66" s="1">
        <f t="shared" ref="AL66:AL129" si="34">IF(AH66&lt;=2,1,0)</f>
        <v>0</v>
      </c>
      <c r="AM66" s="1">
        <f t="shared" ref="AM66:AM129" si="35">SUM(AI66:AL66)</f>
        <v>1</v>
      </c>
    </row>
    <row r="67" spans="1:39" x14ac:dyDescent="0.25">
      <c r="A67" s="1" t="s">
        <v>134</v>
      </c>
      <c r="B67" s="1">
        <v>6.3</v>
      </c>
      <c r="C67" s="1">
        <v>4</v>
      </c>
      <c r="D67" s="1">
        <v>9</v>
      </c>
      <c r="E67" s="1">
        <f t="shared" si="23"/>
        <v>1</v>
      </c>
      <c r="F67" s="1">
        <f t="shared" si="24"/>
        <v>0</v>
      </c>
      <c r="G67" s="1">
        <f t="shared" si="25"/>
        <v>0</v>
      </c>
      <c r="H67" s="1">
        <f t="shared" si="26"/>
        <v>0</v>
      </c>
      <c r="I67" s="1">
        <f t="shared" si="27"/>
        <v>1</v>
      </c>
      <c r="P67" s="1" t="s">
        <v>104</v>
      </c>
      <c r="Q67" s="1">
        <v>5.4</v>
      </c>
      <c r="R67" s="1">
        <v>4</v>
      </c>
      <c r="S67" s="1">
        <v>6</v>
      </c>
      <c r="T67" s="1">
        <f t="shared" si="22"/>
        <v>1</v>
      </c>
      <c r="U67" s="1">
        <f t="shared" si="28"/>
        <v>0</v>
      </c>
      <c r="V67" s="1">
        <f t="shared" si="29"/>
        <v>0</v>
      </c>
      <c r="W67" s="1">
        <f t="shared" si="30"/>
        <v>0</v>
      </c>
      <c r="X67" s="1">
        <f t="shared" si="31"/>
        <v>1</v>
      </c>
      <c r="AE67" s="1" t="s">
        <v>80</v>
      </c>
      <c r="AF67" s="1">
        <v>4.9000000000000004</v>
      </c>
      <c r="AG67" s="1">
        <v>4</v>
      </c>
      <c r="AH67" s="1">
        <v>7</v>
      </c>
      <c r="AI67" s="1">
        <f t="shared" si="21"/>
        <v>1</v>
      </c>
      <c r="AJ67" s="1">
        <f t="shared" si="32"/>
        <v>0</v>
      </c>
      <c r="AK67" s="1">
        <f t="shared" si="33"/>
        <v>0</v>
      </c>
      <c r="AL67" s="1">
        <f t="shared" si="34"/>
        <v>0</v>
      </c>
      <c r="AM67" s="1">
        <f t="shared" si="35"/>
        <v>1</v>
      </c>
    </row>
    <row r="68" spans="1:39" x14ac:dyDescent="0.25">
      <c r="A68" s="1" t="s">
        <v>134</v>
      </c>
      <c r="B68" s="1">
        <v>6.3</v>
      </c>
      <c r="C68" s="1">
        <v>4</v>
      </c>
      <c r="D68" s="1">
        <v>7</v>
      </c>
      <c r="E68" s="1">
        <f t="shared" si="23"/>
        <v>1</v>
      </c>
      <c r="F68" s="1">
        <f t="shared" si="24"/>
        <v>0</v>
      </c>
      <c r="G68" s="1">
        <f t="shared" si="25"/>
        <v>0</v>
      </c>
      <c r="H68" s="1">
        <f t="shared" si="26"/>
        <v>0</v>
      </c>
      <c r="I68" s="1">
        <f t="shared" si="27"/>
        <v>1</v>
      </c>
      <c r="P68" s="1" t="s">
        <v>92</v>
      </c>
      <c r="Q68" s="1">
        <v>5.4</v>
      </c>
      <c r="R68" s="1">
        <v>4</v>
      </c>
      <c r="S68" s="1">
        <v>6</v>
      </c>
      <c r="T68" s="1">
        <f t="shared" si="22"/>
        <v>1</v>
      </c>
      <c r="U68" s="1">
        <f t="shared" si="28"/>
        <v>0</v>
      </c>
      <c r="V68" s="1">
        <f t="shared" si="29"/>
        <v>0</v>
      </c>
      <c r="W68" s="1">
        <f t="shared" si="30"/>
        <v>0</v>
      </c>
      <c r="X68" s="1">
        <f t="shared" si="31"/>
        <v>1</v>
      </c>
      <c r="AE68" s="1" t="s">
        <v>101</v>
      </c>
      <c r="AF68" s="1">
        <v>4.9000000000000004</v>
      </c>
      <c r="AG68" s="1">
        <v>4</v>
      </c>
      <c r="AH68" s="1">
        <v>7</v>
      </c>
      <c r="AI68" s="1">
        <f t="shared" si="21"/>
        <v>1</v>
      </c>
      <c r="AJ68" s="1">
        <f t="shared" si="32"/>
        <v>0</v>
      </c>
      <c r="AK68" s="1">
        <f t="shared" si="33"/>
        <v>0</v>
      </c>
      <c r="AL68" s="1">
        <f t="shared" si="34"/>
        <v>0</v>
      </c>
      <c r="AM68" s="1">
        <f t="shared" si="35"/>
        <v>1</v>
      </c>
    </row>
    <row r="69" spans="1:39" x14ac:dyDescent="0.25">
      <c r="A69" s="1" t="s">
        <v>134</v>
      </c>
      <c r="B69" s="1">
        <v>6.3</v>
      </c>
      <c r="C69" s="1">
        <v>4</v>
      </c>
      <c r="D69" s="1">
        <v>6</v>
      </c>
      <c r="E69" s="1">
        <f t="shared" si="23"/>
        <v>1</v>
      </c>
      <c r="F69" s="1">
        <f t="shared" si="24"/>
        <v>0</v>
      </c>
      <c r="G69" s="1">
        <f t="shared" si="25"/>
        <v>0</v>
      </c>
      <c r="H69" s="1">
        <f t="shared" si="26"/>
        <v>0</v>
      </c>
      <c r="I69" s="1">
        <f t="shared" si="27"/>
        <v>1</v>
      </c>
      <c r="P69" s="1" t="s">
        <v>67</v>
      </c>
      <c r="Q69" s="1">
        <v>5.4</v>
      </c>
      <c r="R69" s="1">
        <v>4</v>
      </c>
      <c r="S69" s="1">
        <v>5</v>
      </c>
      <c r="T69" s="1">
        <f t="shared" si="22"/>
        <v>1</v>
      </c>
      <c r="U69" s="1">
        <f t="shared" si="28"/>
        <v>0</v>
      </c>
      <c r="V69" s="1">
        <f t="shared" si="29"/>
        <v>0</v>
      </c>
      <c r="W69" s="1">
        <f t="shared" si="30"/>
        <v>0</v>
      </c>
      <c r="X69" s="1">
        <f t="shared" si="31"/>
        <v>1</v>
      </c>
      <c r="AE69" s="1" t="s">
        <v>115</v>
      </c>
      <c r="AF69" s="1">
        <v>4.9000000000000004</v>
      </c>
      <c r="AG69" s="1">
        <v>4</v>
      </c>
      <c r="AH69" s="1">
        <v>6</v>
      </c>
      <c r="AI69" s="1">
        <f t="shared" si="21"/>
        <v>1</v>
      </c>
      <c r="AJ69" s="1">
        <f t="shared" si="32"/>
        <v>0</v>
      </c>
      <c r="AK69" s="1">
        <f t="shared" si="33"/>
        <v>0</v>
      </c>
      <c r="AL69" s="1">
        <f t="shared" si="34"/>
        <v>0</v>
      </c>
      <c r="AM69" s="1">
        <f t="shared" si="35"/>
        <v>1</v>
      </c>
    </row>
    <row r="70" spans="1:39" x14ac:dyDescent="0.25">
      <c r="A70" s="1" t="s">
        <v>134</v>
      </c>
      <c r="B70" s="1">
        <v>6.3</v>
      </c>
      <c r="C70" s="1">
        <v>4</v>
      </c>
      <c r="D70" s="1">
        <v>6</v>
      </c>
      <c r="E70" s="1">
        <f t="shared" si="23"/>
        <v>1</v>
      </c>
      <c r="F70" s="1">
        <f t="shared" si="24"/>
        <v>0</v>
      </c>
      <c r="G70" s="1">
        <f t="shared" si="25"/>
        <v>0</v>
      </c>
      <c r="H70" s="1">
        <f t="shared" si="26"/>
        <v>0</v>
      </c>
      <c r="I70" s="1">
        <f t="shared" si="27"/>
        <v>1</v>
      </c>
      <c r="P70" s="1" t="s">
        <v>179</v>
      </c>
      <c r="Q70" s="1">
        <v>5.4</v>
      </c>
      <c r="R70" s="1">
        <v>4</v>
      </c>
      <c r="S70" s="1">
        <v>4</v>
      </c>
      <c r="T70" s="1">
        <v>1</v>
      </c>
      <c r="U70" s="1">
        <f t="shared" si="28"/>
        <v>0</v>
      </c>
      <c r="V70" s="1">
        <f t="shared" si="29"/>
        <v>0</v>
      </c>
      <c r="W70" s="1">
        <f t="shared" si="30"/>
        <v>0</v>
      </c>
      <c r="X70" s="1">
        <f t="shared" si="31"/>
        <v>1</v>
      </c>
      <c r="AE70" s="1" t="s">
        <v>135</v>
      </c>
      <c r="AF70" s="1">
        <v>4.9000000000000004</v>
      </c>
      <c r="AG70" s="1">
        <v>4</v>
      </c>
      <c r="AH70" s="1">
        <v>6</v>
      </c>
      <c r="AI70" s="1">
        <f t="shared" si="21"/>
        <v>1</v>
      </c>
      <c r="AJ70" s="1">
        <f t="shared" si="32"/>
        <v>0</v>
      </c>
      <c r="AK70" s="1">
        <f t="shared" si="33"/>
        <v>0</v>
      </c>
      <c r="AL70" s="1">
        <f t="shared" si="34"/>
        <v>0</v>
      </c>
      <c r="AM70" s="1">
        <f t="shared" si="35"/>
        <v>1</v>
      </c>
    </row>
    <row r="71" spans="1:39" x14ac:dyDescent="0.25">
      <c r="A71" s="1" t="s">
        <v>134</v>
      </c>
      <c r="B71" s="1">
        <v>6.3</v>
      </c>
      <c r="C71" s="1">
        <v>4</v>
      </c>
      <c r="D71" s="1">
        <v>5</v>
      </c>
      <c r="E71" s="1">
        <f t="shared" si="23"/>
        <v>1</v>
      </c>
      <c r="F71" s="1">
        <f t="shared" si="24"/>
        <v>0</v>
      </c>
      <c r="G71" s="1">
        <f t="shared" si="25"/>
        <v>0</v>
      </c>
      <c r="H71" s="1">
        <f t="shared" si="26"/>
        <v>0</v>
      </c>
      <c r="I71" s="1">
        <f t="shared" si="27"/>
        <v>1</v>
      </c>
      <c r="P71" s="1" t="s">
        <v>178</v>
      </c>
      <c r="Q71" s="1">
        <v>5.3</v>
      </c>
      <c r="R71" s="1">
        <v>4</v>
      </c>
      <c r="S71" s="1">
        <v>15</v>
      </c>
      <c r="T71" s="1">
        <f t="shared" ref="T71:T102" si="36">IF(AND((10&gt;S71),(S71&gt;R71),(R71&gt;2)),1,0)</f>
        <v>0</v>
      </c>
      <c r="U71" s="1">
        <f t="shared" si="28"/>
        <v>0</v>
      </c>
      <c r="V71" s="1">
        <f t="shared" si="29"/>
        <v>1</v>
      </c>
      <c r="W71" s="1">
        <f t="shared" si="30"/>
        <v>0</v>
      </c>
      <c r="X71" s="1">
        <f t="shared" si="31"/>
        <v>1</v>
      </c>
      <c r="AE71" s="1" t="s">
        <v>115</v>
      </c>
      <c r="AF71" s="1">
        <v>4.9000000000000004</v>
      </c>
      <c r="AG71" s="1">
        <v>4</v>
      </c>
      <c r="AH71" s="1">
        <v>6</v>
      </c>
      <c r="AI71" s="1">
        <f t="shared" si="21"/>
        <v>1</v>
      </c>
      <c r="AJ71" s="1">
        <f t="shared" si="32"/>
        <v>0</v>
      </c>
      <c r="AK71" s="1">
        <f t="shared" si="33"/>
        <v>0</v>
      </c>
      <c r="AL71" s="1">
        <f t="shared" si="34"/>
        <v>0</v>
      </c>
      <c r="AM71" s="1">
        <f t="shared" si="35"/>
        <v>1</v>
      </c>
    </row>
    <row r="72" spans="1:39" x14ac:dyDescent="0.25">
      <c r="A72" s="1" t="s">
        <v>134</v>
      </c>
      <c r="B72" s="1">
        <v>6.3</v>
      </c>
      <c r="C72" s="1">
        <v>4</v>
      </c>
      <c r="D72" s="1">
        <v>5</v>
      </c>
      <c r="E72" s="1">
        <f t="shared" si="23"/>
        <v>1</v>
      </c>
      <c r="F72" s="1">
        <f t="shared" si="24"/>
        <v>0</v>
      </c>
      <c r="G72" s="1">
        <f t="shared" si="25"/>
        <v>0</v>
      </c>
      <c r="H72" s="1">
        <f t="shared" si="26"/>
        <v>0</v>
      </c>
      <c r="I72" s="1">
        <f t="shared" si="27"/>
        <v>1</v>
      </c>
      <c r="P72" s="1" t="s">
        <v>178</v>
      </c>
      <c r="Q72" s="1">
        <v>5.3</v>
      </c>
      <c r="R72" s="1">
        <v>4</v>
      </c>
      <c r="S72" s="1">
        <v>11</v>
      </c>
      <c r="T72" s="1">
        <f t="shared" si="36"/>
        <v>0</v>
      </c>
      <c r="U72" s="1">
        <f t="shared" si="28"/>
        <v>0</v>
      </c>
      <c r="V72" s="1">
        <f t="shared" si="29"/>
        <v>1</v>
      </c>
      <c r="W72" s="1">
        <f t="shared" si="30"/>
        <v>0</v>
      </c>
      <c r="X72" s="1">
        <f t="shared" si="31"/>
        <v>1</v>
      </c>
      <c r="AE72" s="1" t="s">
        <v>140</v>
      </c>
      <c r="AF72" s="1">
        <v>4.9000000000000004</v>
      </c>
      <c r="AG72" s="1">
        <v>4</v>
      </c>
      <c r="AH72" s="1">
        <v>6</v>
      </c>
      <c r="AI72" s="1">
        <f t="shared" si="21"/>
        <v>1</v>
      </c>
      <c r="AJ72" s="1">
        <f t="shared" si="32"/>
        <v>0</v>
      </c>
      <c r="AK72" s="1">
        <f t="shared" si="33"/>
        <v>0</v>
      </c>
      <c r="AL72" s="1">
        <f t="shared" si="34"/>
        <v>0</v>
      </c>
      <c r="AM72" s="1">
        <f t="shared" si="35"/>
        <v>1</v>
      </c>
    </row>
    <row r="73" spans="1:39" x14ac:dyDescent="0.25">
      <c r="A73" s="1" t="s">
        <v>134</v>
      </c>
      <c r="B73" s="1">
        <v>6.3</v>
      </c>
      <c r="C73" s="1">
        <v>4</v>
      </c>
      <c r="D73" s="1">
        <v>5</v>
      </c>
      <c r="E73" s="1">
        <f t="shared" si="23"/>
        <v>1</v>
      </c>
      <c r="F73" s="1">
        <f t="shared" si="24"/>
        <v>0</v>
      </c>
      <c r="G73" s="1">
        <f t="shared" si="25"/>
        <v>0</v>
      </c>
      <c r="H73" s="1">
        <f t="shared" si="26"/>
        <v>0</v>
      </c>
      <c r="I73" s="1">
        <f t="shared" si="27"/>
        <v>1</v>
      </c>
      <c r="P73" s="1" t="s">
        <v>60</v>
      </c>
      <c r="Q73" s="1">
        <v>5.3</v>
      </c>
      <c r="R73" s="1">
        <v>4</v>
      </c>
      <c r="S73" s="1">
        <v>11</v>
      </c>
      <c r="T73" s="1">
        <f t="shared" si="36"/>
        <v>0</v>
      </c>
      <c r="U73" s="1">
        <f t="shared" si="28"/>
        <v>0</v>
      </c>
      <c r="V73" s="1">
        <f t="shared" si="29"/>
        <v>1</v>
      </c>
      <c r="W73" s="1">
        <f t="shared" si="30"/>
        <v>0</v>
      </c>
      <c r="X73" s="1">
        <f t="shared" si="31"/>
        <v>1</v>
      </c>
      <c r="AE73" s="1" t="s">
        <v>101</v>
      </c>
      <c r="AF73" s="1">
        <v>4.9000000000000004</v>
      </c>
      <c r="AG73" s="1">
        <v>4</v>
      </c>
      <c r="AH73" s="1">
        <v>6</v>
      </c>
      <c r="AI73" s="1">
        <f t="shared" si="21"/>
        <v>1</v>
      </c>
      <c r="AJ73" s="1">
        <f t="shared" si="32"/>
        <v>0</v>
      </c>
      <c r="AK73" s="1">
        <f t="shared" si="33"/>
        <v>0</v>
      </c>
      <c r="AL73" s="1">
        <f t="shared" si="34"/>
        <v>0</v>
      </c>
      <c r="AM73" s="1">
        <f t="shared" si="35"/>
        <v>1</v>
      </c>
    </row>
    <row r="74" spans="1:39" x14ac:dyDescent="0.25">
      <c r="A74" s="1" t="s">
        <v>134</v>
      </c>
      <c r="B74" s="1">
        <v>6.3</v>
      </c>
      <c r="C74" s="1">
        <v>4</v>
      </c>
      <c r="D74" s="1">
        <v>4</v>
      </c>
      <c r="E74" s="1">
        <v>1</v>
      </c>
      <c r="F74" s="1">
        <f t="shared" si="24"/>
        <v>0</v>
      </c>
      <c r="G74" s="1">
        <f t="shared" si="25"/>
        <v>0</v>
      </c>
      <c r="H74" s="1">
        <f t="shared" si="26"/>
        <v>0</v>
      </c>
      <c r="I74" s="1">
        <f t="shared" si="27"/>
        <v>1</v>
      </c>
      <c r="P74" s="1" t="s">
        <v>137</v>
      </c>
      <c r="Q74" s="1">
        <v>5.3</v>
      </c>
      <c r="R74" s="1">
        <v>4</v>
      </c>
      <c r="S74" s="1">
        <v>8</v>
      </c>
      <c r="T74" s="1">
        <f t="shared" si="36"/>
        <v>1</v>
      </c>
      <c r="U74" s="1">
        <f t="shared" si="28"/>
        <v>0</v>
      </c>
      <c r="V74" s="1">
        <f t="shared" si="29"/>
        <v>0</v>
      </c>
      <c r="W74" s="1">
        <f t="shared" si="30"/>
        <v>0</v>
      </c>
      <c r="X74" s="1">
        <f t="shared" si="31"/>
        <v>1</v>
      </c>
      <c r="AE74" s="1" t="s">
        <v>101</v>
      </c>
      <c r="AF74" s="1">
        <v>4.9000000000000004</v>
      </c>
      <c r="AG74" s="1">
        <v>4</v>
      </c>
      <c r="AH74" s="1">
        <v>6</v>
      </c>
      <c r="AI74" s="1">
        <f t="shared" si="21"/>
        <v>1</v>
      </c>
      <c r="AJ74" s="1">
        <f t="shared" si="32"/>
        <v>0</v>
      </c>
      <c r="AK74" s="1">
        <f t="shared" si="33"/>
        <v>0</v>
      </c>
      <c r="AL74" s="1">
        <f t="shared" si="34"/>
        <v>0</v>
      </c>
      <c r="AM74" s="1">
        <f t="shared" si="35"/>
        <v>1</v>
      </c>
    </row>
    <row r="75" spans="1:39" x14ac:dyDescent="0.25">
      <c r="A75" s="1" t="s">
        <v>118</v>
      </c>
      <c r="B75" s="1">
        <v>6.2</v>
      </c>
      <c r="C75" s="1">
        <v>4</v>
      </c>
      <c r="D75" s="1">
        <v>13</v>
      </c>
      <c r="E75" s="1">
        <f t="shared" ref="E75:E116" si="37">IF(AND((10&gt;D75),(D75&gt;C75),(C75&gt;2)),1,0)</f>
        <v>0</v>
      </c>
      <c r="F75" s="1">
        <f t="shared" si="24"/>
        <v>0</v>
      </c>
      <c r="G75" s="1">
        <f t="shared" si="25"/>
        <v>1</v>
      </c>
      <c r="H75" s="1">
        <f t="shared" si="26"/>
        <v>0</v>
      </c>
      <c r="I75" s="1">
        <f t="shared" si="27"/>
        <v>1</v>
      </c>
      <c r="P75" s="1" t="s">
        <v>137</v>
      </c>
      <c r="Q75" s="1">
        <v>5.3</v>
      </c>
      <c r="R75" s="1">
        <v>4</v>
      </c>
      <c r="S75" s="1">
        <v>7</v>
      </c>
      <c r="T75" s="1">
        <f t="shared" si="36"/>
        <v>1</v>
      </c>
      <c r="U75" s="1">
        <f t="shared" si="28"/>
        <v>0</v>
      </c>
      <c r="V75" s="1">
        <f t="shared" si="29"/>
        <v>0</v>
      </c>
      <c r="W75" s="1">
        <f t="shared" si="30"/>
        <v>0</v>
      </c>
      <c r="X75" s="1">
        <f t="shared" si="31"/>
        <v>1</v>
      </c>
      <c r="AE75" s="1" t="s">
        <v>101</v>
      </c>
      <c r="AF75" s="1">
        <v>4.9000000000000004</v>
      </c>
      <c r="AG75" s="1">
        <v>4</v>
      </c>
      <c r="AH75" s="1">
        <v>6</v>
      </c>
      <c r="AI75" s="1">
        <f t="shared" si="21"/>
        <v>1</v>
      </c>
      <c r="AJ75" s="1">
        <f t="shared" si="32"/>
        <v>0</v>
      </c>
      <c r="AK75" s="1">
        <f t="shared" si="33"/>
        <v>0</v>
      </c>
      <c r="AL75" s="1">
        <f t="shared" si="34"/>
        <v>0</v>
      </c>
      <c r="AM75" s="1">
        <f t="shared" si="35"/>
        <v>1</v>
      </c>
    </row>
    <row r="76" spans="1:39" x14ac:dyDescent="0.25">
      <c r="A76" s="1" t="s">
        <v>89</v>
      </c>
      <c r="B76" s="1">
        <v>6.2</v>
      </c>
      <c r="C76" s="1">
        <v>4</v>
      </c>
      <c r="D76" s="1">
        <v>9</v>
      </c>
      <c r="E76" s="1">
        <f t="shared" si="37"/>
        <v>1</v>
      </c>
      <c r="F76" s="1">
        <f t="shared" si="24"/>
        <v>0</v>
      </c>
      <c r="G76" s="1">
        <f t="shared" si="25"/>
        <v>0</v>
      </c>
      <c r="H76" s="1">
        <f t="shared" si="26"/>
        <v>0</v>
      </c>
      <c r="I76" s="1">
        <f t="shared" si="27"/>
        <v>1</v>
      </c>
      <c r="P76" s="1" t="s">
        <v>60</v>
      </c>
      <c r="Q76" s="1">
        <v>5.3</v>
      </c>
      <c r="R76" s="1">
        <v>4</v>
      </c>
      <c r="S76" s="1">
        <v>6</v>
      </c>
      <c r="T76" s="1">
        <f t="shared" si="36"/>
        <v>1</v>
      </c>
      <c r="U76" s="1">
        <f t="shared" si="28"/>
        <v>0</v>
      </c>
      <c r="V76" s="1">
        <f t="shared" si="29"/>
        <v>0</v>
      </c>
      <c r="W76" s="1">
        <f t="shared" si="30"/>
        <v>0</v>
      </c>
      <c r="X76" s="1">
        <f t="shared" si="31"/>
        <v>1</v>
      </c>
      <c r="AE76" s="1" t="s">
        <v>80</v>
      </c>
      <c r="AF76" s="1">
        <v>4.9000000000000004</v>
      </c>
      <c r="AG76" s="1">
        <v>4</v>
      </c>
      <c r="AH76" s="1">
        <v>5</v>
      </c>
      <c r="AI76" s="1">
        <f t="shared" si="21"/>
        <v>1</v>
      </c>
      <c r="AJ76" s="1">
        <f t="shared" si="32"/>
        <v>0</v>
      </c>
      <c r="AK76" s="1">
        <f t="shared" si="33"/>
        <v>0</v>
      </c>
      <c r="AL76" s="1">
        <f t="shared" si="34"/>
        <v>0</v>
      </c>
      <c r="AM76" s="1">
        <f t="shared" si="35"/>
        <v>1</v>
      </c>
    </row>
    <row r="77" spans="1:39" x14ac:dyDescent="0.25">
      <c r="A77" s="1" t="s">
        <v>89</v>
      </c>
      <c r="B77" s="1">
        <v>6.2</v>
      </c>
      <c r="C77" s="1">
        <v>4</v>
      </c>
      <c r="D77" s="1">
        <v>9</v>
      </c>
      <c r="E77" s="1">
        <f t="shared" si="37"/>
        <v>1</v>
      </c>
      <c r="F77" s="1">
        <f t="shared" si="24"/>
        <v>0</v>
      </c>
      <c r="G77" s="1">
        <f t="shared" si="25"/>
        <v>0</v>
      </c>
      <c r="H77" s="1">
        <f t="shared" si="26"/>
        <v>0</v>
      </c>
      <c r="I77" s="1">
        <f t="shared" si="27"/>
        <v>1</v>
      </c>
      <c r="P77" s="1" t="s">
        <v>60</v>
      </c>
      <c r="Q77" s="1">
        <v>5.3</v>
      </c>
      <c r="R77" s="1">
        <v>4</v>
      </c>
      <c r="S77" s="1">
        <v>6</v>
      </c>
      <c r="T77" s="1">
        <f t="shared" si="36"/>
        <v>1</v>
      </c>
      <c r="U77" s="1">
        <f t="shared" si="28"/>
        <v>0</v>
      </c>
      <c r="V77" s="1">
        <f t="shared" si="29"/>
        <v>0</v>
      </c>
      <c r="W77" s="1">
        <f t="shared" si="30"/>
        <v>0</v>
      </c>
      <c r="X77" s="1">
        <f t="shared" si="31"/>
        <v>1</v>
      </c>
      <c r="AE77" s="1" t="s">
        <v>129</v>
      </c>
      <c r="AF77" s="1">
        <v>4.8</v>
      </c>
      <c r="AG77" s="1">
        <v>4</v>
      </c>
      <c r="AH77" s="1">
        <v>9</v>
      </c>
      <c r="AI77" s="1">
        <f t="shared" si="21"/>
        <v>1</v>
      </c>
      <c r="AJ77" s="1">
        <f t="shared" si="32"/>
        <v>0</v>
      </c>
      <c r="AK77" s="1">
        <f t="shared" si="33"/>
        <v>0</v>
      </c>
      <c r="AL77" s="1">
        <f t="shared" si="34"/>
        <v>0</v>
      </c>
      <c r="AM77" s="1">
        <f t="shared" si="35"/>
        <v>1</v>
      </c>
    </row>
    <row r="78" spans="1:39" x14ac:dyDescent="0.25">
      <c r="A78" s="1" t="s">
        <v>89</v>
      </c>
      <c r="B78" s="1">
        <v>6.2</v>
      </c>
      <c r="C78" s="1">
        <v>4</v>
      </c>
      <c r="D78" s="1">
        <v>5</v>
      </c>
      <c r="E78" s="1">
        <f t="shared" si="37"/>
        <v>1</v>
      </c>
      <c r="F78" s="1">
        <f t="shared" si="24"/>
        <v>0</v>
      </c>
      <c r="G78" s="1">
        <f t="shared" si="25"/>
        <v>0</v>
      </c>
      <c r="H78" s="1">
        <f t="shared" si="26"/>
        <v>0</v>
      </c>
      <c r="I78" s="1">
        <f t="shared" si="27"/>
        <v>1</v>
      </c>
      <c r="P78" s="1" t="s">
        <v>178</v>
      </c>
      <c r="Q78" s="1">
        <v>5.3</v>
      </c>
      <c r="R78" s="1">
        <v>4</v>
      </c>
      <c r="S78" s="1">
        <v>6</v>
      </c>
      <c r="T78" s="1">
        <f t="shared" si="36"/>
        <v>1</v>
      </c>
      <c r="U78" s="1">
        <f t="shared" si="28"/>
        <v>0</v>
      </c>
      <c r="V78" s="1">
        <f t="shared" si="29"/>
        <v>0</v>
      </c>
      <c r="W78" s="1">
        <f t="shared" si="30"/>
        <v>0</v>
      </c>
      <c r="X78" s="1">
        <f t="shared" si="31"/>
        <v>1</v>
      </c>
      <c r="AE78" s="1" t="s">
        <v>85</v>
      </c>
      <c r="AF78" s="1">
        <v>4.8</v>
      </c>
      <c r="AG78" s="1">
        <v>4</v>
      </c>
      <c r="AH78" s="1">
        <v>9</v>
      </c>
      <c r="AI78" s="1">
        <f t="shared" si="21"/>
        <v>1</v>
      </c>
      <c r="AJ78" s="1">
        <f t="shared" si="32"/>
        <v>0</v>
      </c>
      <c r="AK78" s="1">
        <f t="shared" si="33"/>
        <v>0</v>
      </c>
      <c r="AL78" s="1">
        <f t="shared" si="34"/>
        <v>0</v>
      </c>
      <c r="AM78" s="1">
        <f t="shared" si="35"/>
        <v>1</v>
      </c>
    </row>
    <row r="79" spans="1:39" x14ac:dyDescent="0.25">
      <c r="A79" s="1" t="s">
        <v>165</v>
      </c>
      <c r="B79" s="1">
        <v>7.1</v>
      </c>
      <c r="C79" s="1">
        <v>4</v>
      </c>
      <c r="D79" s="1">
        <v>3</v>
      </c>
      <c r="E79" s="1">
        <f t="shared" si="37"/>
        <v>0</v>
      </c>
      <c r="F79" s="1">
        <f t="shared" si="24"/>
        <v>1</v>
      </c>
      <c r="G79" s="1">
        <f t="shared" si="25"/>
        <v>0</v>
      </c>
      <c r="H79" s="1">
        <f t="shared" si="26"/>
        <v>0</v>
      </c>
      <c r="I79" s="1">
        <f t="shared" si="27"/>
        <v>1</v>
      </c>
      <c r="P79" s="1" t="s">
        <v>170</v>
      </c>
      <c r="Q79" s="1">
        <v>5.3</v>
      </c>
      <c r="R79" s="1">
        <v>4</v>
      </c>
      <c r="S79" s="1">
        <v>5</v>
      </c>
      <c r="T79" s="1">
        <f t="shared" si="36"/>
        <v>1</v>
      </c>
      <c r="U79" s="1">
        <f t="shared" si="28"/>
        <v>0</v>
      </c>
      <c r="V79" s="1">
        <f t="shared" si="29"/>
        <v>0</v>
      </c>
      <c r="W79" s="1">
        <f t="shared" si="30"/>
        <v>0</v>
      </c>
      <c r="X79" s="1">
        <f t="shared" si="31"/>
        <v>1</v>
      </c>
      <c r="AE79" s="1" t="s">
        <v>129</v>
      </c>
      <c r="AF79" s="1">
        <v>4.8</v>
      </c>
      <c r="AG79" s="1">
        <v>4</v>
      </c>
      <c r="AH79" s="1">
        <v>8</v>
      </c>
      <c r="AI79" s="1">
        <f t="shared" si="21"/>
        <v>1</v>
      </c>
      <c r="AJ79" s="1">
        <f t="shared" si="32"/>
        <v>0</v>
      </c>
      <c r="AK79" s="1">
        <f t="shared" si="33"/>
        <v>0</v>
      </c>
      <c r="AL79" s="1">
        <f t="shared" si="34"/>
        <v>0</v>
      </c>
      <c r="AM79" s="1">
        <f t="shared" si="35"/>
        <v>1</v>
      </c>
    </row>
    <row r="80" spans="1:39" x14ac:dyDescent="0.25">
      <c r="A80" s="1" t="s">
        <v>165</v>
      </c>
      <c r="B80" s="1">
        <v>7.1</v>
      </c>
      <c r="C80" s="1">
        <v>4</v>
      </c>
      <c r="D80" s="1">
        <v>1</v>
      </c>
      <c r="E80" s="1">
        <f t="shared" si="37"/>
        <v>0</v>
      </c>
      <c r="F80" s="1">
        <f t="shared" si="24"/>
        <v>0</v>
      </c>
      <c r="G80" s="1">
        <f t="shared" si="25"/>
        <v>0</v>
      </c>
      <c r="H80" s="1">
        <f t="shared" si="26"/>
        <v>1</v>
      </c>
      <c r="I80" s="1">
        <f t="shared" si="27"/>
        <v>1</v>
      </c>
      <c r="P80" s="1" t="s">
        <v>194</v>
      </c>
      <c r="Q80" s="1">
        <v>5.2</v>
      </c>
      <c r="R80" s="1">
        <v>4</v>
      </c>
      <c r="S80" s="1">
        <v>6</v>
      </c>
      <c r="T80" s="1">
        <f t="shared" si="36"/>
        <v>1</v>
      </c>
      <c r="U80" s="1">
        <f t="shared" si="28"/>
        <v>0</v>
      </c>
      <c r="V80" s="1">
        <f t="shared" si="29"/>
        <v>0</v>
      </c>
      <c r="W80" s="1">
        <f t="shared" si="30"/>
        <v>0</v>
      </c>
      <c r="X80" s="1">
        <f t="shared" si="31"/>
        <v>1</v>
      </c>
      <c r="AE80" s="1" t="s">
        <v>129</v>
      </c>
      <c r="AF80" s="1">
        <v>4.8</v>
      </c>
      <c r="AG80" s="1">
        <v>4</v>
      </c>
      <c r="AH80" s="1">
        <v>8</v>
      </c>
      <c r="AI80" s="1">
        <f t="shared" si="21"/>
        <v>1</v>
      </c>
      <c r="AJ80" s="1">
        <f t="shared" si="32"/>
        <v>0</v>
      </c>
      <c r="AK80" s="1">
        <f t="shared" si="33"/>
        <v>0</v>
      </c>
      <c r="AL80" s="1">
        <f t="shared" si="34"/>
        <v>0</v>
      </c>
      <c r="AM80" s="1">
        <f t="shared" si="35"/>
        <v>1</v>
      </c>
    </row>
    <row r="81" spans="1:39" x14ac:dyDescent="0.25">
      <c r="A81" s="1" t="s">
        <v>59</v>
      </c>
      <c r="B81" s="1">
        <v>6.7</v>
      </c>
      <c r="C81" s="1">
        <v>4</v>
      </c>
      <c r="D81" s="1">
        <v>1</v>
      </c>
      <c r="E81" s="1">
        <f t="shared" si="37"/>
        <v>0</v>
      </c>
      <c r="F81" s="1">
        <f t="shared" si="24"/>
        <v>0</v>
      </c>
      <c r="G81" s="1">
        <f t="shared" si="25"/>
        <v>0</v>
      </c>
      <c r="H81" s="1">
        <f t="shared" si="26"/>
        <v>1</v>
      </c>
      <c r="I81" s="1">
        <f t="shared" si="27"/>
        <v>1</v>
      </c>
      <c r="P81" s="1" t="s">
        <v>147</v>
      </c>
      <c r="Q81" s="1">
        <v>5.0999999999999996</v>
      </c>
      <c r="R81" s="1">
        <v>4</v>
      </c>
      <c r="S81" s="1">
        <v>15</v>
      </c>
      <c r="T81" s="1">
        <f t="shared" si="36"/>
        <v>0</v>
      </c>
      <c r="U81" s="1">
        <f t="shared" si="28"/>
        <v>0</v>
      </c>
      <c r="V81" s="1">
        <f t="shared" si="29"/>
        <v>1</v>
      </c>
      <c r="W81" s="1">
        <f t="shared" si="30"/>
        <v>0</v>
      </c>
      <c r="X81" s="1">
        <f t="shared" si="31"/>
        <v>1</v>
      </c>
      <c r="AE81" s="1" t="s">
        <v>90</v>
      </c>
      <c r="AF81" s="1">
        <v>4.8</v>
      </c>
      <c r="AG81" s="1">
        <v>4</v>
      </c>
      <c r="AH81" s="1">
        <v>8</v>
      </c>
      <c r="AI81" s="1">
        <f t="shared" si="21"/>
        <v>1</v>
      </c>
      <c r="AJ81" s="1">
        <f t="shared" si="32"/>
        <v>0</v>
      </c>
      <c r="AK81" s="1">
        <f t="shared" si="33"/>
        <v>0</v>
      </c>
      <c r="AL81" s="1">
        <f t="shared" si="34"/>
        <v>0</v>
      </c>
      <c r="AM81" s="1">
        <f t="shared" si="35"/>
        <v>1</v>
      </c>
    </row>
    <row r="82" spans="1:39" x14ac:dyDescent="0.25">
      <c r="A82" s="1" t="s">
        <v>59</v>
      </c>
      <c r="B82" s="1">
        <v>6.7</v>
      </c>
      <c r="C82" s="1">
        <v>4</v>
      </c>
      <c r="D82" s="1">
        <v>1</v>
      </c>
      <c r="E82" s="1">
        <f t="shared" si="37"/>
        <v>0</v>
      </c>
      <c r="F82" s="1">
        <f t="shared" si="24"/>
        <v>0</v>
      </c>
      <c r="G82" s="1">
        <f t="shared" si="25"/>
        <v>0</v>
      </c>
      <c r="H82" s="1">
        <f t="shared" si="26"/>
        <v>1</v>
      </c>
      <c r="I82" s="1">
        <f t="shared" si="27"/>
        <v>1</v>
      </c>
      <c r="P82" s="1" t="s">
        <v>72</v>
      </c>
      <c r="Q82" s="1">
        <v>5.0999999999999996</v>
      </c>
      <c r="R82" s="1">
        <v>4</v>
      </c>
      <c r="S82" s="1">
        <v>13</v>
      </c>
      <c r="T82" s="1">
        <f t="shared" si="36"/>
        <v>0</v>
      </c>
      <c r="U82" s="1">
        <f t="shared" si="28"/>
        <v>0</v>
      </c>
      <c r="V82" s="1">
        <f t="shared" si="29"/>
        <v>1</v>
      </c>
      <c r="W82" s="1">
        <f t="shared" si="30"/>
        <v>0</v>
      </c>
      <c r="X82" s="1">
        <f t="shared" si="31"/>
        <v>1</v>
      </c>
      <c r="AE82" s="1" t="s">
        <v>85</v>
      </c>
      <c r="AF82" s="1">
        <v>4.8</v>
      </c>
      <c r="AG82" s="1">
        <v>4</v>
      </c>
      <c r="AH82" s="1">
        <v>8</v>
      </c>
      <c r="AI82" s="1">
        <f t="shared" ref="AI82:AI113" si="38">IF(AND((10&gt;AH82),(AH82&gt;AG82),(AG82&gt;2)),1,0)</f>
        <v>1</v>
      </c>
      <c r="AJ82" s="1">
        <f t="shared" si="32"/>
        <v>0</v>
      </c>
      <c r="AK82" s="1">
        <f t="shared" si="33"/>
        <v>0</v>
      </c>
      <c r="AL82" s="1">
        <f t="shared" si="34"/>
        <v>0</v>
      </c>
      <c r="AM82" s="1">
        <f t="shared" si="35"/>
        <v>1</v>
      </c>
    </row>
    <row r="83" spans="1:39" x14ac:dyDescent="0.25">
      <c r="A83" s="1" t="s">
        <v>59</v>
      </c>
      <c r="B83" s="1">
        <v>6.7</v>
      </c>
      <c r="C83" s="1">
        <v>4</v>
      </c>
      <c r="D83" s="1">
        <v>1</v>
      </c>
      <c r="E83" s="1">
        <f t="shared" si="37"/>
        <v>0</v>
      </c>
      <c r="F83" s="1">
        <f t="shared" si="24"/>
        <v>0</v>
      </c>
      <c r="G83" s="1">
        <f t="shared" si="25"/>
        <v>0</v>
      </c>
      <c r="H83" s="1">
        <f t="shared" si="26"/>
        <v>1</v>
      </c>
      <c r="I83" s="1">
        <f t="shared" si="27"/>
        <v>1</v>
      </c>
      <c r="P83" s="1" t="s">
        <v>72</v>
      </c>
      <c r="Q83" s="1">
        <v>5.0999999999999996</v>
      </c>
      <c r="R83" s="1">
        <v>4</v>
      </c>
      <c r="S83" s="1">
        <v>12</v>
      </c>
      <c r="T83" s="1">
        <f t="shared" si="36"/>
        <v>0</v>
      </c>
      <c r="U83" s="1">
        <f t="shared" si="28"/>
        <v>0</v>
      </c>
      <c r="V83" s="1">
        <f t="shared" si="29"/>
        <v>1</v>
      </c>
      <c r="W83" s="1">
        <f t="shared" si="30"/>
        <v>0</v>
      </c>
      <c r="X83" s="1">
        <f t="shared" si="31"/>
        <v>1</v>
      </c>
      <c r="AE83" s="1" t="s">
        <v>107</v>
      </c>
      <c r="AF83" s="1">
        <v>4.8</v>
      </c>
      <c r="AG83" s="1">
        <v>4</v>
      </c>
      <c r="AH83" s="1">
        <v>7</v>
      </c>
      <c r="AI83" s="1">
        <f t="shared" si="38"/>
        <v>1</v>
      </c>
      <c r="AJ83" s="1">
        <f t="shared" si="32"/>
        <v>0</v>
      </c>
      <c r="AK83" s="1">
        <f t="shared" si="33"/>
        <v>0</v>
      </c>
      <c r="AL83" s="1">
        <f t="shared" si="34"/>
        <v>0</v>
      </c>
      <c r="AM83" s="1">
        <f t="shared" si="35"/>
        <v>1</v>
      </c>
    </row>
    <row r="84" spans="1:39" x14ac:dyDescent="0.25">
      <c r="A84" s="1" t="s">
        <v>59</v>
      </c>
      <c r="B84" s="1">
        <v>6.7</v>
      </c>
      <c r="C84" s="1">
        <v>4</v>
      </c>
      <c r="D84" s="1">
        <v>1</v>
      </c>
      <c r="E84" s="1">
        <f t="shared" si="37"/>
        <v>0</v>
      </c>
      <c r="F84" s="1">
        <f t="shared" si="24"/>
        <v>0</v>
      </c>
      <c r="G84" s="1">
        <f t="shared" si="25"/>
        <v>0</v>
      </c>
      <c r="H84" s="1">
        <f t="shared" si="26"/>
        <v>1</v>
      </c>
      <c r="I84" s="1">
        <f t="shared" si="27"/>
        <v>1</v>
      </c>
      <c r="P84" s="1" t="s">
        <v>182</v>
      </c>
      <c r="Q84" s="1">
        <v>5.0999999999999996</v>
      </c>
      <c r="R84" s="1">
        <v>4</v>
      </c>
      <c r="S84" s="1">
        <v>9</v>
      </c>
      <c r="T84" s="1">
        <f t="shared" si="36"/>
        <v>1</v>
      </c>
      <c r="U84" s="1">
        <f t="shared" si="28"/>
        <v>0</v>
      </c>
      <c r="V84" s="1">
        <f t="shared" si="29"/>
        <v>0</v>
      </c>
      <c r="W84" s="1">
        <f t="shared" si="30"/>
        <v>0</v>
      </c>
      <c r="X84" s="1">
        <f t="shared" si="31"/>
        <v>1</v>
      </c>
      <c r="AE84" s="1" t="s">
        <v>94</v>
      </c>
      <c r="AF84" s="1">
        <v>4.8</v>
      </c>
      <c r="AG84" s="1">
        <v>4</v>
      </c>
      <c r="AH84" s="1">
        <v>6</v>
      </c>
      <c r="AI84" s="1">
        <f t="shared" si="38"/>
        <v>1</v>
      </c>
      <c r="AJ84" s="1">
        <f t="shared" si="32"/>
        <v>0</v>
      </c>
      <c r="AK84" s="1">
        <f t="shared" si="33"/>
        <v>0</v>
      </c>
      <c r="AL84" s="1">
        <f t="shared" si="34"/>
        <v>0</v>
      </c>
      <c r="AM84" s="1">
        <f t="shared" si="35"/>
        <v>1</v>
      </c>
    </row>
    <row r="85" spans="1:39" x14ac:dyDescent="0.25">
      <c r="A85" s="1" t="s">
        <v>59</v>
      </c>
      <c r="B85" s="1">
        <v>6.7</v>
      </c>
      <c r="C85" s="1">
        <v>4</v>
      </c>
      <c r="D85" s="1">
        <v>1</v>
      </c>
      <c r="E85" s="1">
        <f t="shared" si="37"/>
        <v>0</v>
      </c>
      <c r="F85" s="1">
        <f t="shared" si="24"/>
        <v>0</v>
      </c>
      <c r="G85" s="1">
        <f t="shared" si="25"/>
        <v>0</v>
      </c>
      <c r="H85" s="1">
        <f t="shared" si="26"/>
        <v>1</v>
      </c>
      <c r="I85" s="1">
        <f t="shared" si="27"/>
        <v>1</v>
      </c>
      <c r="P85" s="1" t="s">
        <v>182</v>
      </c>
      <c r="Q85" s="1">
        <v>5.0999999999999996</v>
      </c>
      <c r="R85" s="1">
        <v>4</v>
      </c>
      <c r="S85" s="1">
        <v>9</v>
      </c>
      <c r="T85" s="1">
        <f t="shared" si="36"/>
        <v>1</v>
      </c>
      <c r="U85" s="1">
        <f t="shared" si="28"/>
        <v>0</v>
      </c>
      <c r="V85" s="1">
        <f t="shared" si="29"/>
        <v>0</v>
      </c>
      <c r="W85" s="1">
        <f t="shared" si="30"/>
        <v>0</v>
      </c>
      <c r="X85" s="1">
        <f t="shared" si="31"/>
        <v>1</v>
      </c>
      <c r="AE85" s="1" t="s">
        <v>85</v>
      </c>
      <c r="AF85" s="1">
        <v>4.8</v>
      </c>
      <c r="AG85" s="1">
        <v>4</v>
      </c>
      <c r="AH85" s="1">
        <v>6</v>
      </c>
      <c r="AI85" s="1">
        <f t="shared" si="38"/>
        <v>1</v>
      </c>
      <c r="AJ85" s="1">
        <f t="shared" si="32"/>
        <v>0</v>
      </c>
      <c r="AK85" s="1">
        <f t="shared" si="33"/>
        <v>0</v>
      </c>
      <c r="AL85" s="1">
        <f t="shared" si="34"/>
        <v>0</v>
      </c>
      <c r="AM85" s="1">
        <f t="shared" si="35"/>
        <v>1</v>
      </c>
    </row>
    <row r="86" spans="1:39" x14ac:dyDescent="0.25">
      <c r="A86" s="1" t="s">
        <v>134</v>
      </c>
      <c r="B86" s="1">
        <v>6.3</v>
      </c>
      <c r="C86" s="1">
        <v>4</v>
      </c>
      <c r="D86" s="1">
        <v>2</v>
      </c>
      <c r="E86" s="1">
        <f t="shared" si="37"/>
        <v>0</v>
      </c>
      <c r="F86" s="1">
        <f t="shared" si="24"/>
        <v>0</v>
      </c>
      <c r="G86" s="1">
        <f t="shared" si="25"/>
        <v>0</v>
      </c>
      <c r="H86" s="1">
        <f t="shared" si="26"/>
        <v>1</v>
      </c>
      <c r="I86" s="1">
        <f t="shared" si="27"/>
        <v>1</v>
      </c>
      <c r="P86" s="1" t="s">
        <v>65</v>
      </c>
      <c r="Q86" s="1">
        <v>5.0999999999999996</v>
      </c>
      <c r="R86" s="1">
        <v>4</v>
      </c>
      <c r="S86" s="1">
        <v>8</v>
      </c>
      <c r="T86" s="1">
        <f t="shared" si="36"/>
        <v>1</v>
      </c>
      <c r="U86" s="1">
        <f t="shared" si="28"/>
        <v>0</v>
      </c>
      <c r="V86" s="1">
        <f t="shared" si="29"/>
        <v>0</v>
      </c>
      <c r="W86" s="1">
        <f t="shared" si="30"/>
        <v>0</v>
      </c>
      <c r="X86" s="1">
        <f t="shared" si="31"/>
        <v>1</v>
      </c>
      <c r="AE86" s="1" t="s">
        <v>66</v>
      </c>
      <c r="AF86" s="1">
        <v>4.8</v>
      </c>
      <c r="AG86" s="1">
        <v>4</v>
      </c>
      <c r="AH86" s="1">
        <v>6</v>
      </c>
      <c r="AI86" s="1">
        <f t="shared" si="38"/>
        <v>1</v>
      </c>
      <c r="AJ86" s="1">
        <f t="shared" si="32"/>
        <v>0</v>
      </c>
      <c r="AK86" s="1">
        <f t="shared" si="33"/>
        <v>0</v>
      </c>
      <c r="AL86" s="1">
        <f t="shared" si="34"/>
        <v>0</v>
      </c>
      <c r="AM86" s="1">
        <f t="shared" si="35"/>
        <v>1</v>
      </c>
    </row>
    <row r="87" spans="1:39" x14ac:dyDescent="0.25">
      <c r="A87" s="1" t="s">
        <v>134</v>
      </c>
      <c r="B87" s="1">
        <v>6.3</v>
      </c>
      <c r="C87" s="1">
        <v>4</v>
      </c>
      <c r="D87" s="1">
        <v>2</v>
      </c>
      <c r="E87" s="1">
        <f t="shared" si="37"/>
        <v>0</v>
      </c>
      <c r="F87" s="1">
        <f t="shared" si="24"/>
        <v>0</v>
      </c>
      <c r="G87" s="1">
        <f t="shared" si="25"/>
        <v>0</v>
      </c>
      <c r="H87" s="1">
        <f t="shared" si="26"/>
        <v>1</v>
      </c>
      <c r="I87" s="1">
        <f t="shared" si="27"/>
        <v>1</v>
      </c>
      <c r="P87" s="1" t="s">
        <v>182</v>
      </c>
      <c r="Q87" s="1">
        <v>5.0999999999999996</v>
      </c>
      <c r="R87" s="1">
        <v>4</v>
      </c>
      <c r="S87" s="1">
        <v>8</v>
      </c>
      <c r="T87" s="1">
        <f t="shared" si="36"/>
        <v>1</v>
      </c>
      <c r="U87" s="1">
        <f t="shared" si="28"/>
        <v>0</v>
      </c>
      <c r="V87" s="1">
        <f t="shared" si="29"/>
        <v>0</v>
      </c>
      <c r="W87" s="1">
        <f t="shared" si="30"/>
        <v>0</v>
      </c>
      <c r="X87" s="1">
        <f t="shared" si="31"/>
        <v>1</v>
      </c>
      <c r="AE87" s="1" t="s">
        <v>177</v>
      </c>
      <c r="AF87" s="1">
        <v>4.8</v>
      </c>
      <c r="AG87" s="1">
        <v>4</v>
      </c>
      <c r="AH87" s="1">
        <v>6</v>
      </c>
      <c r="AI87" s="1">
        <f t="shared" si="38"/>
        <v>1</v>
      </c>
      <c r="AJ87" s="1">
        <f t="shared" si="32"/>
        <v>0</v>
      </c>
      <c r="AK87" s="1">
        <f t="shared" si="33"/>
        <v>0</v>
      </c>
      <c r="AL87" s="1">
        <f t="shared" si="34"/>
        <v>0</v>
      </c>
      <c r="AM87" s="1">
        <f t="shared" si="35"/>
        <v>1</v>
      </c>
    </row>
    <row r="88" spans="1:39" x14ac:dyDescent="0.25">
      <c r="A88" s="1" t="s">
        <v>134</v>
      </c>
      <c r="B88" s="1">
        <v>6.3</v>
      </c>
      <c r="C88" s="1">
        <v>4</v>
      </c>
      <c r="D88" s="1">
        <v>2</v>
      </c>
      <c r="E88" s="1">
        <f t="shared" si="37"/>
        <v>0</v>
      </c>
      <c r="F88" s="1">
        <f t="shared" si="24"/>
        <v>0</v>
      </c>
      <c r="G88" s="1">
        <f t="shared" si="25"/>
        <v>0</v>
      </c>
      <c r="H88" s="1">
        <f t="shared" si="26"/>
        <v>1</v>
      </c>
      <c r="I88" s="1">
        <f t="shared" si="27"/>
        <v>1</v>
      </c>
      <c r="P88" s="1" t="s">
        <v>65</v>
      </c>
      <c r="Q88" s="1">
        <v>5.0999999999999996</v>
      </c>
      <c r="R88" s="1">
        <v>4</v>
      </c>
      <c r="S88" s="1">
        <v>7</v>
      </c>
      <c r="T88" s="1">
        <f t="shared" si="36"/>
        <v>1</v>
      </c>
      <c r="U88" s="1">
        <f t="shared" si="28"/>
        <v>0</v>
      </c>
      <c r="V88" s="1">
        <f t="shared" si="29"/>
        <v>0</v>
      </c>
      <c r="W88" s="1">
        <f t="shared" si="30"/>
        <v>0</v>
      </c>
      <c r="X88" s="1">
        <f t="shared" si="31"/>
        <v>1</v>
      </c>
      <c r="AE88" s="1" t="s">
        <v>85</v>
      </c>
      <c r="AF88" s="1">
        <v>4.8</v>
      </c>
      <c r="AG88" s="1">
        <v>4</v>
      </c>
      <c r="AH88" s="1">
        <v>6</v>
      </c>
      <c r="AI88" s="1">
        <f t="shared" si="38"/>
        <v>1</v>
      </c>
      <c r="AJ88" s="1">
        <f t="shared" si="32"/>
        <v>0</v>
      </c>
      <c r="AK88" s="1">
        <f t="shared" si="33"/>
        <v>0</v>
      </c>
      <c r="AL88" s="1">
        <f t="shared" si="34"/>
        <v>0</v>
      </c>
      <c r="AM88" s="1">
        <f t="shared" si="35"/>
        <v>1</v>
      </c>
    </row>
    <row r="89" spans="1:39" x14ac:dyDescent="0.25">
      <c r="A89" s="1" t="s">
        <v>134</v>
      </c>
      <c r="B89" s="1">
        <v>6.3</v>
      </c>
      <c r="C89" s="1">
        <v>4</v>
      </c>
      <c r="D89" s="1">
        <v>1</v>
      </c>
      <c r="E89" s="1">
        <f t="shared" si="37"/>
        <v>0</v>
      </c>
      <c r="F89" s="1">
        <f t="shared" si="24"/>
        <v>0</v>
      </c>
      <c r="G89" s="1">
        <f t="shared" si="25"/>
        <v>0</v>
      </c>
      <c r="H89" s="1">
        <f t="shared" si="26"/>
        <v>1</v>
      </c>
      <c r="I89" s="1">
        <f t="shared" si="27"/>
        <v>1</v>
      </c>
      <c r="P89" s="1" t="s">
        <v>132</v>
      </c>
      <c r="Q89" s="1">
        <v>5.0999999999999996</v>
      </c>
      <c r="R89" s="1">
        <v>4</v>
      </c>
      <c r="S89" s="1">
        <v>6</v>
      </c>
      <c r="T89" s="1">
        <f t="shared" si="36"/>
        <v>1</v>
      </c>
      <c r="U89" s="1">
        <f t="shared" si="28"/>
        <v>0</v>
      </c>
      <c r="V89" s="1">
        <f t="shared" si="29"/>
        <v>0</v>
      </c>
      <c r="W89" s="1">
        <f t="shared" si="30"/>
        <v>0</v>
      </c>
      <c r="X89" s="1">
        <f t="shared" si="31"/>
        <v>1</v>
      </c>
      <c r="AE89" s="1" t="s">
        <v>66</v>
      </c>
      <c r="AF89" s="1">
        <v>4.8</v>
      </c>
      <c r="AG89" s="1">
        <v>4</v>
      </c>
      <c r="AH89" s="1">
        <v>5</v>
      </c>
      <c r="AI89" s="1">
        <f t="shared" si="38"/>
        <v>1</v>
      </c>
      <c r="AJ89" s="1">
        <f t="shared" si="32"/>
        <v>0</v>
      </c>
      <c r="AK89" s="1">
        <f t="shared" si="33"/>
        <v>0</v>
      </c>
      <c r="AL89" s="1">
        <f t="shared" si="34"/>
        <v>0</v>
      </c>
      <c r="AM89" s="1">
        <f t="shared" si="35"/>
        <v>1</v>
      </c>
    </row>
    <row r="90" spans="1:39" x14ac:dyDescent="0.25">
      <c r="A90" s="1" t="s">
        <v>134</v>
      </c>
      <c r="B90" s="1">
        <v>6.3</v>
      </c>
      <c r="C90" s="1">
        <v>4</v>
      </c>
      <c r="D90" s="1">
        <v>1</v>
      </c>
      <c r="E90" s="1">
        <f t="shared" si="37"/>
        <v>0</v>
      </c>
      <c r="F90" s="1">
        <f t="shared" si="24"/>
        <v>0</v>
      </c>
      <c r="G90" s="1">
        <f t="shared" si="25"/>
        <v>0</v>
      </c>
      <c r="H90" s="1">
        <f t="shared" si="26"/>
        <v>1</v>
      </c>
      <c r="I90" s="1">
        <f t="shared" si="27"/>
        <v>1</v>
      </c>
      <c r="P90" s="1" t="s">
        <v>147</v>
      </c>
      <c r="Q90" s="1">
        <v>5.0999999999999996</v>
      </c>
      <c r="R90" s="1">
        <v>4</v>
      </c>
      <c r="S90" s="1">
        <v>6</v>
      </c>
      <c r="T90" s="1">
        <f t="shared" si="36"/>
        <v>1</v>
      </c>
      <c r="U90" s="1">
        <f t="shared" si="28"/>
        <v>0</v>
      </c>
      <c r="V90" s="1">
        <f t="shared" si="29"/>
        <v>0</v>
      </c>
      <c r="W90" s="1">
        <f t="shared" si="30"/>
        <v>0</v>
      </c>
      <c r="X90" s="1">
        <f t="shared" si="31"/>
        <v>1</v>
      </c>
      <c r="AE90" s="1" t="s">
        <v>85</v>
      </c>
      <c r="AF90" s="1">
        <v>4.8</v>
      </c>
      <c r="AG90" s="1">
        <v>4</v>
      </c>
      <c r="AH90" s="1">
        <v>5</v>
      </c>
      <c r="AI90" s="1">
        <f t="shared" si="38"/>
        <v>1</v>
      </c>
      <c r="AJ90" s="1">
        <f t="shared" si="32"/>
        <v>0</v>
      </c>
      <c r="AK90" s="1">
        <f t="shared" si="33"/>
        <v>0</v>
      </c>
      <c r="AL90" s="1">
        <f t="shared" si="34"/>
        <v>0</v>
      </c>
      <c r="AM90" s="1">
        <f t="shared" si="35"/>
        <v>1</v>
      </c>
    </row>
    <row r="91" spans="1:39" x14ac:dyDescent="0.25">
      <c r="A91" s="1" t="s">
        <v>134</v>
      </c>
      <c r="B91" s="1">
        <v>6.3</v>
      </c>
      <c r="C91" s="1">
        <v>4</v>
      </c>
      <c r="D91" s="1">
        <v>0</v>
      </c>
      <c r="E91" s="1">
        <f t="shared" si="37"/>
        <v>0</v>
      </c>
      <c r="F91" s="1">
        <f t="shared" si="24"/>
        <v>0</v>
      </c>
      <c r="G91" s="1">
        <f t="shared" si="25"/>
        <v>0</v>
      </c>
      <c r="H91" s="1">
        <f t="shared" si="26"/>
        <v>1</v>
      </c>
      <c r="I91" s="1">
        <f t="shared" si="27"/>
        <v>1</v>
      </c>
      <c r="P91" s="1" t="s">
        <v>147</v>
      </c>
      <c r="Q91" s="1">
        <v>5.0999999999999996</v>
      </c>
      <c r="R91" s="1">
        <v>4</v>
      </c>
      <c r="S91" s="1">
        <v>6</v>
      </c>
      <c r="T91" s="1">
        <f t="shared" si="36"/>
        <v>1</v>
      </c>
      <c r="U91" s="1">
        <f t="shared" si="28"/>
        <v>0</v>
      </c>
      <c r="V91" s="1">
        <f t="shared" si="29"/>
        <v>0</v>
      </c>
      <c r="W91" s="1">
        <f t="shared" si="30"/>
        <v>0</v>
      </c>
      <c r="X91" s="1">
        <f t="shared" si="31"/>
        <v>1</v>
      </c>
      <c r="AE91" s="1" t="s">
        <v>171</v>
      </c>
      <c r="AF91" s="1">
        <v>4.7</v>
      </c>
      <c r="AG91" s="1">
        <v>4</v>
      </c>
      <c r="AH91" s="1">
        <v>12</v>
      </c>
      <c r="AI91" s="1">
        <f t="shared" si="38"/>
        <v>0</v>
      </c>
      <c r="AJ91" s="1">
        <f t="shared" si="32"/>
        <v>0</v>
      </c>
      <c r="AK91" s="1">
        <f t="shared" si="33"/>
        <v>1</v>
      </c>
      <c r="AL91" s="1">
        <f t="shared" si="34"/>
        <v>0</v>
      </c>
      <c r="AM91" s="1">
        <f t="shared" si="35"/>
        <v>1</v>
      </c>
    </row>
    <row r="92" spans="1:39" x14ac:dyDescent="0.25">
      <c r="A92" s="1" t="s">
        <v>89</v>
      </c>
      <c r="B92" s="1">
        <v>6.2</v>
      </c>
      <c r="C92" s="1">
        <v>4</v>
      </c>
      <c r="D92" s="1">
        <v>2</v>
      </c>
      <c r="E92" s="1">
        <f t="shared" si="37"/>
        <v>0</v>
      </c>
      <c r="F92" s="1">
        <f t="shared" si="24"/>
        <v>0</v>
      </c>
      <c r="G92" s="1">
        <f t="shared" si="25"/>
        <v>0</v>
      </c>
      <c r="H92" s="1">
        <f t="shared" si="26"/>
        <v>1</v>
      </c>
      <c r="I92" s="1">
        <f t="shared" si="27"/>
        <v>1</v>
      </c>
      <c r="P92" s="1" t="s">
        <v>147</v>
      </c>
      <c r="Q92" s="1">
        <v>5.0999999999999996</v>
      </c>
      <c r="R92" s="1">
        <v>4</v>
      </c>
      <c r="S92" s="1">
        <v>5</v>
      </c>
      <c r="T92" s="1">
        <f t="shared" si="36"/>
        <v>1</v>
      </c>
      <c r="U92" s="1">
        <f t="shared" si="28"/>
        <v>0</v>
      </c>
      <c r="V92" s="1">
        <f t="shared" si="29"/>
        <v>0</v>
      </c>
      <c r="W92" s="1">
        <f t="shared" si="30"/>
        <v>0</v>
      </c>
      <c r="X92" s="1">
        <f t="shared" si="31"/>
        <v>1</v>
      </c>
      <c r="AE92" s="1" t="s">
        <v>127</v>
      </c>
      <c r="AF92" s="1">
        <v>4.7</v>
      </c>
      <c r="AG92" s="1">
        <v>4</v>
      </c>
      <c r="AH92" s="1">
        <v>8</v>
      </c>
      <c r="AI92" s="1">
        <f t="shared" si="38"/>
        <v>1</v>
      </c>
      <c r="AJ92" s="1">
        <f t="shared" si="32"/>
        <v>0</v>
      </c>
      <c r="AK92" s="1">
        <f t="shared" si="33"/>
        <v>0</v>
      </c>
      <c r="AL92" s="1">
        <f t="shared" si="34"/>
        <v>0</v>
      </c>
      <c r="AM92" s="1">
        <f t="shared" si="35"/>
        <v>1</v>
      </c>
    </row>
    <row r="93" spans="1:39" x14ac:dyDescent="0.25">
      <c r="A93" s="1" t="s">
        <v>89</v>
      </c>
      <c r="B93" s="1">
        <v>6.2</v>
      </c>
      <c r="C93" s="1">
        <v>4</v>
      </c>
      <c r="D93" s="1">
        <v>2</v>
      </c>
      <c r="E93" s="1">
        <f t="shared" si="37"/>
        <v>0</v>
      </c>
      <c r="F93" s="1">
        <f t="shared" si="24"/>
        <v>0</v>
      </c>
      <c r="G93" s="1">
        <f t="shared" si="25"/>
        <v>0</v>
      </c>
      <c r="H93" s="1">
        <f t="shared" si="26"/>
        <v>1</v>
      </c>
      <c r="I93" s="1">
        <f t="shared" si="27"/>
        <v>1</v>
      </c>
      <c r="P93" s="1" t="s">
        <v>182</v>
      </c>
      <c r="Q93" s="1">
        <v>5.0999999999999996</v>
      </c>
      <c r="R93" s="1">
        <v>4</v>
      </c>
      <c r="S93" s="1">
        <v>5</v>
      </c>
      <c r="T93" s="1">
        <f t="shared" si="36"/>
        <v>1</v>
      </c>
      <c r="U93" s="1">
        <f t="shared" si="28"/>
        <v>0</v>
      </c>
      <c r="V93" s="1">
        <f t="shared" si="29"/>
        <v>0</v>
      </c>
      <c r="W93" s="1">
        <f t="shared" si="30"/>
        <v>0</v>
      </c>
      <c r="X93" s="1">
        <f t="shared" si="31"/>
        <v>1</v>
      </c>
      <c r="AE93" s="1" t="s">
        <v>171</v>
      </c>
      <c r="AF93" s="1">
        <v>4.7</v>
      </c>
      <c r="AG93" s="1">
        <v>4</v>
      </c>
      <c r="AH93" s="1">
        <v>8</v>
      </c>
      <c r="AI93" s="1">
        <f t="shared" si="38"/>
        <v>1</v>
      </c>
      <c r="AJ93" s="1">
        <f t="shared" si="32"/>
        <v>0</v>
      </c>
      <c r="AK93" s="1">
        <f t="shared" si="33"/>
        <v>0</v>
      </c>
      <c r="AL93" s="1">
        <f t="shared" si="34"/>
        <v>0</v>
      </c>
      <c r="AM93" s="1">
        <f t="shared" si="35"/>
        <v>1</v>
      </c>
    </row>
    <row r="94" spans="1:39" x14ac:dyDescent="0.25">
      <c r="A94" s="1" t="s">
        <v>89</v>
      </c>
      <c r="B94" s="1">
        <v>6.2</v>
      </c>
      <c r="C94" s="1">
        <v>4</v>
      </c>
      <c r="D94" s="1">
        <v>1</v>
      </c>
      <c r="E94" s="1">
        <f t="shared" si="37"/>
        <v>0</v>
      </c>
      <c r="F94" s="1">
        <f t="shared" si="24"/>
        <v>0</v>
      </c>
      <c r="G94" s="1">
        <f t="shared" si="25"/>
        <v>0</v>
      </c>
      <c r="H94" s="1">
        <f t="shared" si="26"/>
        <v>1</v>
      </c>
      <c r="I94" s="1">
        <f t="shared" si="27"/>
        <v>1</v>
      </c>
      <c r="K94" s="1">
        <v>0.42</v>
      </c>
      <c r="L94" s="1">
        <v>0.3</v>
      </c>
      <c r="M94" s="1">
        <f>L94*$K$94</f>
        <v>0.126</v>
      </c>
      <c r="P94" s="1" t="s">
        <v>182</v>
      </c>
      <c r="Q94" s="1">
        <v>5.0999999999999996</v>
      </c>
      <c r="R94" s="1">
        <v>4</v>
      </c>
      <c r="S94" s="1">
        <v>5</v>
      </c>
      <c r="T94" s="1">
        <f t="shared" si="36"/>
        <v>1</v>
      </c>
      <c r="U94" s="1">
        <f t="shared" si="28"/>
        <v>0</v>
      </c>
      <c r="V94" s="1">
        <f t="shared" si="29"/>
        <v>0</v>
      </c>
      <c r="W94" s="1">
        <f t="shared" si="30"/>
        <v>0</v>
      </c>
      <c r="X94" s="1">
        <f t="shared" si="31"/>
        <v>1</v>
      </c>
      <c r="AE94" s="1" t="s">
        <v>141</v>
      </c>
      <c r="AF94" s="1">
        <v>4.7</v>
      </c>
      <c r="AG94" s="1">
        <v>4</v>
      </c>
      <c r="AH94" s="1">
        <v>6</v>
      </c>
      <c r="AI94" s="1">
        <f t="shared" si="38"/>
        <v>1</v>
      </c>
      <c r="AJ94" s="1">
        <f t="shared" si="32"/>
        <v>0</v>
      </c>
      <c r="AK94" s="1">
        <f t="shared" si="33"/>
        <v>0</v>
      </c>
      <c r="AL94" s="1">
        <f t="shared" si="34"/>
        <v>0</v>
      </c>
      <c r="AM94" s="1">
        <f t="shared" si="35"/>
        <v>1</v>
      </c>
    </row>
    <row r="95" spans="1:39" x14ac:dyDescent="0.25">
      <c r="A95" s="1" t="s">
        <v>118</v>
      </c>
      <c r="B95" s="1">
        <v>6.2</v>
      </c>
      <c r="C95" s="1">
        <v>4</v>
      </c>
      <c r="D95" s="1">
        <v>1</v>
      </c>
      <c r="E95" s="1">
        <f t="shared" si="37"/>
        <v>0</v>
      </c>
      <c r="F95" s="1">
        <f t="shared" si="24"/>
        <v>0</v>
      </c>
      <c r="G95" s="1">
        <f t="shared" si="25"/>
        <v>0</v>
      </c>
      <c r="H95" s="1">
        <f t="shared" si="26"/>
        <v>1</v>
      </c>
      <c r="I95" s="1">
        <f t="shared" si="27"/>
        <v>1</v>
      </c>
      <c r="L95" s="1">
        <v>0.61</v>
      </c>
      <c r="M95" s="1">
        <f t="shared" ref="M95:M97" si="39">L95*$K$94</f>
        <v>0.25619999999999998</v>
      </c>
      <c r="P95" s="1" t="s">
        <v>147</v>
      </c>
      <c r="Q95" s="1">
        <v>5.0999999999999996</v>
      </c>
      <c r="R95" s="1">
        <v>4</v>
      </c>
      <c r="S95" s="1">
        <v>5</v>
      </c>
      <c r="T95" s="1">
        <f t="shared" si="36"/>
        <v>1</v>
      </c>
      <c r="U95" s="1">
        <f t="shared" si="28"/>
        <v>0</v>
      </c>
      <c r="V95" s="1">
        <f t="shared" si="29"/>
        <v>0</v>
      </c>
      <c r="W95" s="1">
        <f t="shared" si="30"/>
        <v>0</v>
      </c>
      <c r="X95" s="1">
        <f t="shared" si="31"/>
        <v>1</v>
      </c>
      <c r="AE95" s="1" t="s">
        <v>171</v>
      </c>
      <c r="AF95" s="1">
        <v>4.7</v>
      </c>
      <c r="AG95" s="1">
        <v>4</v>
      </c>
      <c r="AH95" s="1">
        <v>6</v>
      </c>
      <c r="AI95" s="1">
        <f t="shared" si="38"/>
        <v>1</v>
      </c>
      <c r="AJ95" s="1">
        <f t="shared" si="32"/>
        <v>0</v>
      </c>
      <c r="AK95" s="1">
        <f t="shared" si="33"/>
        <v>0</v>
      </c>
      <c r="AL95" s="1">
        <f t="shared" si="34"/>
        <v>0</v>
      </c>
      <c r="AM95" s="1">
        <f t="shared" si="35"/>
        <v>1</v>
      </c>
    </row>
    <row r="96" spans="1:39" x14ac:dyDescent="0.25">
      <c r="A96" s="1" t="s">
        <v>118</v>
      </c>
      <c r="B96" s="1">
        <v>6.2</v>
      </c>
      <c r="C96" s="1">
        <v>4</v>
      </c>
      <c r="D96" s="1">
        <v>1</v>
      </c>
      <c r="E96" s="1">
        <f t="shared" si="37"/>
        <v>0</v>
      </c>
      <c r="F96" s="1">
        <f t="shared" si="24"/>
        <v>0</v>
      </c>
      <c r="G96" s="1">
        <f t="shared" si="25"/>
        <v>0</v>
      </c>
      <c r="H96" s="1">
        <f t="shared" si="26"/>
        <v>1</v>
      </c>
      <c r="I96" s="1">
        <f t="shared" si="27"/>
        <v>1</v>
      </c>
      <c r="L96" s="1">
        <v>0.66</v>
      </c>
      <c r="M96" s="1">
        <f t="shared" si="39"/>
        <v>0.2772</v>
      </c>
      <c r="P96" s="1" t="s">
        <v>182</v>
      </c>
      <c r="Q96" s="1">
        <v>5.0999999999999996</v>
      </c>
      <c r="R96" s="1">
        <v>4</v>
      </c>
      <c r="S96" s="1">
        <v>2.5</v>
      </c>
      <c r="T96" s="1">
        <f t="shared" si="36"/>
        <v>0</v>
      </c>
      <c r="U96" s="1">
        <f t="shared" si="28"/>
        <v>1</v>
      </c>
      <c r="V96" s="1">
        <f t="shared" si="29"/>
        <v>0</v>
      </c>
      <c r="W96" s="1">
        <f t="shared" si="30"/>
        <v>0</v>
      </c>
      <c r="X96" s="1">
        <f t="shared" si="31"/>
        <v>1</v>
      </c>
      <c r="AE96" s="1" t="s">
        <v>141</v>
      </c>
      <c r="AF96" s="1">
        <v>4.7</v>
      </c>
      <c r="AG96" s="1">
        <v>4</v>
      </c>
      <c r="AH96" s="1">
        <v>6</v>
      </c>
      <c r="AI96" s="1">
        <f t="shared" si="38"/>
        <v>1</v>
      </c>
      <c r="AJ96" s="1">
        <f t="shared" si="32"/>
        <v>0</v>
      </c>
      <c r="AK96" s="1">
        <f t="shared" si="33"/>
        <v>0</v>
      </c>
      <c r="AL96" s="1">
        <f t="shared" si="34"/>
        <v>0</v>
      </c>
      <c r="AM96" s="1">
        <f t="shared" si="35"/>
        <v>1</v>
      </c>
    </row>
    <row r="97" spans="1:39" x14ac:dyDescent="0.25">
      <c r="A97" s="1" t="s">
        <v>89</v>
      </c>
      <c r="B97" s="1">
        <v>6.2</v>
      </c>
      <c r="C97" s="1">
        <v>4</v>
      </c>
      <c r="D97" s="1">
        <v>1</v>
      </c>
      <c r="E97" s="1">
        <f t="shared" si="37"/>
        <v>0</v>
      </c>
      <c r="F97" s="1">
        <f t="shared" si="24"/>
        <v>0</v>
      </c>
      <c r="G97" s="1">
        <f t="shared" si="25"/>
        <v>0</v>
      </c>
      <c r="H97" s="1">
        <f t="shared" si="26"/>
        <v>1</v>
      </c>
      <c r="I97" s="1">
        <f t="shared" si="27"/>
        <v>1</v>
      </c>
      <c r="L97" s="1">
        <v>0.71</v>
      </c>
      <c r="M97" s="1">
        <f t="shared" si="39"/>
        <v>0.29819999999999997</v>
      </c>
      <c r="P97" s="1" t="s">
        <v>98</v>
      </c>
      <c r="Q97" s="1">
        <v>5</v>
      </c>
      <c r="R97" s="1">
        <v>4</v>
      </c>
      <c r="S97" s="1">
        <v>15</v>
      </c>
      <c r="T97" s="1">
        <f t="shared" si="36"/>
        <v>0</v>
      </c>
      <c r="U97" s="1">
        <f t="shared" si="28"/>
        <v>0</v>
      </c>
      <c r="V97" s="1">
        <f t="shared" si="29"/>
        <v>1</v>
      </c>
      <c r="W97" s="1">
        <f t="shared" si="30"/>
        <v>0</v>
      </c>
      <c r="X97" s="1">
        <f t="shared" si="31"/>
        <v>1</v>
      </c>
      <c r="AE97" s="1" t="s">
        <v>171</v>
      </c>
      <c r="AF97" s="1">
        <v>4.7</v>
      </c>
      <c r="AG97" s="1">
        <v>4</v>
      </c>
      <c r="AH97" s="1">
        <v>6</v>
      </c>
      <c r="AI97" s="1">
        <f t="shared" si="38"/>
        <v>1</v>
      </c>
      <c r="AJ97" s="1">
        <f t="shared" si="32"/>
        <v>0</v>
      </c>
      <c r="AK97" s="1">
        <f t="shared" si="33"/>
        <v>0</v>
      </c>
      <c r="AL97" s="1">
        <f t="shared" si="34"/>
        <v>0</v>
      </c>
      <c r="AM97" s="1">
        <f t="shared" si="35"/>
        <v>1</v>
      </c>
    </row>
    <row r="98" spans="1:39" x14ac:dyDescent="0.25">
      <c r="A98" s="1" t="s">
        <v>118</v>
      </c>
      <c r="B98" s="1">
        <v>6.2</v>
      </c>
      <c r="C98" s="1">
        <v>4</v>
      </c>
      <c r="D98" s="1">
        <v>1</v>
      </c>
      <c r="E98" s="1">
        <f t="shared" si="37"/>
        <v>0</v>
      </c>
      <c r="F98" s="1">
        <f t="shared" ref="F98:F116" si="40">IF(AND((D98&lt;C98),(D98&gt;2),(C98&lt;10)),1,0)</f>
        <v>0</v>
      </c>
      <c r="G98" s="1">
        <f t="shared" ref="G98:G116" si="41">IF(D98&gt;=10,1,0)</f>
        <v>0</v>
      </c>
      <c r="H98" s="1">
        <f t="shared" ref="H98:H116" si="42">IF(D98&lt;=2,1,0)</f>
        <v>1</v>
      </c>
      <c r="I98" s="1">
        <f t="shared" ref="I98:I129" si="43">SUM(E98:H98)</f>
        <v>1</v>
      </c>
      <c r="M98" s="1">
        <f>0.71*0.71</f>
        <v>0.50409999999999999</v>
      </c>
      <c r="P98" s="1" t="s">
        <v>180</v>
      </c>
      <c r="Q98" s="1">
        <v>5</v>
      </c>
      <c r="R98" s="1">
        <v>4</v>
      </c>
      <c r="S98" s="1">
        <v>11</v>
      </c>
      <c r="T98" s="1">
        <f t="shared" si="36"/>
        <v>0</v>
      </c>
      <c r="U98" s="1">
        <f t="shared" si="28"/>
        <v>0</v>
      </c>
      <c r="V98" s="1">
        <f t="shared" si="29"/>
        <v>1</v>
      </c>
      <c r="W98" s="1">
        <f t="shared" si="30"/>
        <v>0</v>
      </c>
      <c r="X98" s="1">
        <f t="shared" si="31"/>
        <v>1</v>
      </c>
      <c r="AE98" s="1" t="s">
        <v>171</v>
      </c>
      <c r="AF98" s="1">
        <v>4.7</v>
      </c>
      <c r="AG98" s="1">
        <v>4</v>
      </c>
      <c r="AH98" s="1">
        <v>6</v>
      </c>
      <c r="AI98" s="1">
        <f t="shared" si="38"/>
        <v>1</v>
      </c>
      <c r="AJ98" s="1">
        <f t="shared" si="32"/>
        <v>0</v>
      </c>
      <c r="AK98" s="1">
        <f t="shared" si="33"/>
        <v>0</v>
      </c>
      <c r="AL98" s="1">
        <f t="shared" si="34"/>
        <v>0</v>
      </c>
      <c r="AM98" s="1">
        <f t="shared" si="35"/>
        <v>1</v>
      </c>
    </row>
    <row r="99" spans="1:39" x14ac:dyDescent="0.25">
      <c r="A99" s="1" t="s">
        <v>118</v>
      </c>
      <c r="B99" s="1">
        <v>6.2</v>
      </c>
      <c r="C99" s="1">
        <v>4</v>
      </c>
      <c r="D99" s="1">
        <v>0</v>
      </c>
      <c r="E99" s="1">
        <f t="shared" si="37"/>
        <v>0</v>
      </c>
      <c r="F99" s="1">
        <f t="shared" si="40"/>
        <v>0</v>
      </c>
      <c r="G99" s="1">
        <f t="shared" si="41"/>
        <v>0</v>
      </c>
      <c r="H99" s="1">
        <f t="shared" si="42"/>
        <v>1</v>
      </c>
      <c r="I99" s="1">
        <f t="shared" si="43"/>
        <v>1</v>
      </c>
      <c r="P99" s="1" t="s">
        <v>180</v>
      </c>
      <c r="Q99" s="1">
        <v>5</v>
      </c>
      <c r="R99" s="1">
        <v>4</v>
      </c>
      <c r="S99" s="1">
        <v>8</v>
      </c>
      <c r="T99" s="1">
        <f t="shared" si="36"/>
        <v>1</v>
      </c>
      <c r="U99" s="1">
        <f t="shared" si="28"/>
        <v>0</v>
      </c>
      <c r="V99" s="1">
        <f t="shared" si="29"/>
        <v>0</v>
      </c>
      <c r="W99" s="1">
        <f t="shared" si="30"/>
        <v>0</v>
      </c>
      <c r="X99" s="1">
        <f t="shared" si="31"/>
        <v>1</v>
      </c>
      <c r="AE99" s="1" t="s">
        <v>141</v>
      </c>
      <c r="AF99" s="1">
        <v>4.7</v>
      </c>
      <c r="AG99" s="1">
        <v>4</v>
      </c>
      <c r="AH99" s="1">
        <v>6</v>
      </c>
      <c r="AI99" s="1">
        <f t="shared" si="38"/>
        <v>1</v>
      </c>
      <c r="AJ99" s="1">
        <f t="shared" si="32"/>
        <v>0</v>
      </c>
      <c r="AK99" s="1">
        <f t="shared" si="33"/>
        <v>0</v>
      </c>
      <c r="AL99" s="1">
        <f t="shared" si="34"/>
        <v>0</v>
      </c>
      <c r="AM99" s="1">
        <f t="shared" si="35"/>
        <v>1</v>
      </c>
    </row>
    <row r="100" spans="1:39" x14ac:dyDescent="0.25">
      <c r="A100" s="1" t="s">
        <v>118</v>
      </c>
      <c r="B100" s="1">
        <v>6.2</v>
      </c>
      <c r="C100" s="1">
        <v>4</v>
      </c>
      <c r="D100" s="1">
        <v>0</v>
      </c>
      <c r="E100" s="1">
        <f t="shared" si="37"/>
        <v>0</v>
      </c>
      <c r="F100" s="1">
        <f t="shared" si="40"/>
        <v>0</v>
      </c>
      <c r="G100" s="1">
        <f t="shared" si="41"/>
        <v>0</v>
      </c>
      <c r="H100" s="1">
        <f t="shared" si="42"/>
        <v>1</v>
      </c>
      <c r="I100" s="1">
        <f t="shared" si="43"/>
        <v>1</v>
      </c>
      <c r="P100" s="1" t="s">
        <v>180</v>
      </c>
      <c r="Q100" s="1">
        <v>5</v>
      </c>
      <c r="R100" s="1">
        <v>4</v>
      </c>
      <c r="S100" s="1">
        <v>8</v>
      </c>
      <c r="T100" s="1">
        <f t="shared" si="36"/>
        <v>1</v>
      </c>
      <c r="U100" s="1">
        <f t="shared" si="28"/>
        <v>0</v>
      </c>
      <c r="V100" s="1">
        <f t="shared" si="29"/>
        <v>0</v>
      </c>
      <c r="W100" s="1">
        <f t="shared" si="30"/>
        <v>0</v>
      </c>
      <c r="X100" s="1">
        <f t="shared" si="31"/>
        <v>1</v>
      </c>
      <c r="AE100" s="1" t="s">
        <v>141</v>
      </c>
      <c r="AF100" s="1">
        <v>4.7</v>
      </c>
      <c r="AG100" s="1">
        <v>4</v>
      </c>
      <c r="AH100" s="1">
        <v>6</v>
      </c>
      <c r="AI100" s="1">
        <f t="shared" si="38"/>
        <v>1</v>
      </c>
      <c r="AJ100" s="1">
        <f t="shared" si="32"/>
        <v>0</v>
      </c>
      <c r="AK100" s="1">
        <f t="shared" si="33"/>
        <v>0</v>
      </c>
      <c r="AL100" s="1">
        <f t="shared" si="34"/>
        <v>0</v>
      </c>
      <c r="AM100" s="1">
        <f t="shared" si="35"/>
        <v>1</v>
      </c>
    </row>
    <row r="101" spans="1:39" x14ac:dyDescent="0.25">
      <c r="A101" s="1" t="s">
        <v>118</v>
      </c>
      <c r="B101" s="1">
        <v>6.2</v>
      </c>
      <c r="C101" s="1">
        <v>4</v>
      </c>
      <c r="D101" s="1">
        <v>0</v>
      </c>
      <c r="E101" s="1">
        <f t="shared" si="37"/>
        <v>0</v>
      </c>
      <c r="F101" s="1">
        <f t="shared" si="40"/>
        <v>0</v>
      </c>
      <c r="G101" s="1">
        <f t="shared" si="41"/>
        <v>0</v>
      </c>
      <c r="H101" s="1">
        <f t="shared" si="42"/>
        <v>1</v>
      </c>
      <c r="I101" s="1">
        <f t="shared" si="43"/>
        <v>1</v>
      </c>
      <c r="P101" s="1" t="s">
        <v>87</v>
      </c>
      <c r="Q101" s="1">
        <v>5</v>
      </c>
      <c r="R101" s="1">
        <v>4</v>
      </c>
      <c r="S101" s="1">
        <v>7</v>
      </c>
      <c r="T101" s="1">
        <f t="shared" si="36"/>
        <v>1</v>
      </c>
      <c r="U101" s="1">
        <f t="shared" si="28"/>
        <v>0</v>
      </c>
      <c r="V101" s="1">
        <f t="shared" si="29"/>
        <v>0</v>
      </c>
      <c r="W101" s="1">
        <f t="shared" si="30"/>
        <v>0</v>
      </c>
      <c r="X101" s="1">
        <f t="shared" si="31"/>
        <v>1</v>
      </c>
      <c r="AE101" s="1" t="s">
        <v>171</v>
      </c>
      <c r="AF101" s="1">
        <v>4.7</v>
      </c>
      <c r="AG101" s="1">
        <v>4</v>
      </c>
      <c r="AH101" s="1">
        <v>6</v>
      </c>
      <c r="AI101" s="1">
        <f t="shared" si="38"/>
        <v>1</v>
      </c>
      <c r="AJ101" s="1">
        <f t="shared" si="32"/>
        <v>0</v>
      </c>
      <c r="AK101" s="1">
        <f t="shared" si="33"/>
        <v>0</v>
      </c>
      <c r="AL101" s="1">
        <f t="shared" si="34"/>
        <v>0</v>
      </c>
      <c r="AM101" s="1">
        <f t="shared" si="35"/>
        <v>1</v>
      </c>
    </row>
    <row r="102" spans="1:39" x14ac:dyDescent="0.25">
      <c r="A102" s="1" t="s">
        <v>59</v>
      </c>
      <c r="B102" s="1">
        <v>6.7</v>
      </c>
      <c r="C102" s="1">
        <v>3</v>
      </c>
      <c r="D102" s="1">
        <v>7</v>
      </c>
      <c r="E102" s="1">
        <f t="shared" si="37"/>
        <v>1</v>
      </c>
      <c r="F102" s="1">
        <f t="shared" si="40"/>
        <v>0</v>
      </c>
      <c r="G102" s="1">
        <f t="shared" si="41"/>
        <v>0</v>
      </c>
      <c r="H102" s="1">
        <f t="shared" si="42"/>
        <v>0</v>
      </c>
      <c r="I102" s="1">
        <f t="shared" si="43"/>
        <v>1</v>
      </c>
      <c r="P102" s="1" t="s">
        <v>98</v>
      </c>
      <c r="Q102" s="1">
        <v>5</v>
      </c>
      <c r="R102" s="1">
        <v>4</v>
      </c>
      <c r="S102" s="1">
        <v>7</v>
      </c>
      <c r="T102" s="1">
        <f t="shared" si="36"/>
        <v>1</v>
      </c>
      <c r="U102" s="1">
        <f t="shared" si="28"/>
        <v>0</v>
      </c>
      <c r="V102" s="1">
        <f t="shared" si="29"/>
        <v>0</v>
      </c>
      <c r="W102" s="1">
        <f t="shared" si="30"/>
        <v>0</v>
      </c>
      <c r="X102" s="1">
        <f t="shared" si="31"/>
        <v>1</v>
      </c>
      <c r="AE102" s="1" t="s">
        <v>171</v>
      </c>
      <c r="AF102" s="1">
        <v>4.7</v>
      </c>
      <c r="AG102" s="1">
        <v>4</v>
      </c>
      <c r="AH102" s="1">
        <v>6</v>
      </c>
      <c r="AI102" s="1">
        <f t="shared" si="38"/>
        <v>1</v>
      </c>
      <c r="AJ102" s="1">
        <f t="shared" si="32"/>
        <v>0</v>
      </c>
      <c r="AK102" s="1">
        <f t="shared" si="33"/>
        <v>0</v>
      </c>
      <c r="AL102" s="1">
        <f t="shared" si="34"/>
        <v>0</v>
      </c>
      <c r="AM102" s="1">
        <f t="shared" si="35"/>
        <v>1</v>
      </c>
    </row>
    <row r="103" spans="1:39" x14ac:dyDescent="0.25">
      <c r="A103" s="1" t="s">
        <v>134</v>
      </c>
      <c r="B103" s="1">
        <v>6.3</v>
      </c>
      <c r="C103" s="1">
        <v>3</v>
      </c>
      <c r="D103" s="1">
        <v>8</v>
      </c>
      <c r="E103" s="1">
        <f t="shared" si="37"/>
        <v>1</v>
      </c>
      <c r="F103" s="1">
        <f t="shared" si="40"/>
        <v>0</v>
      </c>
      <c r="G103" s="1">
        <f t="shared" si="41"/>
        <v>0</v>
      </c>
      <c r="H103" s="1">
        <f t="shared" si="42"/>
        <v>0</v>
      </c>
      <c r="I103" s="1">
        <f t="shared" si="43"/>
        <v>1</v>
      </c>
      <c r="P103" s="1" t="s">
        <v>87</v>
      </c>
      <c r="Q103" s="1">
        <v>5</v>
      </c>
      <c r="R103" s="1">
        <v>4</v>
      </c>
      <c r="S103" s="1">
        <v>7</v>
      </c>
      <c r="T103" s="1">
        <f t="shared" ref="T103:T134" si="44">IF(AND((10&gt;S103),(S103&gt;R103),(R103&gt;2)),1,0)</f>
        <v>1</v>
      </c>
      <c r="U103" s="1">
        <f t="shared" si="28"/>
        <v>0</v>
      </c>
      <c r="V103" s="1">
        <f t="shared" si="29"/>
        <v>0</v>
      </c>
      <c r="W103" s="1">
        <f t="shared" si="30"/>
        <v>0</v>
      </c>
      <c r="X103" s="1">
        <f t="shared" si="31"/>
        <v>1</v>
      </c>
      <c r="AE103" s="1" t="s">
        <v>138</v>
      </c>
      <c r="AF103" s="1">
        <v>4.7</v>
      </c>
      <c r="AG103" s="1">
        <v>4</v>
      </c>
      <c r="AH103" s="1">
        <v>6</v>
      </c>
      <c r="AI103" s="1">
        <f t="shared" si="38"/>
        <v>1</v>
      </c>
      <c r="AJ103" s="1">
        <f t="shared" si="32"/>
        <v>0</v>
      </c>
      <c r="AK103" s="1">
        <f t="shared" si="33"/>
        <v>0</v>
      </c>
      <c r="AL103" s="1">
        <f t="shared" si="34"/>
        <v>0</v>
      </c>
      <c r="AM103" s="1">
        <f t="shared" si="35"/>
        <v>1</v>
      </c>
    </row>
    <row r="104" spans="1:39" x14ac:dyDescent="0.25">
      <c r="A104" s="1" t="s">
        <v>118</v>
      </c>
      <c r="B104" s="1">
        <v>6.2</v>
      </c>
      <c r="C104" s="1">
        <v>3</v>
      </c>
      <c r="D104" s="1">
        <v>21</v>
      </c>
      <c r="E104" s="1">
        <f t="shared" si="37"/>
        <v>0</v>
      </c>
      <c r="F104" s="1">
        <f t="shared" si="40"/>
        <v>0</v>
      </c>
      <c r="G104" s="1">
        <f t="shared" si="41"/>
        <v>1</v>
      </c>
      <c r="H104" s="1">
        <f t="shared" si="42"/>
        <v>0</v>
      </c>
      <c r="I104" s="1">
        <f t="shared" si="43"/>
        <v>1</v>
      </c>
      <c r="P104" s="1" t="s">
        <v>87</v>
      </c>
      <c r="Q104" s="1">
        <v>5</v>
      </c>
      <c r="R104" s="1">
        <v>4</v>
      </c>
      <c r="S104" s="1">
        <v>7</v>
      </c>
      <c r="T104" s="1">
        <f t="shared" si="44"/>
        <v>1</v>
      </c>
      <c r="U104" s="1">
        <f t="shared" si="28"/>
        <v>0</v>
      </c>
      <c r="V104" s="1">
        <f t="shared" si="29"/>
        <v>0</v>
      </c>
      <c r="W104" s="1">
        <f t="shared" si="30"/>
        <v>0</v>
      </c>
      <c r="X104" s="1">
        <f t="shared" si="31"/>
        <v>1</v>
      </c>
      <c r="AE104" s="1" t="s">
        <v>171</v>
      </c>
      <c r="AF104" s="1">
        <v>4.7</v>
      </c>
      <c r="AG104" s="1">
        <v>4</v>
      </c>
      <c r="AH104" s="1">
        <v>5</v>
      </c>
      <c r="AI104" s="1">
        <f t="shared" si="38"/>
        <v>1</v>
      </c>
      <c r="AJ104" s="1">
        <f t="shared" si="32"/>
        <v>0</v>
      </c>
      <c r="AK104" s="1">
        <f t="shared" si="33"/>
        <v>0</v>
      </c>
      <c r="AL104" s="1">
        <f t="shared" si="34"/>
        <v>0</v>
      </c>
      <c r="AM104" s="1">
        <f t="shared" si="35"/>
        <v>1</v>
      </c>
    </row>
    <row r="105" spans="1:39" x14ac:dyDescent="0.25">
      <c r="A105" s="1" t="s">
        <v>89</v>
      </c>
      <c r="B105" s="1">
        <v>6.2</v>
      </c>
      <c r="C105" s="1">
        <v>3</v>
      </c>
      <c r="D105" s="1">
        <v>14</v>
      </c>
      <c r="E105" s="1">
        <f t="shared" si="37"/>
        <v>0</v>
      </c>
      <c r="F105" s="1">
        <f t="shared" si="40"/>
        <v>0</v>
      </c>
      <c r="G105" s="1">
        <f t="shared" si="41"/>
        <v>1</v>
      </c>
      <c r="H105" s="1">
        <f t="shared" si="42"/>
        <v>0</v>
      </c>
      <c r="I105" s="1">
        <f t="shared" si="43"/>
        <v>1</v>
      </c>
      <c r="P105" s="1" t="s">
        <v>87</v>
      </c>
      <c r="Q105" s="1">
        <v>5</v>
      </c>
      <c r="R105" s="1">
        <v>4</v>
      </c>
      <c r="S105" s="1">
        <v>6</v>
      </c>
      <c r="T105" s="1">
        <f t="shared" si="44"/>
        <v>1</v>
      </c>
      <c r="U105" s="1">
        <f t="shared" si="28"/>
        <v>0</v>
      </c>
      <c r="V105" s="1">
        <f t="shared" si="29"/>
        <v>0</v>
      </c>
      <c r="W105" s="1">
        <f t="shared" si="30"/>
        <v>0</v>
      </c>
      <c r="X105" s="1">
        <f t="shared" si="31"/>
        <v>1</v>
      </c>
      <c r="AE105" s="1" t="s">
        <v>77</v>
      </c>
      <c r="AF105" s="1">
        <v>4.7</v>
      </c>
      <c r="AG105" s="1">
        <v>4</v>
      </c>
      <c r="AH105" s="1">
        <v>4</v>
      </c>
      <c r="AI105" s="1">
        <v>1</v>
      </c>
      <c r="AJ105" s="1">
        <f t="shared" si="32"/>
        <v>0</v>
      </c>
      <c r="AK105" s="1">
        <f t="shared" si="33"/>
        <v>0</v>
      </c>
      <c r="AL105" s="1">
        <f t="shared" si="34"/>
        <v>0</v>
      </c>
      <c r="AM105" s="1">
        <f t="shared" si="35"/>
        <v>1</v>
      </c>
    </row>
    <row r="106" spans="1:39" x14ac:dyDescent="0.25">
      <c r="A106" s="1" t="s">
        <v>118</v>
      </c>
      <c r="B106" s="1">
        <v>6.2</v>
      </c>
      <c r="C106" s="1">
        <v>3</v>
      </c>
      <c r="D106" s="1">
        <v>8</v>
      </c>
      <c r="E106" s="1">
        <f t="shared" si="37"/>
        <v>1</v>
      </c>
      <c r="F106" s="1">
        <f t="shared" si="40"/>
        <v>0</v>
      </c>
      <c r="G106" s="1">
        <f t="shared" si="41"/>
        <v>0</v>
      </c>
      <c r="H106" s="1">
        <f t="shared" si="42"/>
        <v>0</v>
      </c>
      <c r="I106" s="1">
        <f t="shared" si="43"/>
        <v>1</v>
      </c>
      <c r="P106" s="1" t="s">
        <v>98</v>
      </c>
      <c r="Q106" s="1">
        <v>5</v>
      </c>
      <c r="R106" s="1">
        <v>4</v>
      </c>
      <c r="S106" s="1">
        <v>6</v>
      </c>
      <c r="T106" s="1">
        <f t="shared" si="44"/>
        <v>1</v>
      </c>
      <c r="U106" s="1">
        <f t="shared" si="28"/>
        <v>0</v>
      </c>
      <c r="V106" s="1">
        <f t="shared" si="29"/>
        <v>0</v>
      </c>
      <c r="W106" s="1">
        <f t="shared" si="30"/>
        <v>0</v>
      </c>
      <c r="X106" s="1">
        <f t="shared" si="31"/>
        <v>1</v>
      </c>
      <c r="AE106" s="1" t="s">
        <v>81</v>
      </c>
      <c r="AF106" s="1">
        <v>4.5999999999999996</v>
      </c>
      <c r="AG106" s="1">
        <v>4</v>
      </c>
      <c r="AH106" s="1">
        <v>15</v>
      </c>
      <c r="AI106" s="1">
        <f t="shared" ref="AI106:AI137" si="45">IF(AND((10&gt;AH106),(AH106&gt;AG106),(AG106&gt;2)),1,0)</f>
        <v>0</v>
      </c>
      <c r="AJ106" s="1">
        <f t="shared" si="32"/>
        <v>0</v>
      </c>
      <c r="AK106" s="1">
        <f t="shared" si="33"/>
        <v>1</v>
      </c>
      <c r="AL106" s="1">
        <f t="shared" si="34"/>
        <v>0</v>
      </c>
      <c r="AM106" s="1">
        <f t="shared" si="35"/>
        <v>1</v>
      </c>
    </row>
    <row r="107" spans="1:39" x14ac:dyDescent="0.25">
      <c r="A107" s="1" t="s">
        <v>118</v>
      </c>
      <c r="B107" s="1">
        <v>6.2</v>
      </c>
      <c r="C107" s="1">
        <v>3</v>
      </c>
      <c r="D107" s="1">
        <v>7</v>
      </c>
      <c r="E107" s="1">
        <f t="shared" si="37"/>
        <v>1</v>
      </c>
      <c r="F107" s="1">
        <f t="shared" si="40"/>
        <v>0</v>
      </c>
      <c r="G107" s="1">
        <f t="shared" si="41"/>
        <v>0</v>
      </c>
      <c r="H107" s="1">
        <f t="shared" si="42"/>
        <v>0</v>
      </c>
      <c r="I107" s="1">
        <f t="shared" si="43"/>
        <v>1</v>
      </c>
      <c r="P107" s="1" t="s">
        <v>180</v>
      </c>
      <c r="Q107" s="1">
        <v>5</v>
      </c>
      <c r="R107" s="1">
        <v>4</v>
      </c>
      <c r="S107" s="1">
        <v>6</v>
      </c>
      <c r="T107" s="1">
        <f t="shared" si="44"/>
        <v>1</v>
      </c>
      <c r="U107" s="1">
        <f t="shared" si="28"/>
        <v>0</v>
      </c>
      <c r="V107" s="1">
        <f t="shared" si="29"/>
        <v>0</v>
      </c>
      <c r="W107" s="1">
        <f t="shared" si="30"/>
        <v>0</v>
      </c>
      <c r="X107" s="1">
        <f t="shared" si="31"/>
        <v>1</v>
      </c>
      <c r="AE107" s="1" t="s">
        <v>81</v>
      </c>
      <c r="AF107" s="1">
        <v>4.5999999999999996</v>
      </c>
      <c r="AG107" s="1">
        <v>4</v>
      </c>
      <c r="AH107" s="1">
        <v>12</v>
      </c>
      <c r="AI107" s="1">
        <f t="shared" si="45"/>
        <v>0</v>
      </c>
      <c r="AJ107" s="1">
        <f t="shared" si="32"/>
        <v>0</v>
      </c>
      <c r="AK107" s="1">
        <f t="shared" si="33"/>
        <v>1</v>
      </c>
      <c r="AL107" s="1">
        <f t="shared" si="34"/>
        <v>0</v>
      </c>
      <c r="AM107" s="1">
        <f t="shared" si="35"/>
        <v>1</v>
      </c>
    </row>
    <row r="108" spans="1:39" x14ac:dyDescent="0.25">
      <c r="A108" s="1" t="s">
        <v>89</v>
      </c>
      <c r="B108" s="1">
        <v>6.2</v>
      </c>
      <c r="C108" s="1">
        <v>3</v>
      </c>
      <c r="D108" s="1">
        <v>6</v>
      </c>
      <c r="E108" s="1">
        <f t="shared" si="37"/>
        <v>1</v>
      </c>
      <c r="F108" s="1">
        <f t="shared" si="40"/>
        <v>0</v>
      </c>
      <c r="G108" s="1">
        <f t="shared" si="41"/>
        <v>0</v>
      </c>
      <c r="H108" s="1">
        <f t="shared" si="42"/>
        <v>0</v>
      </c>
      <c r="I108" s="1">
        <f t="shared" si="43"/>
        <v>1</v>
      </c>
      <c r="P108" s="1" t="s">
        <v>87</v>
      </c>
      <c r="Q108" s="1">
        <v>5</v>
      </c>
      <c r="R108" s="1">
        <v>4</v>
      </c>
      <c r="S108" s="1">
        <v>6</v>
      </c>
      <c r="T108" s="1">
        <f t="shared" si="44"/>
        <v>1</v>
      </c>
      <c r="U108" s="1">
        <f t="shared" si="28"/>
        <v>0</v>
      </c>
      <c r="V108" s="1">
        <f t="shared" si="29"/>
        <v>0</v>
      </c>
      <c r="W108" s="1">
        <f t="shared" si="30"/>
        <v>0</v>
      </c>
      <c r="X108" s="1">
        <f t="shared" si="31"/>
        <v>1</v>
      </c>
      <c r="AE108" s="1" t="s">
        <v>133</v>
      </c>
      <c r="AF108" s="1">
        <v>4.5999999999999996</v>
      </c>
      <c r="AG108" s="1">
        <v>4</v>
      </c>
      <c r="AH108" s="1">
        <v>8</v>
      </c>
      <c r="AI108" s="1">
        <f t="shared" si="45"/>
        <v>1</v>
      </c>
      <c r="AJ108" s="1">
        <f t="shared" si="32"/>
        <v>0</v>
      </c>
      <c r="AK108" s="1">
        <f t="shared" si="33"/>
        <v>0</v>
      </c>
      <c r="AL108" s="1">
        <f t="shared" si="34"/>
        <v>0</v>
      </c>
      <c r="AM108" s="1">
        <f t="shared" si="35"/>
        <v>1</v>
      </c>
    </row>
    <row r="109" spans="1:39" x14ac:dyDescent="0.25">
      <c r="A109" s="1" t="s">
        <v>118</v>
      </c>
      <c r="B109" s="1">
        <v>6.2</v>
      </c>
      <c r="C109" s="1">
        <v>3</v>
      </c>
      <c r="D109" s="1">
        <v>6</v>
      </c>
      <c r="E109" s="1">
        <f t="shared" si="37"/>
        <v>1</v>
      </c>
      <c r="F109" s="1">
        <f t="shared" si="40"/>
        <v>0</v>
      </c>
      <c r="G109" s="1">
        <f t="shared" si="41"/>
        <v>0</v>
      </c>
      <c r="H109" s="1">
        <f t="shared" si="42"/>
        <v>0</v>
      </c>
      <c r="I109" s="1">
        <f t="shared" si="43"/>
        <v>1</v>
      </c>
      <c r="P109" s="1" t="s">
        <v>199</v>
      </c>
      <c r="Q109" s="1">
        <v>5</v>
      </c>
      <c r="R109" s="1">
        <v>4</v>
      </c>
      <c r="S109" s="1">
        <v>6</v>
      </c>
      <c r="T109" s="1">
        <f t="shared" si="44"/>
        <v>1</v>
      </c>
      <c r="U109" s="1">
        <f t="shared" si="28"/>
        <v>0</v>
      </c>
      <c r="V109" s="1">
        <f t="shared" si="29"/>
        <v>0</v>
      </c>
      <c r="W109" s="1">
        <f t="shared" si="30"/>
        <v>0</v>
      </c>
      <c r="X109" s="1">
        <f t="shared" si="31"/>
        <v>1</v>
      </c>
      <c r="AE109" s="1" t="s">
        <v>117</v>
      </c>
      <c r="AF109" s="1">
        <v>4.5999999999999996</v>
      </c>
      <c r="AG109" s="1">
        <v>4</v>
      </c>
      <c r="AH109" s="1">
        <v>8</v>
      </c>
      <c r="AI109" s="1">
        <f t="shared" si="45"/>
        <v>1</v>
      </c>
      <c r="AJ109" s="1">
        <f t="shared" si="32"/>
        <v>0</v>
      </c>
      <c r="AK109" s="1">
        <f t="shared" si="33"/>
        <v>0</v>
      </c>
      <c r="AL109" s="1">
        <f t="shared" si="34"/>
        <v>0</v>
      </c>
      <c r="AM109" s="1">
        <f t="shared" si="35"/>
        <v>1</v>
      </c>
    </row>
    <row r="110" spans="1:39" x14ac:dyDescent="0.25">
      <c r="A110" s="1" t="s">
        <v>155</v>
      </c>
      <c r="B110" s="1">
        <v>8.5</v>
      </c>
      <c r="C110" s="1">
        <v>3</v>
      </c>
      <c r="D110" s="1">
        <v>1</v>
      </c>
      <c r="E110" s="1">
        <f t="shared" si="37"/>
        <v>0</v>
      </c>
      <c r="F110" s="1">
        <f t="shared" si="40"/>
        <v>0</v>
      </c>
      <c r="G110" s="1">
        <f t="shared" si="41"/>
        <v>0</v>
      </c>
      <c r="H110" s="1">
        <f t="shared" si="42"/>
        <v>1</v>
      </c>
      <c r="I110" s="1">
        <f t="shared" si="43"/>
        <v>1</v>
      </c>
      <c r="P110" s="1" t="s">
        <v>199</v>
      </c>
      <c r="Q110" s="1">
        <v>5</v>
      </c>
      <c r="R110" s="1">
        <v>4</v>
      </c>
      <c r="S110" s="1">
        <v>6</v>
      </c>
      <c r="T110" s="1">
        <f t="shared" si="44"/>
        <v>1</v>
      </c>
      <c r="U110" s="1">
        <f t="shared" si="28"/>
        <v>0</v>
      </c>
      <c r="V110" s="1">
        <f t="shared" si="29"/>
        <v>0</v>
      </c>
      <c r="W110" s="1">
        <f t="shared" si="30"/>
        <v>0</v>
      </c>
      <c r="X110" s="1">
        <f t="shared" si="31"/>
        <v>1</v>
      </c>
      <c r="AE110" s="1" t="s">
        <v>143</v>
      </c>
      <c r="AF110" s="1">
        <v>4.5999999999999996</v>
      </c>
      <c r="AG110" s="1">
        <v>4</v>
      </c>
      <c r="AH110" s="1">
        <v>6</v>
      </c>
      <c r="AI110" s="1">
        <f t="shared" si="45"/>
        <v>1</v>
      </c>
      <c r="AJ110" s="1">
        <f t="shared" si="32"/>
        <v>0</v>
      </c>
      <c r="AK110" s="1">
        <f t="shared" si="33"/>
        <v>0</v>
      </c>
      <c r="AL110" s="1">
        <f t="shared" si="34"/>
        <v>0</v>
      </c>
      <c r="AM110" s="1">
        <f t="shared" si="35"/>
        <v>1</v>
      </c>
    </row>
    <row r="111" spans="1:39" x14ac:dyDescent="0.25">
      <c r="A111" s="1" t="s">
        <v>89</v>
      </c>
      <c r="B111" s="1">
        <v>6.2</v>
      </c>
      <c r="C111" s="1">
        <v>3</v>
      </c>
      <c r="D111" s="1">
        <v>2</v>
      </c>
      <c r="E111" s="1">
        <f t="shared" si="37"/>
        <v>0</v>
      </c>
      <c r="F111" s="1">
        <f t="shared" si="40"/>
        <v>0</v>
      </c>
      <c r="G111" s="1">
        <f t="shared" si="41"/>
        <v>0</v>
      </c>
      <c r="H111" s="1">
        <f t="shared" si="42"/>
        <v>1</v>
      </c>
      <c r="I111" s="1">
        <f t="shared" si="43"/>
        <v>1</v>
      </c>
      <c r="P111" s="1" t="s">
        <v>84</v>
      </c>
      <c r="Q111" s="1">
        <v>5</v>
      </c>
      <c r="R111" s="1">
        <v>4</v>
      </c>
      <c r="S111" s="1">
        <v>5</v>
      </c>
      <c r="T111" s="1">
        <f t="shared" si="44"/>
        <v>1</v>
      </c>
      <c r="U111" s="1">
        <f t="shared" si="28"/>
        <v>0</v>
      </c>
      <c r="V111" s="1">
        <f t="shared" si="29"/>
        <v>0</v>
      </c>
      <c r="W111" s="1">
        <f t="shared" si="30"/>
        <v>0</v>
      </c>
      <c r="X111" s="1">
        <f t="shared" si="31"/>
        <v>1</v>
      </c>
      <c r="AE111" s="1" t="s">
        <v>143</v>
      </c>
      <c r="AF111" s="1">
        <v>4.5999999999999996</v>
      </c>
      <c r="AG111" s="1">
        <v>4</v>
      </c>
      <c r="AH111" s="1">
        <v>6</v>
      </c>
      <c r="AI111" s="1">
        <f t="shared" si="45"/>
        <v>1</v>
      </c>
      <c r="AJ111" s="1">
        <f t="shared" si="32"/>
        <v>0</v>
      </c>
      <c r="AK111" s="1">
        <f t="shared" si="33"/>
        <v>0</v>
      </c>
      <c r="AL111" s="1">
        <f t="shared" si="34"/>
        <v>0</v>
      </c>
      <c r="AM111" s="1">
        <f t="shared" si="35"/>
        <v>1</v>
      </c>
    </row>
    <row r="112" spans="1:39" x14ac:dyDescent="0.25">
      <c r="A112" s="1" t="s">
        <v>89</v>
      </c>
      <c r="B112" s="1">
        <v>6.2</v>
      </c>
      <c r="C112" s="1">
        <v>3</v>
      </c>
      <c r="D112" s="1">
        <v>2</v>
      </c>
      <c r="E112" s="1">
        <f t="shared" si="37"/>
        <v>0</v>
      </c>
      <c r="F112" s="1">
        <f t="shared" si="40"/>
        <v>0</v>
      </c>
      <c r="G112" s="1">
        <f t="shared" si="41"/>
        <v>0</v>
      </c>
      <c r="H112" s="1">
        <f t="shared" si="42"/>
        <v>1</v>
      </c>
      <c r="I112" s="1">
        <f t="shared" si="43"/>
        <v>1</v>
      </c>
      <c r="P112" s="1" t="s">
        <v>150</v>
      </c>
      <c r="Q112" s="1">
        <v>5.7</v>
      </c>
      <c r="R112" s="1">
        <v>4</v>
      </c>
      <c r="S112" s="1">
        <v>2</v>
      </c>
      <c r="T112" s="1">
        <f t="shared" si="44"/>
        <v>0</v>
      </c>
      <c r="U112" s="1">
        <f t="shared" si="28"/>
        <v>0</v>
      </c>
      <c r="V112" s="1">
        <f t="shared" si="29"/>
        <v>0</v>
      </c>
      <c r="W112" s="1">
        <f t="shared" si="30"/>
        <v>1</v>
      </c>
      <c r="X112" s="1">
        <f t="shared" si="31"/>
        <v>1</v>
      </c>
      <c r="AE112" s="1" t="s">
        <v>133</v>
      </c>
      <c r="AF112" s="1">
        <v>4.5999999999999996</v>
      </c>
      <c r="AG112" s="1">
        <v>4</v>
      </c>
      <c r="AH112" s="1">
        <v>6</v>
      </c>
      <c r="AI112" s="1">
        <f t="shared" si="45"/>
        <v>1</v>
      </c>
      <c r="AJ112" s="1">
        <f t="shared" si="32"/>
        <v>0</v>
      </c>
      <c r="AK112" s="1">
        <f t="shared" si="33"/>
        <v>0</v>
      </c>
      <c r="AL112" s="1">
        <f t="shared" si="34"/>
        <v>0</v>
      </c>
      <c r="AM112" s="1">
        <f t="shared" si="35"/>
        <v>1</v>
      </c>
    </row>
    <row r="113" spans="1:39" x14ac:dyDescent="0.25">
      <c r="A113" s="1" t="s">
        <v>89</v>
      </c>
      <c r="B113" s="1">
        <v>6.2</v>
      </c>
      <c r="C113" s="1">
        <v>3</v>
      </c>
      <c r="D113" s="1">
        <v>1.5</v>
      </c>
      <c r="E113" s="1">
        <f t="shared" si="37"/>
        <v>0</v>
      </c>
      <c r="F113" s="1">
        <f t="shared" si="40"/>
        <v>0</v>
      </c>
      <c r="G113" s="1">
        <f t="shared" si="41"/>
        <v>0</v>
      </c>
      <c r="H113" s="1">
        <f t="shared" si="42"/>
        <v>1</v>
      </c>
      <c r="I113" s="1">
        <f t="shared" si="43"/>
        <v>1</v>
      </c>
      <c r="P113" s="1" t="s">
        <v>154</v>
      </c>
      <c r="Q113" s="1">
        <v>5.7</v>
      </c>
      <c r="R113" s="1">
        <v>4</v>
      </c>
      <c r="S113" s="1">
        <v>2</v>
      </c>
      <c r="T113" s="1">
        <f t="shared" si="44"/>
        <v>0</v>
      </c>
      <c r="U113" s="1">
        <f t="shared" si="28"/>
        <v>0</v>
      </c>
      <c r="V113" s="1">
        <f t="shared" si="29"/>
        <v>0</v>
      </c>
      <c r="W113" s="1">
        <f t="shared" si="30"/>
        <v>1</v>
      </c>
      <c r="X113" s="1">
        <f t="shared" si="31"/>
        <v>1</v>
      </c>
      <c r="AE113" s="1" t="s">
        <v>133</v>
      </c>
      <c r="AF113" s="1">
        <v>4.5999999999999996</v>
      </c>
      <c r="AG113" s="1">
        <v>4</v>
      </c>
      <c r="AH113" s="1">
        <v>6</v>
      </c>
      <c r="AI113" s="1">
        <f t="shared" si="45"/>
        <v>1</v>
      </c>
      <c r="AJ113" s="1">
        <f t="shared" si="32"/>
        <v>0</v>
      </c>
      <c r="AK113" s="1">
        <f t="shared" si="33"/>
        <v>0</v>
      </c>
      <c r="AL113" s="1">
        <f t="shared" si="34"/>
        <v>0</v>
      </c>
      <c r="AM113" s="1">
        <f t="shared" si="35"/>
        <v>1</v>
      </c>
    </row>
    <row r="114" spans="1:39" x14ac:dyDescent="0.25">
      <c r="A114" s="1" t="s">
        <v>89</v>
      </c>
      <c r="B114" s="1">
        <v>6.2</v>
      </c>
      <c r="C114" s="1">
        <v>3</v>
      </c>
      <c r="D114" s="1">
        <v>1</v>
      </c>
      <c r="E114" s="1">
        <f t="shared" si="37"/>
        <v>0</v>
      </c>
      <c r="F114" s="1">
        <f t="shared" si="40"/>
        <v>0</v>
      </c>
      <c r="G114" s="1">
        <f t="shared" si="41"/>
        <v>0</v>
      </c>
      <c r="H114" s="1">
        <f t="shared" si="42"/>
        <v>1</v>
      </c>
      <c r="I114" s="1">
        <f t="shared" si="43"/>
        <v>1</v>
      </c>
      <c r="P114" s="1" t="s">
        <v>150</v>
      </c>
      <c r="Q114" s="1">
        <v>5.7</v>
      </c>
      <c r="R114" s="1">
        <v>4</v>
      </c>
      <c r="S114" s="1">
        <v>2</v>
      </c>
      <c r="T114" s="1">
        <f t="shared" si="44"/>
        <v>0</v>
      </c>
      <c r="U114" s="1">
        <f t="shared" si="28"/>
        <v>0</v>
      </c>
      <c r="V114" s="1">
        <f t="shared" si="29"/>
        <v>0</v>
      </c>
      <c r="W114" s="1">
        <f t="shared" si="30"/>
        <v>1</v>
      </c>
      <c r="X114" s="1">
        <f t="shared" si="31"/>
        <v>1</v>
      </c>
      <c r="AE114" s="1" t="s">
        <v>133</v>
      </c>
      <c r="AF114" s="1">
        <v>4.5999999999999996</v>
      </c>
      <c r="AG114" s="1">
        <v>4</v>
      </c>
      <c r="AH114" s="1">
        <v>6</v>
      </c>
      <c r="AI114" s="1">
        <f t="shared" si="45"/>
        <v>1</v>
      </c>
      <c r="AJ114" s="1">
        <f t="shared" si="32"/>
        <v>0</v>
      </c>
      <c r="AK114" s="1">
        <f t="shared" si="33"/>
        <v>0</v>
      </c>
      <c r="AL114" s="1">
        <f t="shared" si="34"/>
        <v>0</v>
      </c>
      <c r="AM114" s="1">
        <f t="shared" si="35"/>
        <v>1</v>
      </c>
    </row>
    <row r="115" spans="1:39" x14ac:dyDescent="0.25">
      <c r="A115" s="1" t="s">
        <v>118</v>
      </c>
      <c r="B115" s="1">
        <v>6.2</v>
      </c>
      <c r="C115" s="1">
        <v>3</v>
      </c>
      <c r="D115" s="1">
        <v>1</v>
      </c>
      <c r="E115" s="1">
        <f t="shared" si="37"/>
        <v>0</v>
      </c>
      <c r="F115" s="1">
        <f t="shared" si="40"/>
        <v>0</v>
      </c>
      <c r="G115" s="1">
        <f t="shared" si="41"/>
        <v>0</v>
      </c>
      <c r="H115" s="1">
        <f t="shared" si="42"/>
        <v>1</v>
      </c>
      <c r="I115" s="1">
        <f t="shared" si="43"/>
        <v>1</v>
      </c>
      <c r="P115" s="1" t="s">
        <v>109</v>
      </c>
      <c r="Q115" s="1">
        <v>5.7</v>
      </c>
      <c r="R115" s="1">
        <v>4</v>
      </c>
      <c r="S115" s="1">
        <v>2</v>
      </c>
      <c r="T115" s="1">
        <f t="shared" si="44"/>
        <v>0</v>
      </c>
      <c r="U115" s="1">
        <f t="shared" si="28"/>
        <v>0</v>
      </c>
      <c r="V115" s="1">
        <f t="shared" si="29"/>
        <v>0</v>
      </c>
      <c r="W115" s="1">
        <f t="shared" si="30"/>
        <v>1</v>
      </c>
      <c r="X115" s="1">
        <f t="shared" si="31"/>
        <v>1</v>
      </c>
      <c r="AE115" s="1" t="s">
        <v>117</v>
      </c>
      <c r="AF115" s="1">
        <v>4.5999999999999996</v>
      </c>
      <c r="AG115" s="1">
        <v>4</v>
      </c>
      <c r="AH115" s="1">
        <v>5</v>
      </c>
      <c r="AI115" s="1">
        <f t="shared" si="45"/>
        <v>1</v>
      </c>
      <c r="AJ115" s="1">
        <f t="shared" si="32"/>
        <v>0</v>
      </c>
      <c r="AK115" s="1">
        <f t="shared" si="33"/>
        <v>0</v>
      </c>
      <c r="AL115" s="1">
        <f t="shared" si="34"/>
        <v>0</v>
      </c>
      <c r="AM115" s="1">
        <f t="shared" si="35"/>
        <v>1</v>
      </c>
    </row>
    <row r="116" spans="1:39" x14ac:dyDescent="0.25">
      <c r="A116" s="1" t="s">
        <v>89</v>
      </c>
      <c r="B116" s="1">
        <v>6.2</v>
      </c>
      <c r="C116" s="1">
        <v>3</v>
      </c>
      <c r="D116" s="1">
        <v>1</v>
      </c>
      <c r="E116" s="1">
        <f t="shared" si="37"/>
        <v>0</v>
      </c>
      <c r="F116" s="1">
        <f t="shared" si="40"/>
        <v>0</v>
      </c>
      <c r="G116" s="1">
        <f t="shared" si="41"/>
        <v>0</v>
      </c>
      <c r="H116" s="1">
        <f t="shared" si="42"/>
        <v>1</v>
      </c>
      <c r="I116" s="1">
        <f t="shared" si="43"/>
        <v>1</v>
      </c>
      <c r="P116" s="1" t="s">
        <v>150</v>
      </c>
      <c r="Q116" s="1">
        <v>5.7</v>
      </c>
      <c r="R116" s="1">
        <v>4</v>
      </c>
      <c r="S116" s="1">
        <v>2</v>
      </c>
      <c r="T116" s="1">
        <f t="shared" si="44"/>
        <v>0</v>
      </c>
      <c r="U116" s="1">
        <f t="shared" si="28"/>
        <v>0</v>
      </c>
      <c r="V116" s="1">
        <f t="shared" si="29"/>
        <v>0</v>
      </c>
      <c r="W116" s="1">
        <f t="shared" si="30"/>
        <v>1</v>
      </c>
      <c r="X116" s="1">
        <f t="shared" si="31"/>
        <v>1</v>
      </c>
      <c r="AE116" s="1" t="s">
        <v>117</v>
      </c>
      <c r="AF116" s="1">
        <v>4.5999999999999996</v>
      </c>
      <c r="AG116" s="1">
        <v>4</v>
      </c>
      <c r="AH116" s="1">
        <v>5</v>
      </c>
      <c r="AI116" s="1">
        <f t="shared" si="45"/>
        <v>1</v>
      </c>
      <c r="AJ116" s="1">
        <f t="shared" si="32"/>
        <v>0</v>
      </c>
      <c r="AK116" s="1">
        <f t="shared" si="33"/>
        <v>0</v>
      </c>
      <c r="AL116" s="1">
        <f t="shared" si="34"/>
        <v>0</v>
      </c>
      <c r="AM116" s="1">
        <f t="shared" si="35"/>
        <v>1</v>
      </c>
    </row>
    <row r="117" spans="1:39" x14ac:dyDescent="0.25">
      <c r="K117" s="1" t="s">
        <v>214</v>
      </c>
      <c r="L117" s="1" t="s">
        <v>215</v>
      </c>
      <c r="M117" s="1" t="s">
        <v>216</v>
      </c>
      <c r="N117" s="1" t="s">
        <v>217</v>
      </c>
      <c r="P117" s="1" t="s">
        <v>150</v>
      </c>
      <c r="Q117" s="1">
        <v>5.7</v>
      </c>
      <c r="R117" s="1">
        <v>4</v>
      </c>
      <c r="S117" s="1">
        <v>2</v>
      </c>
      <c r="T117" s="1">
        <f t="shared" si="44"/>
        <v>0</v>
      </c>
      <c r="U117" s="1">
        <f t="shared" si="28"/>
        <v>0</v>
      </c>
      <c r="V117" s="1">
        <f t="shared" si="29"/>
        <v>0</v>
      </c>
      <c r="W117" s="1">
        <f t="shared" si="30"/>
        <v>1</v>
      </c>
      <c r="X117" s="1">
        <f t="shared" si="31"/>
        <v>1</v>
      </c>
      <c r="AE117" s="1" t="s">
        <v>133</v>
      </c>
      <c r="AF117" s="1">
        <v>4.5999999999999996</v>
      </c>
      <c r="AG117" s="1">
        <v>4</v>
      </c>
      <c r="AH117" s="1">
        <v>3</v>
      </c>
      <c r="AI117" s="1">
        <f t="shared" si="45"/>
        <v>0</v>
      </c>
      <c r="AJ117" s="1">
        <f t="shared" si="32"/>
        <v>1</v>
      </c>
      <c r="AK117" s="1">
        <f t="shared" si="33"/>
        <v>0</v>
      </c>
      <c r="AL117" s="1">
        <f t="shared" si="34"/>
        <v>0</v>
      </c>
      <c r="AM117" s="1">
        <f t="shared" si="35"/>
        <v>1</v>
      </c>
    </row>
    <row r="118" spans="1:39" x14ac:dyDescent="0.25">
      <c r="P118" s="1" t="s">
        <v>154</v>
      </c>
      <c r="Q118" s="1">
        <v>5.7</v>
      </c>
      <c r="R118" s="1">
        <v>4</v>
      </c>
      <c r="S118" s="1">
        <v>2</v>
      </c>
      <c r="T118" s="1">
        <f t="shared" si="44"/>
        <v>0</v>
      </c>
      <c r="U118" s="1">
        <f t="shared" si="28"/>
        <v>0</v>
      </c>
      <c r="V118" s="1">
        <f t="shared" si="29"/>
        <v>0</v>
      </c>
      <c r="W118" s="1">
        <f t="shared" si="30"/>
        <v>1</v>
      </c>
      <c r="X118" s="1">
        <f t="shared" si="31"/>
        <v>1</v>
      </c>
      <c r="AE118" s="1" t="s">
        <v>122</v>
      </c>
      <c r="AF118" s="1">
        <v>4.5</v>
      </c>
      <c r="AG118" s="1">
        <v>4</v>
      </c>
      <c r="AH118" s="1">
        <v>10</v>
      </c>
      <c r="AI118" s="1">
        <f t="shared" si="45"/>
        <v>0</v>
      </c>
      <c r="AJ118" s="1">
        <f t="shared" si="32"/>
        <v>0</v>
      </c>
      <c r="AK118" s="1">
        <f t="shared" si="33"/>
        <v>1</v>
      </c>
      <c r="AL118" s="1">
        <f t="shared" si="34"/>
        <v>0</v>
      </c>
      <c r="AM118" s="1">
        <f t="shared" si="35"/>
        <v>1</v>
      </c>
    </row>
    <row r="119" spans="1:39" x14ac:dyDescent="0.25">
      <c r="D119" s="1">
        <f>COUNT(D2:D117)</f>
        <v>115</v>
      </c>
      <c r="E119" s="1">
        <f>COUNTIF(E2:E117,1)</f>
        <v>43</v>
      </c>
      <c r="F119" s="1">
        <f>COUNTIF(F2:F117,1)</f>
        <v>3</v>
      </c>
      <c r="G119" s="1">
        <f>COUNTIF(G2:G117,1)</f>
        <v>21</v>
      </c>
      <c r="H119" s="1">
        <f>COUNTIF(H2:H117,1)</f>
        <v>48</v>
      </c>
      <c r="I119" s="1">
        <f>COUNTIF(I2:I117,1)</f>
        <v>115</v>
      </c>
      <c r="K119" s="2">
        <f>(E119)/(E119+G119)</f>
        <v>0.671875</v>
      </c>
      <c r="L119" s="2">
        <f>(F119)/(F119+H119)</f>
        <v>5.8823529411764705E-2</v>
      </c>
      <c r="M119" s="2">
        <f>(K119+L119)/2</f>
        <v>0.36534926470588236</v>
      </c>
      <c r="N119" s="2">
        <f>(E119+F119)/(E119+F119+G119+H119)</f>
        <v>0.4</v>
      </c>
      <c r="P119" s="1" t="s">
        <v>150</v>
      </c>
      <c r="Q119" s="1">
        <v>5.7</v>
      </c>
      <c r="R119" s="1">
        <v>4</v>
      </c>
      <c r="S119" s="1">
        <v>2</v>
      </c>
      <c r="T119" s="1">
        <f t="shared" si="44"/>
        <v>0</v>
      </c>
      <c r="U119" s="1">
        <f t="shared" si="28"/>
        <v>0</v>
      </c>
      <c r="V119" s="1">
        <f t="shared" si="29"/>
        <v>0</v>
      </c>
      <c r="W119" s="1">
        <f t="shared" si="30"/>
        <v>1</v>
      </c>
      <c r="X119" s="1">
        <f t="shared" si="31"/>
        <v>1</v>
      </c>
      <c r="AE119" s="1" t="s">
        <v>152</v>
      </c>
      <c r="AF119" s="1">
        <v>4.5</v>
      </c>
      <c r="AG119" s="1">
        <v>4</v>
      </c>
      <c r="AH119" s="1">
        <v>9</v>
      </c>
      <c r="AI119" s="1">
        <f t="shared" si="45"/>
        <v>1</v>
      </c>
      <c r="AJ119" s="1">
        <f t="shared" si="32"/>
        <v>0</v>
      </c>
      <c r="AK119" s="1">
        <f t="shared" si="33"/>
        <v>0</v>
      </c>
      <c r="AL119" s="1">
        <f t="shared" si="34"/>
        <v>0</v>
      </c>
      <c r="AM119" s="1">
        <f t="shared" si="35"/>
        <v>1</v>
      </c>
    </row>
    <row r="120" spans="1:39" x14ac:dyDescent="0.25">
      <c r="P120" s="1" t="s">
        <v>154</v>
      </c>
      <c r="Q120" s="1">
        <v>5.7</v>
      </c>
      <c r="R120" s="1">
        <v>4</v>
      </c>
      <c r="S120" s="1">
        <v>1</v>
      </c>
      <c r="T120" s="1">
        <f t="shared" si="44"/>
        <v>0</v>
      </c>
      <c r="U120" s="1">
        <f t="shared" si="28"/>
        <v>0</v>
      </c>
      <c r="V120" s="1">
        <f t="shared" si="29"/>
        <v>0</v>
      </c>
      <c r="W120" s="1">
        <f t="shared" si="30"/>
        <v>1</v>
      </c>
      <c r="X120" s="1">
        <f t="shared" si="31"/>
        <v>1</v>
      </c>
      <c r="AE120" s="1" t="s">
        <v>124</v>
      </c>
      <c r="AF120" s="1">
        <v>4.5</v>
      </c>
      <c r="AG120" s="1">
        <v>4</v>
      </c>
      <c r="AH120" s="1">
        <v>9</v>
      </c>
      <c r="AI120" s="1">
        <f t="shared" si="45"/>
        <v>1</v>
      </c>
      <c r="AJ120" s="1">
        <f t="shared" si="32"/>
        <v>0</v>
      </c>
      <c r="AK120" s="1">
        <f t="shared" si="33"/>
        <v>0</v>
      </c>
      <c r="AL120" s="1">
        <f t="shared" si="34"/>
        <v>0</v>
      </c>
      <c r="AM120" s="1">
        <f t="shared" si="35"/>
        <v>1</v>
      </c>
    </row>
    <row r="121" spans="1:39" x14ac:dyDescent="0.25">
      <c r="F121" s="1" t="s">
        <v>218</v>
      </c>
      <c r="G121" s="1">
        <f>H119/I119</f>
        <v>0.41739130434782606</v>
      </c>
      <c r="P121" s="1" t="s">
        <v>150</v>
      </c>
      <c r="Q121" s="1">
        <v>5.7</v>
      </c>
      <c r="R121" s="1">
        <v>4</v>
      </c>
      <c r="S121" s="1">
        <v>1</v>
      </c>
      <c r="T121" s="1">
        <f t="shared" si="44"/>
        <v>0</v>
      </c>
      <c r="U121" s="1">
        <f t="shared" si="28"/>
        <v>0</v>
      </c>
      <c r="V121" s="1">
        <f t="shared" si="29"/>
        <v>0</v>
      </c>
      <c r="W121" s="1">
        <f t="shared" si="30"/>
        <v>1</v>
      </c>
      <c r="X121" s="1">
        <f t="shared" si="31"/>
        <v>1</v>
      </c>
      <c r="AE121" s="1" t="s">
        <v>93</v>
      </c>
      <c r="AF121" s="1">
        <v>4.5</v>
      </c>
      <c r="AG121" s="1">
        <v>4</v>
      </c>
      <c r="AH121" s="1">
        <v>8</v>
      </c>
      <c r="AI121" s="1">
        <f t="shared" si="45"/>
        <v>1</v>
      </c>
      <c r="AJ121" s="1">
        <f t="shared" si="32"/>
        <v>0</v>
      </c>
      <c r="AK121" s="1">
        <f t="shared" si="33"/>
        <v>0</v>
      </c>
      <c r="AL121" s="1">
        <f t="shared" si="34"/>
        <v>0</v>
      </c>
      <c r="AM121" s="1">
        <f t="shared" si="35"/>
        <v>1</v>
      </c>
    </row>
    <row r="122" spans="1:39" x14ac:dyDescent="0.25">
      <c r="P122" s="1" t="s">
        <v>154</v>
      </c>
      <c r="Q122" s="1">
        <v>5.7</v>
      </c>
      <c r="R122" s="1">
        <v>4</v>
      </c>
      <c r="S122" s="1">
        <v>1</v>
      </c>
      <c r="T122" s="1">
        <f t="shared" si="44"/>
        <v>0</v>
      </c>
      <c r="U122" s="1">
        <f t="shared" si="28"/>
        <v>0</v>
      </c>
      <c r="V122" s="1">
        <f t="shared" si="29"/>
        <v>0</v>
      </c>
      <c r="W122" s="1">
        <f t="shared" si="30"/>
        <v>1</v>
      </c>
      <c r="X122" s="1">
        <f t="shared" si="31"/>
        <v>1</v>
      </c>
      <c r="AE122" s="1" t="s">
        <v>64</v>
      </c>
      <c r="AF122" s="1">
        <v>4.5</v>
      </c>
      <c r="AG122" s="1">
        <v>4</v>
      </c>
      <c r="AH122" s="1">
        <v>8</v>
      </c>
      <c r="AI122" s="1">
        <f t="shared" si="45"/>
        <v>1</v>
      </c>
      <c r="AJ122" s="1">
        <f t="shared" si="32"/>
        <v>0</v>
      </c>
      <c r="AK122" s="1">
        <f t="shared" si="33"/>
        <v>0</v>
      </c>
      <c r="AL122" s="1">
        <f t="shared" si="34"/>
        <v>0</v>
      </c>
      <c r="AM122" s="1">
        <f t="shared" si="35"/>
        <v>1</v>
      </c>
    </row>
    <row r="123" spans="1:39" x14ac:dyDescent="0.25">
      <c r="P123" s="1" t="s">
        <v>109</v>
      </c>
      <c r="Q123" s="1">
        <v>5.7</v>
      </c>
      <c r="R123" s="1">
        <v>4</v>
      </c>
      <c r="S123" s="1">
        <v>-3</v>
      </c>
      <c r="T123" s="1">
        <f t="shared" si="44"/>
        <v>0</v>
      </c>
      <c r="U123" s="1">
        <f t="shared" si="28"/>
        <v>0</v>
      </c>
      <c r="V123" s="1">
        <f t="shared" si="29"/>
        <v>0</v>
      </c>
      <c r="W123" s="1">
        <f t="shared" si="30"/>
        <v>1</v>
      </c>
      <c r="X123" s="1">
        <f t="shared" si="31"/>
        <v>1</v>
      </c>
      <c r="AE123" s="1" t="s">
        <v>62</v>
      </c>
      <c r="AF123" s="1">
        <v>4.5</v>
      </c>
      <c r="AG123" s="1">
        <v>4</v>
      </c>
      <c r="AH123" s="1">
        <v>8</v>
      </c>
      <c r="AI123" s="1">
        <f t="shared" si="45"/>
        <v>1</v>
      </c>
      <c r="AJ123" s="1">
        <f t="shared" si="32"/>
        <v>0</v>
      </c>
      <c r="AK123" s="1">
        <f t="shared" si="33"/>
        <v>0</v>
      </c>
      <c r="AL123" s="1">
        <f t="shared" si="34"/>
        <v>0</v>
      </c>
      <c r="AM123" s="1">
        <f t="shared" si="35"/>
        <v>1</v>
      </c>
    </row>
    <row r="124" spans="1:39" x14ac:dyDescent="0.25">
      <c r="P124" s="1" t="s">
        <v>163</v>
      </c>
      <c r="Q124" s="1">
        <v>5.6</v>
      </c>
      <c r="R124" s="1">
        <v>4</v>
      </c>
      <c r="S124" s="1">
        <v>2</v>
      </c>
      <c r="T124" s="1">
        <f t="shared" si="44"/>
        <v>0</v>
      </c>
      <c r="U124" s="1">
        <f t="shared" si="28"/>
        <v>0</v>
      </c>
      <c r="V124" s="1">
        <f t="shared" si="29"/>
        <v>0</v>
      </c>
      <c r="W124" s="1">
        <f t="shared" si="30"/>
        <v>1</v>
      </c>
      <c r="X124" s="1">
        <f t="shared" si="31"/>
        <v>1</v>
      </c>
      <c r="AE124" s="1" t="s">
        <v>195</v>
      </c>
      <c r="AF124" s="1">
        <v>4.5</v>
      </c>
      <c r="AG124" s="1">
        <v>4</v>
      </c>
      <c r="AH124" s="1">
        <v>8</v>
      </c>
      <c r="AI124" s="1">
        <f t="shared" si="45"/>
        <v>1</v>
      </c>
      <c r="AJ124" s="1">
        <f t="shared" si="32"/>
        <v>0</v>
      </c>
      <c r="AK124" s="1">
        <f t="shared" si="33"/>
        <v>0</v>
      </c>
      <c r="AL124" s="1">
        <f t="shared" si="34"/>
        <v>0</v>
      </c>
      <c r="AM124" s="1">
        <f t="shared" si="35"/>
        <v>1</v>
      </c>
    </row>
    <row r="125" spans="1:39" x14ac:dyDescent="0.25">
      <c r="P125" s="1" t="s">
        <v>192</v>
      </c>
      <c r="Q125" s="1">
        <v>5.6</v>
      </c>
      <c r="R125" s="1">
        <v>4</v>
      </c>
      <c r="S125" s="1">
        <v>2</v>
      </c>
      <c r="T125" s="1">
        <f t="shared" si="44"/>
        <v>0</v>
      </c>
      <c r="U125" s="1">
        <f t="shared" si="28"/>
        <v>0</v>
      </c>
      <c r="V125" s="1">
        <f t="shared" si="29"/>
        <v>0</v>
      </c>
      <c r="W125" s="1">
        <f t="shared" si="30"/>
        <v>1</v>
      </c>
      <c r="X125" s="1">
        <f t="shared" si="31"/>
        <v>1</v>
      </c>
      <c r="AE125" s="1" t="s">
        <v>97</v>
      </c>
      <c r="AF125" s="1">
        <v>4.5</v>
      </c>
      <c r="AG125" s="1">
        <v>4</v>
      </c>
      <c r="AH125" s="1">
        <v>8</v>
      </c>
      <c r="AI125" s="1">
        <f t="shared" si="45"/>
        <v>1</v>
      </c>
      <c r="AJ125" s="1">
        <f t="shared" si="32"/>
        <v>0</v>
      </c>
      <c r="AK125" s="1">
        <f t="shared" si="33"/>
        <v>0</v>
      </c>
      <c r="AL125" s="1">
        <f t="shared" si="34"/>
        <v>0</v>
      </c>
      <c r="AM125" s="1">
        <f t="shared" si="35"/>
        <v>1</v>
      </c>
    </row>
    <row r="126" spans="1:39" x14ac:dyDescent="0.25">
      <c r="P126" s="1" t="s">
        <v>163</v>
      </c>
      <c r="Q126" s="1">
        <v>5.6</v>
      </c>
      <c r="R126" s="1">
        <v>4</v>
      </c>
      <c r="S126" s="1">
        <v>1</v>
      </c>
      <c r="T126" s="1">
        <f t="shared" si="44"/>
        <v>0</v>
      </c>
      <c r="U126" s="1">
        <f t="shared" si="28"/>
        <v>0</v>
      </c>
      <c r="V126" s="1">
        <f t="shared" si="29"/>
        <v>0</v>
      </c>
      <c r="W126" s="1">
        <f t="shared" si="30"/>
        <v>1</v>
      </c>
      <c r="X126" s="1">
        <f t="shared" si="31"/>
        <v>1</v>
      </c>
      <c r="AE126" s="1" t="s">
        <v>152</v>
      </c>
      <c r="AF126" s="1">
        <v>4.5</v>
      </c>
      <c r="AG126" s="1">
        <v>4</v>
      </c>
      <c r="AH126" s="1">
        <v>7</v>
      </c>
      <c r="AI126" s="1">
        <f t="shared" si="45"/>
        <v>1</v>
      </c>
      <c r="AJ126" s="1">
        <f t="shared" si="32"/>
        <v>0</v>
      </c>
      <c r="AK126" s="1">
        <f t="shared" si="33"/>
        <v>0</v>
      </c>
      <c r="AL126" s="1">
        <f t="shared" si="34"/>
        <v>0</v>
      </c>
      <c r="AM126" s="1">
        <f t="shared" si="35"/>
        <v>1</v>
      </c>
    </row>
    <row r="127" spans="1:39" x14ac:dyDescent="0.25">
      <c r="P127" s="1" t="s">
        <v>163</v>
      </c>
      <c r="Q127" s="1">
        <v>5.6</v>
      </c>
      <c r="R127" s="1">
        <v>4</v>
      </c>
      <c r="S127" s="1">
        <v>1</v>
      </c>
      <c r="T127" s="1">
        <f t="shared" si="44"/>
        <v>0</v>
      </c>
      <c r="U127" s="1">
        <f t="shared" si="28"/>
        <v>0</v>
      </c>
      <c r="V127" s="1">
        <f t="shared" si="29"/>
        <v>0</v>
      </c>
      <c r="W127" s="1">
        <f t="shared" si="30"/>
        <v>1</v>
      </c>
      <c r="X127" s="1">
        <f t="shared" si="31"/>
        <v>1</v>
      </c>
      <c r="AE127" s="1" t="s">
        <v>93</v>
      </c>
      <c r="AF127" s="1">
        <v>4.5</v>
      </c>
      <c r="AG127" s="1">
        <v>4</v>
      </c>
      <c r="AH127" s="1">
        <v>7</v>
      </c>
      <c r="AI127" s="1">
        <f t="shared" si="45"/>
        <v>1</v>
      </c>
      <c r="AJ127" s="1">
        <f t="shared" si="32"/>
        <v>0</v>
      </c>
      <c r="AK127" s="1">
        <f t="shared" si="33"/>
        <v>0</v>
      </c>
      <c r="AL127" s="1">
        <f t="shared" si="34"/>
        <v>0</v>
      </c>
      <c r="AM127" s="1">
        <f t="shared" si="35"/>
        <v>1</v>
      </c>
    </row>
    <row r="128" spans="1:39" x14ac:dyDescent="0.25">
      <c r="P128" s="1" t="s">
        <v>162</v>
      </c>
      <c r="Q128" s="1">
        <v>5.5</v>
      </c>
      <c r="R128" s="1">
        <v>4</v>
      </c>
      <c r="S128" s="1">
        <v>2</v>
      </c>
      <c r="T128" s="1">
        <f t="shared" si="44"/>
        <v>0</v>
      </c>
      <c r="U128" s="1">
        <f t="shared" si="28"/>
        <v>0</v>
      </c>
      <c r="V128" s="1">
        <f t="shared" si="29"/>
        <v>0</v>
      </c>
      <c r="W128" s="1">
        <f t="shared" si="30"/>
        <v>1</v>
      </c>
      <c r="X128" s="1">
        <f t="shared" si="31"/>
        <v>1</v>
      </c>
      <c r="AE128" s="1" t="s">
        <v>62</v>
      </c>
      <c r="AF128" s="1">
        <v>4.5</v>
      </c>
      <c r="AG128" s="1">
        <v>4</v>
      </c>
      <c r="AH128" s="1">
        <v>7</v>
      </c>
      <c r="AI128" s="1">
        <f t="shared" si="45"/>
        <v>1</v>
      </c>
      <c r="AJ128" s="1">
        <f t="shared" si="32"/>
        <v>0</v>
      </c>
      <c r="AK128" s="1">
        <f t="shared" si="33"/>
        <v>0</v>
      </c>
      <c r="AL128" s="1">
        <f t="shared" si="34"/>
        <v>0</v>
      </c>
      <c r="AM128" s="1">
        <f t="shared" si="35"/>
        <v>1</v>
      </c>
    </row>
    <row r="129" spans="16:39" x14ac:dyDescent="0.25">
      <c r="P129" s="1" t="s">
        <v>162</v>
      </c>
      <c r="Q129" s="1">
        <v>5.5</v>
      </c>
      <c r="R129" s="1">
        <v>4</v>
      </c>
      <c r="S129" s="1">
        <v>2</v>
      </c>
      <c r="T129" s="1">
        <f t="shared" si="44"/>
        <v>0</v>
      </c>
      <c r="U129" s="1">
        <f t="shared" si="28"/>
        <v>0</v>
      </c>
      <c r="V129" s="1">
        <f t="shared" si="29"/>
        <v>0</v>
      </c>
      <c r="W129" s="1">
        <f t="shared" si="30"/>
        <v>1</v>
      </c>
      <c r="X129" s="1">
        <f t="shared" si="31"/>
        <v>1</v>
      </c>
      <c r="AE129" s="1" t="s">
        <v>97</v>
      </c>
      <c r="AF129" s="1">
        <v>4.5</v>
      </c>
      <c r="AG129" s="1">
        <v>4</v>
      </c>
      <c r="AH129" s="1">
        <v>7</v>
      </c>
      <c r="AI129" s="1">
        <f t="shared" si="45"/>
        <v>1</v>
      </c>
      <c r="AJ129" s="1">
        <f t="shared" si="32"/>
        <v>0</v>
      </c>
      <c r="AK129" s="1">
        <f t="shared" si="33"/>
        <v>0</v>
      </c>
      <c r="AL129" s="1">
        <f t="shared" si="34"/>
        <v>0</v>
      </c>
      <c r="AM129" s="1">
        <f t="shared" si="35"/>
        <v>1</v>
      </c>
    </row>
    <row r="130" spans="16:39" x14ac:dyDescent="0.25">
      <c r="P130" s="1" t="s">
        <v>162</v>
      </c>
      <c r="Q130" s="1">
        <v>5.5</v>
      </c>
      <c r="R130" s="1">
        <v>4</v>
      </c>
      <c r="S130" s="1">
        <v>2</v>
      </c>
      <c r="T130" s="1">
        <f t="shared" si="44"/>
        <v>0</v>
      </c>
      <c r="U130" s="1">
        <f t="shared" ref="U130:U193" si="46">IF(AND((S130&lt;R130),(S130&gt;2),(R130&lt;10)),1,0)</f>
        <v>0</v>
      </c>
      <c r="V130" s="1">
        <f t="shared" ref="V130:V193" si="47">IF(S130&gt;=10,1,0)</f>
        <v>0</v>
      </c>
      <c r="W130" s="1">
        <f t="shared" ref="W130:W193" si="48">IF(S130&lt;=2,1,0)</f>
        <v>1</v>
      </c>
      <c r="X130" s="1">
        <f t="shared" ref="X130:X193" si="49">SUM(T130:W130)</f>
        <v>1</v>
      </c>
      <c r="AE130" s="1" t="s">
        <v>124</v>
      </c>
      <c r="AF130" s="1">
        <v>4.5</v>
      </c>
      <c r="AG130" s="1">
        <v>4</v>
      </c>
      <c r="AH130" s="1">
        <v>7</v>
      </c>
      <c r="AI130" s="1">
        <f t="shared" si="45"/>
        <v>1</v>
      </c>
      <c r="AJ130" s="1">
        <f t="shared" ref="AJ130:AJ193" si="50">IF(AND((AH130&lt;AG130),(AH130&gt;2),(AG130&lt;10)),1,0)</f>
        <v>0</v>
      </c>
      <c r="AK130" s="1">
        <f t="shared" ref="AK130:AK193" si="51">IF(AH130&gt;=10,1,0)</f>
        <v>0</v>
      </c>
      <c r="AL130" s="1">
        <f t="shared" ref="AL130:AL193" si="52">IF(AH130&lt;=2,1,0)</f>
        <v>0</v>
      </c>
      <c r="AM130" s="1">
        <f t="shared" ref="AM130:AM193" si="53">SUM(AI130:AL130)</f>
        <v>1</v>
      </c>
    </row>
    <row r="131" spans="16:39" x14ac:dyDescent="0.25">
      <c r="P131" s="1" t="s">
        <v>104</v>
      </c>
      <c r="Q131" s="1">
        <v>5.4</v>
      </c>
      <c r="R131" s="1">
        <v>4</v>
      </c>
      <c r="S131" s="1">
        <v>2</v>
      </c>
      <c r="T131" s="1">
        <f t="shared" si="44"/>
        <v>0</v>
      </c>
      <c r="U131" s="1">
        <f t="shared" si="46"/>
        <v>0</v>
      </c>
      <c r="V131" s="1">
        <f t="shared" si="47"/>
        <v>0</v>
      </c>
      <c r="W131" s="1">
        <f t="shared" si="48"/>
        <v>1</v>
      </c>
      <c r="X131" s="1">
        <f t="shared" si="49"/>
        <v>1</v>
      </c>
      <c r="AE131" s="1" t="s">
        <v>122</v>
      </c>
      <c r="AF131" s="1">
        <v>4.5</v>
      </c>
      <c r="AG131" s="1">
        <v>4</v>
      </c>
      <c r="AH131" s="1">
        <v>7</v>
      </c>
      <c r="AI131" s="1">
        <f t="shared" si="45"/>
        <v>1</v>
      </c>
      <c r="AJ131" s="1">
        <f t="shared" si="50"/>
        <v>0</v>
      </c>
      <c r="AK131" s="1">
        <f t="shared" si="51"/>
        <v>0</v>
      </c>
      <c r="AL131" s="1">
        <f t="shared" si="52"/>
        <v>0</v>
      </c>
      <c r="AM131" s="1">
        <f t="shared" si="53"/>
        <v>1</v>
      </c>
    </row>
    <row r="132" spans="16:39" x14ac:dyDescent="0.25">
      <c r="P132" s="1" t="s">
        <v>104</v>
      </c>
      <c r="Q132" s="1">
        <v>5.4</v>
      </c>
      <c r="R132" s="1">
        <v>4</v>
      </c>
      <c r="S132" s="1">
        <v>2</v>
      </c>
      <c r="T132" s="1">
        <f t="shared" si="44"/>
        <v>0</v>
      </c>
      <c r="U132" s="1">
        <f t="shared" si="46"/>
        <v>0</v>
      </c>
      <c r="V132" s="1">
        <f t="shared" si="47"/>
        <v>0</v>
      </c>
      <c r="W132" s="1">
        <f t="shared" si="48"/>
        <v>1</v>
      </c>
      <c r="X132" s="1">
        <f t="shared" si="49"/>
        <v>1</v>
      </c>
      <c r="AE132" s="1" t="s">
        <v>124</v>
      </c>
      <c r="AF132" s="1">
        <v>4.5</v>
      </c>
      <c r="AG132" s="1">
        <v>4</v>
      </c>
      <c r="AH132" s="1">
        <v>7</v>
      </c>
      <c r="AI132" s="1">
        <f t="shared" si="45"/>
        <v>1</v>
      </c>
      <c r="AJ132" s="1">
        <f t="shared" si="50"/>
        <v>0</v>
      </c>
      <c r="AK132" s="1">
        <f t="shared" si="51"/>
        <v>0</v>
      </c>
      <c r="AL132" s="1">
        <f t="shared" si="52"/>
        <v>0</v>
      </c>
      <c r="AM132" s="1">
        <f t="shared" si="53"/>
        <v>1</v>
      </c>
    </row>
    <row r="133" spans="16:39" x14ac:dyDescent="0.25">
      <c r="P133" s="1" t="s">
        <v>92</v>
      </c>
      <c r="Q133" s="1">
        <v>5.4</v>
      </c>
      <c r="R133" s="1">
        <v>4</v>
      </c>
      <c r="S133" s="1">
        <v>2</v>
      </c>
      <c r="T133" s="1">
        <f t="shared" si="44"/>
        <v>0</v>
      </c>
      <c r="U133" s="1">
        <f t="shared" si="46"/>
        <v>0</v>
      </c>
      <c r="V133" s="1">
        <f t="shared" si="47"/>
        <v>0</v>
      </c>
      <c r="W133" s="1">
        <f t="shared" si="48"/>
        <v>1</v>
      </c>
      <c r="X133" s="1">
        <f t="shared" si="49"/>
        <v>1</v>
      </c>
      <c r="AE133" s="1" t="s">
        <v>167</v>
      </c>
      <c r="AF133" s="1">
        <v>4.5</v>
      </c>
      <c r="AG133" s="1">
        <v>4</v>
      </c>
      <c r="AH133" s="1">
        <v>7</v>
      </c>
      <c r="AI133" s="1">
        <f t="shared" si="45"/>
        <v>1</v>
      </c>
      <c r="AJ133" s="1">
        <f t="shared" si="50"/>
        <v>0</v>
      </c>
      <c r="AK133" s="1">
        <f t="shared" si="51"/>
        <v>0</v>
      </c>
      <c r="AL133" s="1">
        <f t="shared" si="52"/>
        <v>0</v>
      </c>
      <c r="AM133" s="1">
        <f t="shared" si="53"/>
        <v>1</v>
      </c>
    </row>
    <row r="134" spans="16:39" x14ac:dyDescent="0.25">
      <c r="P134" s="1" t="s">
        <v>179</v>
      </c>
      <c r="Q134" s="1">
        <v>5.4</v>
      </c>
      <c r="R134" s="1">
        <v>4</v>
      </c>
      <c r="S134" s="1">
        <v>2</v>
      </c>
      <c r="T134" s="1">
        <f t="shared" si="44"/>
        <v>0</v>
      </c>
      <c r="U134" s="1">
        <f t="shared" si="46"/>
        <v>0</v>
      </c>
      <c r="V134" s="1">
        <f t="shared" si="47"/>
        <v>0</v>
      </c>
      <c r="W134" s="1">
        <f t="shared" si="48"/>
        <v>1</v>
      </c>
      <c r="X134" s="1">
        <f t="shared" si="49"/>
        <v>1</v>
      </c>
      <c r="AE134" s="1" t="s">
        <v>64</v>
      </c>
      <c r="AF134" s="1">
        <v>4.5</v>
      </c>
      <c r="AG134" s="1">
        <v>4</v>
      </c>
      <c r="AH134" s="1">
        <v>6</v>
      </c>
      <c r="AI134" s="1">
        <f t="shared" si="45"/>
        <v>1</v>
      </c>
      <c r="AJ134" s="1">
        <f t="shared" si="50"/>
        <v>0</v>
      </c>
      <c r="AK134" s="1">
        <f t="shared" si="51"/>
        <v>0</v>
      </c>
      <c r="AL134" s="1">
        <f t="shared" si="52"/>
        <v>0</v>
      </c>
      <c r="AM134" s="1">
        <f t="shared" si="53"/>
        <v>1</v>
      </c>
    </row>
    <row r="135" spans="16:39" x14ac:dyDescent="0.25">
      <c r="P135" s="1" t="s">
        <v>104</v>
      </c>
      <c r="Q135" s="1">
        <v>5.4</v>
      </c>
      <c r="R135" s="1">
        <v>4</v>
      </c>
      <c r="S135" s="1">
        <v>2</v>
      </c>
      <c r="T135" s="1">
        <f t="shared" ref="T135:T166" si="54">IF(AND((10&gt;S135),(S135&gt;R135),(R135&gt;2)),1,0)</f>
        <v>0</v>
      </c>
      <c r="U135" s="1">
        <f t="shared" si="46"/>
        <v>0</v>
      </c>
      <c r="V135" s="1">
        <f t="shared" si="47"/>
        <v>0</v>
      </c>
      <c r="W135" s="1">
        <f t="shared" si="48"/>
        <v>1</v>
      </c>
      <c r="X135" s="1">
        <f t="shared" si="49"/>
        <v>1</v>
      </c>
      <c r="AE135" s="1" t="s">
        <v>97</v>
      </c>
      <c r="AF135" s="1">
        <v>4.5</v>
      </c>
      <c r="AG135" s="1">
        <v>4</v>
      </c>
      <c r="AH135" s="1">
        <v>6</v>
      </c>
      <c r="AI135" s="1">
        <f t="shared" si="45"/>
        <v>1</v>
      </c>
      <c r="AJ135" s="1">
        <f t="shared" si="50"/>
        <v>0</v>
      </c>
      <c r="AK135" s="1">
        <f t="shared" si="51"/>
        <v>0</v>
      </c>
      <c r="AL135" s="1">
        <f t="shared" si="52"/>
        <v>0</v>
      </c>
      <c r="AM135" s="1">
        <f t="shared" si="53"/>
        <v>1</v>
      </c>
    </row>
    <row r="136" spans="16:39" x14ac:dyDescent="0.25">
      <c r="P136" s="1" t="s">
        <v>67</v>
      </c>
      <c r="Q136" s="1">
        <v>5.4</v>
      </c>
      <c r="R136" s="1">
        <v>4</v>
      </c>
      <c r="S136" s="1">
        <v>1</v>
      </c>
      <c r="T136" s="1">
        <f t="shared" si="54"/>
        <v>0</v>
      </c>
      <c r="U136" s="1">
        <f t="shared" si="46"/>
        <v>0</v>
      </c>
      <c r="V136" s="1">
        <f t="shared" si="47"/>
        <v>0</v>
      </c>
      <c r="W136" s="1">
        <f t="shared" si="48"/>
        <v>1</v>
      </c>
      <c r="X136" s="1">
        <f t="shared" si="49"/>
        <v>1</v>
      </c>
      <c r="AE136" s="1" t="s">
        <v>111</v>
      </c>
      <c r="AF136" s="1">
        <v>4.5</v>
      </c>
      <c r="AG136" s="1">
        <v>4</v>
      </c>
      <c r="AH136" s="1">
        <v>6</v>
      </c>
      <c r="AI136" s="1">
        <f t="shared" si="45"/>
        <v>1</v>
      </c>
      <c r="AJ136" s="1">
        <f t="shared" si="50"/>
        <v>0</v>
      </c>
      <c r="AK136" s="1">
        <f t="shared" si="51"/>
        <v>0</v>
      </c>
      <c r="AL136" s="1">
        <f t="shared" si="52"/>
        <v>0</v>
      </c>
      <c r="AM136" s="1">
        <f t="shared" si="53"/>
        <v>1</v>
      </c>
    </row>
    <row r="137" spans="16:39" x14ac:dyDescent="0.25">
      <c r="P137" s="1" t="s">
        <v>92</v>
      </c>
      <c r="Q137" s="1">
        <v>5.4</v>
      </c>
      <c r="R137" s="1">
        <v>4</v>
      </c>
      <c r="S137" s="1">
        <v>1</v>
      </c>
      <c r="T137" s="1">
        <f t="shared" si="54"/>
        <v>0</v>
      </c>
      <c r="U137" s="1">
        <f t="shared" si="46"/>
        <v>0</v>
      </c>
      <c r="V137" s="1">
        <f t="shared" si="47"/>
        <v>0</v>
      </c>
      <c r="W137" s="1">
        <f t="shared" si="48"/>
        <v>1</v>
      </c>
      <c r="X137" s="1">
        <f t="shared" si="49"/>
        <v>1</v>
      </c>
      <c r="AE137" s="1" t="s">
        <v>124</v>
      </c>
      <c r="AF137" s="1">
        <v>4.5</v>
      </c>
      <c r="AG137" s="1">
        <v>4</v>
      </c>
      <c r="AH137" s="1">
        <v>6</v>
      </c>
      <c r="AI137" s="1">
        <f t="shared" si="45"/>
        <v>1</v>
      </c>
      <c r="AJ137" s="1">
        <f t="shared" si="50"/>
        <v>0</v>
      </c>
      <c r="AK137" s="1">
        <f t="shared" si="51"/>
        <v>0</v>
      </c>
      <c r="AL137" s="1">
        <f t="shared" si="52"/>
        <v>0</v>
      </c>
      <c r="AM137" s="1">
        <f t="shared" si="53"/>
        <v>1</v>
      </c>
    </row>
    <row r="138" spans="16:39" x14ac:dyDescent="0.25">
      <c r="P138" s="1" t="s">
        <v>67</v>
      </c>
      <c r="Q138" s="1">
        <v>5.4</v>
      </c>
      <c r="R138" s="1">
        <v>4</v>
      </c>
      <c r="S138" s="1">
        <v>1</v>
      </c>
      <c r="T138" s="1">
        <f t="shared" si="54"/>
        <v>0</v>
      </c>
      <c r="U138" s="1">
        <f t="shared" si="46"/>
        <v>0</v>
      </c>
      <c r="V138" s="1">
        <f t="shared" si="47"/>
        <v>0</v>
      </c>
      <c r="W138" s="1">
        <f t="shared" si="48"/>
        <v>1</v>
      </c>
      <c r="X138" s="1">
        <f t="shared" si="49"/>
        <v>1</v>
      </c>
      <c r="AE138" s="1" t="s">
        <v>114</v>
      </c>
      <c r="AF138" s="1">
        <v>4.5</v>
      </c>
      <c r="AG138" s="1">
        <v>4</v>
      </c>
      <c r="AH138" s="1">
        <v>6</v>
      </c>
      <c r="AI138" s="1">
        <f t="shared" ref="AI138:AI169" si="55">IF(AND((10&gt;AH138),(AH138&gt;AG138),(AG138&gt;2)),1,0)</f>
        <v>1</v>
      </c>
      <c r="AJ138" s="1">
        <f t="shared" si="50"/>
        <v>0</v>
      </c>
      <c r="AK138" s="1">
        <f t="shared" si="51"/>
        <v>0</v>
      </c>
      <c r="AL138" s="1">
        <f t="shared" si="52"/>
        <v>0</v>
      </c>
      <c r="AM138" s="1">
        <f t="shared" si="53"/>
        <v>1</v>
      </c>
    </row>
    <row r="139" spans="16:39" x14ac:dyDescent="0.25">
      <c r="P139" s="1" t="s">
        <v>67</v>
      </c>
      <c r="Q139" s="1">
        <v>5.4</v>
      </c>
      <c r="R139" s="1">
        <v>4</v>
      </c>
      <c r="S139" s="1">
        <v>1</v>
      </c>
      <c r="T139" s="1">
        <f t="shared" si="54"/>
        <v>0</v>
      </c>
      <c r="U139" s="1">
        <f t="shared" si="46"/>
        <v>0</v>
      </c>
      <c r="V139" s="1">
        <f t="shared" si="47"/>
        <v>0</v>
      </c>
      <c r="W139" s="1">
        <f t="shared" si="48"/>
        <v>1</v>
      </c>
      <c r="X139" s="1">
        <f t="shared" si="49"/>
        <v>1</v>
      </c>
      <c r="AE139" s="1" t="s">
        <v>88</v>
      </c>
      <c r="AF139" s="1">
        <v>4.5</v>
      </c>
      <c r="AG139" s="1">
        <v>4</v>
      </c>
      <c r="AH139" s="1">
        <v>6</v>
      </c>
      <c r="AI139" s="1">
        <f t="shared" si="55"/>
        <v>1</v>
      </c>
      <c r="AJ139" s="1">
        <f t="shared" si="50"/>
        <v>0</v>
      </c>
      <c r="AK139" s="1">
        <f t="shared" si="51"/>
        <v>0</v>
      </c>
      <c r="AL139" s="1">
        <f t="shared" si="52"/>
        <v>0</v>
      </c>
      <c r="AM139" s="1">
        <f t="shared" si="53"/>
        <v>1</v>
      </c>
    </row>
    <row r="140" spans="16:39" x14ac:dyDescent="0.25">
      <c r="P140" s="1" t="s">
        <v>67</v>
      </c>
      <c r="Q140" s="1">
        <v>5.4</v>
      </c>
      <c r="R140" s="1">
        <v>4</v>
      </c>
      <c r="S140" s="1">
        <v>1</v>
      </c>
      <c r="T140" s="1">
        <f t="shared" si="54"/>
        <v>0</v>
      </c>
      <c r="U140" s="1">
        <f t="shared" si="46"/>
        <v>0</v>
      </c>
      <c r="V140" s="1">
        <f t="shared" si="47"/>
        <v>0</v>
      </c>
      <c r="W140" s="1">
        <f t="shared" si="48"/>
        <v>1</v>
      </c>
      <c r="X140" s="1">
        <f t="shared" si="49"/>
        <v>1</v>
      </c>
      <c r="AE140" s="1" t="s">
        <v>97</v>
      </c>
      <c r="AF140" s="1">
        <v>4.5</v>
      </c>
      <c r="AG140" s="1">
        <v>4</v>
      </c>
      <c r="AH140" s="1">
        <v>6</v>
      </c>
      <c r="AI140" s="1">
        <f t="shared" si="55"/>
        <v>1</v>
      </c>
      <c r="AJ140" s="1">
        <f t="shared" si="50"/>
        <v>0</v>
      </c>
      <c r="AK140" s="1">
        <f t="shared" si="51"/>
        <v>0</v>
      </c>
      <c r="AL140" s="1">
        <f t="shared" si="52"/>
        <v>0</v>
      </c>
      <c r="AM140" s="1">
        <f t="shared" si="53"/>
        <v>1</v>
      </c>
    </row>
    <row r="141" spans="16:39" x14ac:dyDescent="0.25">
      <c r="P141" s="1" t="s">
        <v>104</v>
      </c>
      <c r="Q141" s="1">
        <v>5.4</v>
      </c>
      <c r="R141" s="1">
        <v>4</v>
      </c>
      <c r="S141" s="1">
        <v>1</v>
      </c>
      <c r="T141" s="1">
        <f t="shared" si="54"/>
        <v>0</v>
      </c>
      <c r="U141" s="1">
        <f t="shared" si="46"/>
        <v>0</v>
      </c>
      <c r="V141" s="1">
        <f t="shared" si="47"/>
        <v>0</v>
      </c>
      <c r="W141" s="1">
        <f t="shared" si="48"/>
        <v>1</v>
      </c>
      <c r="X141" s="1">
        <f t="shared" si="49"/>
        <v>1</v>
      </c>
      <c r="AE141" s="1" t="s">
        <v>62</v>
      </c>
      <c r="AF141" s="1">
        <v>4.5</v>
      </c>
      <c r="AG141" s="1">
        <v>4</v>
      </c>
      <c r="AH141" s="1">
        <v>6</v>
      </c>
      <c r="AI141" s="1">
        <f t="shared" si="55"/>
        <v>1</v>
      </c>
      <c r="AJ141" s="1">
        <f t="shared" si="50"/>
        <v>0</v>
      </c>
      <c r="AK141" s="1">
        <f t="shared" si="51"/>
        <v>0</v>
      </c>
      <c r="AL141" s="1">
        <f t="shared" si="52"/>
        <v>0</v>
      </c>
      <c r="AM141" s="1">
        <f t="shared" si="53"/>
        <v>1</v>
      </c>
    </row>
    <row r="142" spans="16:39" x14ac:dyDescent="0.25">
      <c r="P142" s="1" t="s">
        <v>179</v>
      </c>
      <c r="Q142" s="1">
        <v>5.4</v>
      </c>
      <c r="R142" s="1">
        <v>4</v>
      </c>
      <c r="S142" s="1">
        <v>1</v>
      </c>
      <c r="T142" s="1">
        <f t="shared" si="54"/>
        <v>0</v>
      </c>
      <c r="U142" s="1">
        <f t="shared" si="46"/>
        <v>0</v>
      </c>
      <c r="V142" s="1">
        <f t="shared" si="47"/>
        <v>0</v>
      </c>
      <c r="W142" s="1">
        <f t="shared" si="48"/>
        <v>1</v>
      </c>
      <c r="X142" s="1">
        <f t="shared" si="49"/>
        <v>1</v>
      </c>
      <c r="AE142" s="1" t="s">
        <v>181</v>
      </c>
      <c r="AF142" s="1">
        <v>4.5</v>
      </c>
      <c r="AG142" s="1">
        <v>4</v>
      </c>
      <c r="AH142" s="1">
        <v>6</v>
      </c>
      <c r="AI142" s="1">
        <f t="shared" si="55"/>
        <v>1</v>
      </c>
      <c r="AJ142" s="1">
        <f t="shared" si="50"/>
        <v>0</v>
      </c>
      <c r="AK142" s="1">
        <f t="shared" si="51"/>
        <v>0</v>
      </c>
      <c r="AL142" s="1">
        <f t="shared" si="52"/>
        <v>0</v>
      </c>
      <c r="AM142" s="1">
        <f t="shared" si="53"/>
        <v>1</v>
      </c>
    </row>
    <row r="143" spans="16:39" x14ac:dyDescent="0.25">
      <c r="P143" s="1" t="s">
        <v>179</v>
      </c>
      <c r="Q143" s="1">
        <v>5.4</v>
      </c>
      <c r="R143" s="1">
        <v>4</v>
      </c>
      <c r="S143" s="1">
        <v>1</v>
      </c>
      <c r="T143" s="1">
        <f t="shared" si="54"/>
        <v>0</v>
      </c>
      <c r="U143" s="1">
        <f t="shared" si="46"/>
        <v>0</v>
      </c>
      <c r="V143" s="1">
        <f t="shared" si="47"/>
        <v>0</v>
      </c>
      <c r="W143" s="1">
        <f t="shared" si="48"/>
        <v>1</v>
      </c>
      <c r="X143" s="1">
        <f t="shared" si="49"/>
        <v>1</v>
      </c>
      <c r="AE143" s="1" t="s">
        <v>64</v>
      </c>
      <c r="AF143" s="1">
        <v>4.5</v>
      </c>
      <c r="AG143" s="1">
        <v>4</v>
      </c>
      <c r="AH143" s="1">
        <v>6</v>
      </c>
      <c r="AI143" s="1">
        <f t="shared" si="55"/>
        <v>1</v>
      </c>
      <c r="AJ143" s="1">
        <f t="shared" si="50"/>
        <v>0</v>
      </c>
      <c r="AK143" s="1">
        <f t="shared" si="51"/>
        <v>0</v>
      </c>
      <c r="AL143" s="1">
        <f t="shared" si="52"/>
        <v>0</v>
      </c>
      <c r="AM143" s="1">
        <f t="shared" si="53"/>
        <v>1</v>
      </c>
    </row>
    <row r="144" spans="16:39" x14ac:dyDescent="0.25">
      <c r="P144" s="1" t="s">
        <v>92</v>
      </c>
      <c r="Q144" s="1">
        <v>5.4</v>
      </c>
      <c r="R144" s="1">
        <v>4</v>
      </c>
      <c r="S144" s="1">
        <v>1</v>
      </c>
      <c r="T144" s="1">
        <f t="shared" si="54"/>
        <v>0</v>
      </c>
      <c r="U144" s="1">
        <f t="shared" si="46"/>
        <v>0</v>
      </c>
      <c r="V144" s="1">
        <f t="shared" si="47"/>
        <v>0</v>
      </c>
      <c r="W144" s="1">
        <f t="shared" si="48"/>
        <v>1</v>
      </c>
      <c r="X144" s="1">
        <f t="shared" si="49"/>
        <v>1</v>
      </c>
      <c r="AE144" s="1" t="s">
        <v>97</v>
      </c>
      <c r="AF144" s="1">
        <v>4.5</v>
      </c>
      <c r="AG144" s="1">
        <v>4</v>
      </c>
      <c r="AH144" s="1">
        <v>6</v>
      </c>
      <c r="AI144" s="1">
        <f t="shared" si="55"/>
        <v>1</v>
      </c>
      <c r="AJ144" s="1">
        <f t="shared" si="50"/>
        <v>0</v>
      </c>
      <c r="AK144" s="1">
        <f t="shared" si="51"/>
        <v>0</v>
      </c>
      <c r="AL144" s="1">
        <f t="shared" si="52"/>
        <v>0</v>
      </c>
      <c r="AM144" s="1">
        <f t="shared" si="53"/>
        <v>1</v>
      </c>
    </row>
    <row r="145" spans="16:39" x14ac:dyDescent="0.25">
      <c r="P145" s="1" t="s">
        <v>179</v>
      </c>
      <c r="Q145" s="1">
        <v>5.4</v>
      </c>
      <c r="R145" s="1">
        <v>4</v>
      </c>
      <c r="S145" s="1">
        <v>0</v>
      </c>
      <c r="T145" s="1">
        <f t="shared" si="54"/>
        <v>0</v>
      </c>
      <c r="U145" s="1">
        <f t="shared" si="46"/>
        <v>0</v>
      </c>
      <c r="V145" s="1">
        <f t="shared" si="47"/>
        <v>0</v>
      </c>
      <c r="W145" s="1">
        <f t="shared" si="48"/>
        <v>1</v>
      </c>
      <c r="X145" s="1">
        <f t="shared" si="49"/>
        <v>1</v>
      </c>
      <c r="AE145" s="1" t="s">
        <v>152</v>
      </c>
      <c r="AF145" s="1">
        <v>4.5</v>
      </c>
      <c r="AG145" s="1">
        <v>4</v>
      </c>
      <c r="AH145" s="1">
        <v>6</v>
      </c>
      <c r="AI145" s="1">
        <f t="shared" si="55"/>
        <v>1</v>
      </c>
      <c r="AJ145" s="1">
        <f t="shared" si="50"/>
        <v>0</v>
      </c>
      <c r="AK145" s="1">
        <f t="shared" si="51"/>
        <v>0</v>
      </c>
      <c r="AL145" s="1">
        <f t="shared" si="52"/>
        <v>0</v>
      </c>
      <c r="AM145" s="1">
        <f t="shared" si="53"/>
        <v>1</v>
      </c>
    </row>
    <row r="146" spans="16:39" x14ac:dyDescent="0.25">
      <c r="P146" s="1" t="s">
        <v>92</v>
      </c>
      <c r="Q146" s="1">
        <v>5.4</v>
      </c>
      <c r="R146" s="1">
        <v>4</v>
      </c>
      <c r="S146" s="1">
        <v>0</v>
      </c>
      <c r="T146" s="1">
        <f t="shared" si="54"/>
        <v>0</v>
      </c>
      <c r="U146" s="1">
        <f t="shared" si="46"/>
        <v>0</v>
      </c>
      <c r="V146" s="1">
        <f t="shared" si="47"/>
        <v>0</v>
      </c>
      <c r="W146" s="1">
        <f t="shared" si="48"/>
        <v>1</v>
      </c>
      <c r="X146" s="1">
        <f t="shared" si="49"/>
        <v>1</v>
      </c>
      <c r="AE146" s="1" t="s">
        <v>195</v>
      </c>
      <c r="AF146" s="1">
        <v>4.5</v>
      </c>
      <c r="AG146" s="1">
        <v>4</v>
      </c>
      <c r="AH146" s="1">
        <v>6</v>
      </c>
      <c r="AI146" s="1">
        <f t="shared" si="55"/>
        <v>1</v>
      </c>
      <c r="AJ146" s="1">
        <f t="shared" si="50"/>
        <v>0</v>
      </c>
      <c r="AK146" s="1">
        <f t="shared" si="51"/>
        <v>0</v>
      </c>
      <c r="AL146" s="1">
        <f t="shared" si="52"/>
        <v>0</v>
      </c>
      <c r="AM146" s="1">
        <f t="shared" si="53"/>
        <v>1</v>
      </c>
    </row>
    <row r="147" spans="16:39" x14ac:dyDescent="0.25">
      <c r="P147" s="1" t="s">
        <v>92</v>
      </c>
      <c r="Q147" s="1">
        <v>5.4</v>
      </c>
      <c r="R147" s="1">
        <v>4</v>
      </c>
      <c r="S147" s="1">
        <v>0</v>
      </c>
      <c r="T147" s="1">
        <f t="shared" si="54"/>
        <v>0</v>
      </c>
      <c r="U147" s="1">
        <f t="shared" si="46"/>
        <v>0</v>
      </c>
      <c r="V147" s="1">
        <f t="shared" si="47"/>
        <v>0</v>
      </c>
      <c r="W147" s="1">
        <f t="shared" si="48"/>
        <v>1</v>
      </c>
      <c r="X147" s="1">
        <f t="shared" si="49"/>
        <v>1</v>
      </c>
      <c r="AE147" s="1" t="s">
        <v>62</v>
      </c>
      <c r="AF147" s="1">
        <v>4.5</v>
      </c>
      <c r="AG147" s="1">
        <v>4</v>
      </c>
      <c r="AH147" s="1">
        <v>6</v>
      </c>
      <c r="AI147" s="1">
        <f t="shared" si="55"/>
        <v>1</v>
      </c>
      <c r="AJ147" s="1">
        <f t="shared" si="50"/>
        <v>0</v>
      </c>
      <c r="AK147" s="1">
        <f t="shared" si="51"/>
        <v>0</v>
      </c>
      <c r="AL147" s="1">
        <f t="shared" si="52"/>
        <v>0</v>
      </c>
      <c r="AM147" s="1">
        <f t="shared" si="53"/>
        <v>1</v>
      </c>
    </row>
    <row r="148" spans="16:39" x14ac:dyDescent="0.25">
      <c r="P148" s="1" t="s">
        <v>170</v>
      </c>
      <c r="Q148" s="1">
        <v>5.3</v>
      </c>
      <c r="R148" s="1">
        <v>4</v>
      </c>
      <c r="S148" s="1">
        <v>2</v>
      </c>
      <c r="T148" s="1">
        <f t="shared" si="54"/>
        <v>0</v>
      </c>
      <c r="U148" s="1">
        <f t="shared" si="46"/>
        <v>0</v>
      </c>
      <c r="V148" s="1">
        <f t="shared" si="47"/>
        <v>0</v>
      </c>
      <c r="W148" s="1">
        <f t="shared" si="48"/>
        <v>1</v>
      </c>
      <c r="X148" s="1">
        <f t="shared" si="49"/>
        <v>1</v>
      </c>
      <c r="AE148" s="1" t="s">
        <v>114</v>
      </c>
      <c r="AF148" s="1">
        <v>4.5</v>
      </c>
      <c r="AG148" s="1">
        <v>4</v>
      </c>
      <c r="AH148" s="1">
        <v>6</v>
      </c>
      <c r="AI148" s="1">
        <f t="shared" si="55"/>
        <v>1</v>
      </c>
      <c r="AJ148" s="1">
        <f t="shared" si="50"/>
        <v>0</v>
      </c>
      <c r="AK148" s="1">
        <f t="shared" si="51"/>
        <v>0</v>
      </c>
      <c r="AL148" s="1">
        <f t="shared" si="52"/>
        <v>0</v>
      </c>
      <c r="AM148" s="1">
        <f t="shared" si="53"/>
        <v>1</v>
      </c>
    </row>
    <row r="149" spans="16:39" x14ac:dyDescent="0.25">
      <c r="P149" s="1" t="s">
        <v>178</v>
      </c>
      <c r="Q149" s="1">
        <v>5.3</v>
      </c>
      <c r="R149" s="1">
        <v>4</v>
      </c>
      <c r="S149" s="1">
        <v>2</v>
      </c>
      <c r="T149" s="1">
        <f t="shared" si="54"/>
        <v>0</v>
      </c>
      <c r="U149" s="1">
        <f t="shared" si="46"/>
        <v>0</v>
      </c>
      <c r="V149" s="1">
        <f t="shared" si="47"/>
        <v>0</v>
      </c>
      <c r="W149" s="1">
        <f t="shared" si="48"/>
        <v>1</v>
      </c>
      <c r="X149" s="1">
        <f t="shared" si="49"/>
        <v>1</v>
      </c>
      <c r="AE149" s="1" t="s">
        <v>114</v>
      </c>
      <c r="AF149" s="1">
        <v>4.5</v>
      </c>
      <c r="AG149" s="1">
        <v>4</v>
      </c>
      <c r="AH149" s="1">
        <v>6</v>
      </c>
      <c r="AI149" s="1">
        <f t="shared" si="55"/>
        <v>1</v>
      </c>
      <c r="AJ149" s="1">
        <f t="shared" si="50"/>
        <v>0</v>
      </c>
      <c r="AK149" s="1">
        <f t="shared" si="51"/>
        <v>0</v>
      </c>
      <c r="AL149" s="1">
        <f t="shared" si="52"/>
        <v>0</v>
      </c>
      <c r="AM149" s="1">
        <f t="shared" si="53"/>
        <v>1</v>
      </c>
    </row>
    <row r="150" spans="16:39" x14ac:dyDescent="0.25">
      <c r="P150" s="1" t="s">
        <v>170</v>
      </c>
      <c r="Q150" s="1">
        <v>5.3</v>
      </c>
      <c r="R150" s="1">
        <v>4</v>
      </c>
      <c r="S150" s="1">
        <v>2</v>
      </c>
      <c r="T150" s="1">
        <f t="shared" si="54"/>
        <v>0</v>
      </c>
      <c r="U150" s="1">
        <f t="shared" si="46"/>
        <v>0</v>
      </c>
      <c r="V150" s="1">
        <f t="shared" si="47"/>
        <v>0</v>
      </c>
      <c r="W150" s="1">
        <f t="shared" si="48"/>
        <v>1</v>
      </c>
      <c r="X150" s="1">
        <f t="shared" si="49"/>
        <v>1</v>
      </c>
      <c r="AE150" s="1" t="s">
        <v>62</v>
      </c>
      <c r="AF150" s="1">
        <v>4.5</v>
      </c>
      <c r="AG150" s="1">
        <v>4</v>
      </c>
      <c r="AH150" s="1">
        <v>6</v>
      </c>
      <c r="AI150" s="1">
        <f t="shared" si="55"/>
        <v>1</v>
      </c>
      <c r="AJ150" s="1">
        <f t="shared" si="50"/>
        <v>0</v>
      </c>
      <c r="AK150" s="1">
        <f t="shared" si="51"/>
        <v>0</v>
      </c>
      <c r="AL150" s="1">
        <f t="shared" si="52"/>
        <v>0</v>
      </c>
      <c r="AM150" s="1">
        <f t="shared" si="53"/>
        <v>1</v>
      </c>
    </row>
    <row r="151" spans="16:39" x14ac:dyDescent="0.25">
      <c r="P151" s="1" t="s">
        <v>137</v>
      </c>
      <c r="Q151" s="1">
        <v>5.3</v>
      </c>
      <c r="R151" s="1">
        <v>4</v>
      </c>
      <c r="S151" s="1">
        <v>2</v>
      </c>
      <c r="T151" s="1">
        <f t="shared" si="54"/>
        <v>0</v>
      </c>
      <c r="U151" s="1">
        <f t="shared" si="46"/>
        <v>0</v>
      </c>
      <c r="V151" s="1">
        <f t="shared" si="47"/>
        <v>0</v>
      </c>
      <c r="W151" s="1">
        <f t="shared" si="48"/>
        <v>1</v>
      </c>
      <c r="X151" s="1">
        <f t="shared" si="49"/>
        <v>1</v>
      </c>
      <c r="AE151" s="1" t="s">
        <v>62</v>
      </c>
      <c r="AF151" s="1">
        <v>4.5</v>
      </c>
      <c r="AG151" s="1">
        <v>4</v>
      </c>
      <c r="AH151" s="1">
        <v>6</v>
      </c>
      <c r="AI151" s="1">
        <f t="shared" si="55"/>
        <v>1</v>
      </c>
      <c r="AJ151" s="1">
        <f t="shared" si="50"/>
        <v>0</v>
      </c>
      <c r="AK151" s="1">
        <f t="shared" si="51"/>
        <v>0</v>
      </c>
      <c r="AL151" s="1">
        <f t="shared" si="52"/>
        <v>0</v>
      </c>
      <c r="AM151" s="1">
        <f t="shared" si="53"/>
        <v>1</v>
      </c>
    </row>
    <row r="152" spans="16:39" x14ac:dyDescent="0.25">
      <c r="P152" s="1" t="s">
        <v>178</v>
      </c>
      <c r="Q152" s="1">
        <v>5.3</v>
      </c>
      <c r="R152" s="1">
        <v>4</v>
      </c>
      <c r="S152" s="1">
        <v>2</v>
      </c>
      <c r="T152" s="1">
        <f t="shared" si="54"/>
        <v>0</v>
      </c>
      <c r="U152" s="1">
        <f t="shared" si="46"/>
        <v>0</v>
      </c>
      <c r="V152" s="1">
        <f t="shared" si="47"/>
        <v>0</v>
      </c>
      <c r="W152" s="1">
        <f t="shared" si="48"/>
        <v>1</v>
      </c>
      <c r="X152" s="1">
        <f t="shared" si="49"/>
        <v>1</v>
      </c>
      <c r="AE152" s="1" t="s">
        <v>114</v>
      </c>
      <c r="AF152" s="1">
        <v>4.5</v>
      </c>
      <c r="AG152" s="1">
        <v>4</v>
      </c>
      <c r="AH152" s="1">
        <v>6</v>
      </c>
      <c r="AI152" s="1">
        <f t="shared" si="55"/>
        <v>1</v>
      </c>
      <c r="AJ152" s="1">
        <f t="shared" si="50"/>
        <v>0</v>
      </c>
      <c r="AK152" s="1">
        <f t="shared" si="51"/>
        <v>0</v>
      </c>
      <c r="AL152" s="1">
        <f t="shared" si="52"/>
        <v>0</v>
      </c>
      <c r="AM152" s="1">
        <f t="shared" si="53"/>
        <v>1</v>
      </c>
    </row>
    <row r="153" spans="16:39" x14ac:dyDescent="0.25">
      <c r="P153" s="1" t="s">
        <v>137</v>
      </c>
      <c r="Q153" s="1">
        <v>5.3</v>
      </c>
      <c r="R153" s="1">
        <v>4</v>
      </c>
      <c r="S153" s="1">
        <v>1</v>
      </c>
      <c r="T153" s="1">
        <f t="shared" si="54"/>
        <v>0</v>
      </c>
      <c r="U153" s="1">
        <f t="shared" si="46"/>
        <v>0</v>
      </c>
      <c r="V153" s="1">
        <f t="shared" si="47"/>
        <v>0</v>
      </c>
      <c r="W153" s="1">
        <f t="shared" si="48"/>
        <v>1</v>
      </c>
      <c r="X153" s="1">
        <f t="shared" si="49"/>
        <v>1</v>
      </c>
      <c r="AE153" s="1" t="s">
        <v>62</v>
      </c>
      <c r="AF153" s="1">
        <v>4.5</v>
      </c>
      <c r="AG153" s="1">
        <v>4</v>
      </c>
      <c r="AH153" s="1">
        <v>6</v>
      </c>
      <c r="AI153" s="1">
        <f t="shared" si="55"/>
        <v>1</v>
      </c>
      <c r="AJ153" s="1">
        <f t="shared" si="50"/>
        <v>0</v>
      </c>
      <c r="AK153" s="1">
        <f t="shared" si="51"/>
        <v>0</v>
      </c>
      <c r="AL153" s="1">
        <f t="shared" si="52"/>
        <v>0</v>
      </c>
      <c r="AM153" s="1">
        <f t="shared" si="53"/>
        <v>1</v>
      </c>
    </row>
    <row r="154" spans="16:39" x14ac:dyDescent="0.25">
      <c r="P154" s="1" t="s">
        <v>170</v>
      </c>
      <c r="Q154" s="1">
        <v>5.3</v>
      </c>
      <c r="R154" s="1">
        <v>4</v>
      </c>
      <c r="S154" s="1">
        <v>1</v>
      </c>
      <c r="T154" s="1">
        <f t="shared" si="54"/>
        <v>0</v>
      </c>
      <c r="U154" s="1">
        <f t="shared" si="46"/>
        <v>0</v>
      </c>
      <c r="V154" s="1">
        <f t="shared" si="47"/>
        <v>0</v>
      </c>
      <c r="W154" s="1">
        <f t="shared" si="48"/>
        <v>1</v>
      </c>
      <c r="X154" s="1">
        <f t="shared" si="49"/>
        <v>1</v>
      </c>
      <c r="AE154" s="1" t="s">
        <v>64</v>
      </c>
      <c r="AF154" s="1">
        <v>4.5</v>
      </c>
      <c r="AG154" s="1">
        <v>4</v>
      </c>
      <c r="AH154" s="1">
        <v>6</v>
      </c>
      <c r="AI154" s="1">
        <f t="shared" si="55"/>
        <v>1</v>
      </c>
      <c r="AJ154" s="1">
        <f t="shared" si="50"/>
        <v>0</v>
      </c>
      <c r="AK154" s="1">
        <f t="shared" si="51"/>
        <v>0</v>
      </c>
      <c r="AL154" s="1">
        <f t="shared" si="52"/>
        <v>0</v>
      </c>
      <c r="AM154" s="1">
        <f t="shared" si="53"/>
        <v>1</v>
      </c>
    </row>
    <row r="155" spans="16:39" x14ac:dyDescent="0.25">
      <c r="P155" s="1" t="s">
        <v>170</v>
      </c>
      <c r="Q155" s="1">
        <v>5.3</v>
      </c>
      <c r="R155" s="1">
        <v>4</v>
      </c>
      <c r="S155" s="1">
        <v>1</v>
      </c>
      <c r="T155" s="1">
        <f t="shared" si="54"/>
        <v>0</v>
      </c>
      <c r="U155" s="1">
        <f t="shared" si="46"/>
        <v>0</v>
      </c>
      <c r="V155" s="1">
        <f t="shared" si="47"/>
        <v>0</v>
      </c>
      <c r="W155" s="1">
        <f t="shared" si="48"/>
        <v>1</v>
      </c>
      <c r="X155" s="1">
        <f t="shared" si="49"/>
        <v>1</v>
      </c>
      <c r="AE155" s="1" t="s">
        <v>114</v>
      </c>
      <c r="AF155" s="1">
        <v>4.5</v>
      </c>
      <c r="AG155" s="1">
        <v>4</v>
      </c>
      <c r="AH155" s="1">
        <v>5</v>
      </c>
      <c r="AI155" s="1">
        <f t="shared" si="55"/>
        <v>1</v>
      </c>
      <c r="AJ155" s="1">
        <f t="shared" si="50"/>
        <v>0</v>
      </c>
      <c r="AK155" s="1">
        <f t="shared" si="51"/>
        <v>0</v>
      </c>
      <c r="AL155" s="1">
        <f t="shared" si="52"/>
        <v>0</v>
      </c>
      <c r="AM155" s="1">
        <f t="shared" si="53"/>
        <v>1</v>
      </c>
    </row>
    <row r="156" spans="16:39" x14ac:dyDescent="0.25">
      <c r="P156" s="1" t="s">
        <v>137</v>
      </c>
      <c r="Q156" s="1">
        <v>5.3</v>
      </c>
      <c r="R156" s="1">
        <v>4</v>
      </c>
      <c r="S156" s="1">
        <v>1</v>
      </c>
      <c r="T156" s="1">
        <f t="shared" si="54"/>
        <v>0</v>
      </c>
      <c r="U156" s="1">
        <f t="shared" si="46"/>
        <v>0</v>
      </c>
      <c r="V156" s="1">
        <f t="shared" si="47"/>
        <v>0</v>
      </c>
      <c r="W156" s="1">
        <f t="shared" si="48"/>
        <v>1</v>
      </c>
      <c r="X156" s="1">
        <f t="shared" si="49"/>
        <v>1</v>
      </c>
      <c r="AE156" s="1" t="s">
        <v>122</v>
      </c>
      <c r="AF156" s="1">
        <v>4.5</v>
      </c>
      <c r="AG156" s="1">
        <v>4</v>
      </c>
      <c r="AH156" s="1">
        <v>5</v>
      </c>
      <c r="AI156" s="1">
        <f t="shared" si="55"/>
        <v>1</v>
      </c>
      <c r="AJ156" s="1">
        <f t="shared" si="50"/>
        <v>0</v>
      </c>
      <c r="AK156" s="1">
        <f t="shared" si="51"/>
        <v>0</v>
      </c>
      <c r="AL156" s="1">
        <f t="shared" si="52"/>
        <v>0</v>
      </c>
      <c r="AM156" s="1">
        <f t="shared" si="53"/>
        <v>1</v>
      </c>
    </row>
    <row r="157" spans="16:39" x14ac:dyDescent="0.25">
      <c r="P157" s="1" t="s">
        <v>170</v>
      </c>
      <c r="Q157" s="1">
        <v>5.3</v>
      </c>
      <c r="R157" s="1">
        <v>4</v>
      </c>
      <c r="S157" s="1">
        <v>1</v>
      </c>
      <c r="T157" s="1">
        <f t="shared" si="54"/>
        <v>0</v>
      </c>
      <c r="U157" s="1">
        <f t="shared" si="46"/>
        <v>0</v>
      </c>
      <c r="V157" s="1">
        <f t="shared" si="47"/>
        <v>0</v>
      </c>
      <c r="W157" s="1">
        <f t="shared" si="48"/>
        <v>1</v>
      </c>
      <c r="X157" s="1">
        <f t="shared" si="49"/>
        <v>1</v>
      </c>
      <c r="AE157" s="1" t="s">
        <v>88</v>
      </c>
      <c r="AF157" s="1">
        <v>4.5</v>
      </c>
      <c r="AG157" s="1">
        <v>4</v>
      </c>
      <c r="AH157" s="1">
        <v>5</v>
      </c>
      <c r="AI157" s="1">
        <f t="shared" si="55"/>
        <v>1</v>
      </c>
      <c r="AJ157" s="1">
        <f t="shared" si="50"/>
        <v>0</v>
      </c>
      <c r="AK157" s="1">
        <f t="shared" si="51"/>
        <v>0</v>
      </c>
      <c r="AL157" s="1">
        <f t="shared" si="52"/>
        <v>0</v>
      </c>
      <c r="AM157" s="1">
        <f t="shared" si="53"/>
        <v>1</v>
      </c>
    </row>
    <row r="158" spans="16:39" x14ac:dyDescent="0.25">
      <c r="P158" s="1" t="s">
        <v>170</v>
      </c>
      <c r="Q158" s="1">
        <v>5.3</v>
      </c>
      <c r="R158" s="1">
        <v>4</v>
      </c>
      <c r="S158" s="1">
        <v>1</v>
      </c>
      <c r="T158" s="1">
        <f t="shared" si="54"/>
        <v>0</v>
      </c>
      <c r="U158" s="1">
        <f t="shared" si="46"/>
        <v>0</v>
      </c>
      <c r="V158" s="1">
        <f t="shared" si="47"/>
        <v>0</v>
      </c>
      <c r="W158" s="1">
        <f t="shared" si="48"/>
        <v>1</v>
      </c>
      <c r="X158" s="1">
        <f t="shared" si="49"/>
        <v>1</v>
      </c>
      <c r="AE158" s="1" t="s">
        <v>167</v>
      </c>
      <c r="AF158" s="1">
        <v>4.5</v>
      </c>
      <c r="AG158" s="1">
        <v>4</v>
      </c>
      <c r="AH158" s="1">
        <v>5</v>
      </c>
      <c r="AI158" s="1">
        <f t="shared" si="55"/>
        <v>1</v>
      </c>
      <c r="AJ158" s="1">
        <f t="shared" si="50"/>
        <v>0</v>
      </c>
      <c r="AK158" s="1">
        <f t="shared" si="51"/>
        <v>0</v>
      </c>
      <c r="AL158" s="1">
        <f t="shared" si="52"/>
        <v>0</v>
      </c>
      <c r="AM158" s="1">
        <f t="shared" si="53"/>
        <v>1</v>
      </c>
    </row>
    <row r="159" spans="16:39" x14ac:dyDescent="0.25">
      <c r="P159" s="1" t="s">
        <v>170</v>
      </c>
      <c r="Q159" s="1">
        <v>5.3</v>
      </c>
      <c r="R159" s="1">
        <v>4</v>
      </c>
      <c r="S159" s="1">
        <v>1</v>
      </c>
      <c r="T159" s="1">
        <f t="shared" si="54"/>
        <v>0</v>
      </c>
      <c r="U159" s="1">
        <f t="shared" si="46"/>
        <v>0</v>
      </c>
      <c r="V159" s="1">
        <f t="shared" si="47"/>
        <v>0</v>
      </c>
      <c r="W159" s="1">
        <f t="shared" si="48"/>
        <v>1</v>
      </c>
      <c r="X159" s="1">
        <f t="shared" si="49"/>
        <v>1</v>
      </c>
      <c r="AE159" s="1" t="s">
        <v>111</v>
      </c>
      <c r="AF159" s="1">
        <v>4.5</v>
      </c>
      <c r="AG159" s="1">
        <v>4</v>
      </c>
      <c r="AH159" s="1">
        <v>5</v>
      </c>
      <c r="AI159" s="1">
        <f t="shared" si="55"/>
        <v>1</v>
      </c>
      <c r="AJ159" s="1">
        <f t="shared" si="50"/>
        <v>0</v>
      </c>
      <c r="AK159" s="1">
        <f t="shared" si="51"/>
        <v>0</v>
      </c>
      <c r="AL159" s="1">
        <f t="shared" si="52"/>
        <v>0</v>
      </c>
      <c r="AM159" s="1">
        <f t="shared" si="53"/>
        <v>1</v>
      </c>
    </row>
    <row r="160" spans="16:39" x14ac:dyDescent="0.25">
      <c r="P160" s="1" t="s">
        <v>178</v>
      </c>
      <c r="Q160" s="1">
        <v>5.3</v>
      </c>
      <c r="R160" s="1">
        <v>4</v>
      </c>
      <c r="S160" s="1">
        <v>1</v>
      </c>
      <c r="T160" s="1">
        <f t="shared" si="54"/>
        <v>0</v>
      </c>
      <c r="U160" s="1">
        <f t="shared" si="46"/>
        <v>0</v>
      </c>
      <c r="V160" s="1">
        <f t="shared" si="47"/>
        <v>0</v>
      </c>
      <c r="W160" s="1">
        <f t="shared" si="48"/>
        <v>1</v>
      </c>
      <c r="X160" s="1">
        <f t="shared" si="49"/>
        <v>1</v>
      </c>
      <c r="AE160" s="1" t="s">
        <v>169</v>
      </c>
      <c r="AF160" s="1">
        <v>4.5</v>
      </c>
      <c r="AG160" s="1">
        <v>4</v>
      </c>
      <c r="AH160" s="1">
        <v>5</v>
      </c>
      <c r="AI160" s="1">
        <f t="shared" si="55"/>
        <v>1</v>
      </c>
      <c r="AJ160" s="1">
        <f t="shared" si="50"/>
        <v>0</v>
      </c>
      <c r="AK160" s="1">
        <f t="shared" si="51"/>
        <v>0</v>
      </c>
      <c r="AL160" s="1">
        <f t="shared" si="52"/>
        <v>0</v>
      </c>
      <c r="AM160" s="1">
        <f t="shared" si="53"/>
        <v>1</v>
      </c>
    </row>
    <row r="161" spans="16:39" x14ac:dyDescent="0.25">
      <c r="P161" s="1" t="s">
        <v>170</v>
      </c>
      <c r="Q161" s="1">
        <v>5.3</v>
      </c>
      <c r="R161" s="1">
        <v>4</v>
      </c>
      <c r="S161" s="1">
        <v>1</v>
      </c>
      <c r="T161" s="1">
        <f t="shared" si="54"/>
        <v>0</v>
      </c>
      <c r="U161" s="1">
        <f t="shared" si="46"/>
        <v>0</v>
      </c>
      <c r="V161" s="1">
        <f t="shared" si="47"/>
        <v>0</v>
      </c>
      <c r="W161" s="1">
        <f t="shared" si="48"/>
        <v>1</v>
      </c>
      <c r="X161" s="1">
        <f t="shared" si="49"/>
        <v>1</v>
      </c>
      <c r="AE161" s="1" t="s">
        <v>195</v>
      </c>
      <c r="AF161" s="1">
        <v>4.5</v>
      </c>
      <c r="AG161" s="1">
        <v>4</v>
      </c>
      <c r="AH161" s="1">
        <v>4</v>
      </c>
      <c r="AI161" s="1">
        <v>1</v>
      </c>
      <c r="AJ161" s="1">
        <f t="shared" si="50"/>
        <v>0</v>
      </c>
      <c r="AK161" s="1">
        <f t="shared" si="51"/>
        <v>0</v>
      </c>
      <c r="AL161" s="1">
        <f t="shared" si="52"/>
        <v>0</v>
      </c>
      <c r="AM161" s="1">
        <f t="shared" si="53"/>
        <v>1</v>
      </c>
    </row>
    <row r="162" spans="16:39" x14ac:dyDescent="0.25">
      <c r="P162" s="1" t="s">
        <v>178</v>
      </c>
      <c r="Q162" s="1">
        <v>5.3</v>
      </c>
      <c r="R162" s="1">
        <v>4</v>
      </c>
      <c r="S162" s="1">
        <v>1</v>
      </c>
      <c r="T162" s="1">
        <f t="shared" si="54"/>
        <v>0</v>
      </c>
      <c r="U162" s="1">
        <f t="shared" si="46"/>
        <v>0</v>
      </c>
      <c r="V162" s="1">
        <f t="shared" si="47"/>
        <v>0</v>
      </c>
      <c r="W162" s="1">
        <f t="shared" si="48"/>
        <v>1</v>
      </c>
      <c r="X162" s="1">
        <f t="shared" si="49"/>
        <v>1</v>
      </c>
      <c r="AE162" s="1" t="s">
        <v>139</v>
      </c>
      <c r="AF162" s="1">
        <v>4.4000000000000004</v>
      </c>
      <c r="AG162" s="1">
        <v>4</v>
      </c>
      <c r="AH162" s="1">
        <v>12</v>
      </c>
      <c r="AI162" s="1">
        <f t="shared" ref="AI162:AI197" si="56">IF(AND((10&gt;AH162),(AH162&gt;AG162),(AG162&gt;2)),1,0)</f>
        <v>0</v>
      </c>
      <c r="AJ162" s="1">
        <f t="shared" si="50"/>
        <v>0</v>
      </c>
      <c r="AK162" s="1">
        <f t="shared" si="51"/>
        <v>1</v>
      </c>
      <c r="AL162" s="1">
        <f t="shared" si="52"/>
        <v>0</v>
      </c>
      <c r="AM162" s="1">
        <f t="shared" si="53"/>
        <v>1</v>
      </c>
    </row>
    <row r="163" spans="16:39" x14ac:dyDescent="0.25">
      <c r="P163" s="1" t="s">
        <v>170</v>
      </c>
      <c r="Q163" s="1">
        <v>5.3</v>
      </c>
      <c r="R163" s="1">
        <v>4</v>
      </c>
      <c r="S163" s="1">
        <v>1</v>
      </c>
      <c r="T163" s="1">
        <f t="shared" si="54"/>
        <v>0</v>
      </c>
      <c r="U163" s="1">
        <f t="shared" si="46"/>
        <v>0</v>
      </c>
      <c r="V163" s="1">
        <f t="shared" si="47"/>
        <v>0</v>
      </c>
      <c r="W163" s="1">
        <f t="shared" si="48"/>
        <v>1</v>
      </c>
      <c r="X163" s="1">
        <f t="shared" si="49"/>
        <v>1</v>
      </c>
      <c r="AE163" s="1" t="s">
        <v>149</v>
      </c>
      <c r="AF163" s="1">
        <v>4.4000000000000004</v>
      </c>
      <c r="AG163" s="1">
        <v>4</v>
      </c>
      <c r="AH163" s="1">
        <v>10</v>
      </c>
      <c r="AI163" s="1">
        <f t="shared" si="56"/>
        <v>0</v>
      </c>
      <c r="AJ163" s="1">
        <f t="shared" si="50"/>
        <v>0</v>
      </c>
      <c r="AK163" s="1">
        <f t="shared" si="51"/>
        <v>1</v>
      </c>
      <c r="AL163" s="1">
        <f t="shared" si="52"/>
        <v>0</v>
      </c>
      <c r="AM163" s="1">
        <f t="shared" si="53"/>
        <v>1</v>
      </c>
    </row>
    <row r="164" spans="16:39" x14ac:dyDescent="0.25">
      <c r="P164" s="1" t="s">
        <v>60</v>
      </c>
      <c r="Q164" s="1">
        <v>5.3</v>
      </c>
      <c r="R164" s="1">
        <v>4</v>
      </c>
      <c r="S164" s="1">
        <v>1</v>
      </c>
      <c r="T164" s="1">
        <f t="shared" si="54"/>
        <v>0</v>
      </c>
      <c r="U164" s="1">
        <f t="shared" si="46"/>
        <v>0</v>
      </c>
      <c r="V164" s="1">
        <f t="shared" si="47"/>
        <v>0</v>
      </c>
      <c r="W164" s="1">
        <f t="shared" si="48"/>
        <v>1</v>
      </c>
      <c r="X164" s="1">
        <f t="shared" si="49"/>
        <v>1</v>
      </c>
      <c r="AE164" s="1" t="s">
        <v>74</v>
      </c>
      <c r="AF164" s="1">
        <v>4.4000000000000004</v>
      </c>
      <c r="AG164" s="1">
        <v>4</v>
      </c>
      <c r="AH164" s="1">
        <v>9</v>
      </c>
      <c r="AI164" s="1">
        <f t="shared" si="56"/>
        <v>1</v>
      </c>
      <c r="AJ164" s="1">
        <f t="shared" si="50"/>
        <v>0</v>
      </c>
      <c r="AK164" s="1">
        <f t="shared" si="51"/>
        <v>0</v>
      </c>
      <c r="AL164" s="1">
        <f t="shared" si="52"/>
        <v>0</v>
      </c>
      <c r="AM164" s="1">
        <f t="shared" si="53"/>
        <v>1</v>
      </c>
    </row>
    <row r="165" spans="16:39" x14ac:dyDescent="0.25">
      <c r="P165" s="1" t="s">
        <v>178</v>
      </c>
      <c r="Q165" s="1">
        <v>5.3</v>
      </c>
      <c r="R165" s="1">
        <v>4</v>
      </c>
      <c r="S165" s="1">
        <v>0</v>
      </c>
      <c r="T165" s="1">
        <f t="shared" si="54"/>
        <v>0</v>
      </c>
      <c r="U165" s="1">
        <f t="shared" si="46"/>
        <v>0</v>
      </c>
      <c r="V165" s="1">
        <f t="shared" si="47"/>
        <v>0</v>
      </c>
      <c r="W165" s="1">
        <f t="shared" si="48"/>
        <v>1</v>
      </c>
      <c r="X165" s="1">
        <f t="shared" si="49"/>
        <v>1</v>
      </c>
      <c r="AE165" s="1" t="s">
        <v>123</v>
      </c>
      <c r="AF165" s="1">
        <v>4.4000000000000004</v>
      </c>
      <c r="AG165" s="1">
        <v>4</v>
      </c>
      <c r="AH165" s="1">
        <v>9</v>
      </c>
      <c r="AI165" s="1">
        <f t="shared" si="56"/>
        <v>1</v>
      </c>
      <c r="AJ165" s="1">
        <f t="shared" si="50"/>
        <v>0</v>
      </c>
      <c r="AK165" s="1">
        <f t="shared" si="51"/>
        <v>0</v>
      </c>
      <c r="AL165" s="1">
        <f t="shared" si="52"/>
        <v>0</v>
      </c>
      <c r="AM165" s="1">
        <f t="shared" si="53"/>
        <v>1</v>
      </c>
    </row>
    <row r="166" spans="16:39" x14ac:dyDescent="0.25">
      <c r="P166" s="1" t="s">
        <v>178</v>
      </c>
      <c r="Q166" s="1">
        <v>5.3</v>
      </c>
      <c r="R166" s="1">
        <v>4</v>
      </c>
      <c r="S166" s="1">
        <v>-3</v>
      </c>
      <c r="T166" s="1">
        <f t="shared" si="54"/>
        <v>0</v>
      </c>
      <c r="U166" s="1">
        <f t="shared" si="46"/>
        <v>0</v>
      </c>
      <c r="V166" s="1">
        <f t="shared" si="47"/>
        <v>0</v>
      </c>
      <c r="W166" s="1">
        <f t="shared" si="48"/>
        <v>1</v>
      </c>
      <c r="X166" s="1">
        <f t="shared" si="49"/>
        <v>1</v>
      </c>
      <c r="AE166" s="1" t="s">
        <v>149</v>
      </c>
      <c r="AF166" s="1">
        <v>4.4000000000000004</v>
      </c>
      <c r="AG166" s="1">
        <v>4</v>
      </c>
      <c r="AH166" s="1">
        <v>8</v>
      </c>
      <c r="AI166" s="1">
        <f t="shared" si="56"/>
        <v>1</v>
      </c>
      <c r="AJ166" s="1">
        <f t="shared" si="50"/>
        <v>0</v>
      </c>
      <c r="AK166" s="1">
        <f t="shared" si="51"/>
        <v>0</v>
      </c>
      <c r="AL166" s="1">
        <f t="shared" si="52"/>
        <v>0</v>
      </c>
      <c r="AM166" s="1">
        <f t="shared" si="53"/>
        <v>1</v>
      </c>
    </row>
    <row r="167" spans="16:39" x14ac:dyDescent="0.25">
      <c r="P167" s="1" t="s">
        <v>95</v>
      </c>
      <c r="Q167" s="1">
        <v>5.2</v>
      </c>
      <c r="R167" s="1">
        <v>4</v>
      </c>
      <c r="S167" s="1">
        <v>2</v>
      </c>
      <c r="T167" s="1">
        <f t="shared" ref="T167:T198" si="57">IF(AND((10&gt;S167),(S167&gt;R167),(R167&gt;2)),1,0)</f>
        <v>0</v>
      </c>
      <c r="U167" s="1">
        <f t="shared" si="46"/>
        <v>0</v>
      </c>
      <c r="V167" s="1">
        <f t="shared" si="47"/>
        <v>0</v>
      </c>
      <c r="W167" s="1">
        <f t="shared" si="48"/>
        <v>1</v>
      </c>
      <c r="X167" s="1">
        <f t="shared" si="49"/>
        <v>1</v>
      </c>
      <c r="AE167" s="1" t="s">
        <v>149</v>
      </c>
      <c r="AF167" s="1">
        <v>4.4000000000000004</v>
      </c>
      <c r="AG167" s="1">
        <v>4</v>
      </c>
      <c r="AH167" s="1">
        <v>8</v>
      </c>
      <c r="AI167" s="1">
        <f t="shared" si="56"/>
        <v>1</v>
      </c>
      <c r="AJ167" s="1">
        <f t="shared" si="50"/>
        <v>0</v>
      </c>
      <c r="AK167" s="1">
        <f t="shared" si="51"/>
        <v>0</v>
      </c>
      <c r="AL167" s="1">
        <f t="shared" si="52"/>
        <v>0</v>
      </c>
      <c r="AM167" s="1">
        <f t="shared" si="53"/>
        <v>1</v>
      </c>
    </row>
    <row r="168" spans="16:39" x14ac:dyDescent="0.25">
      <c r="P168" s="1" t="s">
        <v>194</v>
      </c>
      <c r="Q168" s="1">
        <v>5.2</v>
      </c>
      <c r="R168" s="1">
        <v>4</v>
      </c>
      <c r="S168" s="1">
        <v>1</v>
      </c>
      <c r="T168" s="1">
        <f t="shared" si="57"/>
        <v>0</v>
      </c>
      <c r="U168" s="1">
        <f t="shared" si="46"/>
        <v>0</v>
      </c>
      <c r="V168" s="1">
        <f t="shared" si="47"/>
        <v>0</v>
      </c>
      <c r="W168" s="1">
        <f t="shared" si="48"/>
        <v>1</v>
      </c>
      <c r="X168" s="1">
        <f t="shared" si="49"/>
        <v>1</v>
      </c>
      <c r="AE168" s="1" t="s">
        <v>157</v>
      </c>
      <c r="AF168" s="1">
        <v>4.4000000000000004</v>
      </c>
      <c r="AG168" s="1">
        <v>4</v>
      </c>
      <c r="AH168" s="1">
        <v>7</v>
      </c>
      <c r="AI168" s="1">
        <f t="shared" si="56"/>
        <v>1</v>
      </c>
      <c r="AJ168" s="1">
        <f t="shared" si="50"/>
        <v>0</v>
      </c>
      <c r="AK168" s="1">
        <f t="shared" si="51"/>
        <v>0</v>
      </c>
      <c r="AL168" s="1">
        <f t="shared" si="52"/>
        <v>0</v>
      </c>
      <c r="AM168" s="1">
        <f t="shared" si="53"/>
        <v>1</v>
      </c>
    </row>
    <row r="169" spans="16:39" x14ac:dyDescent="0.25">
      <c r="P169" s="1" t="s">
        <v>132</v>
      </c>
      <c r="Q169" s="1">
        <v>5.0999999999999996</v>
      </c>
      <c r="R169" s="1">
        <v>4</v>
      </c>
      <c r="S169" s="1">
        <v>2</v>
      </c>
      <c r="T169" s="1">
        <f t="shared" si="57"/>
        <v>0</v>
      </c>
      <c r="U169" s="1">
        <f t="shared" si="46"/>
        <v>0</v>
      </c>
      <c r="V169" s="1">
        <f t="shared" si="47"/>
        <v>0</v>
      </c>
      <c r="W169" s="1">
        <f t="shared" si="48"/>
        <v>1</v>
      </c>
      <c r="X169" s="1">
        <f t="shared" si="49"/>
        <v>1</v>
      </c>
      <c r="AE169" s="1" t="s">
        <v>123</v>
      </c>
      <c r="AF169" s="1">
        <v>4.4000000000000004</v>
      </c>
      <c r="AG169" s="1">
        <v>4</v>
      </c>
      <c r="AH169" s="1">
        <v>7</v>
      </c>
      <c r="AI169" s="1">
        <f t="shared" si="56"/>
        <v>1</v>
      </c>
      <c r="AJ169" s="1">
        <f t="shared" si="50"/>
        <v>0</v>
      </c>
      <c r="AK169" s="1">
        <f t="shared" si="51"/>
        <v>0</v>
      </c>
      <c r="AL169" s="1">
        <f t="shared" si="52"/>
        <v>0</v>
      </c>
      <c r="AM169" s="1">
        <f t="shared" si="53"/>
        <v>1</v>
      </c>
    </row>
    <row r="170" spans="16:39" x14ac:dyDescent="0.25">
      <c r="P170" s="1" t="s">
        <v>182</v>
      </c>
      <c r="Q170" s="1">
        <v>5.0999999999999996</v>
      </c>
      <c r="R170" s="1">
        <v>4</v>
      </c>
      <c r="S170" s="1">
        <v>2</v>
      </c>
      <c r="T170" s="1">
        <f t="shared" si="57"/>
        <v>0</v>
      </c>
      <c r="U170" s="1">
        <f t="shared" si="46"/>
        <v>0</v>
      </c>
      <c r="V170" s="1">
        <f t="shared" si="47"/>
        <v>0</v>
      </c>
      <c r="W170" s="1">
        <f t="shared" si="48"/>
        <v>1</v>
      </c>
      <c r="X170" s="1">
        <f t="shared" si="49"/>
        <v>1</v>
      </c>
      <c r="AE170" s="1" t="s">
        <v>139</v>
      </c>
      <c r="AF170" s="1">
        <v>4.4000000000000004</v>
      </c>
      <c r="AG170" s="1">
        <v>4</v>
      </c>
      <c r="AH170" s="1">
        <v>7</v>
      </c>
      <c r="AI170" s="1">
        <f t="shared" si="56"/>
        <v>1</v>
      </c>
      <c r="AJ170" s="1">
        <f t="shared" si="50"/>
        <v>0</v>
      </c>
      <c r="AK170" s="1">
        <f t="shared" si="51"/>
        <v>0</v>
      </c>
      <c r="AL170" s="1">
        <f t="shared" si="52"/>
        <v>0</v>
      </c>
      <c r="AM170" s="1">
        <f t="shared" si="53"/>
        <v>1</v>
      </c>
    </row>
    <row r="171" spans="16:39" x14ac:dyDescent="0.25">
      <c r="P171" s="1" t="s">
        <v>65</v>
      </c>
      <c r="Q171" s="1">
        <v>5.0999999999999996</v>
      </c>
      <c r="R171" s="1">
        <v>4</v>
      </c>
      <c r="S171" s="1">
        <v>2</v>
      </c>
      <c r="T171" s="1">
        <f t="shared" si="57"/>
        <v>0</v>
      </c>
      <c r="U171" s="1">
        <f t="shared" si="46"/>
        <v>0</v>
      </c>
      <c r="V171" s="1">
        <f t="shared" si="47"/>
        <v>0</v>
      </c>
      <c r="W171" s="1">
        <f t="shared" si="48"/>
        <v>1</v>
      </c>
      <c r="X171" s="1">
        <f t="shared" si="49"/>
        <v>1</v>
      </c>
      <c r="AE171" s="1" t="s">
        <v>108</v>
      </c>
      <c r="AF171" s="1">
        <v>4.4000000000000004</v>
      </c>
      <c r="AG171" s="1">
        <v>4</v>
      </c>
      <c r="AH171" s="1">
        <v>7</v>
      </c>
      <c r="AI171" s="1">
        <f t="shared" si="56"/>
        <v>1</v>
      </c>
      <c r="AJ171" s="1">
        <f t="shared" si="50"/>
        <v>0</v>
      </c>
      <c r="AK171" s="1">
        <f t="shared" si="51"/>
        <v>0</v>
      </c>
      <c r="AL171" s="1">
        <f t="shared" si="52"/>
        <v>0</v>
      </c>
      <c r="AM171" s="1">
        <f t="shared" si="53"/>
        <v>1</v>
      </c>
    </row>
    <row r="172" spans="16:39" x14ac:dyDescent="0.25">
      <c r="P172" s="1" t="s">
        <v>65</v>
      </c>
      <c r="Q172" s="1">
        <v>5.0999999999999996</v>
      </c>
      <c r="R172" s="1">
        <v>4</v>
      </c>
      <c r="S172" s="1">
        <v>2</v>
      </c>
      <c r="T172" s="1">
        <f t="shared" si="57"/>
        <v>0</v>
      </c>
      <c r="U172" s="1">
        <f t="shared" si="46"/>
        <v>0</v>
      </c>
      <c r="V172" s="1">
        <f t="shared" si="47"/>
        <v>0</v>
      </c>
      <c r="W172" s="1">
        <f t="shared" si="48"/>
        <v>1</v>
      </c>
      <c r="X172" s="1">
        <f t="shared" si="49"/>
        <v>1</v>
      </c>
      <c r="AE172" s="1" t="s">
        <v>105</v>
      </c>
      <c r="AF172" s="1">
        <v>4.4000000000000004</v>
      </c>
      <c r="AG172" s="1">
        <v>4</v>
      </c>
      <c r="AH172" s="1">
        <v>7</v>
      </c>
      <c r="AI172" s="1">
        <f t="shared" si="56"/>
        <v>1</v>
      </c>
      <c r="AJ172" s="1">
        <f t="shared" si="50"/>
        <v>0</v>
      </c>
      <c r="AK172" s="1">
        <f t="shared" si="51"/>
        <v>0</v>
      </c>
      <c r="AL172" s="1">
        <f t="shared" si="52"/>
        <v>0</v>
      </c>
      <c r="AM172" s="1">
        <f t="shared" si="53"/>
        <v>1</v>
      </c>
    </row>
    <row r="173" spans="16:39" x14ac:dyDescent="0.25">
      <c r="P173" s="1" t="s">
        <v>72</v>
      </c>
      <c r="Q173" s="1">
        <v>5.0999999999999996</v>
      </c>
      <c r="R173" s="1">
        <v>4</v>
      </c>
      <c r="S173" s="1">
        <v>2</v>
      </c>
      <c r="T173" s="1">
        <f t="shared" si="57"/>
        <v>0</v>
      </c>
      <c r="U173" s="1">
        <f t="shared" si="46"/>
        <v>0</v>
      </c>
      <c r="V173" s="1">
        <f t="shared" si="47"/>
        <v>0</v>
      </c>
      <c r="W173" s="1">
        <f t="shared" si="48"/>
        <v>1</v>
      </c>
      <c r="X173" s="1">
        <f t="shared" si="49"/>
        <v>1</v>
      </c>
      <c r="AE173" s="1" t="s">
        <v>189</v>
      </c>
      <c r="AF173" s="1">
        <v>4.4000000000000004</v>
      </c>
      <c r="AG173" s="1">
        <v>4</v>
      </c>
      <c r="AH173" s="1">
        <v>7</v>
      </c>
      <c r="AI173" s="1">
        <f t="shared" si="56"/>
        <v>1</v>
      </c>
      <c r="AJ173" s="1">
        <f t="shared" si="50"/>
        <v>0</v>
      </c>
      <c r="AK173" s="1">
        <f t="shared" si="51"/>
        <v>0</v>
      </c>
      <c r="AL173" s="1">
        <f t="shared" si="52"/>
        <v>0</v>
      </c>
      <c r="AM173" s="1">
        <f t="shared" si="53"/>
        <v>1</v>
      </c>
    </row>
    <row r="174" spans="16:39" x14ac:dyDescent="0.25">
      <c r="P174" s="1" t="s">
        <v>65</v>
      </c>
      <c r="Q174" s="1">
        <v>5.0999999999999996</v>
      </c>
      <c r="R174" s="1">
        <v>4</v>
      </c>
      <c r="S174" s="1">
        <v>2</v>
      </c>
      <c r="T174" s="1">
        <f t="shared" si="57"/>
        <v>0</v>
      </c>
      <c r="U174" s="1">
        <f t="shared" si="46"/>
        <v>0</v>
      </c>
      <c r="V174" s="1">
        <f t="shared" si="47"/>
        <v>0</v>
      </c>
      <c r="W174" s="1">
        <f t="shared" si="48"/>
        <v>1</v>
      </c>
      <c r="X174" s="1">
        <f t="shared" si="49"/>
        <v>1</v>
      </c>
      <c r="AE174" s="1" t="s">
        <v>63</v>
      </c>
      <c r="AF174" s="1">
        <v>4.4000000000000004</v>
      </c>
      <c r="AG174" s="1">
        <v>4</v>
      </c>
      <c r="AH174" s="1">
        <v>6.5</v>
      </c>
      <c r="AI174" s="1">
        <f t="shared" si="56"/>
        <v>1</v>
      </c>
      <c r="AJ174" s="1">
        <f t="shared" si="50"/>
        <v>0</v>
      </c>
      <c r="AK174" s="1">
        <f t="shared" si="51"/>
        <v>0</v>
      </c>
      <c r="AL174" s="1">
        <f t="shared" si="52"/>
        <v>0</v>
      </c>
      <c r="AM174" s="1">
        <f t="shared" si="53"/>
        <v>1</v>
      </c>
    </row>
    <row r="175" spans="16:39" x14ac:dyDescent="0.25">
      <c r="P175" s="1" t="s">
        <v>132</v>
      </c>
      <c r="Q175" s="1">
        <v>5.0999999999999996</v>
      </c>
      <c r="R175" s="1">
        <v>4</v>
      </c>
      <c r="S175" s="1">
        <v>2</v>
      </c>
      <c r="T175" s="1">
        <f t="shared" si="57"/>
        <v>0</v>
      </c>
      <c r="U175" s="1">
        <f t="shared" si="46"/>
        <v>0</v>
      </c>
      <c r="V175" s="1">
        <f t="shared" si="47"/>
        <v>0</v>
      </c>
      <c r="W175" s="1">
        <f t="shared" si="48"/>
        <v>1</v>
      </c>
      <c r="X175" s="1">
        <f t="shared" si="49"/>
        <v>1</v>
      </c>
      <c r="AE175" s="1" t="s">
        <v>105</v>
      </c>
      <c r="AF175" s="1">
        <v>4.4000000000000004</v>
      </c>
      <c r="AG175" s="1">
        <v>4</v>
      </c>
      <c r="AH175" s="1">
        <v>6</v>
      </c>
      <c r="AI175" s="1">
        <f t="shared" si="56"/>
        <v>1</v>
      </c>
      <c r="AJ175" s="1">
        <f t="shared" si="50"/>
        <v>0</v>
      </c>
      <c r="AK175" s="1">
        <f t="shared" si="51"/>
        <v>0</v>
      </c>
      <c r="AL175" s="1">
        <f t="shared" si="52"/>
        <v>0</v>
      </c>
      <c r="AM175" s="1">
        <f t="shared" si="53"/>
        <v>1</v>
      </c>
    </row>
    <row r="176" spans="16:39" x14ac:dyDescent="0.25">
      <c r="P176" s="1" t="s">
        <v>147</v>
      </c>
      <c r="Q176" s="1">
        <v>5.0999999999999996</v>
      </c>
      <c r="R176" s="1">
        <v>4</v>
      </c>
      <c r="S176" s="1">
        <v>2</v>
      </c>
      <c r="T176" s="1">
        <f t="shared" si="57"/>
        <v>0</v>
      </c>
      <c r="U176" s="1">
        <f t="shared" si="46"/>
        <v>0</v>
      </c>
      <c r="V176" s="1">
        <f t="shared" si="47"/>
        <v>0</v>
      </c>
      <c r="W176" s="1">
        <f t="shared" si="48"/>
        <v>1</v>
      </c>
      <c r="X176" s="1">
        <f t="shared" si="49"/>
        <v>1</v>
      </c>
      <c r="AE176" s="1" t="s">
        <v>125</v>
      </c>
      <c r="AF176" s="1">
        <v>4.4000000000000004</v>
      </c>
      <c r="AG176" s="1">
        <v>4</v>
      </c>
      <c r="AH176" s="1">
        <v>6</v>
      </c>
      <c r="AI176" s="1">
        <f t="shared" si="56"/>
        <v>1</v>
      </c>
      <c r="AJ176" s="1">
        <f t="shared" si="50"/>
        <v>0</v>
      </c>
      <c r="AK176" s="1">
        <f t="shared" si="51"/>
        <v>0</v>
      </c>
      <c r="AL176" s="1">
        <f t="shared" si="52"/>
        <v>0</v>
      </c>
      <c r="AM176" s="1">
        <f t="shared" si="53"/>
        <v>1</v>
      </c>
    </row>
    <row r="177" spans="16:39" x14ac:dyDescent="0.25">
      <c r="P177" s="1" t="s">
        <v>65</v>
      </c>
      <c r="Q177" s="1">
        <v>5.0999999999999996</v>
      </c>
      <c r="R177" s="1">
        <v>4</v>
      </c>
      <c r="S177" s="1">
        <v>2</v>
      </c>
      <c r="T177" s="1">
        <f t="shared" si="57"/>
        <v>0</v>
      </c>
      <c r="U177" s="1">
        <f t="shared" si="46"/>
        <v>0</v>
      </c>
      <c r="V177" s="1">
        <f t="shared" si="47"/>
        <v>0</v>
      </c>
      <c r="W177" s="1">
        <f t="shared" si="48"/>
        <v>1</v>
      </c>
      <c r="X177" s="1">
        <f t="shared" si="49"/>
        <v>1</v>
      </c>
      <c r="AE177" s="1" t="s">
        <v>126</v>
      </c>
      <c r="AF177" s="1">
        <v>4.4000000000000004</v>
      </c>
      <c r="AG177" s="1">
        <v>4</v>
      </c>
      <c r="AH177" s="1">
        <v>6</v>
      </c>
      <c r="AI177" s="1">
        <f t="shared" si="56"/>
        <v>1</v>
      </c>
      <c r="AJ177" s="1">
        <f t="shared" si="50"/>
        <v>0</v>
      </c>
      <c r="AK177" s="1">
        <f t="shared" si="51"/>
        <v>0</v>
      </c>
      <c r="AL177" s="1">
        <f t="shared" si="52"/>
        <v>0</v>
      </c>
      <c r="AM177" s="1">
        <f t="shared" si="53"/>
        <v>1</v>
      </c>
    </row>
    <row r="178" spans="16:39" x14ac:dyDescent="0.25">
      <c r="P178" s="1" t="s">
        <v>182</v>
      </c>
      <c r="Q178" s="1">
        <v>5.0999999999999996</v>
      </c>
      <c r="R178" s="1">
        <v>4</v>
      </c>
      <c r="S178" s="1">
        <v>2</v>
      </c>
      <c r="T178" s="1">
        <f t="shared" si="57"/>
        <v>0</v>
      </c>
      <c r="U178" s="1">
        <f t="shared" si="46"/>
        <v>0</v>
      </c>
      <c r="V178" s="1">
        <f t="shared" si="47"/>
        <v>0</v>
      </c>
      <c r="W178" s="1">
        <f t="shared" si="48"/>
        <v>1</v>
      </c>
      <c r="X178" s="1">
        <f t="shared" si="49"/>
        <v>1</v>
      </c>
      <c r="AE178" s="1" t="s">
        <v>187</v>
      </c>
      <c r="AF178" s="1">
        <v>4.4000000000000004</v>
      </c>
      <c r="AG178" s="1">
        <v>4</v>
      </c>
      <c r="AH178" s="1">
        <v>6</v>
      </c>
      <c r="AI178" s="1">
        <f t="shared" si="56"/>
        <v>1</v>
      </c>
      <c r="AJ178" s="1">
        <f t="shared" si="50"/>
        <v>0</v>
      </c>
      <c r="AK178" s="1">
        <f t="shared" si="51"/>
        <v>0</v>
      </c>
      <c r="AL178" s="1">
        <f t="shared" si="52"/>
        <v>0</v>
      </c>
      <c r="AM178" s="1">
        <f t="shared" si="53"/>
        <v>1</v>
      </c>
    </row>
    <row r="179" spans="16:39" x14ac:dyDescent="0.25">
      <c r="P179" s="1" t="s">
        <v>182</v>
      </c>
      <c r="Q179" s="1">
        <v>5.0999999999999996</v>
      </c>
      <c r="R179" s="1">
        <v>4</v>
      </c>
      <c r="S179" s="1">
        <v>2</v>
      </c>
      <c r="T179" s="1">
        <f t="shared" si="57"/>
        <v>0</v>
      </c>
      <c r="U179" s="1">
        <f t="shared" si="46"/>
        <v>0</v>
      </c>
      <c r="V179" s="1">
        <f t="shared" si="47"/>
        <v>0</v>
      </c>
      <c r="W179" s="1">
        <f t="shared" si="48"/>
        <v>1</v>
      </c>
      <c r="X179" s="1">
        <f t="shared" si="49"/>
        <v>1</v>
      </c>
      <c r="AE179" s="1" t="s">
        <v>125</v>
      </c>
      <c r="AF179" s="1">
        <v>4.4000000000000004</v>
      </c>
      <c r="AG179" s="1">
        <v>4</v>
      </c>
      <c r="AH179" s="1">
        <v>6</v>
      </c>
      <c r="AI179" s="1">
        <f t="shared" si="56"/>
        <v>1</v>
      </c>
      <c r="AJ179" s="1">
        <f t="shared" si="50"/>
        <v>0</v>
      </c>
      <c r="AK179" s="1">
        <f t="shared" si="51"/>
        <v>0</v>
      </c>
      <c r="AL179" s="1">
        <f t="shared" si="52"/>
        <v>0</v>
      </c>
      <c r="AM179" s="1">
        <f t="shared" si="53"/>
        <v>1</v>
      </c>
    </row>
    <row r="180" spans="16:39" x14ac:dyDescent="0.25">
      <c r="P180" s="1" t="s">
        <v>147</v>
      </c>
      <c r="Q180" s="1">
        <v>5.0999999999999996</v>
      </c>
      <c r="R180" s="1">
        <v>4</v>
      </c>
      <c r="S180" s="1">
        <v>2</v>
      </c>
      <c r="T180" s="1">
        <f t="shared" si="57"/>
        <v>0</v>
      </c>
      <c r="U180" s="1">
        <f t="shared" si="46"/>
        <v>0</v>
      </c>
      <c r="V180" s="1">
        <f t="shared" si="47"/>
        <v>0</v>
      </c>
      <c r="W180" s="1">
        <f t="shared" si="48"/>
        <v>1</v>
      </c>
      <c r="X180" s="1">
        <f t="shared" si="49"/>
        <v>1</v>
      </c>
      <c r="AE180" s="1" t="s">
        <v>63</v>
      </c>
      <c r="AF180" s="1">
        <v>4.4000000000000004</v>
      </c>
      <c r="AG180" s="1">
        <v>4</v>
      </c>
      <c r="AH180" s="1">
        <v>6</v>
      </c>
      <c r="AI180" s="1">
        <f t="shared" si="56"/>
        <v>1</v>
      </c>
      <c r="AJ180" s="1">
        <f t="shared" si="50"/>
        <v>0</v>
      </c>
      <c r="AK180" s="1">
        <f t="shared" si="51"/>
        <v>0</v>
      </c>
      <c r="AL180" s="1">
        <f t="shared" si="52"/>
        <v>0</v>
      </c>
      <c r="AM180" s="1">
        <f t="shared" si="53"/>
        <v>1</v>
      </c>
    </row>
    <row r="181" spans="16:39" x14ac:dyDescent="0.25">
      <c r="P181" s="1" t="s">
        <v>182</v>
      </c>
      <c r="Q181" s="1">
        <v>5.0999999999999996</v>
      </c>
      <c r="R181" s="1">
        <v>4</v>
      </c>
      <c r="S181" s="1">
        <v>2</v>
      </c>
      <c r="T181" s="1">
        <f t="shared" si="57"/>
        <v>0</v>
      </c>
      <c r="U181" s="1">
        <f t="shared" si="46"/>
        <v>0</v>
      </c>
      <c r="V181" s="1">
        <f t="shared" si="47"/>
        <v>0</v>
      </c>
      <c r="W181" s="1">
        <f t="shared" si="48"/>
        <v>1</v>
      </c>
      <c r="X181" s="1">
        <f t="shared" si="49"/>
        <v>1</v>
      </c>
      <c r="AE181" s="1" t="s">
        <v>139</v>
      </c>
      <c r="AF181" s="1">
        <v>4.4000000000000004</v>
      </c>
      <c r="AG181" s="1">
        <v>4</v>
      </c>
      <c r="AH181" s="1">
        <v>6</v>
      </c>
      <c r="AI181" s="1">
        <f t="shared" si="56"/>
        <v>1</v>
      </c>
      <c r="AJ181" s="1">
        <f t="shared" si="50"/>
        <v>0</v>
      </c>
      <c r="AK181" s="1">
        <f t="shared" si="51"/>
        <v>0</v>
      </c>
      <c r="AL181" s="1">
        <f t="shared" si="52"/>
        <v>0</v>
      </c>
      <c r="AM181" s="1">
        <f t="shared" si="53"/>
        <v>1</v>
      </c>
    </row>
    <row r="182" spans="16:39" x14ac:dyDescent="0.25">
      <c r="P182" s="1" t="s">
        <v>72</v>
      </c>
      <c r="Q182" s="1">
        <v>5.0999999999999996</v>
      </c>
      <c r="R182" s="1">
        <v>4</v>
      </c>
      <c r="S182" s="1">
        <v>2</v>
      </c>
      <c r="T182" s="1">
        <f t="shared" si="57"/>
        <v>0</v>
      </c>
      <c r="U182" s="1">
        <f t="shared" si="46"/>
        <v>0</v>
      </c>
      <c r="V182" s="1">
        <f t="shared" si="47"/>
        <v>0</v>
      </c>
      <c r="W182" s="1">
        <f t="shared" si="48"/>
        <v>1</v>
      </c>
      <c r="X182" s="1">
        <f t="shared" si="49"/>
        <v>1</v>
      </c>
      <c r="AE182" s="1" t="s">
        <v>187</v>
      </c>
      <c r="AF182" s="1">
        <v>4.4000000000000004</v>
      </c>
      <c r="AG182" s="1">
        <v>4</v>
      </c>
      <c r="AH182" s="1">
        <v>5</v>
      </c>
      <c r="AI182" s="1">
        <f t="shared" si="56"/>
        <v>1</v>
      </c>
      <c r="AJ182" s="1">
        <f t="shared" si="50"/>
        <v>0</v>
      </c>
      <c r="AK182" s="1">
        <f t="shared" si="51"/>
        <v>0</v>
      </c>
      <c r="AL182" s="1">
        <f t="shared" si="52"/>
        <v>0</v>
      </c>
      <c r="AM182" s="1">
        <f t="shared" si="53"/>
        <v>1</v>
      </c>
    </row>
    <row r="183" spans="16:39" x14ac:dyDescent="0.25">
      <c r="P183" s="1" t="s">
        <v>147</v>
      </c>
      <c r="Q183" s="1">
        <v>5.0999999999999996</v>
      </c>
      <c r="R183" s="1">
        <v>4</v>
      </c>
      <c r="S183" s="1">
        <v>1</v>
      </c>
      <c r="T183" s="1">
        <f t="shared" si="57"/>
        <v>0</v>
      </c>
      <c r="U183" s="1">
        <f t="shared" si="46"/>
        <v>0</v>
      </c>
      <c r="V183" s="1">
        <f t="shared" si="47"/>
        <v>0</v>
      </c>
      <c r="W183" s="1">
        <f t="shared" si="48"/>
        <v>1</v>
      </c>
      <c r="X183" s="1">
        <f t="shared" si="49"/>
        <v>1</v>
      </c>
      <c r="AE183" s="1" t="s">
        <v>149</v>
      </c>
      <c r="AF183" s="1">
        <v>4.4000000000000004</v>
      </c>
      <c r="AG183" s="1">
        <v>4</v>
      </c>
      <c r="AH183" s="1">
        <v>5</v>
      </c>
      <c r="AI183" s="1">
        <f t="shared" si="56"/>
        <v>1</v>
      </c>
      <c r="AJ183" s="1">
        <f t="shared" si="50"/>
        <v>0</v>
      </c>
      <c r="AK183" s="1">
        <f t="shared" si="51"/>
        <v>0</v>
      </c>
      <c r="AL183" s="1">
        <f t="shared" si="52"/>
        <v>0</v>
      </c>
      <c r="AM183" s="1">
        <f t="shared" si="53"/>
        <v>1</v>
      </c>
    </row>
    <row r="184" spans="16:39" x14ac:dyDescent="0.25">
      <c r="P184" s="1" t="s">
        <v>147</v>
      </c>
      <c r="Q184" s="1">
        <v>5.0999999999999996</v>
      </c>
      <c r="R184" s="1">
        <v>4</v>
      </c>
      <c r="S184" s="1">
        <v>1</v>
      </c>
      <c r="T184" s="1">
        <f t="shared" si="57"/>
        <v>0</v>
      </c>
      <c r="U184" s="1">
        <f t="shared" si="46"/>
        <v>0</v>
      </c>
      <c r="V184" s="1">
        <f t="shared" si="47"/>
        <v>0</v>
      </c>
      <c r="W184" s="1">
        <f t="shared" si="48"/>
        <v>1</v>
      </c>
      <c r="X184" s="1">
        <f t="shared" si="49"/>
        <v>1</v>
      </c>
      <c r="AE184" s="1" t="s">
        <v>75</v>
      </c>
      <c r="AF184" s="1">
        <v>4.3</v>
      </c>
      <c r="AG184" s="1">
        <v>4</v>
      </c>
      <c r="AH184" s="1">
        <v>11</v>
      </c>
      <c r="AI184" s="1">
        <f t="shared" si="56"/>
        <v>0</v>
      </c>
      <c r="AJ184" s="1">
        <f t="shared" si="50"/>
        <v>0</v>
      </c>
      <c r="AK184" s="1">
        <f t="shared" si="51"/>
        <v>1</v>
      </c>
      <c r="AL184" s="1">
        <f t="shared" si="52"/>
        <v>0</v>
      </c>
      <c r="AM184" s="1">
        <f t="shared" si="53"/>
        <v>1</v>
      </c>
    </row>
    <row r="185" spans="16:39" x14ac:dyDescent="0.25">
      <c r="P185" s="1" t="s">
        <v>182</v>
      </c>
      <c r="Q185" s="1">
        <v>5.0999999999999996</v>
      </c>
      <c r="R185" s="1">
        <v>4</v>
      </c>
      <c r="S185" s="1">
        <v>1</v>
      </c>
      <c r="T185" s="1">
        <f t="shared" si="57"/>
        <v>0</v>
      </c>
      <c r="U185" s="1">
        <f t="shared" si="46"/>
        <v>0</v>
      </c>
      <c r="V185" s="1">
        <f t="shared" si="47"/>
        <v>0</v>
      </c>
      <c r="W185" s="1">
        <f t="shared" si="48"/>
        <v>1</v>
      </c>
      <c r="X185" s="1">
        <f t="shared" si="49"/>
        <v>1</v>
      </c>
      <c r="AE185" s="1" t="s">
        <v>86</v>
      </c>
      <c r="AF185" s="1">
        <v>4.3</v>
      </c>
      <c r="AG185" s="1">
        <v>4</v>
      </c>
      <c r="AH185" s="1">
        <v>11</v>
      </c>
      <c r="AI185" s="1">
        <f t="shared" si="56"/>
        <v>0</v>
      </c>
      <c r="AJ185" s="1">
        <f t="shared" si="50"/>
        <v>0</v>
      </c>
      <c r="AK185" s="1">
        <f t="shared" si="51"/>
        <v>1</v>
      </c>
      <c r="AL185" s="1">
        <f t="shared" si="52"/>
        <v>0</v>
      </c>
      <c r="AM185" s="1">
        <f t="shared" si="53"/>
        <v>1</v>
      </c>
    </row>
    <row r="186" spans="16:39" x14ac:dyDescent="0.25">
      <c r="P186" s="1" t="s">
        <v>186</v>
      </c>
      <c r="Q186" s="1">
        <v>5.0999999999999996</v>
      </c>
      <c r="R186" s="1">
        <v>4</v>
      </c>
      <c r="S186" s="1">
        <v>1</v>
      </c>
      <c r="T186" s="1">
        <f t="shared" si="57"/>
        <v>0</v>
      </c>
      <c r="U186" s="1">
        <f t="shared" si="46"/>
        <v>0</v>
      </c>
      <c r="V186" s="1">
        <f t="shared" si="47"/>
        <v>0</v>
      </c>
      <c r="W186" s="1">
        <f t="shared" si="48"/>
        <v>1</v>
      </c>
      <c r="X186" s="1">
        <f t="shared" si="49"/>
        <v>1</v>
      </c>
      <c r="AE186" s="1" t="s">
        <v>106</v>
      </c>
      <c r="AF186" s="1">
        <v>4.3</v>
      </c>
      <c r="AG186" s="1">
        <v>4</v>
      </c>
      <c r="AH186" s="1">
        <v>6</v>
      </c>
      <c r="AI186" s="1">
        <f t="shared" si="56"/>
        <v>1</v>
      </c>
      <c r="AJ186" s="1">
        <f t="shared" si="50"/>
        <v>0</v>
      </c>
      <c r="AK186" s="1">
        <f t="shared" si="51"/>
        <v>0</v>
      </c>
      <c r="AL186" s="1">
        <f t="shared" si="52"/>
        <v>0</v>
      </c>
      <c r="AM186" s="1">
        <f t="shared" si="53"/>
        <v>1</v>
      </c>
    </row>
    <row r="187" spans="16:39" x14ac:dyDescent="0.25">
      <c r="P187" s="1" t="s">
        <v>182</v>
      </c>
      <c r="Q187" s="1">
        <v>5.0999999999999996</v>
      </c>
      <c r="R187" s="1">
        <v>4</v>
      </c>
      <c r="S187" s="1">
        <v>1</v>
      </c>
      <c r="T187" s="1">
        <f t="shared" si="57"/>
        <v>0</v>
      </c>
      <c r="U187" s="1">
        <f t="shared" si="46"/>
        <v>0</v>
      </c>
      <c r="V187" s="1">
        <f t="shared" si="47"/>
        <v>0</v>
      </c>
      <c r="W187" s="1">
        <f t="shared" si="48"/>
        <v>1</v>
      </c>
      <c r="X187" s="1">
        <f t="shared" si="49"/>
        <v>1</v>
      </c>
      <c r="AE187" s="1" t="s">
        <v>106</v>
      </c>
      <c r="AF187" s="1">
        <v>4.3</v>
      </c>
      <c r="AG187" s="1">
        <v>4</v>
      </c>
      <c r="AH187" s="1">
        <v>6</v>
      </c>
      <c r="AI187" s="1">
        <f t="shared" si="56"/>
        <v>1</v>
      </c>
      <c r="AJ187" s="1">
        <f t="shared" si="50"/>
        <v>0</v>
      </c>
      <c r="AK187" s="1">
        <f t="shared" si="51"/>
        <v>0</v>
      </c>
      <c r="AL187" s="1">
        <f t="shared" si="52"/>
        <v>0</v>
      </c>
      <c r="AM187" s="1">
        <f t="shared" si="53"/>
        <v>1</v>
      </c>
    </row>
    <row r="188" spans="16:39" x14ac:dyDescent="0.25">
      <c r="P188" s="1" t="s">
        <v>65</v>
      </c>
      <c r="Q188" s="1">
        <v>5.0999999999999996</v>
      </c>
      <c r="R188" s="1">
        <v>4</v>
      </c>
      <c r="S188" s="1">
        <v>1</v>
      </c>
      <c r="T188" s="1">
        <f t="shared" si="57"/>
        <v>0</v>
      </c>
      <c r="U188" s="1">
        <f t="shared" si="46"/>
        <v>0</v>
      </c>
      <c r="V188" s="1">
        <f t="shared" si="47"/>
        <v>0</v>
      </c>
      <c r="W188" s="1">
        <f t="shared" si="48"/>
        <v>1</v>
      </c>
      <c r="X188" s="1">
        <f t="shared" si="49"/>
        <v>1</v>
      </c>
      <c r="AE188" s="1" t="s">
        <v>159</v>
      </c>
      <c r="AF188" s="1">
        <v>4.3</v>
      </c>
      <c r="AG188" s="1">
        <v>4</v>
      </c>
      <c r="AH188" s="1">
        <v>6</v>
      </c>
      <c r="AI188" s="1">
        <f t="shared" si="56"/>
        <v>1</v>
      </c>
      <c r="AJ188" s="1">
        <f t="shared" si="50"/>
        <v>0</v>
      </c>
      <c r="AK188" s="1">
        <f t="shared" si="51"/>
        <v>0</v>
      </c>
      <c r="AL188" s="1">
        <f t="shared" si="52"/>
        <v>0</v>
      </c>
      <c r="AM188" s="1">
        <f t="shared" si="53"/>
        <v>1</v>
      </c>
    </row>
    <row r="189" spans="16:39" x14ac:dyDescent="0.25">
      <c r="P189" s="1" t="s">
        <v>147</v>
      </c>
      <c r="Q189" s="1">
        <v>5.0999999999999996</v>
      </c>
      <c r="R189" s="1">
        <v>4</v>
      </c>
      <c r="S189" s="1">
        <v>1</v>
      </c>
      <c r="T189" s="1">
        <f t="shared" si="57"/>
        <v>0</v>
      </c>
      <c r="U189" s="1">
        <f t="shared" si="46"/>
        <v>0</v>
      </c>
      <c r="V189" s="1">
        <f t="shared" si="47"/>
        <v>0</v>
      </c>
      <c r="W189" s="1">
        <f t="shared" si="48"/>
        <v>1</v>
      </c>
      <c r="X189" s="1">
        <f t="shared" si="49"/>
        <v>1</v>
      </c>
      <c r="AE189" s="1" t="s">
        <v>75</v>
      </c>
      <c r="AF189" s="1">
        <v>4.3</v>
      </c>
      <c r="AG189" s="1">
        <v>4</v>
      </c>
      <c r="AH189" s="1">
        <v>6</v>
      </c>
      <c r="AI189" s="1">
        <f t="shared" si="56"/>
        <v>1</v>
      </c>
      <c r="AJ189" s="1">
        <f t="shared" si="50"/>
        <v>0</v>
      </c>
      <c r="AK189" s="1">
        <f t="shared" si="51"/>
        <v>0</v>
      </c>
      <c r="AL189" s="1">
        <f t="shared" si="52"/>
        <v>0</v>
      </c>
      <c r="AM189" s="1">
        <f t="shared" si="53"/>
        <v>1</v>
      </c>
    </row>
    <row r="190" spans="16:39" x14ac:dyDescent="0.25">
      <c r="P190" s="1" t="s">
        <v>147</v>
      </c>
      <c r="Q190" s="1">
        <v>5.0999999999999996</v>
      </c>
      <c r="R190" s="1">
        <v>4</v>
      </c>
      <c r="S190" s="1">
        <v>1</v>
      </c>
      <c r="T190" s="1">
        <f t="shared" si="57"/>
        <v>0</v>
      </c>
      <c r="U190" s="1">
        <f t="shared" si="46"/>
        <v>0</v>
      </c>
      <c r="V190" s="1">
        <f t="shared" si="47"/>
        <v>0</v>
      </c>
      <c r="W190" s="1">
        <f t="shared" si="48"/>
        <v>1</v>
      </c>
      <c r="X190" s="1">
        <f t="shared" si="49"/>
        <v>1</v>
      </c>
      <c r="AE190" s="1" t="s">
        <v>158</v>
      </c>
      <c r="AF190" s="1">
        <v>4.3</v>
      </c>
      <c r="AG190" s="1">
        <v>4</v>
      </c>
      <c r="AH190" s="1">
        <v>6</v>
      </c>
      <c r="AI190" s="1">
        <f t="shared" si="56"/>
        <v>1</v>
      </c>
      <c r="AJ190" s="1">
        <f t="shared" si="50"/>
        <v>0</v>
      </c>
      <c r="AK190" s="1">
        <f t="shared" si="51"/>
        <v>0</v>
      </c>
      <c r="AL190" s="1">
        <f t="shared" si="52"/>
        <v>0</v>
      </c>
      <c r="AM190" s="1">
        <f t="shared" si="53"/>
        <v>1</v>
      </c>
    </row>
    <row r="191" spans="16:39" x14ac:dyDescent="0.25">
      <c r="P191" s="1" t="s">
        <v>147</v>
      </c>
      <c r="Q191" s="1">
        <v>5.0999999999999996</v>
      </c>
      <c r="R191" s="1">
        <v>4</v>
      </c>
      <c r="S191" s="1">
        <v>1</v>
      </c>
      <c r="T191" s="1">
        <f t="shared" si="57"/>
        <v>0</v>
      </c>
      <c r="U191" s="1">
        <f t="shared" si="46"/>
        <v>0</v>
      </c>
      <c r="V191" s="1">
        <f t="shared" si="47"/>
        <v>0</v>
      </c>
      <c r="W191" s="1">
        <f t="shared" si="48"/>
        <v>1</v>
      </c>
      <c r="X191" s="1">
        <f t="shared" si="49"/>
        <v>1</v>
      </c>
      <c r="AE191" s="1" t="s">
        <v>158</v>
      </c>
      <c r="AF191" s="1">
        <v>4.3</v>
      </c>
      <c r="AG191" s="1">
        <v>4</v>
      </c>
      <c r="AH191" s="1">
        <v>6</v>
      </c>
      <c r="AI191" s="1">
        <f t="shared" si="56"/>
        <v>1</v>
      </c>
      <c r="AJ191" s="1">
        <f t="shared" si="50"/>
        <v>0</v>
      </c>
      <c r="AK191" s="1">
        <f t="shared" si="51"/>
        <v>0</v>
      </c>
      <c r="AL191" s="1">
        <f t="shared" si="52"/>
        <v>0</v>
      </c>
      <c r="AM191" s="1">
        <f t="shared" si="53"/>
        <v>1</v>
      </c>
    </row>
    <row r="192" spans="16:39" x14ac:dyDescent="0.25">
      <c r="P192" s="1" t="s">
        <v>182</v>
      </c>
      <c r="Q192" s="1">
        <v>5.0999999999999996</v>
      </c>
      <c r="R192" s="1">
        <v>4</v>
      </c>
      <c r="S192" s="1">
        <v>1</v>
      </c>
      <c r="T192" s="1">
        <f t="shared" si="57"/>
        <v>0</v>
      </c>
      <c r="U192" s="1">
        <f t="shared" si="46"/>
        <v>0</v>
      </c>
      <c r="V192" s="1">
        <f t="shared" si="47"/>
        <v>0</v>
      </c>
      <c r="W192" s="1">
        <f t="shared" si="48"/>
        <v>1</v>
      </c>
      <c r="X192" s="1">
        <f t="shared" si="49"/>
        <v>1</v>
      </c>
      <c r="AE192" s="1" t="s">
        <v>73</v>
      </c>
      <c r="AF192" s="1">
        <v>4.3</v>
      </c>
      <c r="AG192" s="1">
        <v>4</v>
      </c>
      <c r="AH192" s="1">
        <v>6</v>
      </c>
      <c r="AI192" s="1">
        <f t="shared" si="56"/>
        <v>1</v>
      </c>
      <c r="AJ192" s="1">
        <f t="shared" si="50"/>
        <v>0</v>
      </c>
      <c r="AK192" s="1">
        <f t="shared" si="51"/>
        <v>0</v>
      </c>
      <c r="AL192" s="1">
        <f t="shared" si="52"/>
        <v>0</v>
      </c>
      <c r="AM192" s="1">
        <f t="shared" si="53"/>
        <v>1</v>
      </c>
    </row>
    <row r="193" spans="16:39" x14ac:dyDescent="0.25">
      <c r="P193" s="1" t="s">
        <v>65</v>
      </c>
      <c r="Q193" s="1">
        <v>5.0999999999999996</v>
      </c>
      <c r="R193" s="1">
        <v>4</v>
      </c>
      <c r="S193" s="1">
        <v>0</v>
      </c>
      <c r="T193" s="1">
        <f t="shared" si="57"/>
        <v>0</v>
      </c>
      <c r="U193" s="1">
        <f t="shared" si="46"/>
        <v>0</v>
      </c>
      <c r="V193" s="1">
        <f t="shared" si="47"/>
        <v>0</v>
      </c>
      <c r="W193" s="1">
        <f t="shared" si="48"/>
        <v>1</v>
      </c>
      <c r="X193" s="1">
        <f t="shared" si="49"/>
        <v>1</v>
      </c>
      <c r="AE193" s="1" t="s">
        <v>73</v>
      </c>
      <c r="AF193" s="1">
        <v>4.3</v>
      </c>
      <c r="AG193" s="1">
        <v>4</v>
      </c>
      <c r="AH193" s="1">
        <v>6</v>
      </c>
      <c r="AI193" s="1">
        <f t="shared" si="56"/>
        <v>1</v>
      </c>
      <c r="AJ193" s="1">
        <f t="shared" si="50"/>
        <v>0</v>
      </c>
      <c r="AK193" s="1">
        <f t="shared" si="51"/>
        <v>0</v>
      </c>
      <c r="AL193" s="1">
        <f t="shared" si="52"/>
        <v>0</v>
      </c>
      <c r="AM193" s="1">
        <f t="shared" si="53"/>
        <v>1</v>
      </c>
    </row>
    <row r="194" spans="16:39" x14ac:dyDescent="0.25">
      <c r="P194" s="1" t="s">
        <v>186</v>
      </c>
      <c r="Q194" s="1">
        <v>5.0999999999999996</v>
      </c>
      <c r="R194" s="1">
        <v>4</v>
      </c>
      <c r="S194" s="1">
        <v>0</v>
      </c>
      <c r="T194" s="1">
        <f t="shared" si="57"/>
        <v>0</v>
      </c>
      <c r="U194" s="1">
        <f t="shared" ref="U194:U257" si="58">IF(AND((S194&lt;R194),(S194&gt;2),(R194&lt;10)),1,0)</f>
        <v>0</v>
      </c>
      <c r="V194" s="1">
        <f t="shared" ref="V194:V257" si="59">IF(S194&gt;=10,1,0)</f>
        <v>0</v>
      </c>
      <c r="W194" s="1">
        <f t="shared" ref="W194:W257" si="60">IF(S194&lt;=2,1,0)</f>
        <v>1</v>
      </c>
      <c r="X194" s="1">
        <f t="shared" ref="X194:X257" si="61">SUM(T194:W194)</f>
        <v>1</v>
      </c>
      <c r="AE194" s="1" t="s">
        <v>106</v>
      </c>
      <c r="AF194" s="1">
        <v>4.3</v>
      </c>
      <c r="AG194" s="1">
        <v>4</v>
      </c>
      <c r="AH194" s="1">
        <v>5</v>
      </c>
      <c r="AI194" s="1">
        <f t="shared" si="56"/>
        <v>1</v>
      </c>
      <c r="AJ194" s="1">
        <f t="shared" ref="AJ194:AJ257" si="62">IF(AND((AH194&lt;AG194),(AH194&gt;2),(AG194&lt;10)),1,0)</f>
        <v>0</v>
      </c>
      <c r="AK194" s="1">
        <f t="shared" ref="AK194:AK257" si="63">IF(AH194&gt;=10,1,0)</f>
        <v>0</v>
      </c>
      <c r="AL194" s="1">
        <f t="shared" ref="AL194:AL257" si="64">IF(AH194&lt;=2,1,0)</f>
        <v>0</v>
      </c>
      <c r="AM194" s="1">
        <f t="shared" ref="AM194:AM257" si="65">SUM(AI194:AL194)</f>
        <v>1</v>
      </c>
    </row>
    <row r="195" spans="16:39" x14ac:dyDescent="0.25">
      <c r="P195" s="1" t="s">
        <v>65</v>
      </c>
      <c r="Q195" s="1">
        <v>5.0999999999999996</v>
      </c>
      <c r="R195" s="1">
        <v>4</v>
      </c>
      <c r="S195" s="1">
        <v>-1</v>
      </c>
      <c r="T195" s="1">
        <f t="shared" si="57"/>
        <v>0</v>
      </c>
      <c r="U195" s="1">
        <f t="shared" si="58"/>
        <v>0</v>
      </c>
      <c r="V195" s="1">
        <f t="shared" si="59"/>
        <v>0</v>
      </c>
      <c r="W195" s="1">
        <f t="shared" si="60"/>
        <v>1</v>
      </c>
      <c r="X195" s="1">
        <f t="shared" si="61"/>
        <v>1</v>
      </c>
      <c r="AE195" s="1" t="s">
        <v>159</v>
      </c>
      <c r="AF195" s="1">
        <v>4.3</v>
      </c>
      <c r="AG195" s="1">
        <v>4</v>
      </c>
      <c r="AH195" s="1">
        <v>5</v>
      </c>
      <c r="AI195" s="1">
        <f t="shared" si="56"/>
        <v>1</v>
      </c>
      <c r="AJ195" s="1">
        <f t="shared" si="62"/>
        <v>0</v>
      </c>
      <c r="AK195" s="1">
        <f t="shared" si="63"/>
        <v>0</v>
      </c>
      <c r="AL195" s="1">
        <f t="shared" si="64"/>
        <v>0</v>
      </c>
      <c r="AM195" s="1">
        <f t="shared" si="65"/>
        <v>1</v>
      </c>
    </row>
    <row r="196" spans="16:39" x14ac:dyDescent="0.25">
      <c r="P196" s="1" t="s">
        <v>65</v>
      </c>
      <c r="Q196" s="1">
        <v>5.0999999999999996</v>
      </c>
      <c r="R196" s="1">
        <v>4</v>
      </c>
      <c r="S196" s="1">
        <v>-1</v>
      </c>
      <c r="T196" s="1">
        <f t="shared" si="57"/>
        <v>0</v>
      </c>
      <c r="U196" s="1">
        <f t="shared" si="58"/>
        <v>0</v>
      </c>
      <c r="V196" s="1">
        <f t="shared" si="59"/>
        <v>0</v>
      </c>
      <c r="W196" s="1">
        <f t="shared" si="60"/>
        <v>1</v>
      </c>
      <c r="X196" s="1">
        <f t="shared" si="61"/>
        <v>1</v>
      </c>
      <c r="AE196" s="1" t="s">
        <v>188</v>
      </c>
      <c r="AF196" s="1">
        <v>4.3</v>
      </c>
      <c r="AG196" s="1">
        <v>4</v>
      </c>
      <c r="AH196" s="1">
        <v>5</v>
      </c>
      <c r="AI196" s="1">
        <f t="shared" si="56"/>
        <v>1</v>
      </c>
      <c r="AJ196" s="1">
        <f t="shared" si="62"/>
        <v>0</v>
      </c>
      <c r="AK196" s="1">
        <f t="shared" si="63"/>
        <v>0</v>
      </c>
      <c r="AL196" s="1">
        <f t="shared" si="64"/>
        <v>0</v>
      </c>
      <c r="AM196" s="1">
        <f t="shared" si="65"/>
        <v>1</v>
      </c>
    </row>
    <row r="197" spans="16:39" x14ac:dyDescent="0.25">
      <c r="P197" s="1" t="s">
        <v>84</v>
      </c>
      <c r="Q197" s="1">
        <v>5</v>
      </c>
      <c r="R197" s="1">
        <v>4</v>
      </c>
      <c r="S197" s="1">
        <v>2</v>
      </c>
      <c r="T197" s="1">
        <f t="shared" si="57"/>
        <v>0</v>
      </c>
      <c r="U197" s="1">
        <f t="shared" si="58"/>
        <v>0</v>
      </c>
      <c r="V197" s="1">
        <f t="shared" si="59"/>
        <v>0</v>
      </c>
      <c r="W197" s="1">
        <f t="shared" si="60"/>
        <v>1</v>
      </c>
      <c r="X197" s="1">
        <f t="shared" si="61"/>
        <v>1</v>
      </c>
      <c r="AE197" s="1" t="s">
        <v>159</v>
      </c>
      <c r="AF197" s="1">
        <v>4.3</v>
      </c>
      <c r="AG197" s="1">
        <v>4</v>
      </c>
      <c r="AH197" s="1">
        <v>5</v>
      </c>
      <c r="AI197" s="1">
        <f t="shared" si="56"/>
        <v>1</v>
      </c>
      <c r="AJ197" s="1">
        <f t="shared" si="62"/>
        <v>0</v>
      </c>
      <c r="AK197" s="1">
        <f t="shared" si="63"/>
        <v>0</v>
      </c>
      <c r="AL197" s="1">
        <f t="shared" si="64"/>
        <v>0</v>
      </c>
      <c r="AM197" s="1">
        <f t="shared" si="65"/>
        <v>1</v>
      </c>
    </row>
    <row r="198" spans="16:39" x14ac:dyDescent="0.25">
      <c r="P198" s="1" t="s">
        <v>180</v>
      </c>
      <c r="Q198" s="1">
        <v>5</v>
      </c>
      <c r="R198" s="1">
        <v>4</v>
      </c>
      <c r="S198" s="1">
        <v>2</v>
      </c>
      <c r="T198" s="1">
        <f t="shared" si="57"/>
        <v>0</v>
      </c>
      <c r="U198" s="1">
        <f t="shared" si="58"/>
        <v>0</v>
      </c>
      <c r="V198" s="1">
        <f t="shared" si="59"/>
        <v>0</v>
      </c>
      <c r="W198" s="1">
        <f t="shared" si="60"/>
        <v>1</v>
      </c>
      <c r="X198" s="1">
        <f t="shared" si="61"/>
        <v>1</v>
      </c>
      <c r="AE198" s="1" t="s">
        <v>188</v>
      </c>
      <c r="AF198" s="1">
        <v>4.3</v>
      </c>
      <c r="AG198" s="1">
        <v>4</v>
      </c>
      <c r="AH198" s="1">
        <v>4</v>
      </c>
      <c r="AI198" s="1">
        <v>1</v>
      </c>
      <c r="AJ198" s="1">
        <f t="shared" si="62"/>
        <v>0</v>
      </c>
      <c r="AK198" s="1">
        <f t="shared" si="63"/>
        <v>0</v>
      </c>
      <c r="AL198" s="1">
        <f t="shared" si="64"/>
        <v>0</v>
      </c>
      <c r="AM198" s="1">
        <f t="shared" si="65"/>
        <v>1</v>
      </c>
    </row>
    <row r="199" spans="16:39" x14ac:dyDescent="0.25">
      <c r="P199" s="1" t="s">
        <v>98</v>
      </c>
      <c r="Q199" s="1">
        <v>5</v>
      </c>
      <c r="R199" s="1">
        <v>4</v>
      </c>
      <c r="S199" s="1">
        <v>2</v>
      </c>
      <c r="T199" s="1">
        <f t="shared" ref="T199:T230" si="66">IF(AND((10&gt;S199),(S199&gt;R199),(R199&gt;2)),1,0)</f>
        <v>0</v>
      </c>
      <c r="U199" s="1">
        <f t="shared" si="58"/>
        <v>0</v>
      </c>
      <c r="V199" s="1">
        <f t="shared" si="59"/>
        <v>0</v>
      </c>
      <c r="W199" s="1">
        <f t="shared" si="60"/>
        <v>1</v>
      </c>
      <c r="X199" s="1">
        <f t="shared" si="61"/>
        <v>1</v>
      </c>
      <c r="AE199" s="1" t="s">
        <v>151</v>
      </c>
      <c r="AF199" s="1">
        <v>4.3</v>
      </c>
      <c r="AG199" s="1">
        <v>4</v>
      </c>
      <c r="AH199" s="1">
        <v>4</v>
      </c>
      <c r="AI199" s="1">
        <v>1</v>
      </c>
      <c r="AJ199" s="1">
        <f t="shared" si="62"/>
        <v>0</v>
      </c>
      <c r="AK199" s="1">
        <f t="shared" si="63"/>
        <v>0</v>
      </c>
      <c r="AL199" s="1">
        <f t="shared" si="64"/>
        <v>0</v>
      </c>
      <c r="AM199" s="1">
        <f t="shared" si="65"/>
        <v>1</v>
      </c>
    </row>
    <row r="200" spans="16:39" x14ac:dyDescent="0.25">
      <c r="P200" s="1" t="s">
        <v>98</v>
      </c>
      <c r="Q200" s="1">
        <v>5</v>
      </c>
      <c r="R200" s="1">
        <v>4</v>
      </c>
      <c r="S200" s="1">
        <v>2</v>
      </c>
      <c r="T200" s="1">
        <f t="shared" si="66"/>
        <v>0</v>
      </c>
      <c r="U200" s="1">
        <f t="shared" si="58"/>
        <v>0</v>
      </c>
      <c r="V200" s="1">
        <f t="shared" si="59"/>
        <v>0</v>
      </c>
      <c r="W200" s="1">
        <f t="shared" si="60"/>
        <v>1</v>
      </c>
      <c r="X200" s="1">
        <f t="shared" si="61"/>
        <v>1</v>
      </c>
      <c r="AE200" s="1" t="s">
        <v>103</v>
      </c>
      <c r="AF200" s="1">
        <v>4.2</v>
      </c>
      <c r="AG200" s="1">
        <v>4</v>
      </c>
      <c r="AH200" s="1">
        <v>13</v>
      </c>
      <c r="AI200" s="1">
        <f t="shared" ref="AI200:AI263" si="67">IF(AND((10&gt;AH200),(AH200&gt;AG200),(AG200&gt;2)),1,0)</f>
        <v>0</v>
      </c>
      <c r="AJ200" s="1">
        <f t="shared" si="62"/>
        <v>0</v>
      </c>
      <c r="AK200" s="1">
        <f t="shared" si="63"/>
        <v>1</v>
      </c>
      <c r="AL200" s="1">
        <f t="shared" si="64"/>
        <v>0</v>
      </c>
      <c r="AM200" s="1">
        <f t="shared" si="65"/>
        <v>1</v>
      </c>
    </row>
    <row r="201" spans="16:39" x14ac:dyDescent="0.25">
      <c r="P201" s="1" t="s">
        <v>87</v>
      </c>
      <c r="Q201" s="1">
        <v>5</v>
      </c>
      <c r="R201" s="1">
        <v>4</v>
      </c>
      <c r="S201" s="1">
        <v>2</v>
      </c>
      <c r="T201" s="1">
        <f t="shared" si="66"/>
        <v>0</v>
      </c>
      <c r="U201" s="1">
        <f t="shared" si="58"/>
        <v>0</v>
      </c>
      <c r="V201" s="1">
        <f t="shared" si="59"/>
        <v>0</v>
      </c>
      <c r="W201" s="1">
        <f t="shared" si="60"/>
        <v>1</v>
      </c>
      <c r="X201" s="1">
        <f t="shared" si="61"/>
        <v>1</v>
      </c>
      <c r="AE201" s="1" t="s">
        <v>161</v>
      </c>
      <c r="AF201" s="1">
        <v>4.2</v>
      </c>
      <c r="AG201" s="1">
        <v>4</v>
      </c>
      <c r="AH201" s="1">
        <v>7</v>
      </c>
      <c r="AI201" s="1">
        <f t="shared" si="67"/>
        <v>1</v>
      </c>
      <c r="AJ201" s="1">
        <f t="shared" si="62"/>
        <v>0</v>
      </c>
      <c r="AK201" s="1">
        <f t="shared" si="63"/>
        <v>0</v>
      </c>
      <c r="AL201" s="1">
        <f t="shared" si="64"/>
        <v>0</v>
      </c>
      <c r="AM201" s="1">
        <f t="shared" si="65"/>
        <v>1</v>
      </c>
    </row>
    <row r="202" spans="16:39" x14ac:dyDescent="0.25">
      <c r="P202" s="1" t="s">
        <v>98</v>
      </c>
      <c r="Q202" s="1">
        <v>5</v>
      </c>
      <c r="R202" s="1">
        <v>4</v>
      </c>
      <c r="S202" s="1">
        <v>2</v>
      </c>
      <c r="T202" s="1">
        <f t="shared" si="66"/>
        <v>0</v>
      </c>
      <c r="U202" s="1">
        <f t="shared" si="58"/>
        <v>0</v>
      </c>
      <c r="V202" s="1">
        <f t="shared" si="59"/>
        <v>0</v>
      </c>
      <c r="W202" s="1">
        <f t="shared" si="60"/>
        <v>1</v>
      </c>
      <c r="X202" s="1">
        <f t="shared" si="61"/>
        <v>1</v>
      </c>
      <c r="AE202" s="1" t="s">
        <v>161</v>
      </c>
      <c r="AF202" s="1">
        <v>4.2</v>
      </c>
      <c r="AG202" s="1">
        <v>4</v>
      </c>
      <c r="AH202" s="1">
        <v>6</v>
      </c>
      <c r="AI202" s="1">
        <f t="shared" si="67"/>
        <v>1</v>
      </c>
      <c r="AJ202" s="1">
        <f t="shared" si="62"/>
        <v>0</v>
      </c>
      <c r="AK202" s="1">
        <f t="shared" si="63"/>
        <v>0</v>
      </c>
      <c r="AL202" s="1">
        <f t="shared" si="64"/>
        <v>0</v>
      </c>
      <c r="AM202" s="1">
        <f t="shared" si="65"/>
        <v>1</v>
      </c>
    </row>
    <row r="203" spans="16:39" x14ac:dyDescent="0.25">
      <c r="P203" s="1" t="s">
        <v>87</v>
      </c>
      <c r="Q203" s="1">
        <v>5</v>
      </c>
      <c r="R203" s="1">
        <v>4</v>
      </c>
      <c r="S203" s="1">
        <v>2</v>
      </c>
      <c r="T203" s="1">
        <f t="shared" si="66"/>
        <v>0</v>
      </c>
      <c r="U203" s="1">
        <f t="shared" si="58"/>
        <v>0</v>
      </c>
      <c r="V203" s="1">
        <f t="shared" si="59"/>
        <v>0</v>
      </c>
      <c r="W203" s="1">
        <f t="shared" si="60"/>
        <v>1</v>
      </c>
      <c r="X203" s="1">
        <f t="shared" si="61"/>
        <v>1</v>
      </c>
      <c r="AE203" s="1" t="s">
        <v>161</v>
      </c>
      <c r="AF203" s="1">
        <v>4.2</v>
      </c>
      <c r="AG203" s="1">
        <v>4</v>
      </c>
      <c r="AH203" s="1">
        <v>6</v>
      </c>
      <c r="AI203" s="1">
        <f t="shared" si="67"/>
        <v>1</v>
      </c>
      <c r="AJ203" s="1">
        <f t="shared" si="62"/>
        <v>0</v>
      </c>
      <c r="AK203" s="1">
        <f t="shared" si="63"/>
        <v>0</v>
      </c>
      <c r="AL203" s="1">
        <f t="shared" si="64"/>
        <v>0</v>
      </c>
      <c r="AM203" s="1">
        <f t="shared" si="65"/>
        <v>1</v>
      </c>
    </row>
    <row r="204" spans="16:39" x14ac:dyDescent="0.25">
      <c r="P204" s="1" t="s">
        <v>180</v>
      </c>
      <c r="Q204" s="1">
        <v>5</v>
      </c>
      <c r="R204" s="1">
        <v>4</v>
      </c>
      <c r="S204" s="1">
        <v>2</v>
      </c>
      <c r="T204" s="1">
        <f t="shared" si="66"/>
        <v>0</v>
      </c>
      <c r="U204" s="1">
        <f t="shared" si="58"/>
        <v>0</v>
      </c>
      <c r="V204" s="1">
        <f t="shared" si="59"/>
        <v>0</v>
      </c>
      <c r="W204" s="1">
        <f t="shared" si="60"/>
        <v>1</v>
      </c>
      <c r="X204" s="1">
        <f t="shared" si="61"/>
        <v>1</v>
      </c>
      <c r="AE204" s="1" t="s">
        <v>78</v>
      </c>
      <c r="AF204" s="1">
        <v>4.2</v>
      </c>
      <c r="AG204" s="1">
        <v>4</v>
      </c>
      <c r="AH204" s="1">
        <v>6</v>
      </c>
      <c r="AI204" s="1">
        <f t="shared" si="67"/>
        <v>1</v>
      </c>
      <c r="AJ204" s="1">
        <f t="shared" si="62"/>
        <v>0</v>
      </c>
      <c r="AK204" s="1">
        <f t="shared" si="63"/>
        <v>0</v>
      </c>
      <c r="AL204" s="1">
        <f t="shared" si="64"/>
        <v>0</v>
      </c>
      <c r="AM204" s="1">
        <f t="shared" si="65"/>
        <v>1</v>
      </c>
    </row>
    <row r="205" spans="16:39" x14ac:dyDescent="0.25">
      <c r="P205" s="1" t="s">
        <v>87</v>
      </c>
      <c r="Q205" s="1">
        <v>5</v>
      </c>
      <c r="R205" s="1">
        <v>4</v>
      </c>
      <c r="S205" s="1">
        <v>1</v>
      </c>
      <c r="T205" s="1">
        <f t="shared" si="66"/>
        <v>0</v>
      </c>
      <c r="U205" s="1">
        <f t="shared" si="58"/>
        <v>0</v>
      </c>
      <c r="V205" s="1">
        <f t="shared" si="59"/>
        <v>0</v>
      </c>
      <c r="W205" s="1">
        <f t="shared" si="60"/>
        <v>1</v>
      </c>
      <c r="X205" s="1">
        <f t="shared" si="61"/>
        <v>1</v>
      </c>
      <c r="AE205" s="1" t="s">
        <v>161</v>
      </c>
      <c r="AF205" s="1">
        <v>4.2</v>
      </c>
      <c r="AG205" s="1">
        <v>4</v>
      </c>
      <c r="AH205" s="1">
        <v>5</v>
      </c>
      <c r="AI205" s="1">
        <f t="shared" si="67"/>
        <v>1</v>
      </c>
      <c r="AJ205" s="1">
        <f t="shared" si="62"/>
        <v>0</v>
      </c>
      <c r="AK205" s="1">
        <f t="shared" si="63"/>
        <v>0</v>
      </c>
      <c r="AL205" s="1">
        <f t="shared" si="64"/>
        <v>0</v>
      </c>
      <c r="AM205" s="1">
        <f t="shared" si="65"/>
        <v>1</v>
      </c>
    </row>
    <row r="206" spans="16:39" x14ac:dyDescent="0.25">
      <c r="P206" s="1" t="s">
        <v>180</v>
      </c>
      <c r="Q206" s="1">
        <v>5</v>
      </c>
      <c r="R206" s="1">
        <v>4</v>
      </c>
      <c r="S206" s="1">
        <v>1</v>
      </c>
      <c r="T206" s="1">
        <f t="shared" si="66"/>
        <v>0</v>
      </c>
      <c r="U206" s="1">
        <f t="shared" si="58"/>
        <v>0</v>
      </c>
      <c r="V206" s="1">
        <f t="shared" si="59"/>
        <v>0</v>
      </c>
      <c r="W206" s="1">
        <f t="shared" si="60"/>
        <v>1</v>
      </c>
      <c r="X206" s="1">
        <f t="shared" si="61"/>
        <v>1</v>
      </c>
      <c r="AE206" s="1" t="s">
        <v>103</v>
      </c>
      <c r="AF206" s="1">
        <v>4.2</v>
      </c>
      <c r="AG206" s="1">
        <v>4</v>
      </c>
      <c r="AH206" s="1">
        <v>3</v>
      </c>
      <c r="AI206" s="1">
        <f t="shared" si="67"/>
        <v>0</v>
      </c>
      <c r="AJ206" s="1">
        <f t="shared" si="62"/>
        <v>1</v>
      </c>
      <c r="AK206" s="1">
        <f t="shared" si="63"/>
        <v>0</v>
      </c>
      <c r="AL206" s="1">
        <f t="shared" si="64"/>
        <v>0</v>
      </c>
      <c r="AM206" s="1">
        <f t="shared" si="65"/>
        <v>1</v>
      </c>
    </row>
    <row r="207" spans="16:39" x14ac:dyDescent="0.25">
      <c r="P207" s="1" t="s">
        <v>180</v>
      </c>
      <c r="Q207" s="1">
        <v>5</v>
      </c>
      <c r="R207" s="1">
        <v>4</v>
      </c>
      <c r="S207" s="1">
        <v>1</v>
      </c>
      <c r="T207" s="1">
        <f t="shared" si="66"/>
        <v>0</v>
      </c>
      <c r="U207" s="1">
        <f t="shared" si="58"/>
        <v>0</v>
      </c>
      <c r="V207" s="1">
        <f t="shared" si="59"/>
        <v>0</v>
      </c>
      <c r="W207" s="1">
        <f t="shared" si="60"/>
        <v>1</v>
      </c>
      <c r="X207" s="1">
        <f t="shared" si="61"/>
        <v>1</v>
      </c>
      <c r="AE207" s="1" t="s">
        <v>130</v>
      </c>
      <c r="AF207" s="1">
        <v>4.0999999999999996</v>
      </c>
      <c r="AG207" s="1">
        <v>4</v>
      </c>
      <c r="AH207" s="1">
        <v>6</v>
      </c>
      <c r="AI207" s="1">
        <f t="shared" si="67"/>
        <v>1</v>
      </c>
      <c r="AJ207" s="1">
        <f t="shared" si="62"/>
        <v>0</v>
      </c>
      <c r="AK207" s="1">
        <f t="shared" si="63"/>
        <v>0</v>
      </c>
      <c r="AL207" s="1">
        <f t="shared" si="64"/>
        <v>0</v>
      </c>
      <c r="AM207" s="1">
        <f t="shared" si="65"/>
        <v>1</v>
      </c>
    </row>
    <row r="208" spans="16:39" x14ac:dyDescent="0.25">
      <c r="P208" s="1" t="s">
        <v>84</v>
      </c>
      <c r="Q208" s="1">
        <v>5</v>
      </c>
      <c r="R208" s="1">
        <v>4</v>
      </c>
      <c r="S208" s="1">
        <v>1</v>
      </c>
      <c r="T208" s="1">
        <f t="shared" si="66"/>
        <v>0</v>
      </c>
      <c r="U208" s="1">
        <f t="shared" si="58"/>
        <v>0</v>
      </c>
      <c r="V208" s="1">
        <f t="shared" si="59"/>
        <v>0</v>
      </c>
      <c r="W208" s="1">
        <f t="shared" si="60"/>
        <v>1</v>
      </c>
      <c r="X208" s="1">
        <f t="shared" si="61"/>
        <v>1</v>
      </c>
      <c r="AE208" s="1" t="s">
        <v>130</v>
      </c>
      <c r="AF208" s="1">
        <v>4.0999999999999996</v>
      </c>
      <c r="AG208" s="1">
        <v>4</v>
      </c>
      <c r="AH208" s="1">
        <v>5</v>
      </c>
      <c r="AI208" s="1">
        <f t="shared" si="67"/>
        <v>1</v>
      </c>
      <c r="AJ208" s="1">
        <f t="shared" si="62"/>
        <v>0</v>
      </c>
      <c r="AK208" s="1">
        <f t="shared" si="63"/>
        <v>0</v>
      </c>
      <c r="AL208" s="1">
        <f t="shared" si="64"/>
        <v>0</v>
      </c>
      <c r="AM208" s="1">
        <f t="shared" si="65"/>
        <v>1</v>
      </c>
    </row>
    <row r="209" spans="16:39" x14ac:dyDescent="0.25">
      <c r="P209" s="1" t="s">
        <v>199</v>
      </c>
      <c r="Q209" s="1">
        <v>5</v>
      </c>
      <c r="R209" s="1">
        <v>4</v>
      </c>
      <c r="S209" s="1">
        <v>1</v>
      </c>
      <c r="T209" s="1">
        <f t="shared" si="66"/>
        <v>0</v>
      </c>
      <c r="U209" s="1">
        <f t="shared" si="58"/>
        <v>0</v>
      </c>
      <c r="V209" s="1">
        <f t="shared" si="59"/>
        <v>0</v>
      </c>
      <c r="W209" s="1">
        <f t="shared" si="60"/>
        <v>1</v>
      </c>
      <c r="X209" s="1">
        <f t="shared" si="61"/>
        <v>1</v>
      </c>
      <c r="AE209" s="1" t="s">
        <v>130</v>
      </c>
      <c r="AF209" s="1">
        <v>4.0999999999999996</v>
      </c>
      <c r="AG209" s="1">
        <v>4</v>
      </c>
      <c r="AH209" s="1">
        <v>5</v>
      </c>
      <c r="AI209" s="1">
        <f t="shared" si="67"/>
        <v>1</v>
      </c>
      <c r="AJ209" s="1">
        <f t="shared" si="62"/>
        <v>0</v>
      </c>
      <c r="AK209" s="1">
        <f t="shared" si="63"/>
        <v>0</v>
      </c>
      <c r="AL209" s="1">
        <f t="shared" si="64"/>
        <v>0</v>
      </c>
      <c r="AM209" s="1">
        <f t="shared" si="65"/>
        <v>1</v>
      </c>
    </row>
    <row r="210" spans="16:39" x14ac:dyDescent="0.25">
      <c r="P210" s="1" t="s">
        <v>180</v>
      </c>
      <c r="Q210" s="1">
        <v>5</v>
      </c>
      <c r="R210" s="1">
        <v>4</v>
      </c>
      <c r="S210" s="1">
        <v>1</v>
      </c>
      <c r="T210" s="1">
        <f t="shared" si="66"/>
        <v>0</v>
      </c>
      <c r="U210" s="1">
        <f t="shared" si="58"/>
        <v>0</v>
      </c>
      <c r="V210" s="1">
        <f t="shared" si="59"/>
        <v>0</v>
      </c>
      <c r="W210" s="1">
        <f t="shared" si="60"/>
        <v>1</v>
      </c>
      <c r="X210" s="1">
        <f t="shared" si="61"/>
        <v>1</v>
      </c>
      <c r="AE210" s="1" t="s">
        <v>116</v>
      </c>
      <c r="AF210" s="1">
        <v>4</v>
      </c>
      <c r="AG210" s="1">
        <v>4</v>
      </c>
      <c r="AH210" s="1">
        <v>8</v>
      </c>
      <c r="AI210" s="1">
        <f t="shared" si="67"/>
        <v>1</v>
      </c>
      <c r="AJ210" s="1">
        <f t="shared" si="62"/>
        <v>0</v>
      </c>
      <c r="AK210" s="1">
        <f t="shared" si="63"/>
        <v>0</v>
      </c>
      <c r="AL210" s="1">
        <f t="shared" si="64"/>
        <v>0</v>
      </c>
      <c r="AM210" s="1">
        <f t="shared" si="65"/>
        <v>1</v>
      </c>
    </row>
    <row r="211" spans="16:39" x14ac:dyDescent="0.25">
      <c r="P211" s="1" t="s">
        <v>98</v>
      </c>
      <c r="Q211" s="1">
        <v>5</v>
      </c>
      <c r="R211" s="1">
        <v>4</v>
      </c>
      <c r="S211" s="1">
        <v>0</v>
      </c>
      <c r="T211" s="1">
        <f t="shared" si="66"/>
        <v>0</v>
      </c>
      <c r="U211" s="1">
        <f t="shared" si="58"/>
        <v>0</v>
      </c>
      <c r="V211" s="1">
        <f t="shared" si="59"/>
        <v>0</v>
      </c>
      <c r="W211" s="1">
        <f t="shared" si="60"/>
        <v>1</v>
      </c>
      <c r="X211" s="1">
        <f t="shared" si="61"/>
        <v>1</v>
      </c>
      <c r="AE211" s="1" t="s">
        <v>174</v>
      </c>
      <c r="AF211" s="1">
        <v>3.9</v>
      </c>
      <c r="AG211" s="1">
        <v>4</v>
      </c>
      <c r="AH211" s="1">
        <v>10</v>
      </c>
      <c r="AI211" s="1">
        <f t="shared" si="67"/>
        <v>0</v>
      </c>
      <c r="AJ211" s="1">
        <f t="shared" si="62"/>
        <v>0</v>
      </c>
      <c r="AK211" s="1">
        <f t="shared" si="63"/>
        <v>1</v>
      </c>
      <c r="AL211" s="1">
        <f t="shared" si="64"/>
        <v>0</v>
      </c>
      <c r="AM211" s="1">
        <f t="shared" si="65"/>
        <v>1</v>
      </c>
    </row>
    <row r="212" spans="16:39" x14ac:dyDescent="0.25">
      <c r="P212" s="1" t="s">
        <v>84</v>
      </c>
      <c r="Q212" s="1">
        <v>5</v>
      </c>
      <c r="R212" s="1">
        <v>4</v>
      </c>
      <c r="S212" s="1">
        <v>0</v>
      </c>
      <c r="T212" s="1">
        <f t="shared" si="66"/>
        <v>0</v>
      </c>
      <c r="U212" s="1">
        <f t="shared" si="58"/>
        <v>0</v>
      </c>
      <c r="V212" s="1">
        <f t="shared" si="59"/>
        <v>0</v>
      </c>
      <c r="W212" s="1">
        <f t="shared" si="60"/>
        <v>1</v>
      </c>
      <c r="X212" s="1">
        <f t="shared" si="61"/>
        <v>1</v>
      </c>
      <c r="AE212" s="1" t="s">
        <v>201</v>
      </c>
      <c r="AF212" s="1">
        <v>3.9</v>
      </c>
      <c r="AG212" s="1">
        <v>4</v>
      </c>
      <c r="AH212" s="1">
        <v>6</v>
      </c>
      <c r="AI212" s="1">
        <f t="shared" si="67"/>
        <v>1</v>
      </c>
      <c r="AJ212" s="1">
        <f t="shared" si="62"/>
        <v>0</v>
      </c>
      <c r="AK212" s="1">
        <f t="shared" si="63"/>
        <v>0</v>
      </c>
      <c r="AL212" s="1">
        <f t="shared" si="64"/>
        <v>0</v>
      </c>
      <c r="AM212" s="1">
        <f t="shared" si="65"/>
        <v>1</v>
      </c>
    </row>
    <row r="213" spans="16:39" x14ac:dyDescent="0.25">
      <c r="P213" s="1" t="s">
        <v>180</v>
      </c>
      <c r="Q213" s="1">
        <v>5</v>
      </c>
      <c r="R213" s="1">
        <v>4</v>
      </c>
      <c r="S213" s="1">
        <v>0</v>
      </c>
      <c r="T213" s="1">
        <f t="shared" si="66"/>
        <v>0</v>
      </c>
      <c r="U213" s="1">
        <f t="shared" si="58"/>
        <v>0</v>
      </c>
      <c r="V213" s="1">
        <f t="shared" si="59"/>
        <v>0</v>
      </c>
      <c r="W213" s="1">
        <f t="shared" si="60"/>
        <v>1</v>
      </c>
      <c r="X213" s="1">
        <f t="shared" si="61"/>
        <v>1</v>
      </c>
      <c r="AE213" s="1" t="s">
        <v>160</v>
      </c>
      <c r="AF213" s="1">
        <v>3.9</v>
      </c>
      <c r="AG213" s="1">
        <v>4</v>
      </c>
      <c r="AH213" s="1">
        <v>6</v>
      </c>
      <c r="AI213" s="1">
        <f t="shared" si="67"/>
        <v>1</v>
      </c>
      <c r="AJ213" s="1">
        <f t="shared" si="62"/>
        <v>0</v>
      </c>
      <c r="AK213" s="1">
        <f t="shared" si="63"/>
        <v>0</v>
      </c>
      <c r="AL213" s="1">
        <f t="shared" si="64"/>
        <v>0</v>
      </c>
      <c r="AM213" s="1">
        <f t="shared" si="65"/>
        <v>1</v>
      </c>
    </row>
    <row r="214" spans="16:39" x14ac:dyDescent="0.25">
      <c r="P214" s="1" t="s">
        <v>98</v>
      </c>
      <c r="Q214" s="1">
        <v>5</v>
      </c>
      <c r="R214" s="1">
        <v>4</v>
      </c>
      <c r="S214" s="1">
        <v>0</v>
      </c>
      <c r="T214" s="1">
        <f t="shared" si="66"/>
        <v>0</v>
      </c>
      <c r="U214" s="1">
        <f t="shared" si="58"/>
        <v>0</v>
      </c>
      <c r="V214" s="1">
        <f t="shared" si="59"/>
        <v>0</v>
      </c>
      <c r="W214" s="1">
        <f t="shared" si="60"/>
        <v>1</v>
      </c>
      <c r="X214" s="1">
        <f t="shared" si="61"/>
        <v>1</v>
      </c>
      <c r="AE214" s="1" t="s">
        <v>175</v>
      </c>
      <c r="AF214" s="1">
        <v>3.9</v>
      </c>
      <c r="AG214" s="1">
        <v>4</v>
      </c>
      <c r="AH214" s="1">
        <v>5</v>
      </c>
      <c r="AI214" s="1">
        <f t="shared" si="67"/>
        <v>1</v>
      </c>
      <c r="AJ214" s="1">
        <f t="shared" si="62"/>
        <v>0</v>
      </c>
      <c r="AK214" s="1">
        <f t="shared" si="63"/>
        <v>0</v>
      </c>
      <c r="AL214" s="1">
        <f t="shared" si="64"/>
        <v>0</v>
      </c>
      <c r="AM214" s="1">
        <f t="shared" si="65"/>
        <v>1</v>
      </c>
    </row>
    <row r="215" spans="16:39" x14ac:dyDescent="0.25">
      <c r="P215" s="1" t="s">
        <v>98</v>
      </c>
      <c r="Q215" s="1">
        <v>5</v>
      </c>
      <c r="R215" s="1">
        <v>4</v>
      </c>
      <c r="S215" s="1">
        <v>0</v>
      </c>
      <c r="T215" s="1">
        <f t="shared" si="66"/>
        <v>0</v>
      </c>
      <c r="U215" s="1">
        <f t="shared" si="58"/>
        <v>0</v>
      </c>
      <c r="V215" s="1">
        <f t="shared" si="59"/>
        <v>0</v>
      </c>
      <c r="W215" s="1">
        <f t="shared" si="60"/>
        <v>1</v>
      </c>
      <c r="X215" s="1">
        <f t="shared" si="61"/>
        <v>1</v>
      </c>
      <c r="AE215" s="1" t="s">
        <v>80</v>
      </c>
      <c r="AF215" s="1">
        <v>4.9000000000000004</v>
      </c>
      <c r="AG215" s="1">
        <v>4</v>
      </c>
      <c r="AH215" s="1">
        <v>2</v>
      </c>
      <c r="AI215" s="1">
        <f t="shared" si="67"/>
        <v>0</v>
      </c>
      <c r="AJ215" s="1">
        <f t="shared" si="62"/>
        <v>0</v>
      </c>
      <c r="AK215" s="1">
        <f t="shared" si="63"/>
        <v>0</v>
      </c>
      <c r="AL215" s="1">
        <f t="shared" si="64"/>
        <v>1</v>
      </c>
      <c r="AM215" s="1">
        <f t="shared" si="65"/>
        <v>1</v>
      </c>
    </row>
    <row r="216" spans="16:39" x14ac:dyDescent="0.25">
      <c r="P216" s="1" t="s">
        <v>98</v>
      </c>
      <c r="Q216" s="1">
        <v>5</v>
      </c>
      <c r="R216" s="1">
        <v>4</v>
      </c>
      <c r="S216" s="1">
        <v>0</v>
      </c>
      <c r="T216" s="1">
        <f t="shared" si="66"/>
        <v>0</v>
      </c>
      <c r="U216" s="1">
        <f t="shared" si="58"/>
        <v>0</v>
      </c>
      <c r="V216" s="1">
        <f t="shared" si="59"/>
        <v>0</v>
      </c>
      <c r="W216" s="1">
        <f t="shared" si="60"/>
        <v>1</v>
      </c>
      <c r="X216" s="1">
        <f t="shared" si="61"/>
        <v>1</v>
      </c>
      <c r="AE216" s="1" t="s">
        <v>115</v>
      </c>
      <c r="AF216" s="1">
        <v>4.9000000000000004</v>
      </c>
      <c r="AG216" s="1">
        <v>4</v>
      </c>
      <c r="AH216" s="1">
        <v>2</v>
      </c>
      <c r="AI216" s="1">
        <f t="shared" si="67"/>
        <v>0</v>
      </c>
      <c r="AJ216" s="1">
        <f t="shared" si="62"/>
        <v>0</v>
      </c>
      <c r="AK216" s="1">
        <f t="shared" si="63"/>
        <v>0</v>
      </c>
      <c r="AL216" s="1">
        <f t="shared" si="64"/>
        <v>1</v>
      </c>
      <c r="AM216" s="1">
        <f t="shared" si="65"/>
        <v>1</v>
      </c>
    </row>
    <row r="217" spans="16:39" x14ac:dyDescent="0.25">
      <c r="P217" s="1" t="s">
        <v>87</v>
      </c>
      <c r="Q217" s="1">
        <v>5</v>
      </c>
      <c r="R217" s="1">
        <v>4</v>
      </c>
      <c r="S217" s="1">
        <v>-1</v>
      </c>
      <c r="T217" s="1">
        <f t="shared" si="66"/>
        <v>0</v>
      </c>
      <c r="U217" s="1">
        <f t="shared" si="58"/>
        <v>0</v>
      </c>
      <c r="V217" s="1">
        <f t="shared" si="59"/>
        <v>0</v>
      </c>
      <c r="W217" s="1">
        <f t="shared" si="60"/>
        <v>1</v>
      </c>
      <c r="X217" s="1">
        <f t="shared" si="61"/>
        <v>1</v>
      </c>
      <c r="AE217" s="1" t="s">
        <v>80</v>
      </c>
      <c r="AF217" s="1">
        <v>4.9000000000000004</v>
      </c>
      <c r="AG217" s="1">
        <v>4</v>
      </c>
      <c r="AH217" s="1">
        <v>2</v>
      </c>
      <c r="AI217" s="1">
        <f t="shared" si="67"/>
        <v>0</v>
      </c>
      <c r="AJ217" s="1">
        <f t="shared" si="62"/>
        <v>0</v>
      </c>
      <c r="AK217" s="1">
        <f t="shared" si="63"/>
        <v>0</v>
      </c>
      <c r="AL217" s="1">
        <f t="shared" si="64"/>
        <v>1</v>
      </c>
      <c r="AM217" s="1">
        <f t="shared" si="65"/>
        <v>1</v>
      </c>
    </row>
    <row r="218" spans="16:39" x14ac:dyDescent="0.25">
      <c r="P218" s="1" t="s">
        <v>84</v>
      </c>
      <c r="Q218" s="1">
        <v>5</v>
      </c>
      <c r="R218" s="1">
        <v>4</v>
      </c>
      <c r="S218" s="1">
        <v>-1</v>
      </c>
      <c r="T218" s="1">
        <f t="shared" si="66"/>
        <v>0</v>
      </c>
      <c r="U218" s="1">
        <f t="shared" si="58"/>
        <v>0</v>
      </c>
      <c r="V218" s="1">
        <f t="shared" si="59"/>
        <v>0</v>
      </c>
      <c r="W218" s="1">
        <f t="shared" si="60"/>
        <v>1</v>
      </c>
      <c r="X218" s="1">
        <f t="shared" si="61"/>
        <v>1</v>
      </c>
      <c r="AE218" s="1" t="s">
        <v>140</v>
      </c>
      <c r="AF218" s="1">
        <v>4.9000000000000004</v>
      </c>
      <c r="AG218" s="1">
        <v>4</v>
      </c>
      <c r="AH218" s="1">
        <v>2</v>
      </c>
      <c r="AI218" s="1">
        <f t="shared" si="67"/>
        <v>0</v>
      </c>
      <c r="AJ218" s="1">
        <f t="shared" si="62"/>
        <v>0</v>
      </c>
      <c r="AK218" s="1">
        <f t="shared" si="63"/>
        <v>0</v>
      </c>
      <c r="AL218" s="1">
        <f t="shared" si="64"/>
        <v>1</v>
      </c>
      <c r="AM218" s="1">
        <f t="shared" si="65"/>
        <v>1</v>
      </c>
    </row>
    <row r="219" spans="16:39" x14ac:dyDescent="0.25">
      <c r="P219" s="1" t="s">
        <v>154</v>
      </c>
      <c r="Q219" s="1">
        <v>5.7</v>
      </c>
      <c r="R219" s="1">
        <v>3</v>
      </c>
      <c r="S219" s="1">
        <v>9</v>
      </c>
      <c r="T219" s="1">
        <f t="shared" si="66"/>
        <v>1</v>
      </c>
      <c r="U219" s="1">
        <f t="shared" si="58"/>
        <v>0</v>
      </c>
      <c r="V219" s="1">
        <f t="shared" si="59"/>
        <v>0</v>
      </c>
      <c r="W219" s="1">
        <f t="shared" si="60"/>
        <v>0</v>
      </c>
      <c r="X219" s="1">
        <f t="shared" si="61"/>
        <v>1</v>
      </c>
      <c r="AE219" s="1" t="s">
        <v>101</v>
      </c>
      <c r="AF219" s="1">
        <v>4.9000000000000004</v>
      </c>
      <c r="AG219" s="1">
        <v>4</v>
      </c>
      <c r="AH219" s="1">
        <v>2</v>
      </c>
      <c r="AI219" s="1">
        <f t="shared" si="67"/>
        <v>0</v>
      </c>
      <c r="AJ219" s="1">
        <f t="shared" si="62"/>
        <v>0</v>
      </c>
      <c r="AK219" s="1">
        <f t="shared" si="63"/>
        <v>0</v>
      </c>
      <c r="AL219" s="1">
        <f t="shared" si="64"/>
        <v>1</v>
      </c>
      <c r="AM219" s="1">
        <f t="shared" si="65"/>
        <v>1</v>
      </c>
    </row>
    <row r="220" spans="16:39" x14ac:dyDescent="0.25">
      <c r="P220" s="1" t="s">
        <v>109</v>
      </c>
      <c r="Q220" s="1">
        <v>5.7</v>
      </c>
      <c r="R220" s="1">
        <v>3</v>
      </c>
      <c r="S220" s="1">
        <v>6</v>
      </c>
      <c r="T220" s="1">
        <f t="shared" si="66"/>
        <v>1</v>
      </c>
      <c r="U220" s="1">
        <f t="shared" si="58"/>
        <v>0</v>
      </c>
      <c r="V220" s="1">
        <f t="shared" si="59"/>
        <v>0</v>
      </c>
      <c r="W220" s="1">
        <f t="shared" si="60"/>
        <v>0</v>
      </c>
      <c r="X220" s="1">
        <f t="shared" si="61"/>
        <v>1</v>
      </c>
      <c r="AE220" s="1" t="s">
        <v>91</v>
      </c>
      <c r="AF220" s="1">
        <v>4.9000000000000004</v>
      </c>
      <c r="AG220" s="1">
        <v>4</v>
      </c>
      <c r="AH220" s="1">
        <v>1</v>
      </c>
      <c r="AI220" s="1">
        <f t="shared" si="67"/>
        <v>0</v>
      </c>
      <c r="AJ220" s="1">
        <f t="shared" si="62"/>
        <v>0</v>
      </c>
      <c r="AK220" s="1">
        <f t="shared" si="63"/>
        <v>0</v>
      </c>
      <c r="AL220" s="1">
        <f t="shared" si="64"/>
        <v>1</v>
      </c>
      <c r="AM220" s="1">
        <f t="shared" si="65"/>
        <v>1</v>
      </c>
    </row>
    <row r="221" spans="16:39" x14ac:dyDescent="0.25">
      <c r="P221" s="1" t="s">
        <v>150</v>
      </c>
      <c r="Q221" s="1">
        <v>5.7</v>
      </c>
      <c r="R221" s="1">
        <v>3</v>
      </c>
      <c r="S221" s="1">
        <v>6</v>
      </c>
      <c r="T221" s="1">
        <f t="shared" si="66"/>
        <v>1</v>
      </c>
      <c r="U221" s="1">
        <f t="shared" si="58"/>
        <v>0</v>
      </c>
      <c r="V221" s="1">
        <f t="shared" si="59"/>
        <v>0</v>
      </c>
      <c r="W221" s="1">
        <f t="shared" si="60"/>
        <v>0</v>
      </c>
      <c r="X221" s="1">
        <f t="shared" si="61"/>
        <v>1</v>
      </c>
      <c r="AE221" s="1" t="s">
        <v>135</v>
      </c>
      <c r="AF221" s="1">
        <v>4.9000000000000004</v>
      </c>
      <c r="AG221" s="1">
        <v>4</v>
      </c>
      <c r="AH221" s="1">
        <v>1</v>
      </c>
      <c r="AI221" s="1">
        <f t="shared" si="67"/>
        <v>0</v>
      </c>
      <c r="AJ221" s="1">
        <f t="shared" si="62"/>
        <v>0</v>
      </c>
      <c r="AK221" s="1">
        <f t="shared" si="63"/>
        <v>0</v>
      </c>
      <c r="AL221" s="1">
        <f t="shared" si="64"/>
        <v>1</v>
      </c>
      <c r="AM221" s="1">
        <f t="shared" si="65"/>
        <v>1</v>
      </c>
    </row>
    <row r="222" spans="16:39" x14ac:dyDescent="0.25">
      <c r="P222" s="1" t="s">
        <v>154</v>
      </c>
      <c r="Q222" s="1">
        <v>5.7</v>
      </c>
      <c r="R222" s="1">
        <v>3</v>
      </c>
      <c r="S222" s="1">
        <v>6</v>
      </c>
      <c r="T222" s="1">
        <f t="shared" si="66"/>
        <v>1</v>
      </c>
      <c r="U222" s="1">
        <f t="shared" si="58"/>
        <v>0</v>
      </c>
      <c r="V222" s="1">
        <f t="shared" si="59"/>
        <v>0</v>
      </c>
      <c r="W222" s="1">
        <f t="shared" si="60"/>
        <v>0</v>
      </c>
      <c r="X222" s="1">
        <f t="shared" si="61"/>
        <v>1</v>
      </c>
      <c r="AE222" s="1" t="s">
        <v>80</v>
      </c>
      <c r="AF222" s="1">
        <v>4.9000000000000004</v>
      </c>
      <c r="AG222" s="1">
        <v>4</v>
      </c>
      <c r="AH222" s="1">
        <v>1</v>
      </c>
      <c r="AI222" s="1">
        <f t="shared" si="67"/>
        <v>0</v>
      </c>
      <c r="AJ222" s="1">
        <f t="shared" si="62"/>
        <v>0</v>
      </c>
      <c r="AK222" s="1">
        <f t="shared" si="63"/>
        <v>0</v>
      </c>
      <c r="AL222" s="1">
        <f t="shared" si="64"/>
        <v>1</v>
      </c>
      <c r="AM222" s="1">
        <f t="shared" si="65"/>
        <v>1</v>
      </c>
    </row>
    <row r="223" spans="16:39" x14ac:dyDescent="0.25">
      <c r="P223" s="1" t="s">
        <v>109</v>
      </c>
      <c r="Q223" s="1">
        <v>5.7</v>
      </c>
      <c r="R223" s="1">
        <v>3</v>
      </c>
      <c r="S223" s="1">
        <v>6</v>
      </c>
      <c r="T223" s="1">
        <f t="shared" si="66"/>
        <v>1</v>
      </c>
      <c r="U223" s="1">
        <f t="shared" si="58"/>
        <v>0</v>
      </c>
      <c r="V223" s="1">
        <f t="shared" si="59"/>
        <v>0</v>
      </c>
      <c r="W223" s="1">
        <f t="shared" si="60"/>
        <v>0</v>
      </c>
      <c r="X223" s="1">
        <f t="shared" si="61"/>
        <v>1</v>
      </c>
      <c r="AE223" s="1" t="s">
        <v>80</v>
      </c>
      <c r="AF223" s="1">
        <v>4.9000000000000004</v>
      </c>
      <c r="AG223" s="1">
        <v>4</v>
      </c>
      <c r="AH223" s="1">
        <v>1</v>
      </c>
      <c r="AI223" s="1">
        <f t="shared" si="67"/>
        <v>0</v>
      </c>
      <c r="AJ223" s="1">
        <f t="shared" si="62"/>
        <v>0</v>
      </c>
      <c r="AK223" s="1">
        <f t="shared" si="63"/>
        <v>0</v>
      </c>
      <c r="AL223" s="1">
        <f t="shared" si="64"/>
        <v>1</v>
      </c>
      <c r="AM223" s="1">
        <f t="shared" si="65"/>
        <v>1</v>
      </c>
    </row>
    <row r="224" spans="16:39" x14ac:dyDescent="0.25">
      <c r="P224" s="1" t="s">
        <v>163</v>
      </c>
      <c r="Q224" s="1">
        <v>5.6</v>
      </c>
      <c r="R224" s="1">
        <v>3</v>
      </c>
      <c r="S224" s="1">
        <v>15</v>
      </c>
      <c r="T224" s="1">
        <f t="shared" si="66"/>
        <v>0</v>
      </c>
      <c r="U224" s="1">
        <f t="shared" si="58"/>
        <v>0</v>
      </c>
      <c r="V224" s="1">
        <f t="shared" si="59"/>
        <v>1</v>
      </c>
      <c r="W224" s="1">
        <f t="shared" si="60"/>
        <v>0</v>
      </c>
      <c r="X224" s="1">
        <f t="shared" si="61"/>
        <v>1</v>
      </c>
      <c r="AE224" s="1" t="s">
        <v>91</v>
      </c>
      <c r="AF224" s="1">
        <v>4.9000000000000004</v>
      </c>
      <c r="AG224" s="1">
        <v>4</v>
      </c>
      <c r="AH224" s="1">
        <v>1</v>
      </c>
      <c r="AI224" s="1">
        <f t="shared" si="67"/>
        <v>0</v>
      </c>
      <c r="AJ224" s="1">
        <f t="shared" si="62"/>
        <v>0</v>
      </c>
      <c r="AK224" s="1">
        <f t="shared" si="63"/>
        <v>0</v>
      </c>
      <c r="AL224" s="1">
        <f t="shared" si="64"/>
        <v>1</v>
      </c>
      <c r="AM224" s="1">
        <f t="shared" si="65"/>
        <v>1</v>
      </c>
    </row>
    <row r="225" spans="16:39" x14ac:dyDescent="0.25">
      <c r="P225" s="1" t="s">
        <v>192</v>
      </c>
      <c r="Q225" s="1">
        <v>5.6</v>
      </c>
      <c r="R225" s="1">
        <v>3</v>
      </c>
      <c r="S225" s="1">
        <v>8</v>
      </c>
      <c r="T225" s="1">
        <f t="shared" si="66"/>
        <v>1</v>
      </c>
      <c r="U225" s="1">
        <f t="shared" si="58"/>
        <v>0</v>
      </c>
      <c r="V225" s="1">
        <f t="shared" si="59"/>
        <v>0</v>
      </c>
      <c r="W225" s="1">
        <f t="shared" si="60"/>
        <v>0</v>
      </c>
      <c r="X225" s="1">
        <f t="shared" si="61"/>
        <v>1</v>
      </c>
      <c r="AE225" s="1" t="s">
        <v>101</v>
      </c>
      <c r="AF225" s="1">
        <v>4.9000000000000004</v>
      </c>
      <c r="AG225" s="1">
        <v>4</v>
      </c>
      <c r="AH225" s="1">
        <v>1</v>
      </c>
      <c r="AI225" s="1">
        <f t="shared" si="67"/>
        <v>0</v>
      </c>
      <c r="AJ225" s="1">
        <f t="shared" si="62"/>
        <v>0</v>
      </c>
      <c r="AK225" s="1">
        <f t="shared" si="63"/>
        <v>0</v>
      </c>
      <c r="AL225" s="1">
        <f t="shared" si="64"/>
        <v>1</v>
      </c>
      <c r="AM225" s="1">
        <f t="shared" si="65"/>
        <v>1</v>
      </c>
    </row>
    <row r="226" spans="16:39" x14ac:dyDescent="0.25">
      <c r="P226" s="1" t="s">
        <v>163</v>
      </c>
      <c r="Q226" s="1">
        <v>5.6</v>
      </c>
      <c r="R226" s="1">
        <v>3</v>
      </c>
      <c r="S226" s="1">
        <v>8</v>
      </c>
      <c r="T226" s="1">
        <f t="shared" si="66"/>
        <v>1</v>
      </c>
      <c r="U226" s="1">
        <f t="shared" si="58"/>
        <v>0</v>
      </c>
      <c r="V226" s="1">
        <f t="shared" si="59"/>
        <v>0</v>
      </c>
      <c r="W226" s="1">
        <f t="shared" si="60"/>
        <v>0</v>
      </c>
      <c r="X226" s="1">
        <f t="shared" si="61"/>
        <v>1</v>
      </c>
      <c r="AE226" s="1" t="s">
        <v>80</v>
      </c>
      <c r="AF226" s="1">
        <v>4.9000000000000004</v>
      </c>
      <c r="AG226" s="1">
        <v>4</v>
      </c>
      <c r="AH226" s="1">
        <v>1</v>
      </c>
      <c r="AI226" s="1">
        <f t="shared" si="67"/>
        <v>0</v>
      </c>
      <c r="AJ226" s="1">
        <f t="shared" si="62"/>
        <v>0</v>
      </c>
      <c r="AK226" s="1">
        <f t="shared" si="63"/>
        <v>0</v>
      </c>
      <c r="AL226" s="1">
        <f t="shared" si="64"/>
        <v>1</v>
      </c>
      <c r="AM226" s="1">
        <f t="shared" si="65"/>
        <v>1</v>
      </c>
    </row>
    <row r="227" spans="16:39" x14ac:dyDescent="0.25">
      <c r="P227" s="1" t="s">
        <v>163</v>
      </c>
      <c r="Q227" s="1">
        <v>5.6</v>
      </c>
      <c r="R227" s="1">
        <v>3</v>
      </c>
      <c r="S227" s="1">
        <v>6</v>
      </c>
      <c r="T227" s="1">
        <f t="shared" si="66"/>
        <v>1</v>
      </c>
      <c r="U227" s="1">
        <f t="shared" si="58"/>
        <v>0</v>
      </c>
      <c r="V227" s="1">
        <f t="shared" si="59"/>
        <v>0</v>
      </c>
      <c r="W227" s="1">
        <f t="shared" si="60"/>
        <v>0</v>
      </c>
      <c r="X227" s="1">
        <f t="shared" si="61"/>
        <v>1</v>
      </c>
      <c r="AE227" s="1" t="s">
        <v>91</v>
      </c>
      <c r="AF227" s="1">
        <v>4.9000000000000004</v>
      </c>
      <c r="AG227" s="1">
        <v>4</v>
      </c>
      <c r="AH227" s="1">
        <v>1</v>
      </c>
      <c r="AI227" s="1">
        <f t="shared" si="67"/>
        <v>0</v>
      </c>
      <c r="AJ227" s="1">
        <f t="shared" si="62"/>
        <v>0</v>
      </c>
      <c r="AK227" s="1">
        <f t="shared" si="63"/>
        <v>0</v>
      </c>
      <c r="AL227" s="1">
        <f t="shared" si="64"/>
        <v>1</v>
      </c>
      <c r="AM227" s="1">
        <f t="shared" si="65"/>
        <v>1</v>
      </c>
    </row>
    <row r="228" spans="16:39" x14ac:dyDescent="0.25">
      <c r="P228" s="1" t="s">
        <v>184</v>
      </c>
      <c r="Q228" s="1">
        <v>5.4</v>
      </c>
      <c r="R228" s="1">
        <v>3</v>
      </c>
      <c r="S228" s="1">
        <v>8</v>
      </c>
      <c r="T228" s="1">
        <f t="shared" si="66"/>
        <v>1</v>
      </c>
      <c r="U228" s="1">
        <f t="shared" si="58"/>
        <v>0</v>
      </c>
      <c r="V228" s="1">
        <f t="shared" si="59"/>
        <v>0</v>
      </c>
      <c r="W228" s="1">
        <f t="shared" si="60"/>
        <v>0</v>
      </c>
      <c r="X228" s="1">
        <f t="shared" si="61"/>
        <v>1</v>
      </c>
      <c r="AE228" s="1" t="s">
        <v>80</v>
      </c>
      <c r="AF228" s="1">
        <v>4.9000000000000004</v>
      </c>
      <c r="AG228" s="1">
        <v>4</v>
      </c>
      <c r="AH228" s="1">
        <v>1</v>
      </c>
      <c r="AI228" s="1">
        <f t="shared" si="67"/>
        <v>0</v>
      </c>
      <c r="AJ228" s="1">
        <f t="shared" si="62"/>
        <v>0</v>
      </c>
      <c r="AK228" s="1">
        <f t="shared" si="63"/>
        <v>0</v>
      </c>
      <c r="AL228" s="1">
        <f t="shared" si="64"/>
        <v>1</v>
      </c>
      <c r="AM228" s="1">
        <f t="shared" si="65"/>
        <v>1</v>
      </c>
    </row>
    <row r="229" spans="16:39" x14ac:dyDescent="0.25">
      <c r="P229" s="1" t="s">
        <v>184</v>
      </c>
      <c r="Q229" s="1">
        <v>5.4</v>
      </c>
      <c r="R229" s="1">
        <v>3</v>
      </c>
      <c r="S229" s="1">
        <v>7</v>
      </c>
      <c r="T229" s="1">
        <f t="shared" si="66"/>
        <v>1</v>
      </c>
      <c r="U229" s="1">
        <f t="shared" si="58"/>
        <v>0</v>
      </c>
      <c r="V229" s="1">
        <f t="shared" si="59"/>
        <v>0</v>
      </c>
      <c r="W229" s="1">
        <f t="shared" si="60"/>
        <v>0</v>
      </c>
      <c r="X229" s="1">
        <f t="shared" si="61"/>
        <v>1</v>
      </c>
      <c r="AE229" s="1" t="s">
        <v>91</v>
      </c>
      <c r="AF229" s="1">
        <v>4.9000000000000004</v>
      </c>
      <c r="AG229" s="1">
        <v>4</v>
      </c>
      <c r="AH229" s="1">
        <v>1</v>
      </c>
      <c r="AI229" s="1">
        <f t="shared" si="67"/>
        <v>0</v>
      </c>
      <c r="AJ229" s="1">
        <f t="shared" si="62"/>
        <v>0</v>
      </c>
      <c r="AK229" s="1">
        <f t="shared" si="63"/>
        <v>0</v>
      </c>
      <c r="AL229" s="1">
        <f t="shared" si="64"/>
        <v>1</v>
      </c>
      <c r="AM229" s="1">
        <f t="shared" si="65"/>
        <v>1</v>
      </c>
    </row>
    <row r="230" spans="16:39" x14ac:dyDescent="0.25">
      <c r="P230" s="1" t="s">
        <v>104</v>
      </c>
      <c r="Q230" s="1">
        <v>5.4</v>
      </c>
      <c r="R230" s="1">
        <v>3</v>
      </c>
      <c r="S230" s="1">
        <v>7</v>
      </c>
      <c r="T230" s="1">
        <f t="shared" si="66"/>
        <v>1</v>
      </c>
      <c r="U230" s="1">
        <f t="shared" si="58"/>
        <v>0</v>
      </c>
      <c r="V230" s="1">
        <f t="shared" si="59"/>
        <v>0</v>
      </c>
      <c r="W230" s="1">
        <f t="shared" si="60"/>
        <v>0</v>
      </c>
      <c r="X230" s="1">
        <f t="shared" si="61"/>
        <v>1</v>
      </c>
      <c r="AE230" s="1" t="s">
        <v>135</v>
      </c>
      <c r="AF230" s="1">
        <v>4.9000000000000004</v>
      </c>
      <c r="AG230" s="1">
        <v>4</v>
      </c>
      <c r="AH230" s="1">
        <v>1</v>
      </c>
      <c r="AI230" s="1">
        <f t="shared" si="67"/>
        <v>0</v>
      </c>
      <c r="AJ230" s="1">
        <f t="shared" si="62"/>
        <v>0</v>
      </c>
      <c r="AK230" s="1">
        <f t="shared" si="63"/>
        <v>0</v>
      </c>
      <c r="AL230" s="1">
        <f t="shared" si="64"/>
        <v>1</v>
      </c>
      <c r="AM230" s="1">
        <f t="shared" si="65"/>
        <v>1</v>
      </c>
    </row>
    <row r="231" spans="16:39" x14ac:dyDescent="0.25">
      <c r="P231" s="1" t="s">
        <v>184</v>
      </c>
      <c r="Q231" s="1">
        <v>5.4</v>
      </c>
      <c r="R231" s="1">
        <v>3</v>
      </c>
      <c r="S231" s="1">
        <v>6</v>
      </c>
      <c r="T231" s="1">
        <f t="shared" ref="T231:T262" si="68">IF(AND((10&gt;S231),(S231&gt;R231),(R231&gt;2)),1,0)</f>
        <v>1</v>
      </c>
      <c r="U231" s="1">
        <f t="shared" si="58"/>
        <v>0</v>
      </c>
      <c r="V231" s="1">
        <f t="shared" si="59"/>
        <v>0</v>
      </c>
      <c r="W231" s="1">
        <f t="shared" si="60"/>
        <v>0</v>
      </c>
      <c r="X231" s="1">
        <f t="shared" si="61"/>
        <v>1</v>
      </c>
      <c r="AE231" s="1" t="s">
        <v>91</v>
      </c>
      <c r="AF231" s="1">
        <v>4.9000000000000004</v>
      </c>
      <c r="AG231" s="1">
        <v>4</v>
      </c>
      <c r="AH231" s="1">
        <v>1</v>
      </c>
      <c r="AI231" s="1">
        <f t="shared" si="67"/>
        <v>0</v>
      </c>
      <c r="AJ231" s="1">
        <f t="shared" si="62"/>
        <v>0</v>
      </c>
      <c r="AK231" s="1">
        <f t="shared" si="63"/>
        <v>0</v>
      </c>
      <c r="AL231" s="1">
        <f t="shared" si="64"/>
        <v>1</v>
      </c>
      <c r="AM231" s="1">
        <f t="shared" si="65"/>
        <v>1</v>
      </c>
    </row>
    <row r="232" spans="16:39" x14ac:dyDescent="0.25">
      <c r="P232" s="1" t="s">
        <v>92</v>
      </c>
      <c r="Q232" s="1">
        <v>5.4</v>
      </c>
      <c r="R232" s="1">
        <v>3</v>
      </c>
      <c r="S232" s="1">
        <v>5</v>
      </c>
      <c r="T232" s="1">
        <f t="shared" si="68"/>
        <v>1</v>
      </c>
      <c r="U232" s="1">
        <f t="shared" si="58"/>
        <v>0</v>
      </c>
      <c r="V232" s="1">
        <f t="shared" si="59"/>
        <v>0</v>
      </c>
      <c r="W232" s="1">
        <f t="shared" si="60"/>
        <v>0</v>
      </c>
      <c r="X232" s="1">
        <f t="shared" si="61"/>
        <v>1</v>
      </c>
      <c r="AE232" s="1" t="s">
        <v>91</v>
      </c>
      <c r="AF232" s="1">
        <v>4.9000000000000004</v>
      </c>
      <c r="AG232" s="1">
        <v>4</v>
      </c>
      <c r="AH232" s="1">
        <v>1</v>
      </c>
      <c r="AI232" s="1">
        <f t="shared" si="67"/>
        <v>0</v>
      </c>
      <c r="AJ232" s="1">
        <f t="shared" si="62"/>
        <v>0</v>
      </c>
      <c r="AK232" s="1">
        <f t="shared" si="63"/>
        <v>0</v>
      </c>
      <c r="AL232" s="1">
        <f t="shared" si="64"/>
        <v>1</v>
      </c>
      <c r="AM232" s="1">
        <f t="shared" si="65"/>
        <v>1</v>
      </c>
    </row>
    <row r="233" spans="16:39" x14ac:dyDescent="0.25">
      <c r="P233" s="1" t="s">
        <v>92</v>
      </c>
      <c r="Q233" s="1">
        <v>5.4</v>
      </c>
      <c r="R233" s="1">
        <v>3</v>
      </c>
      <c r="S233" s="1">
        <v>4</v>
      </c>
      <c r="T233" s="1">
        <f t="shared" si="68"/>
        <v>1</v>
      </c>
      <c r="U233" s="1">
        <f t="shared" si="58"/>
        <v>0</v>
      </c>
      <c r="V233" s="1">
        <f t="shared" si="59"/>
        <v>0</v>
      </c>
      <c r="W233" s="1">
        <f t="shared" si="60"/>
        <v>0</v>
      </c>
      <c r="X233" s="1">
        <f t="shared" si="61"/>
        <v>1</v>
      </c>
      <c r="AE233" s="1" t="s">
        <v>112</v>
      </c>
      <c r="AF233" s="1">
        <v>4.9000000000000004</v>
      </c>
      <c r="AG233" s="1">
        <v>4</v>
      </c>
      <c r="AH233" s="1">
        <v>1</v>
      </c>
      <c r="AI233" s="1">
        <f t="shared" si="67"/>
        <v>0</v>
      </c>
      <c r="AJ233" s="1">
        <f t="shared" si="62"/>
        <v>0</v>
      </c>
      <c r="AK233" s="1">
        <f t="shared" si="63"/>
        <v>0</v>
      </c>
      <c r="AL233" s="1">
        <f t="shared" si="64"/>
        <v>1</v>
      </c>
      <c r="AM233" s="1">
        <f t="shared" si="65"/>
        <v>1</v>
      </c>
    </row>
    <row r="234" spans="16:39" x14ac:dyDescent="0.25">
      <c r="P234" s="1" t="s">
        <v>92</v>
      </c>
      <c r="Q234" s="1">
        <v>5.4</v>
      </c>
      <c r="R234" s="1">
        <v>3</v>
      </c>
      <c r="S234" s="1">
        <v>4</v>
      </c>
      <c r="T234" s="1">
        <f t="shared" si="68"/>
        <v>1</v>
      </c>
      <c r="U234" s="1">
        <f t="shared" si="58"/>
        <v>0</v>
      </c>
      <c r="V234" s="1">
        <f t="shared" si="59"/>
        <v>0</v>
      </c>
      <c r="W234" s="1">
        <f t="shared" si="60"/>
        <v>0</v>
      </c>
      <c r="X234" s="1">
        <f t="shared" si="61"/>
        <v>1</v>
      </c>
      <c r="AE234" s="1" t="s">
        <v>76</v>
      </c>
      <c r="AF234" s="1">
        <v>4.9000000000000004</v>
      </c>
      <c r="AG234" s="1">
        <v>4</v>
      </c>
      <c r="AH234" s="1">
        <v>1</v>
      </c>
      <c r="AI234" s="1">
        <f t="shared" si="67"/>
        <v>0</v>
      </c>
      <c r="AJ234" s="1">
        <f t="shared" si="62"/>
        <v>0</v>
      </c>
      <c r="AK234" s="1">
        <f t="shared" si="63"/>
        <v>0</v>
      </c>
      <c r="AL234" s="1">
        <f t="shared" si="64"/>
        <v>1</v>
      </c>
      <c r="AM234" s="1">
        <f t="shared" si="65"/>
        <v>1</v>
      </c>
    </row>
    <row r="235" spans="16:39" x14ac:dyDescent="0.25">
      <c r="P235" s="1" t="s">
        <v>178</v>
      </c>
      <c r="Q235" s="1">
        <v>5.3</v>
      </c>
      <c r="R235" s="1">
        <v>3</v>
      </c>
      <c r="S235" s="1">
        <v>7</v>
      </c>
      <c r="T235" s="1">
        <f t="shared" si="68"/>
        <v>1</v>
      </c>
      <c r="U235" s="1">
        <f t="shared" si="58"/>
        <v>0</v>
      </c>
      <c r="V235" s="1">
        <f t="shared" si="59"/>
        <v>0</v>
      </c>
      <c r="W235" s="1">
        <f t="shared" si="60"/>
        <v>0</v>
      </c>
      <c r="X235" s="1">
        <f t="shared" si="61"/>
        <v>1</v>
      </c>
      <c r="AE235" s="1" t="s">
        <v>96</v>
      </c>
      <c r="AF235" s="1">
        <v>4.9000000000000004</v>
      </c>
      <c r="AG235" s="1">
        <v>4</v>
      </c>
      <c r="AH235" s="1">
        <v>1</v>
      </c>
      <c r="AI235" s="1">
        <f t="shared" si="67"/>
        <v>0</v>
      </c>
      <c r="AJ235" s="1">
        <f t="shared" si="62"/>
        <v>0</v>
      </c>
      <c r="AK235" s="1">
        <f t="shared" si="63"/>
        <v>0</v>
      </c>
      <c r="AL235" s="1">
        <f t="shared" si="64"/>
        <v>1</v>
      </c>
      <c r="AM235" s="1">
        <f t="shared" si="65"/>
        <v>1</v>
      </c>
    </row>
    <row r="236" spans="16:39" x14ac:dyDescent="0.25">
      <c r="P236" s="1" t="s">
        <v>170</v>
      </c>
      <c r="Q236" s="1">
        <v>5.3</v>
      </c>
      <c r="R236" s="1">
        <v>3</v>
      </c>
      <c r="S236" s="1">
        <v>7</v>
      </c>
      <c r="T236" s="1">
        <f t="shared" si="68"/>
        <v>1</v>
      </c>
      <c r="U236" s="1">
        <f t="shared" si="58"/>
        <v>0</v>
      </c>
      <c r="V236" s="1">
        <f t="shared" si="59"/>
        <v>0</v>
      </c>
      <c r="W236" s="1">
        <f t="shared" si="60"/>
        <v>0</v>
      </c>
      <c r="X236" s="1">
        <f t="shared" si="61"/>
        <v>1</v>
      </c>
      <c r="AE236" s="1" t="s">
        <v>80</v>
      </c>
      <c r="AF236" s="1">
        <v>4.9000000000000004</v>
      </c>
      <c r="AG236" s="1">
        <v>4</v>
      </c>
      <c r="AH236" s="1">
        <v>1</v>
      </c>
      <c r="AI236" s="1">
        <f t="shared" si="67"/>
        <v>0</v>
      </c>
      <c r="AJ236" s="1">
        <f t="shared" si="62"/>
        <v>0</v>
      </c>
      <c r="AK236" s="1">
        <f t="shared" si="63"/>
        <v>0</v>
      </c>
      <c r="AL236" s="1">
        <f t="shared" si="64"/>
        <v>1</v>
      </c>
      <c r="AM236" s="1">
        <f t="shared" si="65"/>
        <v>1</v>
      </c>
    </row>
    <row r="237" spans="16:39" x14ac:dyDescent="0.25">
      <c r="P237" s="1" t="s">
        <v>178</v>
      </c>
      <c r="Q237" s="1">
        <v>5.3</v>
      </c>
      <c r="R237" s="1">
        <v>3</v>
      </c>
      <c r="S237" s="1">
        <v>6</v>
      </c>
      <c r="T237" s="1">
        <f t="shared" si="68"/>
        <v>1</v>
      </c>
      <c r="U237" s="1">
        <f t="shared" si="58"/>
        <v>0</v>
      </c>
      <c r="V237" s="1">
        <f t="shared" si="59"/>
        <v>0</v>
      </c>
      <c r="W237" s="1">
        <f t="shared" si="60"/>
        <v>0</v>
      </c>
      <c r="X237" s="1">
        <f t="shared" si="61"/>
        <v>1</v>
      </c>
      <c r="AE237" s="1" t="s">
        <v>115</v>
      </c>
      <c r="AF237" s="1">
        <v>4.9000000000000004</v>
      </c>
      <c r="AG237" s="1">
        <v>4</v>
      </c>
      <c r="AH237" s="1">
        <v>1</v>
      </c>
      <c r="AI237" s="1">
        <f t="shared" si="67"/>
        <v>0</v>
      </c>
      <c r="AJ237" s="1">
        <f t="shared" si="62"/>
        <v>0</v>
      </c>
      <c r="AK237" s="1">
        <f t="shared" si="63"/>
        <v>0</v>
      </c>
      <c r="AL237" s="1">
        <f t="shared" si="64"/>
        <v>1</v>
      </c>
      <c r="AM237" s="1">
        <f t="shared" si="65"/>
        <v>1</v>
      </c>
    </row>
    <row r="238" spans="16:39" x14ac:dyDescent="0.25">
      <c r="P238" s="1" t="s">
        <v>178</v>
      </c>
      <c r="Q238" s="1">
        <v>5.3</v>
      </c>
      <c r="R238" s="1">
        <v>3</v>
      </c>
      <c r="S238" s="1">
        <v>6</v>
      </c>
      <c r="T238" s="1">
        <f t="shared" si="68"/>
        <v>1</v>
      </c>
      <c r="U238" s="1">
        <f t="shared" si="58"/>
        <v>0</v>
      </c>
      <c r="V238" s="1">
        <f t="shared" si="59"/>
        <v>0</v>
      </c>
      <c r="W238" s="1">
        <f t="shared" si="60"/>
        <v>0</v>
      </c>
      <c r="X238" s="1">
        <f t="shared" si="61"/>
        <v>1</v>
      </c>
      <c r="AE238" s="1" t="s">
        <v>140</v>
      </c>
      <c r="AF238" s="1">
        <v>4.9000000000000004</v>
      </c>
      <c r="AG238" s="1">
        <v>4</v>
      </c>
      <c r="AH238" s="1">
        <v>1</v>
      </c>
      <c r="AI238" s="1">
        <f t="shared" si="67"/>
        <v>0</v>
      </c>
      <c r="AJ238" s="1">
        <f t="shared" si="62"/>
        <v>0</v>
      </c>
      <c r="AK238" s="1">
        <f t="shared" si="63"/>
        <v>0</v>
      </c>
      <c r="AL238" s="1">
        <f t="shared" si="64"/>
        <v>1</v>
      </c>
      <c r="AM238" s="1">
        <f t="shared" si="65"/>
        <v>1</v>
      </c>
    </row>
    <row r="239" spans="16:39" x14ac:dyDescent="0.25">
      <c r="P239" s="1" t="s">
        <v>137</v>
      </c>
      <c r="Q239" s="1">
        <v>5.3</v>
      </c>
      <c r="R239" s="1">
        <v>3</v>
      </c>
      <c r="S239" s="1">
        <v>5</v>
      </c>
      <c r="T239" s="1">
        <f t="shared" si="68"/>
        <v>1</v>
      </c>
      <c r="U239" s="1">
        <f t="shared" si="58"/>
        <v>0</v>
      </c>
      <c r="V239" s="1">
        <f t="shared" si="59"/>
        <v>0</v>
      </c>
      <c r="W239" s="1">
        <f t="shared" si="60"/>
        <v>0</v>
      </c>
      <c r="X239" s="1">
        <f t="shared" si="61"/>
        <v>1</v>
      </c>
      <c r="AE239" s="1" t="s">
        <v>202</v>
      </c>
      <c r="AF239" s="1">
        <v>4.9000000000000004</v>
      </c>
      <c r="AG239" s="1">
        <v>4</v>
      </c>
      <c r="AH239" s="1">
        <v>1</v>
      </c>
      <c r="AI239" s="1">
        <f t="shared" si="67"/>
        <v>0</v>
      </c>
      <c r="AJ239" s="1">
        <f t="shared" si="62"/>
        <v>0</v>
      </c>
      <c r="AK239" s="1">
        <f t="shared" si="63"/>
        <v>0</v>
      </c>
      <c r="AL239" s="1">
        <f t="shared" si="64"/>
        <v>1</v>
      </c>
      <c r="AM239" s="1">
        <f t="shared" si="65"/>
        <v>1</v>
      </c>
    </row>
    <row r="240" spans="16:39" x14ac:dyDescent="0.25">
      <c r="P240" s="1" t="s">
        <v>178</v>
      </c>
      <c r="Q240" s="1">
        <v>5.3</v>
      </c>
      <c r="R240" s="1">
        <v>3</v>
      </c>
      <c r="S240" s="1">
        <v>5</v>
      </c>
      <c r="T240" s="1">
        <f t="shared" si="68"/>
        <v>1</v>
      </c>
      <c r="U240" s="1">
        <f t="shared" si="58"/>
        <v>0</v>
      </c>
      <c r="V240" s="1">
        <f t="shared" si="59"/>
        <v>0</v>
      </c>
      <c r="W240" s="1">
        <f t="shared" si="60"/>
        <v>0</v>
      </c>
      <c r="X240" s="1">
        <f t="shared" si="61"/>
        <v>1</v>
      </c>
      <c r="AE240" s="1" t="s">
        <v>80</v>
      </c>
      <c r="AF240" s="1">
        <v>4.9000000000000004</v>
      </c>
      <c r="AG240" s="1">
        <v>4</v>
      </c>
      <c r="AH240" s="1">
        <v>1</v>
      </c>
      <c r="AI240" s="1">
        <f t="shared" si="67"/>
        <v>0</v>
      </c>
      <c r="AJ240" s="1">
        <f t="shared" si="62"/>
        <v>0</v>
      </c>
      <c r="AK240" s="1">
        <f t="shared" si="63"/>
        <v>0</v>
      </c>
      <c r="AL240" s="1">
        <f t="shared" si="64"/>
        <v>1</v>
      </c>
      <c r="AM240" s="1">
        <f t="shared" si="65"/>
        <v>1</v>
      </c>
    </row>
    <row r="241" spans="16:39" x14ac:dyDescent="0.25">
      <c r="P241" s="1" t="s">
        <v>194</v>
      </c>
      <c r="Q241" s="1">
        <v>5.2</v>
      </c>
      <c r="R241" s="1">
        <v>3</v>
      </c>
      <c r="S241" s="1">
        <v>6</v>
      </c>
      <c r="T241" s="1">
        <f t="shared" si="68"/>
        <v>1</v>
      </c>
      <c r="U241" s="1">
        <f t="shared" si="58"/>
        <v>0</v>
      </c>
      <c r="V241" s="1">
        <f t="shared" si="59"/>
        <v>0</v>
      </c>
      <c r="W241" s="1">
        <f t="shared" si="60"/>
        <v>0</v>
      </c>
      <c r="X241" s="1">
        <f t="shared" si="61"/>
        <v>1</v>
      </c>
      <c r="AE241" s="1" t="s">
        <v>80</v>
      </c>
      <c r="AF241" s="1">
        <v>4.9000000000000004</v>
      </c>
      <c r="AG241" s="1">
        <v>4</v>
      </c>
      <c r="AH241" s="1">
        <v>1</v>
      </c>
      <c r="AI241" s="1">
        <f t="shared" si="67"/>
        <v>0</v>
      </c>
      <c r="AJ241" s="1">
        <f t="shared" si="62"/>
        <v>0</v>
      </c>
      <c r="AK241" s="1">
        <f t="shared" si="63"/>
        <v>0</v>
      </c>
      <c r="AL241" s="1">
        <f t="shared" si="64"/>
        <v>1</v>
      </c>
      <c r="AM241" s="1">
        <f t="shared" si="65"/>
        <v>1</v>
      </c>
    </row>
    <row r="242" spans="16:39" x14ac:dyDescent="0.25">
      <c r="P242" s="1" t="s">
        <v>95</v>
      </c>
      <c r="Q242" s="1">
        <v>5.2</v>
      </c>
      <c r="R242" s="1">
        <v>3</v>
      </c>
      <c r="S242" s="1">
        <v>4</v>
      </c>
      <c r="T242" s="1">
        <f t="shared" si="68"/>
        <v>1</v>
      </c>
      <c r="U242" s="1">
        <f t="shared" si="58"/>
        <v>0</v>
      </c>
      <c r="V242" s="1">
        <f t="shared" si="59"/>
        <v>0</v>
      </c>
      <c r="W242" s="1">
        <f t="shared" si="60"/>
        <v>0</v>
      </c>
      <c r="X242" s="1">
        <f t="shared" si="61"/>
        <v>1</v>
      </c>
      <c r="AE242" s="1" t="s">
        <v>101</v>
      </c>
      <c r="AF242" s="1">
        <v>4.9000000000000004</v>
      </c>
      <c r="AG242" s="1">
        <v>4</v>
      </c>
      <c r="AH242" s="1">
        <v>1</v>
      </c>
      <c r="AI242" s="1">
        <f t="shared" si="67"/>
        <v>0</v>
      </c>
      <c r="AJ242" s="1">
        <f t="shared" si="62"/>
        <v>0</v>
      </c>
      <c r="AK242" s="1">
        <f t="shared" si="63"/>
        <v>0</v>
      </c>
      <c r="AL242" s="1">
        <f t="shared" si="64"/>
        <v>1</v>
      </c>
      <c r="AM242" s="1">
        <f t="shared" si="65"/>
        <v>1</v>
      </c>
    </row>
    <row r="243" spans="16:39" x14ac:dyDescent="0.25">
      <c r="P243" s="1" t="s">
        <v>182</v>
      </c>
      <c r="Q243" s="1">
        <v>5.0999999999999996</v>
      </c>
      <c r="R243" s="1">
        <v>3</v>
      </c>
      <c r="S243" s="1">
        <v>9</v>
      </c>
      <c r="T243" s="1">
        <f t="shared" si="68"/>
        <v>1</v>
      </c>
      <c r="U243" s="1">
        <f t="shared" si="58"/>
        <v>0</v>
      </c>
      <c r="V243" s="1">
        <f t="shared" si="59"/>
        <v>0</v>
      </c>
      <c r="W243" s="1">
        <f t="shared" si="60"/>
        <v>0</v>
      </c>
      <c r="X243" s="1">
        <f t="shared" si="61"/>
        <v>1</v>
      </c>
      <c r="AE243" s="1" t="s">
        <v>112</v>
      </c>
      <c r="AF243" s="1">
        <v>4.9000000000000004</v>
      </c>
      <c r="AG243" s="1">
        <v>4</v>
      </c>
      <c r="AH243" s="1">
        <v>1</v>
      </c>
      <c r="AI243" s="1">
        <f t="shared" si="67"/>
        <v>0</v>
      </c>
      <c r="AJ243" s="1">
        <f t="shared" si="62"/>
        <v>0</v>
      </c>
      <c r="AK243" s="1">
        <f t="shared" si="63"/>
        <v>0</v>
      </c>
      <c r="AL243" s="1">
        <f t="shared" si="64"/>
        <v>1</v>
      </c>
      <c r="AM243" s="1">
        <f t="shared" si="65"/>
        <v>1</v>
      </c>
    </row>
    <row r="244" spans="16:39" x14ac:dyDescent="0.25">
      <c r="P244" s="1" t="s">
        <v>72</v>
      </c>
      <c r="Q244" s="1">
        <v>5.0999999999999996</v>
      </c>
      <c r="R244" s="1">
        <v>3</v>
      </c>
      <c r="S244" s="1">
        <v>7</v>
      </c>
      <c r="T244" s="1">
        <f t="shared" si="68"/>
        <v>1</v>
      </c>
      <c r="U244" s="1">
        <f t="shared" si="58"/>
        <v>0</v>
      </c>
      <c r="V244" s="1">
        <f t="shared" si="59"/>
        <v>0</v>
      </c>
      <c r="W244" s="1">
        <f t="shared" si="60"/>
        <v>0</v>
      </c>
      <c r="X244" s="1">
        <f t="shared" si="61"/>
        <v>1</v>
      </c>
      <c r="AE244" s="1" t="s">
        <v>140</v>
      </c>
      <c r="AF244" s="1">
        <v>4.9000000000000004</v>
      </c>
      <c r="AG244" s="1">
        <v>4</v>
      </c>
      <c r="AH244" s="1">
        <v>0</v>
      </c>
      <c r="AI244" s="1">
        <f t="shared" si="67"/>
        <v>0</v>
      </c>
      <c r="AJ244" s="1">
        <f t="shared" si="62"/>
        <v>0</v>
      </c>
      <c r="AK244" s="1">
        <f t="shared" si="63"/>
        <v>0</v>
      </c>
      <c r="AL244" s="1">
        <f t="shared" si="64"/>
        <v>1</v>
      </c>
      <c r="AM244" s="1">
        <f t="shared" si="65"/>
        <v>1</v>
      </c>
    </row>
    <row r="245" spans="16:39" x14ac:dyDescent="0.25">
      <c r="P245" s="1" t="s">
        <v>132</v>
      </c>
      <c r="Q245" s="1">
        <v>5.0999999999999996</v>
      </c>
      <c r="R245" s="1">
        <v>3</v>
      </c>
      <c r="S245" s="1">
        <v>7</v>
      </c>
      <c r="T245" s="1">
        <f t="shared" si="68"/>
        <v>1</v>
      </c>
      <c r="U245" s="1">
        <f t="shared" si="58"/>
        <v>0</v>
      </c>
      <c r="V245" s="1">
        <f t="shared" si="59"/>
        <v>0</v>
      </c>
      <c r="W245" s="1">
        <f t="shared" si="60"/>
        <v>0</v>
      </c>
      <c r="X245" s="1">
        <f t="shared" si="61"/>
        <v>1</v>
      </c>
      <c r="AE245" s="1" t="s">
        <v>91</v>
      </c>
      <c r="AF245" s="1">
        <v>4.9000000000000004</v>
      </c>
      <c r="AG245" s="1">
        <v>4</v>
      </c>
      <c r="AH245" s="1">
        <v>0</v>
      </c>
      <c r="AI245" s="1">
        <f t="shared" si="67"/>
        <v>0</v>
      </c>
      <c r="AJ245" s="1">
        <f t="shared" si="62"/>
        <v>0</v>
      </c>
      <c r="AK245" s="1">
        <f t="shared" si="63"/>
        <v>0</v>
      </c>
      <c r="AL245" s="1">
        <f t="shared" si="64"/>
        <v>1</v>
      </c>
      <c r="AM245" s="1">
        <f t="shared" si="65"/>
        <v>1</v>
      </c>
    </row>
    <row r="246" spans="16:39" x14ac:dyDescent="0.25">
      <c r="P246" s="1" t="s">
        <v>72</v>
      </c>
      <c r="Q246" s="1">
        <v>5.0999999999999996</v>
      </c>
      <c r="R246" s="1">
        <v>3</v>
      </c>
      <c r="S246" s="1">
        <v>7</v>
      </c>
      <c r="T246" s="1">
        <f t="shared" si="68"/>
        <v>1</v>
      </c>
      <c r="U246" s="1">
        <f t="shared" si="58"/>
        <v>0</v>
      </c>
      <c r="V246" s="1">
        <f t="shared" si="59"/>
        <v>0</v>
      </c>
      <c r="W246" s="1">
        <f t="shared" si="60"/>
        <v>0</v>
      </c>
      <c r="X246" s="1">
        <f t="shared" si="61"/>
        <v>1</v>
      </c>
      <c r="AE246" s="1" t="s">
        <v>140</v>
      </c>
      <c r="AF246" s="1">
        <v>4.9000000000000004</v>
      </c>
      <c r="AG246" s="1">
        <v>4</v>
      </c>
      <c r="AH246" s="1">
        <v>0</v>
      </c>
      <c r="AI246" s="1">
        <f t="shared" si="67"/>
        <v>0</v>
      </c>
      <c r="AJ246" s="1">
        <f t="shared" si="62"/>
        <v>0</v>
      </c>
      <c r="AK246" s="1">
        <f t="shared" si="63"/>
        <v>0</v>
      </c>
      <c r="AL246" s="1">
        <f t="shared" si="64"/>
        <v>1</v>
      </c>
      <c r="AM246" s="1">
        <f t="shared" si="65"/>
        <v>1</v>
      </c>
    </row>
    <row r="247" spans="16:39" x14ac:dyDescent="0.25">
      <c r="P247" s="1" t="s">
        <v>72</v>
      </c>
      <c r="Q247" s="1">
        <v>5.0999999999999996</v>
      </c>
      <c r="R247" s="1">
        <v>3</v>
      </c>
      <c r="S247" s="1">
        <v>6</v>
      </c>
      <c r="T247" s="1">
        <f t="shared" si="68"/>
        <v>1</v>
      </c>
      <c r="U247" s="1">
        <f t="shared" si="58"/>
        <v>0</v>
      </c>
      <c r="V247" s="1">
        <f t="shared" si="59"/>
        <v>0</v>
      </c>
      <c r="W247" s="1">
        <f t="shared" si="60"/>
        <v>0</v>
      </c>
      <c r="X247" s="1">
        <f t="shared" si="61"/>
        <v>1</v>
      </c>
      <c r="AE247" s="1" t="s">
        <v>91</v>
      </c>
      <c r="AF247" s="1">
        <v>4.9000000000000004</v>
      </c>
      <c r="AG247" s="1">
        <v>4</v>
      </c>
      <c r="AH247" s="1">
        <v>0</v>
      </c>
      <c r="AI247" s="1">
        <f t="shared" si="67"/>
        <v>0</v>
      </c>
      <c r="AJ247" s="1">
        <f t="shared" si="62"/>
        <v>0</v>
      </c>
      <c r="AK247" s="1">
        <f t="shared" si="63"/>
        <v>0</v>
      </c>
      <c r="AL247" s="1">
        <f t="shared" si="64"/>
        <v>1</v>
      </c>
      <c r="AM247" s="1">
        <f t="shared" si="65"/>
        <v>1</v>
      </c>
    </row>
    <row r="248" spans="16:39" x14ac:dyDescent="0.25">
      <c r="P248" s="1" t="s">
        <v>72</v>
      </c>
      <c r="Q248" s="1">
        <v>5.0999999999999996</v>
      </c>
      <c r="R248" s="1">
        <v>3</v>
      </c>
      <c r="S248" s="1">
        <v>6</v>
      </c>
      <c r="T248" s="1">
        <f t="shared" si="68"/>
        <v>1</v>
      </c>
      <c r="U248" s="1">
        <f t="shared" si="58"/>
        <v>0</v>
      </c>
      <c r="V248" s="1">
        <f t="shared" si="59"/>
        <v>0</v>
      </c>
      <c r="W248" s="1">
        <f t="shared" si="60"/>
        <v>0</v>
      </c>
      <c r="X248" s="1">
        <f t="shared" si="61"/>
        <v>1</v>
      </c>
      <c r="AE248" s="1" t="s">
        <v>76</v>
      </c>
      <c r="AF248" s="1">
        <v>4.9000000000000004</v>
      </c>
      <c r="AG248" s="1">
        <v>4</v>
      </c>
      <c r="AH248" s="1">
        <v>0</v>
      </c>
      <c r="AI248" s="1">
        <f t="shared" si="67"/>
        <v>0</v>
      </c>
      <c r="AJ248" s="1">
        <f t="shared" si="62"/>
        <v>0</v>
      </c>
      <c r="AK248" s="1">
        <f t="shared" si="63"/>
        <v>0</v>
      </c>
      <c r="AL248" s="1">
        <f t="shared" si="64"/>
        <v>1</v>
      </c>
      <c r="AM248" s="1">
        <f t="shared" si="65"/>
        <v>1</v>
      </c>
    </row>
    <row r="249" spans="16:39" x14ac:dyDescent="0.25">
      <c r="P249" s="1" t="s">
        <v>132</v>
      </c>
      <c r="Q249" s="1">
        <v>5.0999999999999996</v>
      </c>
      <c r="R249" s="1">
        <v>3</v>
      </c>
      <c r="S249" s="1">
        <v>5</v>
      </c>
      <c r="T249" s="1">
        <f t="shared" si="68"/>
        <v>1</v>
      </c>
      <c r="U249" s="1">
        <f t="shared" si="58"/>
        <v>0</v>
      </c>
      <c r="V249" s="1">
        <f t="shared" si="59"/>
        <v>0</v>
      </c>
      <c r="W249" s="1">
        <f t="shared" si="60"/>
        <v>0</v>
      </c>
      <c r="X249" s="1">
        <f t="shared" si="61"/>
        <v>1</v>
      </c>
      <c r="AE249" s="1" t="s">
        <v>140</v>
      </c>
      <c r="AF249" s="1">
        <v>4.9000000000000004</v>
      </c>
      <c r="AG249" s="1">
        <v>4</v>
      </c>
      <c r="AH249" s="1">
        <v>0</v>
      </c>
      <c r="AI249" s="1">
        <f t="shared" si="67"/>
        <v>0</v>
      </c>
      <c r="AJ249" s="1">
        <f t="shared" si="62"/>
        <v>0</v>
      </c>
      <c r="AK249" s="1">
        <f t="shared" si="63"/>
        <v>0</v>
      </c>
      <c r="AL249" s="1">
        <f t="shared" si="64"/>
        <v>1</v>
      </c>
      <c r="AM249" s="1">
        <f t="shared" si="65"/>
        <v>1</v>
      </c>
    </row>
    <row r="250" spans="16:39" x14ac:dyDescent="0.25">
      <c r="P250" s="1" t="s">
        <v>72</v>
      </c>
      <c r="Q250" s="1">
        <v>5.0999999999999996</v>
      </c>
      <c r="R250" s="1">
        <v>3</v>
      </c>
      <c r="S250" s="1">
        <v>4</v>
      </c>
      <c r="T250" s="1">
        <f t="shared" si="68"/>
        <v>1</v>
      </c>
      <c r="U250" s="1">
        <f t="shared" si="58"/>
        <v>0</v>
      </c>
      <c r="V250" s="1">
        <f t="shared" si="59"/>
        <v>0</v>
      </c>
      <c r="W250" s="1">
        <f t="shared" si="60"/>
        <v>0</v>
      </c>
      <c r="X250" s="1">
        <f t="shared" si="61"/>
        <v>1</v>
      </c>
      <c r="AE250" s="1" t="s">
        <v>115</v>
      </c>
      <c r="AF250" s="1">
        <v>4.9000000000000004</v>
      </c>
      <c r="AG250" s="1">
        <v>4</v>
      </c>
      <c r="AH250" s="1">
        <v>-2</v>
      </c>
      <c r="AI250" s="1">
        <f t="shared" si="67"/>
        <v>0</v>
      </c>
      <c r="AJ250" s="1">
        <f t="shared" si="62"/>
        <v>0</v>
      </c>
      <c r="AK250" s="1">
        <f t="shared" si="63"/>
        <v>0</v>
      </c>
      <c r="AL250" s="1">
        <f t="shared" si="64"/>
        <v>1</v>
      </c>
      <c r="AM250" s="1">
        <f t="shared" si="65"/>
        <v>1</v>
      </c>
    </row>
    <row r="251" spans="16:39" x14ac:dyDescent="0.25">
      <c r="P251" s="1" t="s">
        <v>132</v>
      </c>
      <c r="Q251" s="1">
        <v>5.0999999999999996</v>
      </c>
      <c r="R251" s="1">
        <v>3</v>
      </c>
      <c r="S251" s="1">
        <v>3</v>
      </c>
      <c r="T251" s="1">
        <v>1</v>
      </c>
      <c r="U251" s="1">
        <f t="shared" si="58"/>
        <v>0</v>
      </c>
      <c r="V251" s="1">
        <f t="shared" si="59"/>
        <v>0</v>
      </c>
      <c r="W251" s="1">
        <f t="shared" si="60"/>
        <v>0</v>
      </c>
      <c r="X251" s="1">
        <f t="shared" si="61"/>
        <v>1</v>
      </c>
      <c r="AE251" s="1" t="s">
        <v>129</v>
      </c>
      <c r="AF251" s="1">
        <v>4.8</v>
      </c>
      <c r="AG251" s="1">
        <v>4</v>
      </c>
      <c r="AH251" s="1">
        <v>2</v>
      </c>
      <c r="AI251" s="1">
        <f t="shared" si="67"/>
        <v>0</v>
      </c>
      <c r="AJ251" s="1">
        <f t="shared" si="62"/>
        <v>0</v>
      </c>
      <c r="AK251" s="1">
        <f t="shared" si="63"/>
        <v>0</v>
      </c>
      <c r="AL251" s="1">
        <f t="shared" si="64"/>
        <v>1</v>
      </c>
      <c r="AM251" s="1">
        <f t="shared" si="65"/>
        <v>1</v>
      </c>
    </row>
    <row r="252" spans="16:39" x14ac:dyDescent="0.25">
      <c r="P252" s="1" t="s">
        <v>87</v>
      </c>
      <c r="Q252" s="1">
        <v>5</v>
      </c>
      <c r="R252" s="1">
        <v>3</v>
      </c>
      <c r="S252" s="1">
        <v>15</v>
      </c>
      <c r="T252" s="1">
        <f t="shared" ref="T252:T283" si="69">IF(AND((10&gt;S252),(S252&gt;R252),(R252&gt;2)),1,0)</f>
        <v>0</v>
      </c>
      <c r="U252" s="1">
        <f t="shared" si="58"/>
        <v>0</v>
      </c>
      <c r="V252" s="1">
        <f t="shared" si="59"/>
        <v>1</v>
      </c>
      <c r="W252" s="1">
        <f t="shared" si="60"/>
        <v>0</v>
      </c>
      <c r="X252" s="1">
        <f t="shared" si="61"/>
        <v>1</v>
      </c>
      <c r="AE252" s="1" t="s">
        <v>66</v>
      </c>
      <c r="AF252" s="1">
        <v>4.8</v>
      </c>
      <c r="AG252" s="1">
        <v>4</v>
      </c>
      <c r="AH252" s="1">
        <v>2</v>
      </c>
      <c r="AI252" s="1">
        <f t="shared" si="67"/>
        <v>0</v>
      </c>
      <c r="AJ252" s="1">
        <f t="shared" si="62"/>
        <v>0</v>
      </c>
      <c r="AK252" s="1">
        <f t="shared" si="63"/>
        <v>0</v>
      </c>
      <c r="AL252" s="1">
        <f t="shared" si="64"/>
        <v>1</v>
      </c>
      <c r="AM252" s="1">
        <f t="shared" si="65"/>
        <v>1</v>
      </c>
    </row>
    <row r="253" spans="16:39" x14ac:dyDescent="0.25">
      <c r="P253" s="1" t="s">
        <v>87</v>
      </c>
      <c r="Q253" s="1">
        <v>5</v>
      </c>
      <c r="R253" s="1">
        <v>3</v>
      </c>
      <c r="S253" s="1">
        <v>7</v>
      </c>
      <c r="T253" s="1">
        <f t="shared" si="69"/>
        <v>1</v>
      </c>
      <c r="U253" s="1">
        <f t="shared" si="58"/>
        <v>0</v>
      </c>
      <c r="V253" s="1">
        <f t="shared" si="59"/>
        <v>0</v>
      </c>
      <c r="W253" s="1">
        <f t="shared" si="60"/>
        <v>0</v>
      </c>
      <c r="X253" s="1">
        <f t="shared" si="61"/>
        <v>1</v>
      </c>
      <c r="AE253" s="1" t="s">
        <v>85</v>
      </c>
      <c r="AF253" s="1">
        <v>4.8</v>
      </c>
      <c r="AG253" s="1">
        <v>4</v>
      </c>
      <c r="AH253" s="1">
        <v>2</v>
      </c>
      <c r="AI253" s="1">
        <f t="shared" si="67"/>
        <v>0</v>
      </c>
      <c r="AJ253" s="1">
        <f t="shared" si="62"/>
        <v>0</v>
      </c>
      <c r="AK253" s="1">
        <f t="shared" si="63"/>
        <v>0</v>
      </c>
      <c r="AL253" s="1">
        <f t="shared" si="64"/>
        <v>1</v>
      </c>
      <c r="AM253" s="1">
        <f t="shared" si="65"/>
        <v>1</v>
      </c>
    </row>
    <row r="254" spans="16:39" x14ac:dyDescent="0.25">
      <c r="P254" s="1" t="s">
        <v>98</v>
      </c>
      <c r="Q254" s="1">
        <v>5</v>
      </c>
      <c r="R254" s="1">
        <v>3</v>
      </c>
      <c r="S254" s="1">
        <v>7</v>
      </c>
      <c r="T254" s="1">
        <f t="shared" si="69"/>
        <v>1</v>
      </c>
      <c r="U254" s="1">
        <f t="shared" si="58"/>
        <v>0</v>
      </c>
      <c r="V254" s="1">
        <f t="shared" si="59"/>
        <v>0</v>
      </c>
      <c r="W254" s="1">
        <f t="shared" si="60"/>
        <v>0</v>
      </c>
      <c r="X254" s="1">
        <f t="shared" si="61"/>
        <v>1</v>
      </c>
      <c r="AE254" s="1" t="s">
        <v>177</v>
      </c>
      <c r="AF254" s="1">
        <v>4.8</v>
      </c>
      <c r="AG254" s="1">
        <v>4</v>
      </c>
      <c r="AH254" s="1">
        <v>2</v>
      </c>
      <c r="AI254" s="1">
        <f t="shared" si="67"/>
        <v>0</v>
      </c>
      <c r="AJ254" s="1">
        <f t="shared" si="62"/>
        <v>0</v>
      </c>
      <c r="AK254" s="1">
        <f t="shared" si="63"/>
        <v>0</v>
      </c>
      <c r="AL254" s="1">
        <f t="shared" si="64"/>
        <v>1</v>
      </c>
      <c r="AM254" s="1">
        <f t="shared" si="65"/>
        <v>1</v>
      </c>
    </row>
    <row r="255" spans="16:39" x14ac:dyDescent="0.25">
      <c r="P255" s="1" t="s">
        <v>163</v>
      </c>
      <c r="Q255" s="1">
        <v>5.6</v>
      </c>
      <c r="R255" s="1">
        <v>3</v>
      </c>
      <c r="S255" s="1">
        <v>2</v>
      </c>
      <c r="T255" s="1">
        <f t="shared" si="69"/>
        <v>0</v>
      </c>
      <c r="U255" s="1">
        <f t="shared" si="58"/>
        <v>0</v>
      </c>
      <c r="V255" s="1">
        <f t="shared" si="59"/>
        <v>0</v>
      </c>
      <c r="W255" s="1">
        <f t="shared" si="60"/>
        <v>1</v>
      </c>
      <c r="X255" s="1">
        <f t="shared" si="61"/>
        <v>1</v>
      </c>
      <c r="AE255" s="1" t="s">
        <v>100</v>
      </c>
      <c r="AF255" s="1">
        <v>4.8</v>
      </c>
      <c r="AG255" s="1">
        <v>4</v>
      </c>
      <c r="AH255" s="1">
        <v>2</v>
      </c>
      <c r="AI255" s="1">
        <f t="shared" si="67"/>
        <v>0</v>
      </c>
      <c r="AJ255" s="1">
        <f t="shared" si="62"/>
        <v>0</v>
      </c>
      <c r="AK255" s="1">
        <f t="shared" si="63"/>
        <v>0</v>
      </c>
      <c r="AL255" s="1">
        <f t="shared" si="64"/>
        <v>1</v>
      </c>
      <c r="AM255" s="1">
        <f t="shared" si="65"/>
        <v>1</v>
      </c>
    </row>
    <row r="256" spans="16:39" x14ac:dyDescent="0.25">
      <c r="P256" s="1" t="s">
        <v>163</v>
      </c>
      <c r="Q256" s="1">
        <v>5.6</v>
      </c>
      <c r="R256" s="1">
        <v>3</v>
      </c>
      <c r="S256" s="1">
        <v>2</v>
      </c>
      <c r="T256" s="1">
        <f t="shared" si="69"/>
        <v>0</v>
      </c>
      <c r="U256" s="1">
        <f t="shared" si="58"/>
        <v>0</v>
      </c>
      <c r="V256" s="1">
        <f t="shared" si="59"/>
        <v>0</v>
      </c>
      <c r="W256" s="1">
        <f t="shared" si="60"/>
        <v>1</v>
      </c>
      <c r="X256" s="1">
        <f t="shared" si="61"/>
        <v>1</v>
      </c>
      <c r="AE256" s="1" t="s">
        <v>129</v>
      </c>
      <c r="AF256" s="1">
        <v>4.8</v>
      </c>
      <c r="AG256" s="1">
        <v>4</v>
      </c>
      <c r="AH256" s="1">
        <v>2</v>
      </c>
      <c r="AI256" s="1">
        <f t="shared" si="67"/>
        <v>0</v>
      </c>
      <c r="AJ256" s="1">
        <f t="shared" si="62"/>
        <v>0</v>
      </c>
      <c r="AK256" s="1">
        <f t="shared" si="63"/>
        <v>0</v>
      </c>
      <c r="AL256" s="1">
        <f t="shared" si="64"/>
        <v>1</v>
      </c>
      <c r="AM256" s="1">
        <f t="shared" si="65"/>
        <v>1</v>
      </c>
    </row>
    <row r="257" spans="16:39" x14ac:dyDescent="0.25">
      <c r="P257" s="1" t="s">
        <v>163</v>
      </c>
      <c r="Q257" s="1">
        <v>5.6</v>
      </c>
      <c r="R257" s="1">
        <v>3</v>
      </c>
      <c r="S257" s="1">
        <v>1</v>
      </c>
      <c r="T257" s="1">
        <f t="shared" si="69"/>
        <v>0</v>
      </c>
      <c r="U257" s="1">
        <f t="shared" si="58"/>
        <v>0</v>
      </c>
      <c r="V257" s="1">
        <f t="shared" si="59"/>
        <v>0</v>
      </c>
      <c r="W257" s="1">
        <f t="shared" si="60"/>
        <v>1</v>
      </c>
      <c r="X257" s="1">
        <f t="shared" si="61"/>
        <v>1</v>
      </c>
      <c r="AE257" s="1" t="s">
        <v>107</v>
      </c>
      <c r="AF257" s="1">
        <v>4.8</v>
      </c>
      <c r="AG257" s="1">
        <v>4</v>
      </c>
      <c r="AH257" s="1">
        <v>2</v>
      </c>
      <c r="AI257" s="1">
        <f t="shared" si="67"/>
        <v>0</v>
      </c>
      <c r="AJ257" s="1">
        <f t="shared" si="62"/>
        <v>0</v>
      </c>
      <c r="AK257" s="1">
        <f t="shared" si="63"/>
        <v>0</v>
      </c>
      <c r="AL257" s="1">
        <f t="shared" si="64"/>
        <v>1</v>
      </c>
      <c r="AM257" s="1">
        <f t="shared" si="65"/>
        <v>1</v>
      </c>
    </row>
    <row r="258" spans="16:39" x14ac:dyDescent="0.25">
      <c r="P258" s="1" t="s">
        <v>163</v>
      </c>
      <c r="Q258" s="1">
        <v>5.6</v>
      </c>
      <c r="R258" s="1">
        <v>3</v>
      </c>
      <c r="S258" s="1">
        <v>1</v>
      </c>
      <c r="T258" s="1">
        <f t="shared" si="69"/>
        <v>0</v>
      </c>
      <c r="U258" s="1">
        <f t="shared" ref="U258:U316" si="70">IF(AND((S258&lt;R258),(S258&gt;2),(R258&lt;10)),1,0)</f>
        <v>0</v>
      </c>
      <c r="V258" s="1">
        <f t="shared" ref="V258:V316" si="71">IF(S258&gt;=10,1,0)</f>
        <v>0</v>
      </c>
      <c r="W258" s="1">
        <f t="shared" ref="W258:W311" si="72">IF(S258&lt;=2,1,0)</f>
        <v>1</v>
      </c>
      <c r="X258" s="1">
        <f t="shared" ref="X258:X321" si="73">SUM(T258:W258)</f>
        <v>1</v>
      </c>
      <c r="AE258" s="1" t="s">
        <v>66</v>
      </c>
      <c r="AF258" s="1">
        <v>4.8</v>
      </c>
      <c r="AG258" s="1">
        <v>4</v>
      </c>
      <c r="AH258" s="1">
        <v>2</v>
      </c>
      <c r="AI258" s="1">
        <f t="shared" si="67"/>
        <v>0</v>
      </c>
      <c r="AJ258" s="1">
        <f t="shared" ref="AJ258:AJ321" si="74">IF(AND((AH258&lt;AG258),(AH258&gt;2),(AG258&lt;10)),1,0)</f>
        <v>0</v>
      </c>
      <c r="AK258" s="1">
        <f t="shared" ref="AK258:AK321" si="75">IF(AH258&gt;=10,1,0)</f>
        <v>0</v>
      </c>
      <c r="AL258" s="1">
        <f t="shared" ref="AL258:AL321" si="76">IF(AH258&lt;=2,1,0)</f>
        <v>1</v>
      </c>
      <c r="AM258" s="1">
        <f t="shared" ref="AM258:AM321" si="77">SUM(AI258:AL258)</f>
        <v>1</v>
      </c>
    </row>
    <row r="259" spans="16:39" x14ac:dyDescent="0.25">
      <c r="P259" s="1" t="s">
        <v>162</v>
      </c>
      <c r="Q259" s="1">
        <v>5.5</v>
      </c>
      <c r="R259" s="1">
        <v>3</v>
      </c>
      <c r="S259" s="1">
        <v>2</v>
      </c>
      <c r="T259" s="1">
        <f t="shared" si="69"/>
        <v>0</v>
      </c>
      <c r="U259" s="1">
        <f t="shared" si="70"/>
        <v>0</v>
      </c>
      <c r="V259" s="1">
        <f t="shared" si="71"/>
        <v>0</v>
      </c>
      <c r="W259" s="1">
        <f t="shared" si="72"/>
        <v>1</v>
      </c>
      <c r="X259" s="1">
        <f t="shared" si="73"/>
        <v>1</v>
      </c>
      <c r="AE259" s="1" t="s">
        <v>85</v>
      </c>
      <c r="AF259" s="1">
        <v>4.8</v>
      </c>
      <c r="AG259" s="1">
        <v>4</v>
      </c>
      <c r="AH259" s="1">
        <v>2</v>
      </c>
      <c r="AI259" s="1">
        <f t="shared" si="67"/>
        <v>0</v>
      </c>
      <c r="AJ259" s="1">
        <f t="shared" si="74"/>
        <v>0</v>
      </c>
      <c r="AK259" s="1">
        <f t="shared" si="75"/>
        <v>0</v>
      </c>
      <c r="AL259" s="1">
        <f t="shared" si="76"/>
        <v>1</v>
      </c>
      <c r="AM259" s="1">
        <f t="shared" si="77"/>
        <v>1</v>
      </c>
    </row>
    <row r="260" spans="16:39" x14ac:dyDescent="0.25">
      <c r="P260" s="1" t="s">
        <v>162</v>
      </c>
      <c r="Q260" s="1">
        <v>5.5</v>
      </c>
      <c r="R260" s="1">
        <v>3</v>
      </c>
      <c r="S260" s="1">
        <v>2</v>
      </c>
      <c r="T260" s="1">
        <f t="shared" si="69"/>
        <v>0</v>
      </c>
      <c r="U260" s="1">
        <f t="shared" si="70"/>
        <v>0</v>
      </c>
      <c r="V260" s="1">
        <f t="shared" si="71"/>
        <v>0</v>
      </c>
      <c r="W260" s="1">
        <f t="shared" si="72"/>
        <v>1</v>
      </c>
      <c r="X260" s="1">
        <f t="shared" si="73"/>
        <v>1</v>
      </c>
      <c r="AE260" s="1" t="s">
        <v>85</v>
      </c>
      <c r="AF260" s="1">
        <v>4.8</v>
      </c>
      <c r="AG260" s="1">
        <v>4</v>
      </c>
      <c r="AH260" s="1">
        <v>2</v>
      </c>
      <c r="AI260" s="1">
        <f t="shared" si="67"/>
        <v>0</v>
      </c>
      <c r="AJ260" s="1">
        <f t="shared" si="74"/>
        <v>0</v>
      </c>
      <c r="AK260" s="1">
        <f t="shared" si="75"/>
        <v>0</v>
      </c>
      <c r="AL260" s="1">
        <f t="shared" si="76"/>
        <v>1</v>
      </c>
      <c r="AM260" s="1">
        <f t="shared" si="77"/>
        <v>1</v>
      </c>
    </row>
    <row r="261" spans="16:39" x14ac:dyDescent="0.25">
      <c r="P261" s="1" t="s">
        <v>162</v>
      </c>
      <c r="Q261" s="1">
        <v>5.5</v>
      </c>
      <c r="R261" s="1">
        <v>3</v>
      </c>
      <c r="S261" s="1">
        <v>1.5</v>
      </c>
      <c r="T261" s="1">
        <f t="shared" si="69"/>
        <v>0</v>
      </c>
      <c r="U261" s="1">
        <f t="shared" si="70"/>
        <v>0</v>
      </c>
      <c r="V261" s="1">
        <f t="shared" si="71"/>
        <v>0</v>
      </c>
      <c r="W261" s="1">
        <f t="shared" si="72"/>
        <v>1</v>
      </c>
      <c r="X261" s="1">
        <f t="shared" si="73"/>
        <v>1</v>
      </c>
      <c r="AE261" s="1" t="s">
        <v>94</v>
      </c>
      <c r="AF261" s="1">
        <v>4.8</v>
      </c>
      <c r="AG261" s="1">
        <v>4</v>
      </c>
      <c r="AH261" s="1">
        <v>2</v>
      </c>
      <c r="AI261" s="1">
        <f t="shared" si="67"/>
        <v>0</v>
      </c>
      <c r="AJ261" s="1">
        <f t="shared" si="74"/>
        <v>0</v>
      </c>
      <c r="AK261" s="1">
        <f t="shared" si="75"/>
        <v>0</v>
      </c>
      <c r="AL261" s="1">
        <f t="shared" si="76"/>
        <v>1</v>
      </c>
      <c r="AM261" s="1">
        <f t="shared" si="77"/>
        <v>1</v>
      </c>
    </row>
    <row r="262" spans="16:39" x14ac:dyDescent="0.25">
      <c r="P262" s="1" t="s">
        <v>162</v>
      </c>
      <c r="Q262" s="1">
        <v>5.5</v>
      </c>
      <c r="R262" s="1">
        <v>3</v>
      </c>
      <c r="S262" s="1">
        <v>1</v>
      </c>
      <c r="T262" s="1">
        <f t="shared" si="69"/>
        <v>0</v>
      </c>
      <c r="U262" s="1">
        <f t="shared" si="70"/>
        <v>0</v>
      </c>
      <c r="V262" s="1">
        <f t="shared" si="71"/>
        <v>0</v>
      </c>
      <c r="W262" s="1">
        <f t="shared" si="72"/>
        <v>1</v>
      </c>
      <c r="X262" s="1">
        <f t="shared" si="73"/>
        <v>1</v>
      </c>
      <c r="AE262" s="1" t="s">
        <v>85</v>
      </c>
      <c r="AF262" s="1">
        <v>4.8</v>
      </c>
      <c r="AG262" s="1">
        <v>4</v>
      </c>
      <c r="AH262" s="1">
        <v>2</v>
      </c>
      <c r="AI262" s="1">
        <f t="shared" si="67"/>
        <v>0</v>
      </c>
      <c r="AJ262" s="1">
        <f t="shared" si="74"/>
        <v>0</v>
      </c>
      <c r="AK262" s="1">
        <f t="shared" si="75"/>
        <v>0</v>
      </c>
      <c r="AL262" s="1">
        <f t="shared" si="76"/>
        <v>1</v>
      </c>
      <c r="AM262" s="1">
        <f t="shared" si="77"/>
        <v>1</v>
      </c>
    </row>
    <row r="263" spans="16:39" x14ac:dyDescent="0.25">
      <c r="P263" s="1" t="s">
        <v>179</v>
      </c>
      <c r="Q263" s="1">
        <v>5.4</v>
      </c>
      <c r="R263" s="1">
        <v>3</v>
      </c>
      <c r="S263" s="1">
        <v>2</v>
      </c>
      <c r="T263" s="1">
        <f t="shared" si="69"/>
        <v>0</v>
      </c>
      <c r="U263" s="1">
        <f t="shared" si="70"/>
        <v>0</v>
      </c>
      <c r="V263" s="1">
        <f t="shared" si="71"/>
        <v>0</v>
      </c>
      <c r="W263" s="1">
        <f t="shared" si="72"/>
        <v>1</v>
      </c>
      <c r="X263" s="1">
        <f t="shared" si="73"/>
        <v>1</v>
      </c>
      <c r="AE263" s="1" t="s">
        <v>129</v>
      </c>
      <c r="AF263" s="1">
        <v>4.8</v>
      </c>
      <c r="AG263" s="1">
        <v>4</v>
      </c>
      <c r="AH263" s="1">
        <v>1</v>
      </c>
      <c r="AI263" s="1">
        <f t="shared" si="67"/>
        <v>0</v>
      </c>
      <c r="AJ263" s="1">
        <f t="shared" si="74"/>
        <v>0</v>
      </c>
      <c r="AK263" s="1">
        <f t="shared" si="75"/>
        <v>0</v>
      </c>
      <c r="AL263" s="1">
        <f t="shared" si="76"/>
        <v>1</v>
      </c>
      <c r="AM263" s="1">
        <f t="shared" si="77"/>
        <v>1</v>
      </c>
    </row>
    <row r="264" spans="16:39" x14ac:dyDescent="0.25">
      <c r="P264" s="1" t="s">
        <v>92</v>
      </c>
      <c r="Q264" s="1">
        <v>5.4</v>
      </c>
      <c r="R264" s="1">
        <v>3</v>
      </c>
      <c r="S264" s="1">
        <v>2</v>
      </c>
      <c r="T264" s="1">
        <f t="shared" si="69"/>
        <v>0</v>
      </c>
      <c r="U264" s="1">
        <f t="shared" si="70"/>
        <v>0</v>
      </c>
      <c r="V264" s="1">
        <f t="shared" si="71"/>
        <v>0</v>
      </c>
      <c r="W264" s="1">
        <f t="shared" si="72"/>
        <v>1</v>
      </c>
      <c r="X264" s="1">
        <f t="shared" si="73"/>
        <v>1</v>
      </c>
      <c r="AE264" s="1" t="s">
        <v>94</v>
      </c>
      <c r="AF264" s="1">
        <v>4.8</v>
      </c>
      <c r="AG264" s="1">
        <v>4</v>
      </c>
      <c r="AH264" s="1">
        <v>1</v>
      </c>
      <c r="AI264" s="1">
        <f t="shared" ref="AI264:AI327" si="78">IF(AND((10&gt;AH264),(AH264&gt;AG264),(AG264&gt;2)),1,0)</f>
        <v>0</v>
      </c>
      <c r="AJ264" s="1">
        <f t="shared" si="74"/>
        <v>0</v>
      </c>
      <c r="AK264" s="1">
        <f t="shared" si="75"/>
        <v>0</v>
      </c>
      <c r="AL264" s="1">
        <f t="shared" si="76"/>
        <v>1</v>
      </c>
      <c r="AM264" s="1">
        <f t="shared" si="77"/>
        <v>1</v>
      </c>
    </row>
    <row r="265" spans="16:39" x14ac:dyDescent="0.25">
      <c r="P265" s="1" t="s">
        <v>184</v>
      </c>
      <c r="Q265" s="1">
        <v>5.4</v>
      </c>
      <c r="R265" s="1">
        <v>3</v>
      </c>
      <c r="S265" s="1">
        <v>2</v>
      </c>
      <c r="T265" s="1">
        <f t="shared" si="69"/>
        <v>0</v>
      </c>
      <c r="U265" s="1">
        <f t="shared" si="70"/>
        <v>0</v>
      </c>
      <c r="V265" s="1">
        <f t="shared" si="71"/>
        <v>0</v>
      </c>
      <c r="W265" s="1">
        <f t="shared" si="72"/>
        <v>1</v>
      </c>
      <c r="X265" s="1">
        <f t="shared" si="73"/>
        <v>1</v>
      </c>
      <c r="AE265" s="1" t="s">
        <v>100</v>
      </c>
      <c r="AF265" s="1">
        <v>4.8</v>
      </c>
      <c r="AG265" s="1">
        <v>4</v>
      </c>
      <c r="AH265" s="1">
        <v>1</v>
      </c>
      <c r="AI265" s="1">
        <f t="shared" si="78"/>
        <v>0</v>
      </c>
      <c r="AJ265" s="1">
        <f t="shared" si="74"/>
        <v>0</v>
      </c>
      <c r="AK265" s="1">
        <f t="shared" si="75"/>
        <v>0</v>
      </c>
      <c r="AL265" s="1">
        <f t="shared" si="76"/>
        <v>1</v>
      </c>
      <c r="AM265" s="1">
        <f t="shared" si="77"/>
        <v>1</v>
      </c>
    </row>
    <row r="266" spans="16:39" x14ac:dyDescent="0.25">
      <c r="P266" s="1" t="s">
        <v>184</v>
      </c>
      <c r="Q266" s="1">
        <v>5.4</v>
      </c>
      <c r="R266" s="1">
        <v>3</v>
      </c>
      <c r="S266" s="1">
        <v>2</v>
      </c>
      <c r="T266" s="1">
        <f t="shared" si="69"/>
        <v>0</v>
      </c>
      <c r="U266" s="1">
        <f t="shared" si="70"/>
        <v>0</v>
      </c>
      <c r="V266" s="1">
        <f t="shared" si="71"/>
        <v>0</v>
      </c>
      <c r="W266" s="1">
        <f t="shared" si="72"/>
        <v>1</v>
      </c>
      <c r="X266" s="1">
        <f t="shared" si="73"/>
        <v>1</v>
      </c>
      <c r="AE266" s="1" t="s">
        <v>66</v>
      </c>
      <c r="AF266" s="1">
        <v>4.8</v>
      </c>
      <c r="AG266" s="1">
        <v>4</v>
      </c>
      <c r="AH266" s="1">
        <v>1</v>
      </c>
      <c r="AI266" s="1">
        <f t="shared" si="78"/>
        <v>0</v>
      </c>
      <c r="AJ266" s="1">
        <f t="shared" si="74"/>
        <v>0</v>
      </c>
      <c r="AK266" s="1">
        <f t="shared" si="75"/>
        <v>0</v>
      </c>
      <c r="AL266" s="1">
        <f t="shared" si="76"/>
        <v>1</v>
      </c>
      <c r="AM266" s="1">
        <f t="shared" si="77"/>
        <v>1</v>
      </c>
    </row>
    <row r="267" spans="16:39" x14ac:dyDescent="0.25">
      <c r="P267" s="1" t="s">
        <v>92</v>
      </c>
      <c r="Q267" s="1">
        <v>5.4</v>
      </c>
      <c r="R267" s="1">
        <v>3</v>
      </c>
      <c r="S267" s="1">
        <v>1</v>
      </c>
      <c r="T267" s="1">
        <f t="shared" si="69"/>
        <v>0</v>
      </c>
      <c r="U267" s="1">
        <f t="shared" si="70"/>
        <v>0</v>
      </c>
      <c r="V267" s="1">
        <f t="shared" si="71"/>
        <v>0</v>
      </c>
      <c r="W267" s="1">
        <f t="shared" si="72"/>
        <v>1</v>
      </c>
      <c r="X267" s="1">
        <f t="shared" si="73"/>
        <v>1</v>
      </c>
      <c r="AE267" s="1" t="s">
        <v>90</v>
      </c>
      <c r="AF267" s="1">
        <v>4.8</v>
      </c>
      <c r="AG267" s="1">
        <v>4</v>
      </c>
      <c r="AH267" s="1">
        <v>1</v>
      </c>
      <c r="AI267" s="1">
        <f t="shared" si="78"/>
        <v>0</v>
      </c>
      <c r="AJ267" s="1">
        <f t="shared" si="74"/>
        <v>0</v>
      </c>
      <c r="AK267" s="1">
        <f t="shared" si="75"/>
        <v>0</v>
      </c>
      <c r="AL267" s="1">
        <f t="shared" si="76"/>
        <v>1</v>
      </c>
      <c r="AM267" s="1">
        <f t="shared" si="77"/>
        <v>1</v>
      </c>
    </row>
    <row r="268" spans="16:39" x14ac:dyDescent="0.25">
      <c r="P268" s="1" t="s">
        <v>184</v>
      </c>
      <c r="Q268" s="1">
        <v>5.4</v>
      </c>
      <c r="R268" s="1">
        <v>3</v>
      </c>
      <c r="S268" s="1">
        <v>1</v>
      </c>
      <c r="T268" s="1">
        <f t="shared" si="69"/>
        <v>0</v>
      </c>
      <c r="U268" s="1">
        <f t="shared" si="70"/>
        <v>0</v>
      </c>
      <c r="V268" s="1">
        <f t="shared" si="71"/>
        <v>0</v>
      </c>
      <c r="W268" s="1">
        <f t="shared" si="72"/>
        <v>1</v>
      </c>
      <c r="X268" s="1">
        <f t="shared" si="73"/>
        <v>1</v>
      </c>
      <c r="AE268" s="1" t="s">
        <v>129</v>
      </c>
      <c r="AF268" s="1">
        <v>4.8</v>
      </c>
      <c r="AG268" s="1">
        <v>4</v>
      </c>
      <c r="AH268" s="1">
        <v>1</v>
      </c>
      <c r="AI268" s="1">
        <f t="shared" si="78"/>
        <v>0</v>
      </c>
      <c r="AJ268" s="1">
        <f t="shared" si="74"/>
        <v>0</v>
      </c>
      <c r="AK268" s="1">
        <f t="shared" si="75"/>
        <v>0</v>
      </c>
      <c r="AL268" s="1">
        <f t="shared" si="76"/>
        <v>1</v>
      </c>
      <c r="AM268" s="1">
        <f t="shared" si="77"/>
        <v>1</v>
      </c>
    </row>
    <row r="269" spans="16:39" x14ac:dyDescent="0.25">
      <c r="P269" s="1" t="s">
        <v>104</v>
      </c>
      <c r="Q269" s="1">
        <v>5.4</v>
      </c>
      <c r="R269" s="1">
        <v>3</v>
      </c>
      <c r="S269" s="1">
        <v>1</v>
      </c>
      <c r="T269" s="1">
        <f t="shared" si="69"/>
        <v>0</v>
      </c>
      <c r="U269" s="1">
        <f t="shared" si="70"/>
        <v>0</v>
      </c>
      <c r="V269" s="1">
        <f t="shared" si="71"/>
        <v>0</v>
      </c>
      <c r="W269" s="1">
        <f t="shared" si="72"/>
        <v>1</v>
      </c>
      <c r="X269" s="1">
        <f t="shared" si="73"/>
        <v>1</v>
      </c>
      <c r="AE269" s="1" t="s">
        <v>107</v>
      </c>
      <c r="AF269" s="1">
        <v>4.8</v>
      </c>
      <c r="AG269" s="1">
        <v>4</v>
      </c>
      <c r="AH269" s="1">
        <v>1</v>
      </c>
      <c r="AI269" s="1">
        <f t="shared" si="78"/>
        <v>0</v>
      </c>
      <c r="AJ269" s="1">
        <f t="shared" si="74"/>
        <v>0</v>
      </c>
      <c r="AK269" s="1">
        <f t="shared" si="75"/>
        <v>0</v>
      </c>
      <c r="AL269" s="1">
        <f t="shared" si="76"/>
        <v>1</v>
      </c>
      <c r="AM269" s="1">
        <f t="shared" si="77"/>
        <v>1</v>
      </c>
    </row>
    <row r="270" spans="16:39" x14ac:dyDescent="0.25">
      <c r="P270" s="1" t="s">
        <v>184</v>
      </c>
      <c r="Q270" s="1">
        <v>5.4</v>
      </c>
      <c r="R270" s="1">
        <v>3</v>
      </c>
      <c r="S270" s="1">
        <v>0</v>
      </c>
      <c r="T270" s="1">
        <f t="shared" si="69"/>
        <v>0</v>
      </c>
      <c r="U270" s="1">
        <f t="shared" si="70"/>
        <v>0</v>
      </c>
      <c r="V270" s="1">
        <f t="shared" si="71"/>
        <v>0</v>
      </c>
      <c r="W270" s="1">
        <f t="shared" si="72"/>
        <v>1</v>
      </c>
      <c r="X270" s="1">
        <f t="shared" si="73"/>
        <v>1</v>
      </c>
      <c r="AE270" s="1" t="s">
        <v>129</v>
      </c>
      <c r="AF270" s="1">
        <v>4.8</v>
      </c>
      <c r="AG270" s="1">
        <v>4</v>
      </c>
      <c r="AH270" s="1">
        <v>1</v>
      </c>
      <c r="AI270" s="1">
        <f t="shared" si="78"/>
        <v>0</v>
      </c>
      <c r="AJ270" s="1">
        <f t="shared" si="74"/>
        <v>0</v>
      </c>
      <c r="AK270" s="1">
        <f t="shared" si="75"/>
        <v>0</v>
      </c>
      <c r="AL270" s="1">
        <f t="shared" si="76"/>
        <v>1</v>
      </c>
      <c r="AM270" s="1">
        <f t="shared" si="77"/>
        <v>1</v>
      </c>
    </row>
    <row r="271" spans="16:39" x14ac:dyDescent="0.25">
      <c r="P271" s="1" t="s">
        <v>104</v>
      </c>
      <c r="Q271" s="1">
        <v>5.4</v>
      </c>
      <c r="R271" s="1">
        <v>3</v>
      </c>
      <c r="S271" s="1">
        <v>0</v>
      </c>
      <c r="T271" s="1">
        <f t="shared" si="69"/>
        <v>0</v>
      </c>
      <c r="U271" s="1">
        <f t="shared" si="70"/>
        <v>0</v>
      </c>
      <c r="V271" s="1">
        <f t="shared" si="71"/>
        <v>0</v>
      </c>
      <c r="W271" s="1">
        <f t="shared" si="72"/>
        <v>1</v>
      </c>
      <c r="X271" s="1">
        <f t="shared" si="73"/>
        <v>1</v>
      </c>
      <c r="AE271" s="1" t="s">
        <v>66</v>
      </c>
      <c r="AF271" s="1">
        <v>4.8</v>
      </c>
      <c r="AG271" s="1">
        <v>4</v>
      </c>
      <c r="AH271" s="1">
        <v>1</v>
      </c>
      <c r="AI271" s="1">
        <f t="shared" si="78"/>
        <v>0</v>
      </c>
      <c r="AJ271" s="1">
        <f t="shared" si="74"/>
        <v>0</v>
      </c>
      <c r="AK271" s="1">
        <f t="shared" si="75"/>
        <v>0</v>
      </c>
      <c r="AL271" s="1">
        <f t="shared" si="76"/>
        <v>1</v>
      </c>
      <c r="AM271" s="1">
        <f t="shared" si="77"/>
        <v>1</v>
      </c>
    </row>
    <row r="272" spans="16:39" x14ac:dyDescent="0.25">
      <c r="P272" s="1" t="s">
        <v>179</v>
      </c>
      <c r="Q272" s="1">
        <v>5.4</v>
      </c>
      <c r="R272" s="1">
        <v>3</v>
      </c>
      <c r="S272" s="1">
        <v>0</v>
      </c>
      <c r="T272" s="1">
        <f t="shared" si="69"/>
        <v>0</v>
      </c>
      <c r="U272" s="1">
        <f t="shared" si="70"/>
        <v>0</v>
      </c>
      <c r="V272" s="1">
        <f t="shared" si="71"/>
        <v>0</v>
      </c>
      <c r="W272" s="1">
        <f t="shared" si="72"/>
        <v>1</v>
      </c>
      <c r="X272" s="1">
        <f t="shared" si="73"/>
        <v>1</v>
      </c>
      <c r="AE272" s="1" t="s">
        <v>66</v>
      </c>
      <c r="AF272" s="1">
        <v>4.8</v>
      </c>
      <c r="AG272" s="1">
        <v>4</v>
      </c>
      <c r="AH272" s="1">
        <v>1</v>
      </c>
      <c r="AI272" s="1">
        <f t="shared" si="78"/>
        <v>0</v>
      </c>
      <c r="AJ272" s="1">
        <f t="shared" si="74"/>
        <v>0</v>
      </c>
      <c r="AK272" s="1">
        <f t="shared" si="75"/>
        <v>0</v>
      </c>
      <c r="AL272" s="1">
        <f t="shared" si="76"/>
        <v>1</v>
      </c>
      <c r="AM272" s="1">
        <f t="shared" si="77"/>
        <v>1</v>
      </c>
    </row>
    <row r="273" spans="16:39" x14ac:dyDescent="0.25">
      <c r="P273" s="1" t="s">
        <v>104</v>
      </c>
      <c r="Q273" s="1">
        <v>5.4</v>
      </c>
      <c r="R273" s="1">
        <v>3</v>
      </c>
      <c r="S273" s="1">
        <v>-3</v>
      </c>
      <c r="T273" s="1">
        <f t="shared" si="69"/>
        <v>0</v>
      </c>
      <c r="U273" s="1">
        <f t="shared" si="70"/>
        <v>0</v>
      </c>
      <c r="V273" s="1">
        <f t="shared" si="71"/>
        <v>0</v>
      </c>
      <c r="W273" s="1">
        <f t="shared" si="72"/>
        <v>1</v>
      </c>
      <c r="X273" s="1">
        <f t="shared" si="73"/>
        <v>1</v>
      </c>
      <c r="AE273" s="1" t="s">
        <v>66</v>
      </c>
      <c r="AF273" s="1">
        <v>4.8</v>
      </c>
      <c r="AG273" s="1">
        <v>4</v>
      </c>
      <c r="AH273" s="1">
        <v>1</v>
      </c>
      <c r="AI273" s="1">
        <f t="shared" si="78"/>
        <v>0</v>
      </c>
      <c r="AJ273" s="1">
        <f t="shared" si="74"/>
        <v>0</v>
      </c>
      <c r="AK273" s="1">
        <f t="shared" si="75"/>
        <v>0</v>
      </c>
      <c r="AL273" s="1">
        <f t="shared" si="76"/>
        <v>1</v>
      </c>
      <c r="AM273" s="1">
        <f t="shared" si="77"/>
        <v>1</v>
      </c>
    </row>
    <row r="274" spans="16:39" x14ac:dyDescent="0.25">
      <c r="P274" s="1" t="s">
        <v>137</v>
      </c>
      <c r="Q274" s="1">
        <v>5.3</v>
      </c>
      <c r="R274" s="1">
        <v>3</v>
      </c>
      <c r="S274" s="1">
        <v>2</v>
      </c>
      <c r="T274" s="1">
        <f t="shared" si="69"/>
        <v>0</v>
      </c>
      <c r="U274" s="1">
        <f t="shared" si="70"/>
        <v>0</v>
      </c>
      <c r="V274" s="1">
        <f t="shared" si="71"/>
        <v>0</v>
      </c>
      <c r="W274" s="1">
        <f t="shared" si="72"/>
        <v>1</v>
      </c>
      <c r="X274" s="1">
        <f t="shared" si="73"/>
        <v>1</v>
      </c>
      <c r="AE274" s="1" t="s">
        <v>100</v>
      </c>
      <c r="AF274" s="1">
        <v>4.8</v>
      </c>
      <c r="AG274" s="1">
        <v>4</v>
      </c>
      <c r="AH274" s="1">
        <v>1</v>
      </c>
      <c r="AI274" s="1">
        <f t="shared" si="78"/>
        <v>0</v>
      </c>
      <c r="AJ274" s="1">
        <f t="shared" si="74"/>
        <v>0</v>
      </c>
      <c r="AK274" s="1">
        <f t="shared" si="75"/>
        <v>0</v>
      </c>
      <c r="AL274" s="1">
        <f t="shared" si="76"/>
        <v>1</v>
      </c>
      <c r="AM274" s="1">
        <f t="shared" si="77"/>
        <v>1</v>
      </c>
    </row>
    <row r="275" spans="16:39" x14ac:dyDescent="0.25">
      <c r="P275" s="1" t="s">
        <v>178</v>
      </c>
      <c r="Q275" s="1">
        <v>5.3</v>
      </c>
      <c r="R275" s="1">
        <v>3</v>
      </c>
      <c r="S275" s="1">
        <v>2</v>
      </c>
      <c r="T275" s="1">
        <f t="shared" si="69"/>
        <v>0</v>
      </c>
      <c r="U275" s="1">
        <f t="shared" si="70"/>
        <v>0</v>
      </c>
      <c r="V275" s="1">
        <f t="shared" si="71"/>
        <v>0</v>
      </c>
      <c r="W275" s="1">
        <f t="shared" si="72"/>
        <v>1</v>
      </c>
      <c r="X275" s="1">
        <f t="shared" si="73"/>
        <v>1</v>
      </c>
      <c r="AE275" s="1" t="s">
        <v>94</v>
      </c>
      <c r="AF275" s="1">
        <v>4.8</v>
      </c>
      <c r="AG275" s="1">
        <v>4</v>
      </c>
      <c r="AH275" s="1">
        <v>1</v>
      </c>
      <c r="AI275" s="1">
        <f t="shared" si="78"/>
        <v>0</v>
      </c>
      <c r="AJ275" s="1">
        <f t="shared" si="74"/>
        <v>0</v>
      </c>
      <c r="AK275" s="1">
        <f t="shared" si="75"/>
        <v>0</v>
      </c>
      <c r="AL275" s="1">
        <f t="shared" si="76"/>
        <v>1</v>
      </c>
      <c r="AM275" s="1">
        <f t="shared" si="77"/>
        <v>1</v>
      </c>
    </row>
    <row r="276" spans="16:39" x14ac:dyDescent="0.25">
      <c r="P276" s="1" t="s">
        <v>170</v>
      </c>
      <c r="Q276" s="1">
        <v>5.3</v>
      </c>
      <c r="R276" s="1">
        <v>3</v>
      </c>
      <c r="S276" s="1">
        <v>2</v>
      </c>
      <c r="T276" s="1">
        <f t="shared" si="69"/>
        <v>0</v>
      </c>
      <c r="U276" s="1">
        <f t="shared" si="70"/>
        <v>0</v>
      </c>
      <c r="V276" s="1">
        <f t="shared" si="71"/>
        <v>0</v>
      </c>
      <c r="W276" s="1">
        <f t="shared" si="72"/>
        <v>1</v>
      </c>
      <c r="X276" s="1">
        <f t="shared" si="73"/>
        <v>1</v>
      </c>
      <c r="AE276" s="1" t="s">
        <v>66</v>
      </c>
      <c r="AF276" s="1">
        <v>4.8</v>
      </c>
      <c r="AG276" s="1">
        <v>4</v>
      </c>
      <c r="AH276" s="1">
        <v>0</v>
      </c>
      <c r="AI276" s="1">
        <f t="shared" si="78"/>
        <v>0</v>
      </c>
      <c r="AJ276" s="1">
        <f t="shared" si="74"/>
        <v>0</v>
      </c>
      <c r="AK276" s="1">
        <f t="shared" si="75"/>
        <v>0</v>
      </c>
      <c r="AL276" s="1">
        <f t="shared" si="76"/>
        <v>1</v>
      </c>
      <c r="AM276" s="1">
        <f t="shared" si="77"/>
        <v>1</v>
      </c>
    </row>
    <row r="277" spans="16:39" x14ac:dyDescent="0.25">
      <c r="P277" s="1" t="s">
        <v>137</v>
      </c>
      <c r="Q277" s="1">
        <v>5.3</v>
      </c>
      <c r="R277" s="1">
        <v>3</v>
      </c>
      <c r="S277" s="1">
        <v>2</v>
      </c>
      <c r="T277" s="1">
        <f t="shared" si="69"/>
        <v>0</v>
      </c>
      <c r="U277" s="1">
        <f t="shared" si="70"/>
        <v>0</v>
      </c>
      <c r="V277" s="1">
        <f t="shared" si="71"/>
        <v>0</v>
      </c>
      <c r="W277" s="1">
        <f t="shared" si="72"/>
        <v>1</v>
      </c>
      <c r="X277" s="1">
        <f t="shared" si="73"/>
        <v>1</v>
      </c>
      <c r="AE277" s="1" t="s">
        <v>129</v>
      </c>
      <c r="AF277" s="1">
        <v>4.8</v>
      </c>
      <c r="AG277" s="1">
        <v>4</v>
      </c>
      <c r="AH277" s="1">
        <v>0</v>
      </c>
      <c r="AI277" s="1">
        <f t="shared" si="78"/>
        <v>0</v>
      </c>
      <c r="AJ277" s="1">
        <f t="shared" si="74"/>
        <v>0</v>
      </c>
      <c r="AK277" s="1">
        <f t="shared" si="75"/>
        <v>0</v>
      </c>
      <c r="AL277" s="1">
        <f t="shared" si="76"/>
        <v>1</v>
      </c>
      <c r="AM277" s="1">
        <f t="shared" si="77"/>
        <v>1</v>
      </c>
    </row>
    <row r="278" spans="16:39" x14ac:dyDescent="0.25">
      <c r="P278" s="1" t="s">
        <v>178</v>
      </c>
      <c r="Q278" s="1">
        <v>5.3</v>
      </c>
      <c r="R278" s="1">
        <v>3</v>
      </c>
      <c r="S278" s="1">
        <v>1</v>
      </c>
      <c r="T278" s="1">
        <f t="shared" si="69"/>
        <v>0</v>
      </c>
      <c r="U278" s="1">
        <f t="shared" si="70"/>
        <v>0</v>
      </c>
      <c r="V278" s="1">
        <f t="shared" si="71"/>
        <v>0</v>
      </c>
      <c r="W278" s="1">
        <f t="shared" si="72"/>
        <v>1</v>
      </c>
      <c r="X278" s="1">
        <f t="shared" si="73"/>
        <v>1</v>
      </c>
      <c r="AE278" s="1" t="s">
        <v>90</v>
      </c>
      <c r="AF278" s="1">
        <v>4.8</v>
      </c>
      <c r="AG278" s="1">
        <v>4</v>
      </c>
      <c r="AH278" s="1">
        <v>0</v>
      </c>
      <c r="AI278" s="1">
        <f t="shared" si="78"/>
        <v>0</v>
      </c>
      <c r="AJ278" s="1">
        <f t="shared" si="74"/>
        <v>0</v>
      </c>
      <c r="AK278" s="1">
        <f t="shared" si="75"/>
        <v>0</v>
      </c>
      <c r="AL278" s="1">
        <f t="shared" si="76"/>
        <v>1</v>
      </c>
      <c r="AM278" s="1">
        <f t="shared" si="77"/>
        <v>1</v>
      </c>
    </row>
    <row r="279" spans="16:39" x14ac:dyDescent="0.25">
      <c r="P279" s="1" t="s">
        <v>170</v>
      </c>
      <c r="Q279" s="1">
        <v>5.3</v>
      </c>
      <c r="R279" s="1">
        <v>3</v>
      </c>
      <c r="S279" s="1">
        <v>1</v>
      </c>
      <c r="T279" s="1">
        <f t="shared" si="69"/>
        <v>0</v>
      </c>
      <c r="U279" s="1">
        <f t="shared" si="70"/>
        <v>0</v>
      </c>
      <c r="V279" s="1">
        <f t="shared" si="71"/>
        <v>0</v>
      </c>
      <c r="W279" s="1">
        <f t="shared" si="72"/>
        <v>1</v>
      </c>
      <c r="X279" s="1">
        <f t="shared" si="73"/>
        <v>1</v>
      </c>
      <c r="AE279" s="1" t="s">
        <v>66</v>
      </c>
      <c r="AF279" s="1">
        <v>4.8</v>
      </c>
      <c r="AG279" s="1">
        <v>4</v>
      </c>
      <c r="AH279" s="1">
        <v>0</v>
      </c>
      <c r="AI279" s="1">
        <f t="shared" si="78"/>
        <v>0</v>
      </c>
      <c r="AJ279" s="1">
        <f t="shared" si="74"/>
        <v>0</v>
      </c>
      <c r="AK279" s="1">
        <f t="shared" si="75"/>
        <v>0</v>
      </c>
      <c r="AL279" s="1">
        <f t="shared" si="76"/>
        <v>1</v>
      </c>
      <c r="AM279" s="1">
        <f t="shared" si="77"/>
        <v>1</v>
      </c>
    </row>
    <row r="280" spans="16:39" x14ac:dyDescent="0.25">
      <c r="P280" s="1" t="s">
        <v>170</v>
      </c>
      <c r="Q280" s="1">
        <v>5.3</v>
      </c>
      <c r="R280" s="1">
        <v>3</v>
      </c>
      <c r="S280" s="1">
        <v>1</v>
      </c>
      <c r="T280" s="1">
        <f t="shared" si="69"/>
        <v>0</v>
      </c>
      <c r="U280" s="1">
        <f t="shared" si="70"/>
        <v>0</v>
      </c>
      <c r="V280" s="1">
        <f t="shared" si="71"/>
        <v>0</v>
      </c>
      <c r="W280" s="1">
        <f t="shared" si="72"/>
        <v>1</v>
      </c>
      <c r="X280" s="1">
        <f t="shared" si="73"/>
        <v>1</v>
      </c>
      <c r="AE280" s="1" t="s">
        <v>107</v>
      </c>
      <c r="AF280" s="1">
        <v>4.8</v>
      </c>
      <c r="AG280" s="1">
        <v>4</v>
      </c>
      <c r="AH280" s="1">
        <v>0</v>
      </c>
      <c r="AI280" s="1">
        <f t="shared" si="78"/>
        <v>0</v>
      </c>
      <c r="AJ280" s="1">
        <f t="shared" si="74"/>
        <v>0</v>
      </c>
      <c r="AK280" s="1">
        <f t="shared" si="75"/>
        <v>0</v>
      </c>
      <c r="AL280" s="1">
        <f t="shared" si="76"/>
        <v>1</v>
      </c>
      <c r="AM280" s="1">
        <f t="shared" si="77"/>
        <v>1</v>
      </c>
    </row>
    <row r="281" spans="16:39" x14ac:dyDescent="0.25">
      <c r="P281" s="1" t="s">
        <v>137</v>
      </c>
      <c r="Q281" s="1">
        <v>5.3</v>
      </c>
      <c r="R281" s="1">
        <v>3</v>
      </c>
      <c r="S281" s="1">
        <v>1</v>
      </c>
      <c r="T281" s="1">
        <f t="shared" si="69"/>
        <v>0</v>
      </c>
      <c r="U281" s="1">
        <f t="shared" si="70"/>
        <v>0</v>
      </c>
      <c r="V281" s="1">
        <f t="shared" si="71"/>
        <v>0</v>
      </c>
      <c r="W281" s="1">
        <f t="shared" si="72"/>
        <v>1</v>
      </c>
      <c r="X281" s="1">
        <f t="shared" si="73"/>
        <v>1</v>
      </c>
      <c r="AE281" s="1" t="s">
        <v>61</v>
      </c>
      <c r="AF281" s="1">
        <v>4.7</v>
      </c>
      <c r="AG281" s="1">
        <v>4</v>
      </c>
      <c r="AH281" s="1">
        <v>2</v>
      </c>
      <c r="AI281" s="1">
        <f t="shared" si="78"/>
        <v>0</v>
      </c>
      <c r="AJ281" s="1">
        <f t="shared" si="74"/>
        <v>0</v>
      </c>
      <c r="AK281" s="1">
        <f t="shared" si="75"/>
        <v>0</v>
      </c>
      <c r="AL281" s="1">
        <f t="shared" si="76"/>
        <v>1</v>
      </c>
      <c r="AM281" s="1">
        <f t="shared" si="77"/>
        <v>1</v>
      </c>
    </row>
    <row r="282" spans="16:39" x14ac:dyDescent="0.25">
      <c r="P282" s="1" t="s">
        <v>95</v>
      </c>
      <c r="Q282" s="1">
        <v>5.2</v>
      </c>
      <c r="R282" s="1">
        <v>3</v>
      </c>
      <c r="S282" s="1">
        <v>2</v>
      </c>
      <c r="T282" s="1">
        <f t="shared" si="69"/>
        <v>0</v>
      </c>
      <c r="U282" s="1">
        <f t="shared" si="70"/>
        <v>0</v>
      </c>
      <c r="V282" s="1">
        <f t="shared" si="71"/>
        <v>0</v>
      </c>
      <c r="W282" s="1">
        <f t="shared" si="72"/>
        <v>1</v>
      </c>
      <c r="X282" s="1">
        <f t="shared" si="73"/>
        <v>1</v>
      </c>
      <c r="AE282" s="1" t="s">
        <v>141</v>
      </c>
      <c r="AF282" s="1">
        <v>4.7</v>
      </c>
      <c r="AG282" s="1">
        <v>4</v>
      </c>
      <c r="AH282" s="1">
        <v>2</v>
      </c>
      <c r="AI282" s="1">
        <f t="shared" si="78"/>
        <v>0</v>
      </c>
      <c r="AJ282" s="1">
        <f t="shared" si="74"/>
        <v>0</v>
      </c>
      <c r="AK282" s="1">
        <f t="shared" si="75"/>
        <v>0</v>
      </c>
      <c r="AL282" s="1">
        <f t="shared" si="76"/>
        <v>1</v>
      </c>
      <c r="AM282" s="1">
        <f t="shared" si="77"/>
        <v>1</v>
      </c>
    </row>
    <row r="283" spans="16:39" x14ac:dyDescent="0.25">
      <c r="P283" s="1" t="s">
        <v>95</v>
      </c>
      <c r="Q283" s="1">
        <v>5.2</v>
      </c>
      <c r="R283" s="1">
        <v>3</v>
      </c>
      <c r="S283" s="1">
        <v>1</v>
      </c>
      <c r="T283" s="1">
        <f t="shared" si="69"/>
        <v>0</v>
      </c>
      <c r="U283" s="1">
        <f t="shared" si="70"/>
        <v>0</v>
      </c>
      <c r="V283" s="1">
        <f t="shared" si="71"/>
        <v>0</v>
      </c>
      <c r="W283" s="1">
        <f t="shared" si="72"/>
        <v>1</v>
      </c>
      <c r="X283" s="1">
        <f t="shared" si="73"/>
        <v>1</v>
      </c>
      <c r="AE283" s="1" t="s">
        <v>171</v>
      </c>
      <c r="AF283" s="1">
        <v>4.7</v>
      </c>
      <c r="AG283" s="1">
        <v>4</v>
      </c>
      <c r="AH283" s="1">
        <v>2</v>
      </c>
      <c r="AI283" s="1">
        <f t="shared" si="78"/>
        <v>0</v>
      </c>
      <c r="AJ283" s="1">
        <f t="shared" si="74"/>
        <v>0</v>
      </c>
      <c r="AK283" s="1">
        <f t="shared" si="75"/>
        <v>0</v>
      </c>
      <c r="AL283" s="1">
        <f t="shared" si="76"/>
        <v>1</v>
      </c>
      <c r="AM283" s="1">
        <f t="shared" si="77"/>
        <v>1</v>
      </c>
    </row>
    <row r="284" spans="16:39" x14ac:dyDescent="0.25">
      <c r="P284" s="1" t="s">
        <v>95</v>
      </c>
      <c r="Q284" s="1">
        <v>5.2</v>
      </c>
      <c r="R284" s="1">
        <v>3</v>
      </c>
      <c r="S284" s="1">
        <v>1</v>
      </c>
      <c r="T284" s="1">
        <f t="shared" ref="T284:T315" si="79">IF(AND((10&gt;S284),(S284&gt;R284),(R284&gt;2)),1,0)</f>
        <v>0</v>
      </c>
      <c r="U284" s="1">
        <f t="shared" si="70"/>
        <v>0</v>
      </c>
      <c r="V284" s="1">
        <f t="shared" si="71"/>
        <v>0</v>
      </c>
      <c r="W284" s="1">
        <f t="shared" si="72"/>
        <v>1</v>
      </c>
      <c r="X284" s="1">
        <f t="shared" si="73"/>
        <v>1</v>
      </c>
      <c r="AE284" s="1" t="s">
        <v>138</v>
      </c>
      <c r="AF284" s="1">
        <v>4.7</v>
      </c>
      <c r="AG284" s="1">
        <v>4</v>
      </c>
      <c r="AH284" s="1">
        <v>2</v>
      </c>
      <c r="AI284" s="1">
        <f t="shared" si="78"/>
        <v>0</v>
      </c>
      <c r="AJ284" s="1">
        <f t="shared" si="74"/>
        <v>0</v>
      </c>
      <c r="AK284" s="1">
        <f t="shared" si="75"/>
        <v>0</v>
      </c>
      <c r="AL284" s="1">
        <f t="shared" si="76"/>
        <v>1</v>
      </c>
      <c r="AM284" s="1">
        <f t="shared" si="77"/>
        <v>1</v>
      </c>
    </row>
    <row r="285" spans="16:39" x14ac:dyDescent="0.25">
      <c r="P285" s="1" t="s">
        <v>65</v>
      </c>
      <c r="Q285" s="1">
        <v>5.0999999999999996</v>
      </c>
      <c r="R285" s="1">
        <v>3</v>
      </c>
      <c r="S285" s="1">
        <v>2</v>
      </c>
      <c r="T285" s="1">
        <f t="shared" si="79"/>
        <v>0</v>
      </c>
      <c r="U285" s="1">
        <f t="shared" si="70"/>
        <v>0</v>
      </c>
      <c r="V285" s="1">
        <f t="shared" si="71"/>
        <v>0</v>
      </c>
      <c r="W285" s="1">
        <f t="shared" si="72"/>
        <v>1</v>
      </c>
      <c r="X285" s="1">
        <f t="shared" si="73"/>
        <v>1</v>
      </c>
      <c r="AE285" s="1" t="s">
        <v>77</v>
      </c>
      <c r="AF285" s="1">
        <v>4.7</v>
      </c>
      <c r="AG285" s="1">
        <v>4</v>
      </c>
      <c r="AH285" s="1">
        <v>2</v>
      </c>
      <c r="AI285" s="1">
        <f t="shared" si="78"/>
        <v>0</v>
      </c>
      <c r="AJ285" s="1">
        <f t="shared" si="74"/>
        <v>0</v>
      </c>
      <c r="AK285" s="1">
        <f t="shared" si="75"/>
        <v>0</v>
      </c>
      <c r="AL285" s="1">
        <f t="shared" si="76"/>
        <v>1</v>
      </c>
      <c r="AM285" s="1">
        <f t="shared" si="77"/>
        <v>1</v>
      </c>
    </row>
    <row r="286" spans="16:39" x14ac:dyDescent="0.25">
      <c r="P286" s="1" t="s">
        <v>132</v>
      </c>
      <c r="Q286" s="1">
        <v>5.0999999999999996</v>
      </c>
      <c r="R286" s="1">
        <v>3</v>
      </c>
      <c r="S286" s="1">
        <v>2</v>
      </c>
      <c r="T286" s="1">
        <f t="shared" si="79"/>
        <v>0</v>
      </c>
      <c r="U286" s="1">
        <f t="shared" si="70"/>
        <v>0</v>
      </c>
      <c r="V286" s="1">
        <f t="shared" si="71"/>
        <v>0</v>
      </c>
      <c r="W286" s="1">
        <f t="shared" si="72"/>
        <v>1</v>
      </c>
      <c r="X286" s="1">
        <f t="shared" si="73"/>
        <v>1</v>
      </c>
      <c r="AE286" s="1" t="s">
        <v>141</v>
      </c>
      <c r="AF286" s="1">
        <v>4.7</v>
      </c>
      <c r="AG286" s="1">
        <v>4</v>
      </c>
      <c r="AH286" s="1">
        <v>2</v>
      </c>
      <c r="AI286" s="1">
        <f t="shared" si="78"/>
        <v>0</v>
      </c>
      <c r="AJ286" s="1">
        <f t="shared" si="74"/>
        <v>0</v>
      </c>
      <c r="AK286" s="1">
        <f t="shared" si="75"/>
        <v>0</v>
      </c>
      <c r="AL286" s="1">
        <f t="shared" si="76"/>
        <v>1</v>
      </c>
      <c r="AM286" s="1">
        <f t="shared" si="77"/>
        <v>1</v>
      </c>
    </row>
    <row r="287" spans="16:39" x14ac:dyDescent="0.25">
      <c r="P287" s="1" t="s">
        <v>147</v>
      </c>
      <c r="Q287" s="1">
        <v>5.0999999999999996</v>
      </c>
      <c r="R287" s="1">
        <v>3</v>
      </c>
      <c r="S287" s="1">
        <v>2</v>
      </c>
      <c r="T287" s="1">
        <f t="shared" si="79"/>
        <v>0</v>
      </c>
      <c r="U287" s="1">
        <f t="shared" si="70"/>
        <v>0</v>
      </c>
      <c r="V287" s="1">
        <f t="shared" si="71"/>
        <v>0</v>
      </c>
      <c r="W287" s="1">
        <f t="shared" si="72"/>
        <v>1</v>
      </c>
      <c r="X287" s="1">
        <f t="shared" si="73"/>
        <v>1</v>
      </c>
      <c r="AE287" s="1" t="s">
        <v>77</v>
      </c>
      <c r="AF287" s="1">
        <v>4.7</v>
      </c>
      <c r="AG287" s="1">
        <v>4</v>
      </c>
      <c r="AH287" s="1">
        <v>2</v>
      </c>
      <c r="AI287" s="1">
        <f t="shared" si="78"/>
        <v>0</v>
      </c>
      <c r="AJ287" s="1">
        <f t="shared" si="74"/>
        <v>0</v>
      </c>
      <c r="AK287" s="1">
        <f t="shared" si="75"/>
        <v>0</v>
      </c>
      <c r="AL287" s="1">
        <f t="shared" si="76"/>
        <v>1</v>
      </c>
      <c r="AM287" s="1">
        <f t="shared" si="77"/>
        <v>1</v>
      </c>
    </row>
    <row r="288" spans="16:39" x14ac:dyDescent="0.25">
      <c r="P288" s="1" t="s">
        <v>65</v>
      </c>
      <c r="Q288" s="1">
        <v>5.0999999999999996</v>
      </c>
      <c r="R288" s="1">
        <v>3</v>
      </c>
      <c r="S288" s="1">
        <v>2</v>
      </c>
      <c r="T288" s="1">
        <f t="shared" si="79"/>
        <v>0</v>
      </c>
      <c r="U288" s="1">
        <f t="shared" si="70"/>
        <v>0</v>
      </c>
      <c r="V288" s="1">
        <f t="shared" si="71"/>
        <v>0</v>
      </c>
      <c r="W288" s="1">
        <f t="shared" si="72"/>
        <v>1</v>
      </c>
      <c r="X288" s="1">
        <f t="shared" si="73"/>
        <v>1</v>
      </c>
      <c r="AE288" s="1" t="s">
        <v>145</v>
      </c>
      <c r="AF288" s="1">
        <v>4.7</v>
      </c>
      <c r="AG288" s="1">
        <v>4</v>
      </c>
      <c r="AH288" s="1">
        <v>2</v>
      </c>
      <c r="AI288" s="1">
        <f t="shared" si="78"/>
        <v>0</v>
      </c>
      <c r="AJ288" s="1">
        <f t="shared" si="74"/>
        <v>0</v>
      </c>
      <c r="AK288" s="1">
        <f t="shared" si="75"/>
        <v>0</v>
      </c>
      <c r="AL288" s="1">
        <f t="shared" si="76"/>
        <v>1</v>
      </c>
      <c r="AM288" s="1">
        <f t="shared" si="77"/>
        <v>1</v>
      </c>
    </row>
    <row r="289" spans="16:39" x14ac:dyDescent="0.25">
      <c r="P289" s="1" t="s">
        <v>147</v>
      </c>
      <c r="Q289" s="1">
        <v>5.0999999999999996</v>
      </c>
      <c r="R289" s="1">
        <v>3</v>
      </c>
      <c r="S289" s="1">
        <v>1</v>
      </c>
      <c r="T289" s="1">
        <f t="shared" si="79"/>
        <v>0</v>
      </c>
      <c r="U289" s="1">
        <f t="shared" si="70"/>
        <v>0</v>
      </c>
      <c r="V289" s="1">
        <f t="shared" si="71"/>
        <v>0</v>
      </c>
      <c r="W289" s="1">
        <f t="shared" si="72"/>
        <v>1</v>
      </c>
      <c r="X289" s="1">
        <f t="shared" si="73"/>
        <v>1</v>
      </c>
      <c r="AE289" s="1" t="s">
        <v>141</v>
      </c>
      <c r="AF289" s="1">
        <v>4.7</v>
      </c>
      <c r="AG289" s="1">
        <v>4</v>
      </c>
      <c r="AH289" s="1">
        <v>2</v>
      </c>
      <c r="AI289" s="1">
        <f t="shared" si="78"/>
        <v>0</v>
      </c>
      <c r="AJ289" s="1">
        <f t="shared" si="74"/>
        <v>0</v>
      </c>
      <c r="AK289" s="1">
        <f t="shared" si="75"/>
        <v>0</v>
      </c>
      <c r="AL289" s="1">
        <f t="shared" si="76"/>
        <v>1</v>
      </c>
      <c r="AM289" s="1">
        <f t="shared" si="77"/>
        <v>1</v>
      </c>
    </row>
    <row r="290" spans="16:39" x14ac:dyDescent="0.25">
      <c r="P290" s="1" t="s">
        <v>72</v>
      </c>
      <c r="Q290" s="1">
        <v>5.0999999999999996</v>
      </c>
      <c r="R290" s="1">
        <v>3</v>
      </c>
      <c r="S290" s="1">
        <v>1</v>
      </c>
      <c r="T290" s="1">
        <f t="shared" si="79"/>
        <v>0</v>
      </c>
      <c r="U290" s="1">
        <f t="shared" si="70"/>
        <v>0</v>
      </c>
      <c r="V290" s="1">
        <f t="shared" si="71"/>
        <v>0</v>
      </c>
      <c r="W290" s="1">
        <f t="shared" si="72"/>
        <v>1</v>
      </c>
      <c r="X290" s="1">
        <f t="shared" si="73"/>
        <v>1</v>
      </c>
      <c r="AE290" s="1" t="s">
        <v>61</v>
      </c>
      <c r="AF290" s="1">
        <v>4.7</v>
      </c>
      <c r="AG290" s="1">
        <v>4</v>
      </c>
      <c r="AH290" s="1">
        <v>2</v>
      </c>
      <c r="AI290" s="1">
        <f t="shared" si="78"/>
        <v>0</v>
      </c>
      <c r="AJ290" s="1">
        <f t="shared" si="74"/>
        <v>0</v>
      </c>
      <c r="AK290" s="1">
        <f t="shared" si="75"/>
        <v>0</v>
      </c>
      <c r="AL290" s="1">
        <f t="shared" si="76"/>
        <v>1</v>
      </c>
      <c r="AM290" s="1">
        <f t="shared" si="77"/>
        <v>1</v>
      </c>
    </row>
    <row r="291" spans="16:39" x14ac:dyDescent="0.25">
      <c r="P291" s="1" t="s">
        <v>132</v>
      </c>
      <c r="Q291" s="1">
        <v>5.0999999999999996</v>
      </c>
      <c r="R291" s="1">
        <v>3</v>
      </c>
      <c r="S291" s="1">
        <v>1</v>
      </c>
      <c r="T291" s="1">
        <f t="shared" si="79"/>
        <v>0</v>
      </c>
      <c r="U291" s="1">
        <f t="shared" si="70"/>
        <v>0</v>
      </c>
      <c r="V291" s="1">
        <f t="shared" si="71"/>
        <v>0</v>
      </c>
      <c r="W291" s="1">
        <f t="shared" si="72"/>
        <v>1</v>
      </c>
      <c r="X291" s="1">
        <f t="shared" si="73"/>
        <v>1</v>
      </c>
      <c r="AE291" s="1" t="s">
        <v>138</v>
      </c>
      <c r="AF291" s="1">
        <v>4.7</v>
      </c>
      <c r="AG291" s="1">
        <v>4</v>
      </c>
      <c r="AH291" s="1">
        <v>2</v>
      </c>
      <c r="AI291" s="1">
        <f t="shared" si="78"/>
        <v>0</v>
      </c>
      <c r="AJ291" s="1">
        <f t="shared" si="74"/>
        <v>0</v>
      </c>
      <c r="AK291" s="1">
        <f t="shared" si="75"/>
        <v>0</v>
      </c>
      <c r="AL291" s="1">
        <f t="shared" si="76"/>
        <v>1</v>
      </c>
      <c r="AM291" s="1">
        <f t="shared" si="77"/>
        <v>1</v>
      </c>
    </row>
    <row r="292" spans="16:39" x14ac:dyDescent="0.25">
      <c r="P292" s="1" t="s">
        <v>147</v>
      </c>
      <c r="Q292" s="1">
        <v>5.0999999999999996</v>
      </c>
      <c r="R292" s="1">
        <v>3</v>
      </c>
      <c r="S292" s="1">
        <v>1</v>
      </c>
      <c r="T292" s="1">
        <f t="shared" si="79"/>
        <v>0</v>
      </c>
      <c r="U292" s="1">
        <f t="shared" si="70"/>
        <v>0</v>
      </c>
      <c r="V292" s="1">
        <f t="shared" si="71"/>
        <v>0</v>
      </c>
      <c r="W292" s="1">
        <f t="shared" si="72"/>
        <v>1</v>
      </c>
      <c r="X292" s="1">
        <f t="shared" si="73"/>
        <v>1</v>
      </c>
      <c r="AE292" s="1" t="s">
        <v>156</v>
      </c>
      <c r="AF292" s="1">
        <v>4.7</v>
      </c>
      <c r="AG292" s="1">
        <v>4</v>
      </c>
      <c r="AH292" s="1">
        <v>2</v>
      </c>
      <c r="AI292" s="1">
        <f t="shared" si="78"/>
        <v>0</v>
      </c>
      <c r="AJ292" s="1">
        <f t="shared" si="74"/>
        <v>0</v>
      </c>
      <c r="AK292" s="1">
        <f t="shared" si="75"/>
        <v>0</v>
      </c>
      <c r="AL292" s="1">
        <f t="shared" si="76"/>
        <v>1</v>
      </c>
      <c r="AM292" s="1">
        <f t="shared" si="77"/>
        <v>1</v>
      </c>
    </row>
    <row r="293" spans="16:39" x14ac:dyDescent="0.25">
      <c r="P293" s="1" t="s">
        <v>72</v>
      </c>
      <c r="Q293" s="1">
        <v>5.0999999999999996</v>
      </c>
      <c r="R293" s="1">
        <v>3</v>
      </c>
      <c r="S293" s="1">
        <v>0</v>
      </c>
      <c r="T293" s="1">
        <f t="shared" si="79"/>
        <v>0</v>
      </c>
      <c r="U293" s="1">
        <f t="shared" si="70"/>
        <v>0</v>
      </c>
      <c r="V293" s="1">
        <f t="shared" si="71"/>
        <v>0</v>
      </c>
      <c r="W293" s="1">
        <f t="shared" si="72"/>
        <v>1</v>
      </c>
      <c r="X293" s="1">
        <f t="shared" si="73"/>
        <v>1</v>
      </c>
      <c r="AE293" s="1" t="s">
        <v>138</v>
      </c>
      <c r="AF293" s="1">
        <v>4.7</v>
      </c>
      <c r="AG293" s="1">
        <v>4</v>
      </c>
      <c r="AH293" s="1">
        <v>1</v>
      </c>
      <c r="AI293" s="1">
        <f t="shared" si="78"/>
        <v>0</v>
      </c>
      <c r="AJ293" s="1">
        <f t="shared" si="74"/>
        <v>0</v>
      </c>
      <c r="AK293" s="1">
        <f t="shared" si="75"/>
        <v>0</v>
      </c>
      <c r="AL293" s="1">
        <f t="shared" si="76"/>
        <v>1</v>
      </c>
      <c r="AM293" s="1">
        <f t="shared" si="77"/>
        <v>1</v>
      </c>
    </row>
    <row r="294" spans="16:39" x14ac:dyDescent="0.25">
      <c r="P294" s="1" t="s">
        <v>182</v>
      </c>
      <c r="Q294" s="1">
        <v>5.0999999999999996</v>
      </c>
      <c r="R294" s="1">
        <v>3</v>
      </c>
      <c r="S294" s="1">
        <v>0</v>
      </c>
      <c r="T294" s="1">
        <f t="shared" si="79"/>
        <v>0</v>
      </c>
      <c r="U294" s="1">
        <f t="shared" si="70"/>
        <v>0</v>
      </c>
      <c r="V294" s="1">
        <f t="shared" si="71"/>
        <v>0</v>
      </c>
      <c r="W294" s="1">
        <f t="shared" si="72"/>
        <v>1</v>
      </c>
      <c r="X294" s="1">
        <f t="shared" si="73"/>
        <v>1</v>
      </c>
      <c r="AE294" s="1" t="s">
        <v>127</v>
      </c>
      <c r="AF294" s="1">
        <v>4.7</v>
      </c>
      <c r="AG294" s="1">
        <v>4</v>
      </c>
      <c r="AH294" s="1">
        <v>1</v>
      </c>
      <c r="AI294" s="1">
        <f t="shared" si="78"/>
        <v>0</v>
      </c>
      <c r="AJ294" s="1">
        <f t="shared" si="74"/>
        <v>0</v>
      </c>
      <c r="AK294" s="1">
        <f t="shared" si="75"/>
        <v>0</v>
      </c>
      <c r="AL294" s="1">
        <f t="shared" si="76"/>
        <v>1</v>
      </c>
      <c r="AM294" s="1">
        <f t="shared" si="77"/>
        <v>1</v>
      </c>
    </row>
    <row r="295" spans="16:39" x14ac:dyDescent="0.25">
      <c r="P295" s="1" t="s">
        <v>132</v>
      </c>
      <c r="Q295" s="1">
        <v>5.0999999999999996</v>
      </c>
      <c r="R295" s="1">
        <v>3</v>
      </c>
      <c r="S295" s="1">
        <v>-1</v>
      </c>
      <c r="T295" s="1">
        <f t="shared" si="79"/>
        <v>0</v>
      </c>
      <c r="U295" s="1">
        <f t="shared" si="70"/>
        <v>0</v>
      </c>
      <c r="V295" s="1">
        <f t="shared" si="71"/>
        <v>0</v>
      </c>
      <c r="W295" s="1">
        <f t="shared" si="72"/>
        <v>1</v>
      </c>
      <c r="X295" s="1">
        <f t="shared" si="73"/>
        <v>1</v>
      </c>
      <c r="AE295" s="1" t="s">
        <v>127</v>
      </c>
      <c r="AF295" s="1">
        <v>4.7</v>
      </c>
      <c r="AG295" s="1">
        <v>4</v>
      </c>
      <c r="AH295" s="1">
        <v>1</v>
      </c>
      <c r="AI295" s="1">
        <f t="shared" si="78"/>
        <v>0</v>
      </c>
      <c r="AJ295" s="1">
        <f t="shared" si="74"/>
        <v>0</v>
      </c>
      <c r="AK295" s="1">
        <f t="shared" si="75"/>
        <v>0</v>
      </c>
      <c r="AL295" s="1">
        <f t="shared" si="76"/>
        <v>1</v>
      </c>
      <c r="AM295" s="1">
        <f t="shared" si="77"/>
        <v>1</v>
      </c>
    </row>
    <row r="296" spans="16:39" x14ac:dyDescent="0.25">
      <c r="P296" s="1" t="s">
        <v>132</v>
      </c>
      <c r="Q296" s="1">
        <v>5.0999999999999996</v>
      </c>
      <c r="R296" s="1">
        <v>3</v>
      </c>
      <c r="S296" s="1">
        <v>-1</v>
      </c>
      <c r="T296" s="1">
        <f t="shared" si="79"/>
        <v>0</v>
      </c>
      <c r="U296" s="1">
        <f t="shared" si="70"/>
        <v>0</v>
      </c>
      <c r="V296" s="1">
        <f t="shared" si="71"/>
        <v>0</v>
      </c>
      <c r="W296" s="1">
        <f t="shared" si="72"/>
        <v>1</v>
      </c>
      <c r="X296" s="1">
        <f t="shared" si="73"/>
        <v>1</v>
      </c>
      <c r="AE296" s="1" t="s">
        <v>138</v>
      </c>
      <c r="AF296" s="1">
        <v>4.7</v>
      </c>
      <c r="AG296" s="1">
        <v>4</v>
      </c>
      <c r="AH296" s="1">
        <v>1</v>
      </c>
      <c r="AI296" s="1">
        <f t="shared" si="78"/>
        <v>0</v>
      </c>
      <c r="AJ296" s="1">
        <f t="shared" si="74"/>
        <v>0</v>
      </c>
      <c r="AK296" s="1">
        <f t="shared" si="75"/>
        <v>0</v>
      </c>
      <c r="AL296" s="1">
        <f t="shared" si="76"/>
        <v>1</v>
      </c>
      <c r="AM296" s="1">
        <f t="shared" si="77"/>
        <v>1</v>
      </c>
    </row>
    <row r="297" spans="16:39" x14ac:dyDescent="0.25">
      <c r="P297" s="1" t="s">
        <v>132</v>
      </c>
      <c r="Q297" s="1">
        <v>5.0999999999999996</v>
      </c>
      <c r="R297" s="1">
        <v>3</v>
      </c>
      <c r="S297" s="1">
        <v>-1</v>
      </c>
      <c r="T297" s="1">
        <f t="shared" si="79"/>
        <v>0</v>
      </c>
      <c r="U297" s="1">
        <f t="shared" si="70"/>
        <v>0</v>
      </c>
      <c r="V297" s="1">
        <f t="shared" si="71"/>
        <v>0</v>
      </c>
      <c r="W297" s="1">
        <f t="shared" si="72"/>
        <v>1</v>
      </c>
      <c r="X297" s="1">
        <f t="shared" si="73"/>
        <v>1</v>
      </c>
      <c r="AE297" s="1" t="s">
        <v>68</v>
      </c>
      <c r="AF297" s="1">
        <v>4.7</v>
      </c>
      <c r="AG297" s="1">
        <v>4</v>
      </c>
      <c r="AH297" s="1">
        <v>1</v>
      </c>
      <c r="AI297" s="1">
        <f t="shared" si="78"/>
        <v>0</v>
      </c>
      <c r="AJ297" s="1">
        <f t="shared" si="74"/>
        <v>0</v>
      </c>
      <c r="AK297" s="1">
        <f t="shared" si="75"/>
        <v>0</v>
      </c>
      <c r="AL297" s="1">
        <f t="shared" si="76"/>
        <v>1</v>
      </c>
      <c r="AM297" s="1">
        <f t="shared" si="77"/>
        <v>1</v>
      </c>
    </row>
    <row r="298" spans="16:39" x14ac:dyDescent="0.25">
      <c r="P298" s="1" t="s">
        <v>87</v>
      </c>
      <c r="Q298" s="1">
        <v>5</v>
      </c>
      <c r="R298" s="1">
        <v>3</v>
      </c>
      <c r="S298" s="1">
        <v>2</v>
      </c>
      <c r="T298" s="1">
        <f t="shared" si="79"/>
        <v>0</v>
      </c>
      <c r="U298" s="1">
        <f t="shared" si="70"/>
        <v>0</v>
      </c>
      <c r="V298" s="1">
        <f t="shared" si="71"/>
        <v>0</v>
      </c>
      <c r="W298" s="1">
        <f t="shared" si="72"/>
        <v>1</v>
      </c>
      <c r="X298" s="1">
        <f t="shared" si="73"/>
        <v>1</v>
      </c>
      <c r="AE298" s="1" t="s">
        <v>138</v>
      </c>
      <c r="AF298" s="1">
        <v>4.7</v>
      </c>
      <c r="AG298" s="1">
        <v>4</v>
      </c>
      <c r="AH298" s="1">
        <v>1</v>
      </c>
      <c r="AI298" s="1">
        <f t="shared" si="78"/>
        <v>0</v>
      </c>
      <c r="AJ298" s="1">
        <f t="shared" si="74"/>
        <v>0</v>
      </c>
      <c r="AK298" s="1">
        <f t="shared" si="75"/>
        <v>0</v>
      </c>
      <c r="AL298" s="1">
        <f t="shared" si="76"/>
        <v>1</v>
      </c>
      <c r="AM298" s="1">
        <f t="shared" si="77"/>
        <v>1</v>
      </c>
    </row>
    <row r="299" spans="16:39" x14ac:dyDescent="0.25">
      <c r="P299" s="1" t="s">
        <v>180</v>
      </c>
      <c r="Q299" s="1">
        <v>5</v>
      </c>
      <c r="R299" s="1">
        <v>3</v>
      </c>
      <c r="S299" s="1">
        <v>2</v>
      </c>
      <c r="T299" s="1">
        <f t="shared" si="79"/>
        <v>0</v>
      </c>
      <c r="U299" s="1">
        <f t="shared" si="70"/>
        <v>0</v>
      </c>
      <c r="V299" s="1">
        <f t="shared" si="71"/>
        <v>0</v>
      </c>
      <c r="W299" s="1">
        <f t="shared" si="72"/>
        <v>1</v>
      </c>
      <c r="X299" s="1">
        <f t="shared" si="73"/>
        <v>1</v>
      </c>
      <c r="AE299" s="1" t="s">
        <v>68</v>
      </c>
      <c r="AF299" s="1">
        <v>4.7</v>
      </c>
      <c r="AG299" s="1">
        <v>4</v>
      </c>
      <c r="AH299" s="1">
        <v>1</v>
      </c>
      <c r="AI299" s="1">
        <f t="shared" si="78"/>
        <v>0</v>
      </c>
      <c r="AJ299" s="1">
        <f t="shared" si="74"/>
        <v>0</v>
      </c>
      <c r="AK299" s="1">
        <f t="shared" si="75"/>
        <v>0</v>
      </c>
      <c r="AL299" s="1">
        <f t="shared" si="76"/>
        <v>1</v>
      </c>
      <c r="AM299" s="1">
        <f t="shared" si="77"/>
        <v>1</v>
      </c>
    </row>
    <row r="300" spans="16:39" x14ac:dyDescent="0.25">
      <c r="P300" s="1" t="s">
        <v>87</v>
      </c>
      <c r="Q300" s="1">
        <v>5</v>
      </c>
      <c r="R300" s="1">
        <v>3</v>
      </c>
      <c r="S300" s="1">
        <v>2</v>
      </c>
      <c r="T300" s="1">
        <f t="shared" si="79"/>
        <v>0</v>
      </c>
      <c r="U300" s="1">
        <f t="shared" si="70"/>
        <v>0</v>
      </c>
      <c r="V300" s="1">
        <f t="shared" si="71"/>
        <v>0</v>
      </c>
      <c r="W300" s="1">
        <f t="shared" si="72"/>
        <v>1</v>
      </c>
      <c r="X300" s="1">
        <f t="shared" si="73"/>
        <v>1</v>
      </c>
      <c r="AE300" s="1" t="s">
        <v>171</v>
      </c>
      <c r="AF300" s="1">
        <v>4.7</v>
      </c>
      <c r="AG300" s="1">
        <v>4</v>
      </c>
      <c r="AH300" s="1">
        <v>1</v>
      </c>
      <c r="AI300" s="1">
        <f t="shared" si="78"/>
        <v>0</v>
      </c>
      <c r="AJ300" s="1">
        <f t="shared" si="74"/>
        <v>0</v>
      </c>
      <c r="AK300" s="1">
        <f t="shared" si="75"/>
        <v>0</v>
      </c>
      <c r="AL300" s="1">
        <f t="shared" si="76"/>
        <v>1</v>
      </c>
      <c r="AM300" s="1">
        <f t="shared" si="77"/>
        <v>1</v>
      </c>
    </row>
    <row r="301" spans="16:39" x14ac:dyDescent="0.25">
      <c r="P301" s="1" t="s">
        <v>199</v>
      </c>
      <c r="Q301" s="1">
        <v>5</v>
      </c>
      <c r="R301" s="1">
        <v>3</v>
      </c>
      <c r="S301" s="1">
        <v>2</v>
      </c>
      <c r="T301" s="1">
        <f t="shared" si="79"/>
        <v>0</v>
      </c>
      <c r="U301" s="1">
        <f t="shared" si="70"/>
        <v>0</v>
      </c>
      <c r="V301" s="1">
        <f t="shared" si="71"/>
        <v>0</v>
      </c>
      <c r="W301" s="1">
        <f t="shared" si="72"/>
        <v>1</v>
      </c>
      <c r="X301" s="1">
        <f t="shared" si="73"/>
        <v>1</v>
      </c>
      <c r="AE301" s="1" t="s">
        <v>61</v>
      </c>
      <c r="AF301" s="1">
        <v>4.7</v>
      </c>
      <c r="AG301" s="1">
        <v>4</v>
      </c>
      <c r="AH301" s="1">
        <v>1</v>
      </c>
      <c r="AI301" s="1">
        <f t="shared" si="78"/>
        <v>0</v>
      </c>
      <c r="AJ301" s="1">
        <f t="shared" si="74"/>
        <v>0</v>
      </c>
      <c r="AK301" s="1">
        <f t="shared" si="75"/>
        <v>0</v>
      </c>
      <c r="AL301" s="1">
        <f t="shared" si="76"/>
        <v>1</v>
      </c>
      <c r="AM301" s="1">
        <f t="shared" si="77"/>
        <v>1</v>
      </c>
    </row>
    <row r="302" spans="16:39" x14ac:dyDescent="0.25">
      <c r="P302" s="1" t="s">
        <v>98</v>
      </c>
      <c r="Q302" s="1">
        <v>5</v>
      </c>
      <c r="R302" s="1">
        <v>3</v>
      </c>
      <c r="S302" s="1">
        <v>2</v>
      </c>
      <c r="T302" s="1">
        <f t="shared" si="79"/>
        <v>0</v>
      </c>
      <c r="U302" s="1">
        <f t="shared" si="70"/>
        <v>0</v>
      </c>
      <c r="V302" s="1">
        <f t="shared" si="71"/>
        <v>0</v>
      </c>
      <c r="W302" s="1">
        <f t="shared" si="72"/>
        <v>1</v>
      </c>
      <c r="X302" s="1">
        <f t="shared" si="73"/>
        <v>1</v>
      </c>
      <c r="AE302" s="1" t="s">
        <v>141</v>
      </c>
      <c r="AF302" s="1">
        <v>4.7</v>
      </c>
      <c r="AG302" s="1">
        <v>4</v>
      </c>
      <c r="AH302" s="1">
        <v>1</v>
      </c>
      <c r="AI302" s="1">
        <f t="shared" si="78"/>
        <v>0</v>
      </c>
      <c r="AJ302" s="1">
        <f t="shared" si="74"/>
        <v>0</v>
      </c>
      <c r="AK302" s="1">
        <f t="shared" si="75"/>
        <v>0</v>
      </c>
      <c r="AL302" s="1">
        <f t="shared" si="76"/>
        <v>1</v>
      </c>
      <c r="AM302" s="1">
        <f t="shared" si="77"/>
        <v>1</v>
      </c>
    </row>
    <row r="303" spans="16:39" x14ac:dyDescent="0.25">
      <c r="P303" s="1" t="s">
        <v>180</v>
      </c>
      <c r="Q303" s="1">
        <v>5</v>
      </c>
      <c r="R303" s="1">
        <v>3</v>
      </c>
      <c r="S303" s="1">
        <v>1</v>
      </c>
      <c r="T303" s="1">
        <f t="shared" si="79"/>
        <v>0</v>
      </c>
      <c r="U303" s="1">
        <f t="shared" si="70"/>
        <v>0</v>
      </c>
      <c r="V303" s="1">
        <f t="shared" si="71"/>
        <v>0</v>
      </c>
      <c r="W303" s="1">
        <f t="shared" si="72"/>
        <v>1</v>
      </c>
      <c r="X303" s="1">
        <f t="shared" si="73"/>
        <v>1</v>
      </c>
      <c r="AE303" s="1" t="s">
        <v>138</v>
      </c>
      <c r="AF303" s="1">
        <v>4.7</v>
      </c>
      <c r="AG303" s="1">
        <v>4</v>
      </c>
      <c r="AH303" s="1">
        <v>1</v>
      </c>
      <c r="AI303" s="1">
        <f t="shared" si="78"/>
        <v>0</v>
      </c>
      <c r="AJ303" s="1">
        <f t="shared" si="74"/>
        <v>0</v>
      </c>
      <c r="AK303" s="1">
        <f t="shared" si="75"/>
        <v>0</v>
      </c>
      <c r="AL303" s="1">
        <f t="shared" si="76"/>
        <v>1</v>
      </c>
      <c r="AM303" s="1">
        <f t="shared" si="77"/>
        <v>1</v>
      </c>
    </row>
    <row r="304" spans="16:39" x14ac:dyDescent="0.25">
      <c r="P304" s="1" t="s">
        <v>98</v>
      </c>
      <c r="Q304" s="1">
        <v>5</v>
      </c>
      <c r="R304" s="1">
        <v>3</v>
      </c>
      <c r="S304" s="1">
        <v>1</v>
      </c>
      <c r="T304" s="1">
        <f t="shared" si="79"/>
        <v>0</v>
      </c>
      <c r="U304" s="1">
        <f t="shared" si="70"/>
        <v>0</v>
      </c>
      <c r="V304" s="1">
        <f t="shared" si="71"/>
        <v>0</v>
      </c>
      <c r="W304" s="1">
        <f t="shared" si="72"/>
        <v>1</v>
      </c>
      <c r="X304" s="1">
        <f t="shared" si="73"/>
        <v>1</v>
      </c>
      <c r="AE304" s="1" t="s">
        <v>171</v>
      </c>
      <c r="AF304" s="1">
        <v>4.7</v>
      </c>
      <c r="AG304" s="1">
        <v>4</v>
      </c>
      <c r="AH304" s="1">
        <v>1</v>
      </c>
      <c r="AI304" s="1">
        <f t="shared" si="78"/>
        <v>0</v>
      </c>
      <c r="AJ304" s="1">
        <f t="shared" si="74"/>
        <v>0</v>
      </c>
      <c r="AK304" s="1">
        <f t="shared" si="75"/>
        <v>0</v>
      </c>
      <c r="AL304" s="1">
        <f t="shared" si="76"/>
        <v>1</v>
      </c>
      <c r="AM304" s="1">
        <f t="shared" si="77"/>
        <v>1</v>
      </c>
    </row>
    <row r="305" spans="16:39" x14ac:dyDescent="0.25">
      <c r="P305" s="1" t="s">
        <v>87</v>
      </c>
      <c r="Q305" s="1">
        <v>5</v>
      </c>
      <c r="R305" s="1">
        <v>3</v>
      </c>
      <c r="S305" s="1">
        <v>1</v>
      </c>
      <c r="T305" s="1">
        <f t="shared" si="79"/>
        <v>0</v>
      </c>
      <c r="U305" s="1">
        <f t="shared" si="70"/>
        <v>0</v>
      </c>
      <c r="V305" s="1">
        <f t="shared" si="71"/>
        <v>0</v>
      </c>
      <c r="W305" s="1">
        <f t="shared" si="72"/>
        <v>1</v>
      </c>
      <c r="X305" s="1">
        <f t="shared" si="73"/>
        <v>1</v>
      </c>
      <c r="AE305" s="1" t="s">
        <v>145</v>
      </c>
      <c r="AF305" s="1">
        <v>4.7</v>
      </c>
      <c r="AG305" s="1">
        <v>4</v>
      </c>
      <c r="AH305" s="1">
        <v>1</v>
      </c>
      <c r="AI305" s="1">
        <f t="shared" si="78"/>
        <v>0</v>
      </c>
      <c r="AJ305" s="1">
        <f t="shared" si="74"/>
        <v>0</v>
      </c>
      <c r="AK305" s="1">
        <f t="shared" si="75"/>
        <v>0</v>
      </c>
      <c r="AL305" s="1">
        <f t="shared" si="76"/>
        <v>1</v>
      </c>
      <c r="AM305" s="1">
        <f t="shared" si="77"/>
        <v>1</v>
      </c>
    </row>
    <row r="306" spans="16:39" x14ac:dyDescent="0.25">
      <c r="P306" s="1" t="s">
        <v>87</v>
      </c>
      <c r="Q306" s="1">
        <v>5</v>
      </c>
      <c r="R306" s="1">
        <v>3</v>
      </c>
      <c r="S306" s="1">
        <v>1</v>
      </c>
      <c r="T306" s="1">
        <f t="shared" si="79"/>
        <v>0</v>
      </c>
      <c r="U306" s="1">
        <f t="shared" si="70"/>
        <v>0</v>
      </c>
      <c r="V306" s="1">
        <f t="shared" si="71"/>
        <v>0</v>
      </c>
      <c r="W306" s="1">
        <f t="shared" si="72"/>
        <v>1</v>
      </c>
      <c r="X306" s="1">
        <f t="shared" si="73"/>
        <v>1</v>
      </c>
      <c r="AE306" s="1" t="s">
        <v>171</v>
      </c>
      <c r="AF306" s="1">
        <v>4.7</v>
      </c>
      <c r="AG306" s="1">
        <v>4</v>
      </c>
      <c r="AH306" s="1">
        <v>1</v>
      </c>
      <c r="AI306" s="1">
        <f t="shared" si="78"/>
        <v>0</v>
      </c>
      <c r="AJ306" s="1">
        <f t="shared" si="74"/>
        <v>0</v>
      </c>
      <c r="AK306" s="1">
        <f t="shared" si="75"/>
        <v>0</v>
      </c>
      <c r="AL306" s="1">
        <f t="shared" si="76"/>
        <v>1</v>
      </c>
      <c r="AM306" s="1">
        <f t="shared" si="77"/>
        <v>1</v>
      </c>
    </row>
    <row r="307" spans="16:39" x14ac:dyDescent="0.25">
      <c r="P307" s="1" t="s">
        <v>84</v>
      </c>
      <c r="Q307" s="1">
        <v>5</v>
      </c>
      <c r="R307" s="1">
        <v>3</v>
      </c>
      <c r="S307" s="1">
        <v>1</v>
      </c>
      <c r="T307" s="1">
        <f t="shared" si="79"/>
        <v>0</v>
      </c>
      <c r="U307" s="1">
        <f t="shared" si="70"/>
        <v>0</v>
      </c>
      <c r="V307" s="1">
        <f t="shared" si="71"/>
        <v>0</v>
      </c>
      <c r="W307" s="1">
        <f t="shared" si="72"/>
        <v>1</v>
      </c>
      <c r="X307" s="1">
        <f t="shared" si="73"/>
        <v>1</v>
      </c>
      <c r="AE307" s="1" t="s">
        <v>127</v>
      </c>
      <c r="AF307" s="1">
        <v>4.7</v>
      </c>
      <c r="AG307" s="1">
        <v>4</v>
      </c>
      <c r="AH307" s="1">
        <v>1</v>
      </c>
      <c r="AI307" s="1">
        <f t="shared" si="78"/>
        <v>0</v>
      </c>
      <c r="AJ307" s="1">
        <f t="shared" si="74"/>
        <v>0</v>
      </c>
      <c r="AK307" s="1">
        <f t="shared" si="75"/>
        <v>0</v>
      </c>
      <c r="AL307" s="1">
        <f t="shared" si="76"/>
        <v>1</v>
      </c>
      <c r="AM307" s="1">
        <f t="shared" si="77"/>
        <v>1</v>
      </c>
    </row>
    <row r="308" spans="16:39" x14ac:dyDescent="0.25">
      <c r="P308" s="1" t="s">
        <v>98</v>
      </c>
      <c r="Q308" s="1">
        <v>5</v>
      </c>
      <c r="R308" s="1">
        <v>3</v>
      </c>
      <c r="S308" s="1">
        <v>1</v>
      </c>
      <c r="T308" s="1">
        <f t="shared" si="79"/>
        <v>0</v>
      </c>
      <c r="U308" s="1">
        <f t="shared" si="70"/>
        <v>0</v>
      </c>
      <c r="V308" s="1">
        <f t="shared" si="71"/>
        <v>0</v>
      </c>
      <c r="W308" s="1">
        <f t="shared" si="72"/>
        <v>1</v>
      </c>
      <c r="X308" s="1">
        <f t="shared" si="73"/>
        <v>1</v>
      </c>
      <c r="AE308" s="1" t="s">
        <v>145</v>
      </c>
      <c r="AF308" s="1">
        <v>4.7</v>
      </c>
      <c r="AG308" s="1">
        <v>4</v>
      </c>
      <c r="AH308" s="1">
        <v>1</v>
      </c>
      <c r="AI308" s="1">
        <f t="shared" si="78"/>
        <v>0</v>
      </c>
      <c r="AJ308" s="1">
        <f t="shared" si="74"/>
        <v>0</v>
      </c>
      <c r="AK308" s="1">
        <f t="shared" si="75"/>
        <v>0</v>
      </c>
      <c r="AL308" s="1">
        <f t="shared" si="76"/>
        <v>1</v>
      </c>
      <c r="AM308" s="1">
        <f t="shared" si="77"/>
        <v>1</v>
      </c>
    </row>
    <row r="309" spans="16:39" x14ac:dyDescent="0.25">
      <c r="P309" s="1" t="s">
        <v>98</v>
      </c>
      <c r="Q309" s="1">
        <v>5</v>
      </c>
      <c r="R309" s="1">
        <v>3</v>
      </c>
      <c r="S309" s="1">
        <v>0</v>
      </c>
      <c r="T309" s="1">
        <f t="shared" si="79"/>
        <v>0</v>
      </c>
      <c r="U309" s="1">
        <f t="shared" si="70"/>
        <v>0</v>
      </c>
      <c r="V309" s="1">
        <f t="shared" si="71"/>
        <v>0</v>
      </c>
      <c r="W309" s="1">
        <f t="shared" si="72"/>
        <v>1</v>
      </c>
      <c r="X309" s="1">
        <f t="shared" si="73"/>
        <v>1</v>
      </c>
      <c r="AE309" s="1" t="s">
        <v>127</v>
      </c>
      <c r="AF309" s="1">
        <v>4.7</v>
      </c>
      <c r="AG309" s="1">
        <v>4</v>
      </c>
      <c r="AH309" s="1">
        <v>1</v>
      </c>
      <c r="AI309" s="1">
        <f t="shared" si="78"/>
        <v>0</v>
      </c>
      <c r="AJ309" s="1">
        <f t="shared" si="74"/>
        <v>0</v>
      </c>
      <c r="AK309" s="1">
        <f t="shared" si="75"/>
        <v>0</v>
      </c>
      <c r="AL309" s="1">
        <f t="shared" si="76"/>
        <v>1</v>
      </c>
      <c r="AM309" s="1">
        <f t="shared" si="77"/>
        <v>1</v>
      </c>
    </row>
    <row r="310" spans="16:39" x14ac:dyDescent="0.25">
      <c r="P310" s="1" t="s">
        <v>109</v>
      </c>
      <c r="Q310" s="1">
        <v>5.7</v>
      </c>
      <c r="R310" s="1">
        <v>2</v>
      </c>
      <c r="S310" s="1">
        <v>6</v>
      </c>
      <c r="T310" s="1">
        <v>1</v>
      </c>
      <c r="U310" s="1">
        <f t="shared" si="70"/>
        <v>0</v>
      </c>
      <c r="V310" s="1">
        <f t="shared" si="71"/>
        <v>0</v>
      </c>
      <c r="W310" s="1">
        <f t="shared" si="72"/>
        <v>0</v>
      </c>
      <c r="X310" s="1">
        <f t="shared" si="73"/>
        <v>1</v>
      </c>
      <c r="AE310" s="1" t="s">
        <v>138</v>
      </c>
      <c r="AF310" s="1">
        <v>4.7</v>
      </c>
      <c r="AG310" s="1">
        <v>4</v>
      </c>
      <c r="AH310" s="1">
        <v>1</v>
      </c>
      <c r="AI310" s="1">
        <f t="shared" si="78"/>
        <v>0</v>
      </c>
      <c r="AJ310" s="1">
        <f t="shared" si="74"/>
        <v>0</v>
      </c>
      <c r="AK310" s="1">
        <f t="shared" si="75"/>
        <v>0</v>
      </c>
      <c r="AL310" s="1">
        <f t="shared" si="76"/>
        <v>1</v>
      </c>
      <c r="AM310" s="1">
        <f t="shared" si="77"/>
        <v>1</v>
      </c>
    </row>
    <row r="311" spans="16:39" x14ac:dyDescent="0.25">
      <c r="P311" s="1" t="s">
        <v>109</v>
      </c>
      <c r="Q311" s="1">
        <v>5.7</v>
      </c>
      <c r="R311" s="1">
        <v>2</v>
      </c>
      <c r="S311" s="1">
        <v>5</v>
      </c>
      <c r="T311" s="1">
        <v>1</v>
      </c>
      <c r="U311" s="1">
        <f t="shared" si="70"/>
        <v>0</v>
      </c>
      <c r="V311" s="1">
        <f t="shared" si="71"/>
        <v>0</v>
      </c>
      <c r="W311" s="1">
        <f t="shared" si="72"/>
        <v>0</v>
      </c>
      <c r="X311" s="1">
        <f t="shared" si="73"/>
        <v>1</v>
      </c>
      <c r="AE311" s="1" t="s">
        <v>77</v>
      </c>
      <c r="AF311" s="1">
        <v>4.7</v>
      </c>
      <c r="AG311" s="1">
        <v>4</v>
      </c>
      <c r="AH311" s="1">
        <v>0</v>
      </c>
      <c r="AI311" s="1">
        <f t="shared" si="78"/>
        <v>0</v>
      </c>
      <c r="AJ311" s="1">
        <f t="shared" si="74"/>
        <v>0</v>
      </c>
      <c r="AK311" s="1">
        <f t="shared" si="75"/>
        <v>0</v>
      </c>
      <c r="AL311" s="1">
        <f t="shared" si="76"/>
        <v>1</v>
      </c>
      <c r="AM311" s="1">
        <f t="shared" si="77"/>
        <v>1</v>
      </c>
    </row>
    <row r="312" spans="16:39" x14ac:dyDescent="0.25">
      <c r="P312" s="1" t="s">
        <v>184</v>
      </c>
      <c r="Q312" s="1">
        <v>5.4</v>
      </c>
      <c r="R312" s="1">
        <v>2</v>
      </c>
      <c r="S312" s="1">
        <v>2</v>
      </c>
      <c r="T312" s="1">
        <v>1</v>
      </c>
      <c r="U312" s="1">
        <f t="shared" si="70"/>
        <v>0</v>
      </c>
      <c r="V312" s="1">
        <f t="shared" si="71"/>
        <v>0</v>
      </c>
      <c r="W312" s="1">
        <v>0</v>
      </c>
      <c r="X312" s="1">
        <f t="shared" si="73"/>
        <v>1</v>
      </c>
      <c r="AE312" s="1" t="s">
        <v>141</v>
      </c>
      <c r="AF312" s="1">
        <v>4.7</v>
      </c>
      <c r="AG312" s="1">
        <v>4</v>
      </c>
      <c r="AH312" s="1">
        <v>0</v>
      </c>
      <c r="AI312" s="1">
        <f t="shared" si="78"/>
        <v>0</v>
      </c>
      <c r="AJ312" s="1">
        <f t="shared" si="74"/>
        <v>0</v>
      </c>
      <c r="AK312" s="1">
        <f t="shared" si="75"/>
        <v>0</v>
      </c>
      <c r="AL312" s="1">
        <f t="shared" si="76"/>
        <v>1</v>
      </c>
      <c r="AM312" s="1">
        <f t="shared" si="77"/>
        <v>1</v>
      </c>
    </row>
    <row r="313" spans="16:39" x14ac:dyDescent="0.25">
      <c r="P313" s="1" t="s">
        <v>184</v>
      </c>
      <c r="Q313" s="1">
        <v>5.4</v>
      </c>
      <c r="R313" s="1">
        <v>2</v>
      </c>
      <c r="S313" s="1">
        <v>2</v>
      </c>
      <c r="T313" s="1">
        <v>1</v>
      </c>
      <c r="U313" s="1">
        <f t="shared" si="70"/>
        <v>0</v>
      </c>
      <c r="V313" s="1">
        <f t="shared" si="71"/>
        <v>0</v>
      </c>
      <c r="W313" s="1">
        <v>0</v>
      </c>
      <c r="X313" s="1">
        <f t="shared" si="73"/>
        <v>1</v>
      </c>
      <c r="AE313" s="1" t="s">
        <v>68</v>
      </c>
      <c r="AF313" s="1">
        <v>4.7</v>
      </c>
      <c r="AG313" s="1">
        <v>4</v>
      </c>
      <c r="AH313" s="1">
        <v>0</v>
      </c>
      <c r="AI313" s="1">
        <f t="shared" si="78"/>
        <v>0</v>
      </c>
      <c r="AJ313" s="1">
        <f t="shared" si="74"/>
        <v>0</v>
      </c>
      <c r="AK313" s="1">
        <f t="shared" si="75"/>
        <v>0</v>
      </c>
      <c r="AL313" s="1">
        <f t="shared" si="76"/>
        <v>1</v>
      </c>
      <c r="AM313" s="1">
        <f t="shared" si="77"/>
        <v>1</v>
      </c>
    </row>
    <row r="314" spans="16:39" x14ac:dyDescent="0.25">
      <c r="P314" s="1" t="s">
        <v>184</v>
      </c>
      <c r="Q314" s="1">
        <v>5.4</v>
      </c>
      <c r="R314" s="1">
        <v>2</v>
      </c>
      <c r="S314" s="1">
        <v>1</v>
      </c>
      <c r="T314" s="1">
        <f>IF(AND((10&gt;S314),(S314&gt;R314),(R314&gt;2)),1,0)</f>
        <v>0</v>
      </c>
      <c r="U314" s="1">
        <f t="shared" si="70"/>
        <v>0</v>
      </c>
      <c r="V314" s="1">
        <f t="shared" si="71"/>
        <v>0</v>
      </c>
      <c r="W314" s="1">
        <f>IF(S314&lt;=2,1,0)</f>
        <v>1</v>
      </c>
      <c r="X314" s="1">
        <f t="shared" si="73"/>
        <v>1</v>
      </c>
      <c r="AE314" s="1" t="s">
        <v>77</v>
      </c>
      <c r="AF314" s="1">
        <v>4.7</v>
      </c>
      <c r="AG314" s="1">
        <v>4</v>
      </c>
      <c r="AH314" s="1">
        <v>0</v>
      </c>
      <c r="AI314" s="1">
        <f t="shared" si="78"/>
        <v>0</v>
      </c>
      <c r="AJ314" s="1">
        <f t="shared" si="74"/>
        <v>0</v>
      </c>
      <c r="AK314" s="1">
        <f t="shared" si="75"/>
        <v>0</v>
      </c>
      <c r="AL314" s="1">
        <f t="shared" si="76"/>
        <v>1</v>
      </c>
      <c r="AM314" s="1">
        <f t="shared" si="77"/>
        <v>1</v>
      </c>
    </row>
    <row r="315" spans="16:39" x14ac:dyDescent="0.25">
      <c r="P315" s="1" t="s">
        <v>104</v>
      </c>
      <c r="Q315" s="1">
        <v>5.4</v>
      </c>
      <c r="R315" s="1">
        <v>2</v>
      </c>
      <c r="S315" s="1">
        <v>1</v>
      </c>
      <c r="T315" s="1">
        <f>IF(AND((10&gt;S315),(S315&gt;R315),(R315&gt;2)),1,0)</f>
        <v>0</v>
      </c>
      <c r="U315" s="1">
        <f t="shared" si="70"/>
        <v>0</v>
      </c>
      <c r="V315" s="1">
        <f t="shared" si="71"/>
        <v>0</v>
      </c>
      <c r="W315" s="1">
        <f>IF(S315&lt;=2,1,0)</f>
        <v>1</v>
      </c>
      <c r="X315" s="1">
        <f t="shared" si="73"/>
        <v>1</v>
      </c>
      <c r="AE315" s="1" t="s">
        <v>77</v>
      </c>
      <c r="AF315" s="1">
        <v>4.7</v>
      </c>
      <c r="AG315" s="1">
        <v>4</v>
      </c>
      <c r="AH315" s="1">
        <v>0</v>
      </c>
      <c r="AI315" s="1">
        <f t="shared" si="78"/>
        <v>0</v>
      </c>
      <c r="AJ315" s="1">
        <f t="shared" si="74"/>
        <v>0</v>
      </c>
      <c r="AK315" s="1">
        <f t="shared" si="75"/>
        <v>0</v>
      </c>
      <c r="AL315" s="1">
        <f t="shared" si="76"/>
        <v>1</v>
      </c>
      <c r="AM315" s="1">
        <f t="shared" si="77"/>
        <v>1</v>
      </c>
    </row>
    <row r="316" spans="16:39" x14ac:dyDescent="0.25">
      <c r="P316" s="1" t="s">
        <v>147</v>
      </c>
      <c r="Q316" s="1">
        <v>5.0999999999999996</v>
      </c>
      <c r="R316" s="1">
        <v>2</v>
      </c>
      <c r="S316" s="1">
        <v>1</v>
      </c>
      <c r="T316" s="1">
        <f>IF(AND((10&gt;S316),(S316&gt;R316),(R316&gt;2)),1,0)</f>
        <v>0</v>
      </c>
      <c r="U316" s="1">
        <f t="shared" si="70"/>
        <v>0</v>
      </c>
      <c r="V316" s="1">
        <f t="shared" si="71"/>
        <v>0</v>
      </c>
      <c r="W316" s="1">
        <f>IF(S316&lt;=2,1,0)</f>
        <v>1</v>
      </c>
      <c r="X316" s="1">
        <f t="shared" si="73"/>
        <v>1</v>
      </c>
      <c r="AE316" s="1" t="s">
        <v>171</v>
      </c>
      <c r="AF316" s="1">
        <v>4.7</v>
      </c>
      <c r="AG316" s="1">
        <v>4</v>
      </c>
      <c r="AH316" s="1">
        <v>0</v>
      </c>
      <c r="AI316" s="1">
        <f t="shared" si="78"/>
        <v>0</v>
      </c>
      <c r="AJ316" s="1">
        <f t="shared" si="74"/>
        <v>0</v>
      </c>
      <c r="AK316" s="1">
        <f t="shared" si="75"/>
        <v>0</v>
      </c>
      <c r="AL316" s="1">
        <f t="shared" si="76"/>
        <v>1</v>
      </c>
      <c r="AM316" s="1">
        <f t="shared" si="77"/>
        <v>1</v>
      </c>
    </row>
    <row r="317" spans="16:39" x14ac:dyDescent="0.25">
      <c r="Z317" s="1" t="s">
        <v>214</v>
      </c>
      <c r="AA317" s="1" t="s">
        <v>215</v>
      </c>
      <c r="AB317" s="1" t="s">
        <v>216</v>
      </c>
      <c r="AC317" s="1" t="s">
        <v>217</v>
      </c>
      <c r="AE317" s="1" t="s">
        <v>127</v>
      </c>
      <c r="AF317" s="1">
        <v>4.7</v>
      </c>
      <c r="AG317" s="1">
        <v>4</v>
      </c>
      <c r="AH317" s="1">
        <v>0</v>
      </c>
      <c r="AI317" s="1">
        <f t="shared" si="78"/>
        <v>0</v>
      </c>
      <c r="AJ317" s="1">
        <f t="shared" si="74"/>
        <v>0</v>
      </c>
      <c r="AK317" s="1">
        <f t="shared" si="75"/>
        <v>0</v>
      </c>
      <c r="AL317" s="1">
        <f t="shared" si="76"/>
        <v>1</v>
      </c>
      <c r="AM317" s="1">
        <f t="shared" si="77"/>
        <v>1</v>
      </c>
    </row>
    <row r="318" spans="16:39" x14ac:dyDescent="0.25">
      <c r="AE318" s="1" t="s">
        <v>127</v>
      </c>
      <c r="AF318" s="1">
        <v>4.7</v>
      </c>
      <c r="AG318" s="1">
        <v>4</v>
      </c>
      <c r="AH318" s="1">
        <v>0</v>
      </c>
      <c r="AI318" s="1">
        <f t="shared" si="78"/>
        <v>0</v>
      </c>
      <c r="AJ318" s="1">
        <f t="shared" si="74"/>
        <v>0</v>
      </c>
      <c r="AK318" s="1">
        <f t="shared" si="75"/>
        <v>0</v>
      </c>
      <c r="AL318" s="1">
        <f t="shared" si="76"/>
        <v>1</v>
      </c>
      <c r="AM318" s="1">
        <f t="shared" si="77"/>
        <v>1</v>
      </c>
    </row>
    <row r="319" spans="16:39" x14ac:dyDescent="0.25">
      <c r="S319" s="1">
        <f>COUNT(S2:S317)</f>
        <v>315</v>
      </c>
      <c r="T319" s="1">
        <f>COUNTIF(T2:T317,1)</f>
        <v>110</v>
      </c>
      <c r="U319" s="1">
        <f>COUNTIF(U2:U317,1)</f>
        <v>1</v>
      </c>
      <c r="V319" s="1">
        <f>COUNTIF(V2:V317,1)</f>
        <v>17</v>
      </c>
      <c r="W319" s="1">
        <f>COUNTIF(W2:W317,1)</f>
        <v>187</v>
      </c>
      <c r="X319" s="1">
        <f>COUNTIF(X2:X317,1)</f>
        <v>315</v>
      </c>
      <c r="Z319" s="2">
        <f>(T319)/(T319+V319)</f>
        <v>0.86614173228346458</v>
      </c>
      <c r="AA319" s="2">
        <f>(U319)/(U319+W319)</f>
        <v>5.3191489361702126E-3</v>
      </c>
      <c r="AB319" s="2">
        <f>(Z319+AA319)/2</f>
        <v>0.43573044060981742</v>
      </c>
      <c r="AC319" s="2">
        <f>(T319+U319)/(T319+U319+V319+W319)</f>
        <v>0.35238095238095241</v>
      </c>
      <c r="AE319" s="1" t="s">
        <v>127</v>
      </c>
      <c r="AF319" s="1">
        <v>4.7</v>
      </c>
      <c r="AG319" s="1">
        <v>4</v>
      </c>
      <c r="AH319" s="1">
        <v>0</v>
      </c>
      <c r="AI319" s="1">
        <f t="shared" si="78"/>
        <v>0</v>
      </c>
      <c r="AJ319" s="1">
        <f t="shared" si="74"/>
        <v>0</v>
      </c>
      <c r="AK319" s="1">
        <f t="shared" si="75"/>
        <v>0</v>
      </c>
      <c r="AL319" s="1">
        <f t="shared" si="76"/>
        <v>1</v>
      </c>
      <c r="AM319" s="1">
        <f t="shared" si="77"/>
        <v>1</v>
      </c>
    </row>
    <row r="320" spans="16:39" x14ac:dyDescent="0.25">
      <c r="AE320" s="1" t="s">
        <v>145</v>
      </c>
      <c r="AF320" s="1">
        <v>4.7</v>
      </c>
      <c r="AG320" s="1">
        <v>4</v>
      </c>
      <c r="AH320" s="1">
        <v>0</v>
      </c>
      <c r="AI320" s="1">
        <f t="shared" si="78"/>
        <v>0</v>
      </c>
      <c r="AJ320" s="1">
        <f t="shared" si="74"/>
        <v>0</v>
      </c>
      <c r="AK320" s="1">
        <f t="shared" si="75"/>
        <v>0</v>
      </c>
      <c r="AL320" s="1">
        <f t="shared" si="76"/>
        <v>1</v>
      </c>
      <c r="AM320" s="1">
        <f t="shared" si="77"/>
        <v>1</v>
      </c>
    </row>
    <row r="321" spans="23:39" x14ac:dyDescent="0.25">
      <c r="W321" s="1" t="s">
        <v>218</v>
      </c>
      <c r="X321" s="1">
        <f>W319/X319</f>
        <v>0.59365079365079365</v>
      </c>
      <c r="AE321" s="1" t="s">
        <v>127</v>
      </c>
      <c r="AF321" s="1">
        <v>4.7</v>
      </c>
      <c r="AG321" s="1">
        <v>4</v>
      </c>
      <c r="AH321" s="1">
        <v>-1</v>
      </c>
      <c r="AI321" s="1">
        <f t="shared" si="78"/>
        <v>0</v>
      </c>
      <c r="AJ321" s="1">
        <f t="shared" si="74"/>
        <v>0</v>
      </c>
      <c r="AK321" s="1">
        <f t="shared" si="75"/>
        <v>0</v>
      </c>
      <c r="AL321" s="1">
        <f t="shared" si="76"/>
        <v>1</v>
      </c>
      <c r="AM321" s="1">
        <f t="shared" si="77"/>
        <v>1</v>
      </c>
    </row>
    <row r="322" spans="23:39" x14ac:dyDescent="0.25">
      <c r="AE322" s="1" t="s">
        <v>138</v>
      </c>
      <c r="AF322" s="1">
        <v>4.7</v>
      </c>
      <c r="AG322" s="1">
        <v>4</v>
      </c>
      <c r="AH322" s="1">
        <v>-2</v>
      </c>
      <c r="AI322" s="1">
        <f t="shared" si="78"/>
        <v>0</v>
      </c>
      <c r="AJ322" s="1">
        <f t="shared" ref="AJ322:AJ385" si="80">IF(AND((AH322&lt;AG322),(AH322&gt;2),(AG322&lt;10)),1,0)</f>
        <v>0</v>
      </c>
      <c r="AK322" s="1">
        <f t="shared" ref="AK322:AK385" si="81">IF(AH322&gt;=10,1,0)</f>
        <v>0</v>
      </c>
      <c r="AL322" s="1">
        <f t="shared" ref="AL322:AL385" si="82">IF(AH322&lt;=2,1,0)</f>
        <v>1</v>
      </c>
      <c r="AM322" s="1">
        <f t="shared" ref="AM322:AM385" si="83">SUM(AI322:AL322)</f>
        <v>1</v>
      </c>
    </row>
    <row r="323" spans="23:39" x14ac:dyDescent="0.25">
      <c r="AE323" s="1" t="s">
        <v>117</v>
      </c>
      <c r="AF323" s="1">
        <v>4.5999999999999996</v>
      </c>
      <c r="AG323" s="1">
        <v>4</v>
      </c>
      <c r="AH323" s="1">
        <v>2</v>
      </c>
      <c r="AI323" s="1">
        <f t="shared" si="78"/>
        <v>0</v>
      </c>
      <c r="AJ323" s="1">
        <f t="shared" si="80"/>
        <v>0</v>
      </c>
      <c r="AK323" s="1">
        <f t="shared" si="81"/>
        <v>0</v>
      </c>
      <c r="AL323" s="1">
        <f t="shared" si="82"/>
        <v>1</v>
      </c>
      <c r="AM323" s="1">
        <f t="shared" si="83"/>
        <v>1</v>
      </c>
    </row>
    <row r="324" spans="23:39" x14ac:dyDescent="0.25">
      <c r="AE324" s="1" t="s">
        <v>117</v>
      </c>
      <c r="AF324" s="1">
        <v>4.5999999999999996</v>
      </c>
      <c r="AG324" s="1">
        <v>4</v>
      </c>
      <c r="AH324" s="1">
        <v>2</v>
      </c>
      <c r="AI324" s="1">
        <f t="shared" si="78"/>
        <v>0</v>
      </c>
      <c r="AJ324" s="1">
        <f t="shared" si="80"/>
        <v>0</v>
      </c>
      <c r="AK324" s="1">
        <f t="shared" si="81"/>
        <v>0</v>
      </c>
      <c r="AL324" s="1">
        <f t="shared" si="82"/>
        <v>1</v>
      </c>
      <c r="AM324" s="1">
        <f t="shared" si="83"/>
        <v>1</v>
      </c>
    </row>
    <row r="325" spans="23:39" x14ac:dyDescent="0.25">
      <c r="AE325" s="1" t="s">
        <v>133</v>
      </c>
      <c r="AF325" s="1">
        <v>4.5999999999999996</v>
      </c>
      <c r="AG325" s="1">
        <v>4</v>
      </c>
      <c r="AH325" s="1">
        <v>2</v>
      </c>
      <c r="AI325" s="1">
        <f t="shared" si="78"/>
        <v>0</v>
      </c>
      <c r="AJ325" s="1">
        <f t="shared" si="80"/>
        <v>0</v>
      </c>
      <c r="AK325" s="1">
        <f t="shared" si="81"/>
        <v>0</v>
      </c>
      <c r="AL325" s="1">
        <f t="shared" si="82"/>
        <v>1</v>
      </c>
      <c r="AM325" s="1">
        <f t="shared" si="83"/>
        <v>1</v>
      </c>
    </row>
    <row r="326" spans="23:39" x14ac:dyDescent="0.25">
      <c r="AE326" s="1" t="s">
        <v>81</v>
      </c>
      <c r="AF326" s="1">
        <v>4.5999999999999996</v>
      </c>
      <c r="AG326" s="1">
        <v>4</v>
      </c>
      <c r="AH326" s="1">
        <v>1</v>
      </c>
      <c r="AI326" s="1">
        <f t="shared" si="78"/>
        <v>0</v>
      </c>
      <c r="AJ326" s="1">
        <f t="shared" si="80"/>
        <v>0</v>
      </c>
      <c r="AK326" s="1">
        <f t="shared" si="81"/>
        <v>0</v>
      </c>
      <c r="AL326" s="1">
        <f t="shared" si="82"/>
        <v>1</v>
      </c>
      <c r="AM326" s="1">
        <f t="shared" si="83"/>
        <v>1</v>
      </c>
    </row>
    <row r="327" spans="23:39" x14ac:dyDescent="0.25">
      <c r="AE327" s="1" t="s">
        <v>143</v>
      </c>
      <c r="AF327" s="1">
        <v>4.5999999999999996</v>
      </c>
      <c r="AG327" s="1">
        <v>4</v>
      </c>
      <c r="AH327" s="1">
        <v>1</v>
      </c>
      <c r="AI327" s="1">
        <f t="shared" si="78"/>
        <v>0</v>
      </c>
      <c r="AJ327" s="1">
        <f t="shared" si="80"/>
        <v>0</v>
      </c>
      <c r="AK327" s="1">
        <f t="shared" si="81"/>
        <v>0</v>
      </c>
      <c r="AL327" s="1">
        <f t="shared" si="82"/>
        <v>1</v>
      </c>
      <c r="AM327" s="1">
        <f t="shared" si="83"/>
        <v>1</v>
      </c>
    </row>
    <row r="328" spans="23:39" x14ac:dyDescent="0.25">
      <c r="AE328" s="1" t="s">
        <v>183</v>
      </c>
      <c r="AF328" s="1">
        <v>4.5999999999999996</v>
      </c>
      <c r="AG328" s="1">
        <v>4</v>
      </c>
      <c r="AH328" s="1">
        <v>1</v>
      </c>
      <c r="AI328" s="1">
        <f t="shared" ref="AI328:AI391" si="84">IF(AND((10&gt;AH328),(AH328&gt;AG328),(AG328&gt;2)),1,0)</f>
        <v>0</v>
      </c>
      <c r="AJ328" s="1">
        <f t="shared" si="80"/>
        <v>0</v>
      </c>
      <c r="AK328" s="1">
        <f t="shared" si="81"/>
        <v>0</v>
      </c>
      <c r="AL328" s="1">
        <f t="shared" si="82"/>
        <v>1</v>
      </c>
      <c r="AM328" s="1">
        <f t="shared" si="83"/>
        <v>1</v>
      </c>
    </row>
    <row r="329" spans="23:39" x14ac:dyDescent="0.25">
      <c r="AE329" s="1" t="s">
        <v>117</v>
      </c>
      <c r="AF329" s="1">
        <v>4.5999999999999996</v>
      </c>
      <c r="AG329" s="1">
        <v>4</v>
      </c>
      <c r="AH329" s="1">
        <v>1</v>
      </c>
      <c r="AI329" s="1">
        <f t="shared" si="84"/>
        <v>0</v>
      </c>
      <c r="AJ329" s="1">
        <f t="shared" si="80"/>
        <v>0</v>
      </c>
      <c r="AK329" s="1">
        <f t="shared" si="81"/>
        <v>0</v>
      </c>
      <c r="AL329" s="1">
        <f t="shared" si="82"/>
        <v>1</v>
      </c>
      <c r="AM329" s="1">
        <f t="shared" si="83"/>
        <v>1</v>
      </c>
    </row>
    <row r="330" spans="23:39" x14ac:dyDescent="0.25">
      <c r="AE330" s="1" t="s">
        <v>133</v>
      </c>
      <c r="AF330" s="1">
        <v>4.5999999999999996</v>
      </c>
      <c r="AG330" s="1">
        <v>4</v>
      </c>
      <c r="AH330" s="1">
        <v>1</v>
      </c>
      <c r="AI330" s="1">
        <f t="shared" si="84"/>
        <v>0</v>
      </c>
      <c r="AJ330" s="1">
        <f t="shared" si="80"/>
        <v>0</v>
      </c>
      <c r="AK330" s="1">
        <f t="shared" si="81"/>
        <v>0</v>
      </c>
      <c r="AL330" s="1">
        <f t="shared" si="82"/>
        <v>1</v>
      </c>
      <c r="AM330" s="1">
        <f t="shared" si="83"/>
        <v>1</v>
      </c>
    </row>
    <row r="331" spans="23:39" x14ac:dyDescent="0.25">
      <c r="AE331" s="1" t="s">
        <v>117</v>
      </c>
      <c r="AF331" s="1">
        <v>4.5999999999999996</v>
      </c>
      <c r="AG331" s="1">
        <v>4</v>
      </c>
      <c r="AH331" s="1">
        <v>1</v>
      </c>
      <c r="AI331" s="1">
        <f t="shared" si="84"/>
        <v>0</v>
      </c>
      <c r="AJ331" s="1">
        <f t="shared" si="80"/>
        <v>0</v>
      </c>
      <c r="AK331" s="1">
        <f t="shared" si="81"/>
        <v>0</v>
      </c>
      <c r="AL331" s="1">
        <f t="shared" si="82"/>
        <v>1</v>
      </c>
      <c r="AM331" s="1">
        <f t="shared" si="83"/>
        <v>1</v>
      </c>
    </row>
    <row r="332" spans="23:39" x14ac:dyDescent="0.25">
      <c r="AE332" s="1" t="s">
        <v>117</v>
      </c>
      <c r="AF332" s="1">
        <v>4.5999999999999996</v>
      </c>
      <c r="AG332" s="1">
        <v>4</v>
      </c>
      <c r="AH332" s="1">
        <v>1</v>
      </c>
      <c r="AI332" s="1">
        <f t="shared" si="84"/>
        <v>0</v>
      </c>
      <c r="AJ332" s="1">
        <f t="shared" si="80"/>
        <v>0</v>
      </c>
      <c r="AK332" s="1">
        <f t="shared" si="81"/>
        <v>0</v>
      </c>
      <c r="AL332" s="1">
        <f t="shared" si="82"/>
        <v>1</v>
      </c>
      <c r="AM332" s="1">
        <f t="shared" si="83"/>
        <v>1</v>
      </c>
    </row>
    <row r="333" spans="23:39" x14ac:dyDescent="0.25">
      <c r="AE333" s="1" t="s">
        <v>117</v>
      </c>
      <c r="AF333" s="1">
        <v>4.5999999999999996</v>
      </c>
      <c r="AG333" s="1">
        <v>4</v>
      </c>
      <c r="AH333" s="1">
        <v>1</v>
      </c>
      <c r="AI333" s="1">
        <f t="shared" si="84"/>
        <v>0</v>
      </c>
      <c r="AJ333" s="1">
        <f t="shared" si="80"/>
        <v>0</v>
      </c>
      <c r="AK333" s="1">
        <f t="shared" si="81"/>
        <v>0</v>
      </c>
      <c r="AL333" s="1">
        <f t="shared" si="82"/>
        <v>1</v>
      </c>
      <c r="AM333" s="1">
        <f t="shared" si="83"/>
        <v>1</v>
      </c>
    </row>
    <row r="334" spans="23:39" x14ac:dyDescent="0.25">
      <c r="AE334" s="1" t="s">
        <v>143</v>
      </c>
      <c r="AF334" s="1">
        <v>4.5999999999999996</v>
      </c>
      <c r="AG334" s="1">
        <v>4</v>
      </c>
      <c r="AH334" s="1">
        <v>1</v>
      </c>
      <c r="AI334" s="1">
        <f t="shared" si="84"/>
        <v>0</v>
      </c>
      <c r="AJ334" s="1">
        <f t="shared" si="80"/>
        <v>0</v>
      </c>
      <c r="AK334" s="1">
        <f t="shared" si="81"/>
        <v>0</v>
      </c>
      <c r="AL334" s="1">
        <f t="shared" si="82"/>
        <v>1</v>
      </c>
      <c r="AM334" s="1">
        <f t="shared" si="83"/>
        <v>1</v>
      </c>
    </row>
    <row r="335" spans="23:39" x14ac:dyDescent="0.25">
      <c r="AE335" s="1" t="s">
        <v>143</v>
      </c>
      <c r="AF335" s="1">
        <v>4.5999999999999996</v>
      </c>
      <c r="AG335" s="1">
        <v>4</v>
      </c>
      <c r="AH335" s="1">
        <v>0</v>
      </c>
      <c r="AI335" s="1">
        <f t="shared" si="84"/>
        <v>0</v>
      </c>
      <c r="AJ335" s="1">
        <f t="shared" si="80"/>
        <v>0</v>
      </c>
      <c r="AK335" s="1">
        <f t="shared" si="81"/>
        <v>0</v>
      </c>
      <c r="AL335" s="1">
        <f t="shared" si="82"/>
        <v>1</v>
      </c>
      <c r="AM335" s="1">
        <f t="shared" si="83"/>
        <v>1</v>
      </c>
    </row>
    <row r="336" spans="23:39" x14ac:dyDescent="0.25">
      <c r="AE336" s="1" t="s">
        <v>133</v>
      </c>
      <c r="AF336" s="1">
        <v>4.5999999999999996</v>
      </c>
      <c r="AG336" s="1">
        <v>4</v>
      </c>
      <c r="AH336" s="1">
        <v>-1</v>
      </c>
      <c r="AI336" s="1">
        <f t="shared" si="84"/>
        <v>0</v>
      </c>
      <c r="AJ336" s="1">
        <f t="shared" si="80"/>
        <v>0</v>
      </c>
      <c r="AK336" s="1">
        <f t="shared" si="81"/>
        <v>0</v>
      </c>
      <c r="AL336" s="1">
        <f t="shared" si="82"/>
        <v>1</v>
      </c>
      <c r="AM336" s="1">
        <f t="shared" si="83"/>
        <v>1</v>
      </c>
    </row>
    <row r="337" spans="31:39" x14ac:dyDescent="0.25">
      <c r="AE337" s="1" t="s">
        <v>93</v>
      </c>
      <c r="AF337" s="1">
        <v>4.5</v>
      </c>
      <c r="AG337" s="1">
        <v>4</v>
      </c>
      <c r="AH337" s="1">
        <v>2</v>
      </c>
      <c r="AI337" s="1">
        <f t="shared" si="84"/>
        <v>0</v>
      </c>
      <c r="AJ337" s="1">
        <f t="shared" si="80"/>
        <v>0</v>
      </c>
      <c r="AK337" s="1">
        <f t="shared" si="81"/>
        <v>0</v>
      </c>
      <c r="AL337" s="1">
        <f t="shared" si="82"/>
        <v>1</v>
      </c>
      <c r="AM337" s="1">
        <f t="shared" si="83"/>
        <v>1</v>
      </c>
    </row>
    <row r="338" spans="31:39" x14ac:dyDescent="0.25">
      <c r="AE338" s="1" t="s">
        <v>114</v>
      </c>
      <c r="AF338" s="1">
        <v>4.5</v>
      </c>
      <c r="AG338" s="1">
        <v>4</v>
      </c>
      <c r="AH338" s="1">
        <v>2</v>
      </c>
      <c r="AI338" s="1">
        <f t="shared" si="84"/>
        <v>0</v>
      </c>
      <c r="AJ338" s="1">
        <f t="shared" si="80"/>
        <v>0</v>
      </c>
      <c r="AK338" s="1">
        <f t="shared" si="81"/>
        <v>0</v>
      </c>
      <c r="AL338" s="1">
        <f t="shared" si="82"/>
        <v>1</v>
      </c>
      <c r="AM338" s="1">
        <f t="shared" si="83"/>
        <v>1</v>
      </c>
    </row>
    <row r="339" spans="31:39" x14ac:dyDescent="0.25">
      <c r="AE339" s="1" t="s">
        <v>122</v>
      </c>
      <c r="AF339" s="1">
        <v>4.5</v>
      </c>
      <c r="AG339" s="1">
        <v>4</v>
      </c>
      <c r="AH339" s="1">
        <v>2</v>
      </c>
      <c r="AI339" s="1">
        <f t="shared" si="84"/>
        <v>0</v>
      </c>
      <c r="AJ339" s="1">
        <f t="shared" si="80"/>
        <v>0</v>
      </c>
      <c r="AK339" s="1">
        <f t="shared" si="81"/>
        <v>0</v>
      </c>
      <c r="AL339" s="1">
        <f t="shared" si="82"/>
        <v>1</v>
      </c>
      <c r="AM339" s="1">
        <f t="shared" si="83"/>
        <v>1</v>
      </c>
    </row>
    <row r="340" spans="31:39" x14ac:dyDescent="0.25">
      <c r="AE340" s="1" t="s">
        <v>62</v>
      </c>
      <c r="AF340" s="1">
        <v>4.5</v>
      </c>
      <c r="AG340" s="1">
        <v>4</v>
      </c>
      <c r="AH340" s="1">
        <v>2</v>
      </c>
      <c r="AI340" s="1">
        <f t="shared" si="84"/>
        <v>0</v>
      </c>
      <c r="AJ340" s="1">
        <f t="shared" si="80"/>
        <v>0</v>
      </c>
      <c r="AK340" s="1">
        <f t="shared" si="81"/>
        <v>0</v>
      </c>
      <c r="AL340" s="1">
        <f t="shared" si="82"/>
        <v>1</v>
      </c>
      <c r="AM340" s="1">
        <f t="shared" si="83"/>
        <v>1</v>
      </c>
    </row>
    <row r="341" spans="31:39" x14ac:dyDescent="0.25">
      <c r="AE341" s="1" t="s">
        <v>64</v>
      </c>
      <c r="AF341" s="1">
        <v>4.5</v>
      </c>
      <c r="AG341" s="1">
        <v>4</v>
      </c>
      <c r="AH341" s="1">
        <v>2</v>
      </c>
      <c r="AI341" s="1">
        <f t="shared" si="84"/>
        <v>0</v>
      </c>
      <c r="AJ341" s="1">
        <f t="shared" si="80"/>
        <v>0</v>
      </c>
      <c r="AK341" s="1">
        <f t="shared" si="81"/>
        <v>0</v>
      </c>
      <c r="AL341" s="1">
        <f t="shared" si="82"/>
        <v>1</v>
      </c>
      <c r="AM341" s="1">
        <f t="shared" si="83"/>
        <v>1</v>
      </c>
    </row>
    <row r="342" spans="31:39" x14ac:dyDescent="0.25">
      <c r="AE342" s="1" t="s">
        <v>97</v>
      </c>
      <c r="AF342" s="1">
        <v>4.5</v>
      </c>
      <c r="AG342" s="1">
        <v>4</v>
      </c>
      <c r="AH342" s="1">
        <v>2</v>
      </c>
      <c r="AI342" s="1">
        <f t="shared" si="84"/>
        <v>0</v>
      </c>
      <c r="AJ342" s="1">
        <f t="shared" si="80"/>
        <v>0</v>
      </c>
      <c r="AK342" s="1">
        <f t="shared" si="81"/>
        <v>0</v>
      </c>
      <c r="AL342" s="1">
        <f t="shared" si="82"/>
        <v>1</v>
      </c>
      <c r="AM342" s="1">
        <f t="shared" si="83"/>
        <v>1</v>
      </c>
    </row>
    <row r="343" spans="31:39" x14ac:dyDescent="0.25">
      <c r="AE343" s="1" t="s">
        <v>124</v>
      </c>
      <c r="AF343" s="1">
        <v>4.5</v>
      </c>
      <c r="AG343" s="1">
        <v>4</v>
      </c>
      <c r="AH343" s="1">
        <v>2</v>
      </c>
      <c r="AI343" s="1">
        <f t="shared" si="84"/>
        <v>0</v>
      </c>
      <c r="AJ343" s="1">
        <f t="shared" si="80"/>
        <v>0</v>
      </c>
      <c r="AK343" s="1">
        <f t="shared" si="81"/>
        <v>0</v>
      </c>
      <c r="AL343" s="1">
        <f t="shared" si="82"/>
        <v>1</v>
      </c>
      <c r="AM343" s="1">
        <f t="shared" si="83"/>
        <v>1</v>
      </c>
    </row>
    <row r="344" spans="31:39" x14ac:dyDescent="0.25">
      <c r="AE344" s="1" t="s">
        <v>114</v>
      </c>
      <c r="AF344" s="1">
        <v>4.5</v>
      </c>
      <c r="AG344" s="1">
        <v>4</v>
      </c>
      <c r="AH344" s="1">
        <v>2</v>
      </c>
      <c r="AI344" s="1">
        <f t="shared" si="84"/>
        <v>0</v>
      </c>
      <c r="AJ344" s="1">
        <f t="shared" si="80"/>
        <v>0</v>
      </c>
      <c r="AK344" s="1">
        <f t="shared" si="81"/>
        <v>0</v>
      </c>
      <c r="AL344" s="1">
        <f t="shared" si="82"/>
        <v>1</v>
      </c>
      <c r="AM344" s="1">
        <f t="shared" si="83"/>
        <v>1</v>
      </c>
    </row>
    <row r="345" spans="31:39" x14ac:dyDescent="0.25">
      <c r="AE345" s="1" t="s">
        <v>167</v>
      </c>
      <c r="AF345" s="1">
        <v>4.5</v>
      </c>
      <c r="AG345" s="1">
        <v>4</v>
      </c>
      <c r="AH345" s="1">
        <v>2</v>
      </c>
      <c r="AI345" s="1">
        <f t="shared" si="84"/>
        <v>0</v>
      </c>
      <c r="AJ345" s="1">
        <f t="shared" si="80"/>
        <v>0</v>
      </c>
      <c r="AK345" s="1">
        <f t="shared" si="81"/>
        <v>0</v>
      </c>
      <c r="AL345" s="1">
        <f t="shared" si="82"/>
        <v>1</v>
      </c>
      <c r="AM345" s="1">
        <f t="shared" si="83"/>
        <v>1</v>
      </c>
    </row>
    <row r="346" spans="31:39" x14ac:dyDescent="0.25">
      <c r="AE346" s="1" t="s">
        <v>195</v>
      </c>
      <c r="AF346" s="1">
        <v>4.5</v>
      </c>
      <c r="AG346" s="1">
        <v>4</v>
      </c>
      <c r="AH346" s="1">
        <v>2</v>
      </c>
      <c r="AI346" s="1">
        <f t="shared" si="84"/>
        <v>0</v>
      </c>
      <c r="AJ346" s="1">
        <f t="shared" si="80"/>
        <v>0</v>
      </c>
      <c r="AK346" s="1">
        <f t="shared" si="81"/>
        <v>0</v>
      </c>
      <c r="AL346" s="1">
        <f t="shared" si="82"/>
        <v>1</v>
      </c>
      <c r="AM346" s="1">
        <f t="shared" si="83"/>
        <v>1</v>
      </c>
    </row>
    <row r="347" spans="31:39" x14ac:dyDescent="0.25">
      <c r="AE347" s="1" t="s">
        <v>181</v>
      </c>
      <c r="AF347" s="1">
        <v>4.5</v>
      </c>
      <c r="AG347" s="1">
        <v>4</v>
      </c>
      <c r="AH347" s="1">
        <v>2</v>
      </c>
      <c r="AI347" s="1">
        <f t="shared" si="84"/>
        <v>0</v>
      </c>
      <c r="AJ347" s="1">
        <f t="shared" si="80"/>
        <v>0</v>
      </c>
      <c r="AK347" s="1">
        <f t="shared" si="81"/>
        <v>0</v>
      </c>
      <c r="AL347" s="1">
        <f t="shared" si="82"/>
        <v>1</v>
      </c>
      <c r="AM347" s="1">
        <f t="shared" si="83"/>
        <v>1</v>
      </c>
    </row>
    <row r="348" spans="31:39" x14ac:dyDescent="0.25">
      <c r="AE348" s="1" t="s">
        <v>97</v>
      </c>
      <c r="AF348" s="1">
        <v>4.5</v>
      </c>
      <c r="AG348" s="1">
        <v>4</v>
      </c>
      <c r="AH348" s="1">
        <v>2</v>
      </c>
      <c r="AI348" s="1">
        <f t="shared" si="84"/>
        <v>0</v>
      </c>
      <c r="AJ348" s="1">
        <f t="shared" si="80"/>
        <v>0</v>
      </c>
      <c r="AK348" s="1">
        <f t="shared" si="81"/>
        <v>0</v>
      </c>
      <c r="AL348" s="1">
        <f t="shared" si="82"/>
        <v>1</v>
      </c>
      <c r="AM348" s="1">
        <f t="shared" si="83"/>
        <v>1</v>
      </c>
    </row>
    <row r="349" spans="31:39" x14ac:dyDescent="0.25">
      <c r="AE349" s="1" t="s">
        <v>111</v>
      </c>
      <c r="AF349" s="1">
        <v>4.5</v>
      </c>
      <c r="AG349" s="1">
        <v>4</v>
      </c>
      <c r="AH349" s="1">
        <v>2</v>
      </c>
      <c r="AI349" s="1">
        <f t="shared" si="84"/>
        <v>0</v>
      </c>
      <c r="AJ349" s="1">
        <f t="shared" si="80"/>
        <v>0</v>
      </c>
      <c r="AK349" s="1">
        <f t="shared" si="81"/>
        <v>0</v>
      </c>
      <c r="AL349" s="1">
        <f t="shared" si="82"/>
        <v>1</v>
      </c>
      <c r="AM349" s="1">
        <f t="shared" si="83"/>
        <v>1</v>
      </c>
    </row>
    <row r="350" spans="31:39" x14ac:dyDescent="0.25">
      <c r="AE350" s="1" t="s">
        <v>97</v>
      </c>
      <c r="AF350" s="1">
        <v>4.5</v>
      </c>
      <c r="AG350" s="1">
        <v>4</v>
      </c>
      <c r="AH350" s="1">
        <v>2</v>
      </c>
      <c r="AI350" s="1">
        <f t="shared" si="84"/>
        <v>0</v>
      </c>
      <c r="AJ350" s="1">
        <f t="shared" si="80"/>
        <v>0</v>
      </c>
      <c r="AK350" s="1">
        <f t="shared" si="81"/>
        <v>0</v>
      </c>
      <c r="AL350" s="1">
        <f t="shared" si="82"/>
        <v>1</v>
      </c>
      <c r="AM350" s="1">
        <f t="shared" si="83"/>
        <v>1</v>
      </c>
    </row>
    <row r="351" spans="31:39" x14ac:dyDescent="0.25">
      <c r="AE351" s="1" t="s">
        <v>195</v>
      </c>
      <c r="AF351" s="1">
        <v>4.5</v>
      </c>
      <c r="AG351" s="1">
        <v>4</v>
      </c>
      <c r="AH351" s="1">
        <v>2</v>
      </c>
      <c r="AI351" s="1">
        <f t="shared" si="84"/>
        <v>0</v>
      </c>
      <c r="AJ351" s="1">
        <f t="shared" si="80"/>
        <v>0</v>
      </c>
      <c r="AK351" s="1">
        <f t="shared" si="81"/>
        <v>0</v>
      </c>
      <c r="AL351" s="1">
        <f t="shared" si="82"/>
        <v>1</v>
      </c>
      <c r="AM351" s="1">
        <f t="shared" si="83"/>
        <v>1</v>
      </c>
    </row>
    <row r="352" spans="31:39" x14ac:dyDescent="0.25">
      <c r="AE352" s="1" t="s">
        <v>111</v>
      </c>
      <c r="AF352" s="1">
        <v>4.5</v>
      </c>
      <c r="AG352" s="1">
        <v>4</v>
      </c>
      <c r="AH352" s="1">
        <v>2</v>
      </c>
      <c r="AI352" s="1">
        <f t="shared" si="84"/>
        <v>0</v>
      </c>
      <c r="AJ352" s="1">
        <f t="shared" si="80"/>
        <v>0</v>
      </c>
      <c r="AK352" s="1">
        <f t="shared" si="81"/>
        <v>0</v>
      </c>
      <c r="AL352" s="1">
        <f t="shared" si="82"/>
        <v>1</v>
      </c>
      <c r="AM352" s="1">
        <f t="shared" si="83"/>
        <v>1</v>
      </c>
    </row>
    <row r="353" spans="31:39" x14ac:dyDescent="0.25">
      <c r="AE353" s="1" t="s">
        <v>114</v>
      </c>
      <c r="AF353" s="1">
        <v>4.5</v>
      </c>
      <c r="AG353" s="1">
        <v>4</v>
      </c>
      <c r="AH353" s="1">
        <v>2</v>
      </c>
      <c r="AI353" s="1">
        <f t="shared" si="84"/>
        <v>0</v>
      </c>
      <c r="AJ353" s="1">
        <f t="shared" si="80"/>
        <v>0</v>
      </c>
      <c r="AK353" s="1">
        <f t="shared" si="81"/>
        <v>0</v>
      </c>
      <c r="AL353" s="1">
        <f t="shared" si="82"/>
        <v>1</v>
      </c>
      <c r="AM353" s="1">
        <f t="shared" si="83"/>
        <v>1</v>
      </c>
    </row>
    <row r="354" spans="31:39" x14ac:dyDescent="0.25">
      <c r="AE354" s="1" t="s">
        <v>97</v>
      </c>
      <c r="AF354" s="1">
        <v>4.5</v>
      </c>
      <c r="AG354" s="1">
        <v>4</v>
      </c>
      <c r="AH354" s="1">
        <v>2</v>
      </c>
      <c r="AI354" s="1">
        <f t="shared" si="84"/>
        <v>0</v>
      </c>
      <c r="AJ354" s="1">
        <f t="shared" si="80"/>
        <v>0</v>
      </c>
      <c r="AK354" s="1">
        <f t="shared" si="81"/>
        <v>0</v>
      </c>
      <c r="AL354" s="1">
        <f t="shared" si="82"/>
        <v>1</v>
      </c>
      <c r="AM354" s="1">
        <f t="shared" si="83"/>
        <v>1</v>
      </c>
    </row>
    <row r="355" spans="31:39" x14ac:dyDescent="0.25">
      <c r="AE355" s="1" t="s">
        <v>122</v>
      </c>
      <c r="AF355" s="1">
        <v>4.5</v>
      </c>
      <c r="AG355" s="1">
        <v>4</v>
      </c>
      <c r="AH355" s="1">
        <v>2</v>
      </c>
      <c r="AI355" s="1">
        <f t="shared" si="84"/>
        <v>0</v>
      </c>
      <c r="AJ355" s="1">
        <f t="shared" si="80"/>
        <v>0</v>
      </c>
      <c r="AK355" s="1">
        <f t="shared" si="81"/>
        <v>0</v>
      </c>
      <c r="AL355" s="1">
        <f t="shared" si="82"/>
        <v>1</v>
      </c>
      <c r="AM355" s="1">
        <f t="shared" si="83"/>
        <v>1</v>
      </c>
    </row>
    <row r="356" spans="31:39" x14ac:dyDescent="0.25">
      <c r="AE356" s="1" t="s">
        <v>62</v>
      </c>
      <c r="AF356" s="1">
        <v>4.5</v>
      </c>
      <c r="AG356" s="1">
        <v>4</v>
      </c>
      <c r="AH356" s="1">
        <v>2</v>
      </c>
      <c r="AI356" s="1">
        <f t="shared" si="84"/>
        <v>0</v>
      </c>
      <c r="AJ356" s="1">
        <f t="shared" si="80"/>
        <v>0</v>
      </c>
      <c r="AK356" s="1">
        <f t="shared" si="81"/>
        <v>0</v>
      </c>
      <c r="AL356" s="1">
        <f t="shared" si="82"/>
        <v>1</v>
      </c>
      <c r="AM356" s="1">
        <f t="shared" si="83"/>
        <v>1</v>
      </c>
    </row>
    <row r="357" spans="31:39" x14ac:dyDescent="0.25">
      <c r="AE357" s="1" t="s">
        <v>181</v>
      </c>
      <c r="AF357" s="1">
        <v>4.5</v>
      </c>
      <c r="AG357" s="1">
        <v>4</v>
      </c>
      <c r="AH357" s="1">
        <v>2</v>
      </c>
      <c r="AI357" s="1">
        <f t="shared" si="84"/>
        <v>0</v>
      </c>
      <c r="AJ357" s="1">
        <f t="shared" si="80"/>
        <v>0</v>
      </c>
      <c r="AK357" s="1">
        <f t="shared" si="81"/>
        <v>0</v>
      </c>
      <c r="AL357" s="1">
        <f t="shared" si="82"/>
        <v>1</v>
      </c>
      <c r="AM357" s="1">
        <f t="shared" si="83"/>
        <v>1</v>
      </c>
    </row>
    <row r="358" spans="31:39" x14ac:dyDescent="0.25">
      <c r="AE358" s="1" t="s">
        <v>64</v>
      </c>
      <c r="AF358" s="1">
        <v>4.5</v>
      </c>
      <c r="AG358" s="1">
        <v>4</v>
      </c>
      <c r="AH358" s="1">
        <v>2</v>
      </c>
      <c r="AI358" s="1">
        <f t="shared" si="84"/>
        <v>0</v>
      </c>
      <c r="AJ358" s="1">
        <f t="shared" si="80"/>
        <v>0</v>
      </c>
      <c r="AK358" s="1">
        <f t="shared" si="81"/>
        <v>0</v>
      </c>
      <c r="AL358" s="1">
        <f t="shared" si="82"/>
        <v>1</v>
      </c>
      <c r="AM358" s="1">
        <f t="shared" si="83"/>
        <v>1</v>
      </c>
    </row>
    <row r="359" spans="31:39" x14ac:dyDescent="0.25">
      <c r="AE359" s="1" t="s">
        <v>97</v>
      </c>
      <c r="AF359" s="1">
        <v>4.5</v>
      </c>
      <c r="AG359" s="1">
        <v>4</v>
      </c>
      <c r="AH359" s="1">
        <v>2</v>
      </c>
      <c r="AI359" s="1">
        <f t="shared" si="84"/>
        <v>0</v>
      </c>
      <c r="AJ359" s="1">
        <f t="shared" si="80"/>
        <v>0</v>
      </c>
      <c r="AK359" s="1">
        <f t="shared" si="81"/>
        <v>0</v>
      </c>
      <c r="AL359" s="1">
        <f t="shared" si="82"/>
        <v>1</v>
      </c>
      <c r="AM359" s="1">
        <f t="shared" si="83"/>
        <v>1</v>
      </c>
    </row>
    <row r="360" spans="31:39" x14ac:dyDescent="0.25">
      <c r="AE360" s="1" t="s">
        <v>124</v>
      </c>
      <c r="AF360" s="1">
        <v>4.5</v>
      </c>
      <c r="AG360" s="1">
        <v>4</v>
      </c>
      <c r="AH360" s="1">
        <v>2</v>
      </c>
      <c r="AI360" s="1">
        <f t="shared" si="84"/>
        <v>0</v>
      </c>
      <c r="AJ360" s="1">
        <f t="shared" si="80"/>
        <v>0</v>
      </c>
      <c r="AK360" s="1">
        <f t="shared" si="81"/>
        <v>0</v>
      </c>
      <c r="AL360" s="1">
        <f t="shared" si="82"/>
        <v>1</v>
      </c>
      <c r="AM360" s="1">
        <f t="shared" si="83"/>
        <v>1</v>
      </c>
    </row>
    <row r="361" spans="31:39" x14ac:dyDescent="0.25">
      <c r="AE361" s="1" t="s">
        <v>169</v>
      </c>
      <c r="AF361" s="1">
        <v>4.5</v>
      </c>
      <c r="AG361" s="1">
        <v>4</v>
      </c>
      <c r="AH361" s="1">
        <v>1.5</v>
      </c>
      <c r="AI361" s="1">
        <f t="shared" si="84"/>
        <v>0</v>
      </c>
      <c r="AJ361" s="1">
        <f t="shared" si="80"/>
        <v>0</v>
      </c>
      <c r="AK361" s="1">
        <f t="shared" si="81"/>
        <v>0</v>
      </c>
      <c r="AL361" s="1">
        <f t="shared" si="82"/>
        <v>1</v>
      </c>
      <c r="AM361" s="1">
        <f t="shared" si="83"/>
        <v>1</v>
      </c>
    </row>
    <row r="362" spans="31:39" x14ac:dyDescent="0.25">
      <c r="AE362" s="1" t="s">
        <v>195</v>
      </c>
      <c r="AF362" s="1">
        <v>4.5</v>
      </c>
      <c r="AG362" s="1">
        <v>4</v>
      </c>
      <c r="AH362" s="1">
        <v>1.5</v>
      </c>
      <c r="AI362" s="1">
        <f t="shared" si="84"/>
        <v>0</v>
      </c>
      <c r="AJ362" s="1">
        <f t="shared" si="80"/>
        <v>0</v>
      </c>
      <c r="AK362" s="1">
        <f t="shared" si="81"/>
        <v>0</v>
      </c>
      <c r="AL362" s="1">
        <f t="shared" si="82"/>
        <v>1</v>
      </c>
      <c r="AM362" s="1">
        <f t="shared" si="83"/>
        <v>1</v>
      </c>
    </row>
    <row r="363" spans="31:39" x14ac:dyDescent="0.25">
      <c r="AE363" s="1" t="s">
        <v>64</v>
      </c>
      <c r="AF363" s="1">
        <v>4.5</v>
      </c>
      <c r="AG363" s="1">
        <v>4</v>
      </c>
      <c r="AH363" s="1">
        <v>1</v>
      </c>
      <c r="AI363" s="1">
        <f t="shared" si="84"/>
        <v>0</v>
      </c>
      <c r="AJ363" s="1">
        <f t="shared" si="80"/>
        <v>0</v>
      </c>
      <c r="AK363" s="1">
        <f t="shared" si="81"/>
        <v>0</v>
      </c>
      <c r="AL363" s="1">
        <f t="shared" si="82"/>
        <v>1</v>
      </c>
      <c r="AM363" s="1">
        <f t="shared" si="83"/>
        <v>1</v>
      </c>
    </row>
    <row r="364" spans="31:39" x14ac:dyDescent="0.25">
      <c r="AE364" s="1" t="s">
        <v>97</v>
      </c>
      <c r="AF364" s="1">
        <v>4.5</v>
      </c>
      <c r="AG364" s="1">
        <v>4</v>
      </c>
      <c r="AH364" s="1">
        <v>1</v>
      </c>
      <c r="AI364" s="1">
        <f t="shared" si="84"/>
        <v>0</v>
      </c>
      <c r="AJ364" s="1">
        <f t="shared" si="80"/>
        <v>0</v>
      </c>
      <c r="AK364" s="1">
        <f t="shared" si="81"/>
        <v>0</v>
      </c>
      <c r="AL364" s="1">
        <f t="shared" si="82"/>
        <v>1</v>
      </c>
      <c r="AM364" s="1">
        <f t="shared" si="83"/>
        <v>1</v>
      </c>
    </row>
    <row r="365" spans="31:39" x14ac:dyDescent="0.25">
      <c r="AE365" s="1" t="s">
        <v>111</v>
      </c>
      <c r="AF365" s="1">
        <v>4.5</v>
      </c>
      <c r="AG365" s="1">
        <v>4</v>
      </c>
      <c r="AH365" s="1">
        <v>1</v>
      </c>
      <c r="AI365" s="1">
        <f t="shared" si="84"/>
        <v>0</v>
      </c>
      <c r="AJ365" s="1">
        <f t="shared" si="80"/>
        <v>0</v>
      </c>
      <c r="AK365" s="1">
        <f t="shared" si="81"/>
        <v>0</v>
      </c>
      <c r="AL365" s="1">
        <f t="shared" si="82"/>
        <v>1</v>
      </c>
      <c r="AM365" s="1">
        <f t="shared" si="83"/>
        <v>1</v>
      </c>
    </row>
    <row r="366" spans="31:39" x14ac:dyDescent="0.25">
      <c r="AE366" s="1" t="s">
        <v>124</v>
      </c>
      <c r="AF366" s="1">
        <v>4.5</v>
      </c>
      <c r="AG366" s="1">
        <v>4</v>
      </c>
      <c r="AH366" s="1">
        <v>1</v>
      </c>
      <c r="AI366" s="1">
        <f t="shared" si="84"/>
        <v>0</v>
      </c>
      <c r="AJ366" s="1">
        <f t="shared" si="80"/>
        <v>0</v>
      </c>
      <c r="AK366" s="1">
        <f t="shared" si="81"/>
        <v>0</v>
      </c>
      <c r="AL366" s="1">
        <f t="shared" si="82"/>
        <v>1</v>
      </c>
      <c r="AM366" s="1">
        <f t="shared" si="83"/>
        <v>1</v>
      </c>
    </row>
    <row r="367" spans="31:39" x14ac:dyDescent="0.25">
      <c r="AE367" s="1" t="s">
        <v>152</v>
      </c>
      <c r="AF367" s="1">
        <v>4.5</v>
      </c>
      <c r="AG367" s="1">
        <v>4</v>
      </c>
      <c r="AH367" s="1">
        <v>1</v>
      </c>
      <c r="AI367" s="1">
        <f t="shared" si="84"/>
        <v>0</v>
      </c>
      <c r="AJ367" s="1">
        <f t="shared" si="80"/>
        <v>0</v>
      </c>
      <c r="AK367" s="1">
        <f t="shared" si="81"/>
        <v>0</v>
      </c>
      <c r="AL367" s="1">
        <f t="shared" si="82"/>
        <v>1</v>
      </c>
      <c r="AM367" s="1">
        <f t="shared" si="83"/>
        <v>1</v>
      </c>
    </row>
    <row r="368" spans="31:39" x14ac:dyDescent="0.25">
      <c r="AE368" s="1" t="s">
        <v>97</v>
      </c>
      <c r="AF368" s="1">
        <v>4.5</v>
      </c>
      <c r="AG368" s="1">
        <v>4</v>
      </c>
      <c r="AH368" s="1">
        <v>1</v>
      </c>
      <c r="AI368" s="1">
        <f t="shared" si="84"/>
        <v>0</v>
      </c>
      <c r="AJ368" s="1">
        <f t="shared" si="80"/>
        <v>0</v>
      </c>
      <c r="AK368" s="1">
        <f t="shared" si="81"/>
        <v>0</v>
      </c>
      <c r="AL368" s="1">
        <f t="shared" si="82"/>
        <v>1</v>
      </c>
      <c r="AM368" s="1">
        <f t="shared" si="83"/>
        <v>1</v>
      </c>
    </row>
    <row r="369" spans="31:39" x14ac:dyDescent="0.25">
      <c r="AE369" s="1" t="s">
        <v>111</v>
      </c>
      <c r="AF369" s="1">
        <v>4.5</v>
      </c>
      <c r="AG369" s="1">
        <v>4</v>
      </c>
      <c r="AH369" s="1">
        <v>1</v>
      </c>
      <c r="AI369" s="1">
        <f t="shared" si="84"/>
        <v>0</v>
      </c>
      <c r="AJ369" s="1">
        <f t="shared" si="80"/>
        <v>0</v>
      </c>
      <c r="AK369" s="1">
        <f t="shared" si="81"/>
        <v>0</v>
      </c>
      <c r="AL369" s="1">
        <f t="shared" si="82"/>
        <v>1</v>
      </c>
      <c r="AM369" s="1">
        <f t="shared" si="83"/>
        <v>1</v>
      </c>
    </row>
    <row r="370" spans="31:39" x14ac:dyDescent="0.25">
      <c r="AE370" s="1" t="s">
        <v>114</v>
      </c>
      <c r="AF370" s="1">
        <v>4.5</v>
      </c>
      <c r="AG370" s="1">
        <v>4</v>
      </c>
      <c r="AH370" s="1">
        <v>1</v>
      </c>
      <c r="AI370" s="1">
        <f t="shared" si="84"/>
        <v>0</v>
      </c>
      <c r="AJ370" s="1">
        <f t="shared" si="80"/>
        <v>0</v>
      </c>
      <c r="AK370" s="1">
        <f t="shared" si="81"/>
        <v>0</v>
      </c>
      <c r="AL370" s="1">
        <f t="shared" si="82"/>
        <v>1</v>
      </c>
      <c r="AM370" s="1">
        <f t="shared" si="83"/>
        <v>1</v>
      </c>
    </row>
    <row r="371" spans="31:39" x14ac:dyDescent="0.25">
      <c r="AE371" s="1" t="s">
        <v>124</v>
      </c>
      <c r="AF371" s="1">
        <v>4.5</v>
      </c>
      <c r="AG371" s="1">
        <v>4</v>
      </c>
      <c r="AH371" s="1">
        <v>1</v>
      </c>
      <c r="AI371" s="1">
        <f t="shared" si="84"/>
        <v>0</v>
      </c>
      <c r="AJ371" s="1">
        <f t="shared" si="80"/>
        <v>0</v>
      </c>
      <c r="AK371" s="1">
        <f t="shared" si="81"/>
        <v>0</v>
      </c>
      <c r="AL371" s="1">
        <f t="shared" si="82"/>
        <v>1</v>
      </c>
      <c r="AM371" s="1">
        <f t="shared" si="83"/>
        <v>1</v>
      </c>
    </row>
    <row r="372" spans="31:39" x14ac:dyDescent="0.25">
      <c r="AE372" s="1" t="s">
        <v>152</v>
      </c>
      <c r="AF372" s="1">
        <v>4.5</v>
      </c>
      <c r="AG372" s="1">
        <v>4</v>
      </c>
      <c r="AH372" s="1">
        <v>1</v>
      </c>
      <c r="AI372" s="1">
        <f t="shared" si="84"/>
        <v>0</v>
      </c>
      <c r="AJ372" s="1">
        <f t="shared" si="80"/>
        <v>0</v>
      </c>
      <c r="AK372" s="1">
        <f t="shared" si="81"/>
        <v>0</v>
      </c>
      <c r="AL372" s="1">
        <f t="shared" si="82"/>
        <v>1</v>
      </c>
      <c r="AM372" s="1">
        <f t="shared" si="83"/>
        <v>1</v>
      </c>
    </row>
    <row r="373" spans="31:39" x14ac:dyDescent="0.25">
      <c r="AE373" s="1" t="s">
        <v>64</v>
      </c>
      <c r="AF373" s="1">
        <v>4.5</v>
      </c>
      <c r="AG373" s="1">
        <v>4</v>
      </c>
      <c r="AH373" s="1">
        <v>1</v>
      </c>
      <c r="AI373" s="1">
        <f t="shared" si="84"/>
        <v>0</v>
      </c>
      <c r="AJ373" s="1">
        <f t="shared" si="80"/>
        <v>0</v>
      </c>
      <c r="AK373" s="1">
        <f t="shared" si="81"/>
        <v>0</v>
      </c>
      <c r="AL373" s="1">
        <f t="shared" si="82"/>
        <v>1</v>
      </c>
      <c r="AM373" s="1">
        <f t="shared" si="83"/>
        <v>1</v>
      </c>
    </row>
    <row r="374" spans="31:39" x14ac:dyDescent="0.25">
      <c r="AE374" s="1" t="s">
        <v>97</v>
      </c>
      <c r="AF374" s="1">
        <v>4.5</v>
      </c>
      <c r="AG374" s="1">
        <v>4</v>
      </c>
      <c r="AH374" s="1">
        <v>1</v>
      </c>
      <c r="AI374" s="1">
        <f t="shared" si="84"/>
        <v>0</v>
      </c>
      <c r="AJ374" s="1">
        <f t="shared" si="80"/>
        <v>0</v>
      </c>
      <c r="AK374" s="1">
        <f t="shared" si="81"/>
        <v>0</v>
      </c>
      <c r="AL374" s="1">
        <f t="shared" si="82"/>
        <v>1</v>
      </c>
      <c r="AM374" s="1">
        <f t="shared" si="83"/>
        <v>1</v>
      </c>
    </row>
    <row r="375" spans="31:39" x14ac:dyDescent="0.25">
      <c r="AE375" s="1" t="s">
        <v>124</v>
      </c>
      <c r="AF375" s="1">
        <v>4.5</v>
      </c>
      <c r="AG375" s="1">
        <v>4</v>
      </c>
      <c r="AH375" s="1">
        <v>1</v>
      </c>
      <c r="AI375" s="1">
        <f t="shared" si="84"/>
        <v>0</v>
      </c>
      <c r="AJ375" s="1">
        <f t="shared" si="80"/>
        <v>0</v>
      </c>
      <c r="AK375" s="1">
        <f t="shared" si="81"/>
        <v>0</v>
      </c>
      <c r="AL375" s="1">
        <f t="shared" si="82"/>
        <v>1</v>
      </c>
      <c r="AM375" s="1">
        <f t="shared" si="83"/>
        <v>1</v>
      </c>
    </row>
    <row r="376" spans="31:39" x14ac:dyDescent="0.25">
      <c r="AE376" s="1" t="s">
        <v>167</v>
      </c>
      <c r="AF376" s="1">
        <v>4.5</v>
      </c>
      <c r="AG376" s="1">
        <v>4</v>
      </c>
      <c r="AH376" s="1">
        <v>1</v>
      </c>
      <c r="AI376" s="1">
        <f t="shared" si="84"/>
        <v>0</v>
      </c>
      <c r="AJ376" s="1">
        <f t="shared" si="80"/>
        <v>0</v>
      </c>
      <c r="AK376" s="1">
        <f t="shared" si="81"/>
        <v>0</v>
      </c>
      <c r="AL376" s="1">
        <f t="shared" si="82"/>
        <v>1</v>
      </c>
      <c r="AM376" s="1">
        <f t="shared" si="83"/>
        <v>1</v>
      </c>
    </row>
    <row r="377" spans="31:39" x14ac:dyDescent="0.25">
      <c r="AE377" s="1" t="s">
        <v>111</v>
      </c>
      <c r="AF377" s="1">
        <v>4.5</v>
      </c>
      <c r="AG377" s="1">
        <v>4</v>
      </c>
      <c r="AH377" s="1">
        <v>1</v>
      </c>
      <c r="AI377" s="1">
        <f t="shared" si="84"/>
        <v>0</v>
      </c>
      <c r="AJ377" s="1">
        <f t="shared" si="80"/>
        <v>0</v>
      </c>
      <c r="AK377" s="1">
        <f t="shared" si="81"/>
        <v>0</v>
      </c>
      <c r="AL377" s="1">
        <f t="shared" si="82"/>
        <v>1</v>
      </c>
      <c r="AM377" s="1">
        <f t="shared" si="83"/>
        <v>1</v>
      </c>
    </row>
    <row r="378" spans="31:39" x14ac:dyDescent="0.25">
      <c r="AE378" s="1" t="s">
        <v>64</v>
      </c>
      <c r="AF378" s="1">
        <v>4.5</v>
      </c>
      <c r="AG378" s="1">
        <v>4</v>
      </c>
      <c r="AH378" s="1">
        <v>1</v>
      </c>
      <c r="AI378" s="1">
        <f t="shared" si="84"/>
        <v>0</v>
      </c>
      <c r="AJ378" s="1">
        <f t="shared" si="80"/>
        <v>0</v>
      </c>
      <c r="AK378" s="1">
        <f t="shared" si="81"/>
        <v>0</v>
      </c>
      <c r="AL378" s="1">
        <f t="shared" si="82"/>
        <v>1</v>
      </c>
      <c r="AM378" s="1">
        <f t="shared" si="83"/>
        <v>1</v>
      </c>
    </row>
    <row r="379" spans="31:39" x14ac:dyDescent="0.25">
      <c r="AE379" s="1" t="s">
        <v>97</v>
      </c>
      <c r="AF379" s="1">
        <v>4.5</v>
      </c>
      <c r="AG379" s="1">
        <v>4</v>
      </c>
      <c r="AH379" s="1">
        <v>1</v>
      </c>
      <c r="AI379" s="1">
        <f t="shared" si="84"/>
        <v>0</v>
      </c>
      <c r="AJ379" s="1">
        <f t="shared" si="80"/>
        <v>0</v>
      </c>
      <c r="AK379" s="1">
        <f t="shared" si="81"/>
        <v>0</v>
      </c>
      <c r="AL379" s="1">
        <f t="shared" si="82"/>
        <v>1</v>
      </c>
      <c r="AM379" s="1">
        <f t="shared" si="83"/>
        <v>1</v>
      </c>
    </row>
    <row r="380" spans="31:39" x14ac:dyDescent="0.25">
      <c r="AE380" s="1" t="s">
        <v>152</v>
      </c>
      <c r="AF380" s="1">
        <v>4.5</v>
      </c>
      <c r="AG380" s="1">
        <v>4</v>
      </c>
      <c r="AH380" s="1">
        <v>1</v>
      </c>
      <c r="AI380" s="1">
        <f t="shared" si="84"/>
        <v>0</v>
      </c>
      <c r="AJ380" s="1">
        <f t="shared" si="80"/>
        <v>0</v>
      </c>
      <c r="AK380" s="1">
        <f t="shared" si="81"/>
        <v>0</v>
      </c>
      <c r="AL380" s="1">
        <f t="shared" si="82"/>
        <v>1</v>
      </c>
      <c r="AM380" s="1">
        <f t="shared" si="83"/>
        <v>1</v>
      </c>
    </row>
    <row r="381" spans="31:39" x14ac:dyDescent="0.25">
      <c r="AE381" s="1" t="s">
        <v>195</v>
      </c>
      <c r="AF381" s="1">
        <v>4.5</v>
      </c>
      <c r="AG381" s="1">
        <v>4</v>
      </c>
      <c r="AH381" s="1">
        <v>1</v>
      </c>
      <c r="AI381" s="1">
        <f t="shared" si="84"/>
        <v>0</v>
      </c>
      <c r="AJ381" s="1">
        <f t="shared" si="80"/>
        <v>0</v>
      </c>
      <c r="AK381" s="1">
        <f t="shared" si="81"/>
        <v>0</v>
      </c>
      <c r="AL381" s="1">
        <f t="shared" si="82"/>
        <v>1</v>
      </c>
      <c r="AM381" s="1">
        <f t="shared" si="83"/>
        <v>1</v>
      </c>
    </row>
    <row r="382" spans="31:39" x14ac:dyDescent="0.25">
      <c r="AE382" s="1" t="s">
        <v>64</v>
      </c>
      <c r="AF382" s="1">
        <v>4.5</v>
      </c>
      <c r="AG382" s="1">
        <v>4</v>
      </c>
      <c r="AH382" s="1">
        <v>1</v>
      </c>
      <c r="AI382" s="1">
        <f t="shared" si="84"/>
        <v>0</v>
      </c>
      <c r="AJ382" s="1">
        <f t="shared" si="80"/>
        <v>0</v>
      </c>
      <c r="AK382" s="1">
        <f t="shared" si="81"/>
        <v>0</v>
      </c>
      <c r="AL382" s="1">
        <f t="shared" si="82"/>
        <v>1</v>
      </c>
      <c r="AM382" s="1">
        <f t="shared" si="83"/>
        <v>1</v>
      </c>
    </row>
    <row r="383" spans="31:39" x14ac:dyDescent="0.25">
      <c r="AE383" s="1" t="s">
        <v>93</v>
      </c>
      <c r="AF383" s="1">
        <v>4.5</v>
      </c>
      <c r="AG383" s="1">
        <v>4</v>
      </c>
      <c r="AH383" s="1">
        <v>1</v>
      </c>
      <c r="AI383" s="1">
        <f t="shared" si="84"/>
        <v>0</v>
      </c>
      <c r="AJ383" s="1">
        <f t="shared" si="80"/>
        <v>0</v>
      </c>
      <c r="AK383" s="1">
        <f t="shared" si="81"/>
        <v>0</v>
      </c>
      <c r="AL383" s="1">
        <f t="shared" si="82"/>
        <v>1</v>
      </c>
      <c r="AM383" s="1">
        <f t="shared" si="83"/>
        <v>1</v>
      </c>
    </row>
    <row r="384" spans="31:39" x14ac:dyDescent="0.25">
      <c r="AE384" s="1" t="s">
        <v>114</v>
      </c>
      <c r="AF384" s="1">
        <v>4.5</v>
      </c>
      <c r="AG384" s="1">
        <v>4</v>
      </c>
      <c r="AH384" s="1">
        <v>1</v>
      </c>
      <c r="AI384" s="1">
        <f t="shared" si="84"/>
        <v>0</v>
      </c>
      <c r="AJ384" s="1">
        <f t="shared" si="80"/>
        <v>0</v>
      </c>
      <c r="AK384" s="1">
        <f t="shared" si="81"/>
        <v>0</v>
      </c>
      <c r="AL384" s="1">
        <f t="shared" si="82"/>
        <v>1</v>
      </c>
      <c r="AM384" s="1">
        <f t="shared" si="83"/>
        <v>1</v>
      </c>
    </row>
    <row r="385" spans="31:39" x14ac:dyDescent="0.25">
      <c r="AE385" s="1" t="s">
        <v>152</v>
      </c>
      <c r="AF385" s="1">
        <v>4.5</v>
      </c>
      <c r="AG385" s="1">
        <v>4</v>
      </c>
      <c r="AH385" s="1">
        <v>1</v>
      </c>
      <c r="AI385" s="1">
        <f t="shared" si="84"/>
        <v>0</v>
      </c>
      <c r="AJ385" s="1">
        <f t="shared" si="80"/>
        <v>0</v>
      </c>
      <c r="AK385" s="1">
        <f t="shared" si="81"/>
        <v>0</v>
      </c>
      <c r="AL385" s="1">
        <f t="shared" si="82"/>
        <v>1</v>
      </c>
      <c r="AM385" s="1">
        <f t="shared" si="83"/>
        <v>1</v>
      </c>
    </row>
    <row r="386" spans="31:39" x14ac:dyDescent="0.25">
      <c r="AE386" s="1" t="s">
        <v>185</v>
      </c>
      <c r="AF386" s="1">
        <v>4.5</v>
      </c>
      <c r="AG386" s="1">
        <v>4</v>
      </c>
      <c r="AH386" s="1">
        <v>1</v>
      </c>
      <c r="AI386" s="1">
        <f t="shared" si="84"/>
        <v>0</v>
      </c>
      <c r="AJ386" s="1">
        <f t="shared" ref="AJ386:AJ449" si="85">IF(AND((AH386&lt;AG386),(AH386&gt;2),(AG386&lt;10)),1,0)</f>
        <v>0</v>
      </c>
      <c r="AK386" s="1">
        <f t="shared" ref="AK386:AK449" si="86">IF(AH386&gt;=10,1,0)</f>
        <v>0</v>
      </c>
      <c r="AL386" s="1">
        <f t="shared" ref="AL386:AL449" si="87">IF(AH386&lt;=2,1,0)</f>
        <v>1</v>
      </c>
      <c r="AM386" s="1">
        <f t="shared" ref="AM386:AM449" si="88">SUM(AI386:AL386)</f>
        <v>1</v>
      </c>
    </row>
    <row r="387" spans="31:39" x14ac:dyDescent="0.25">
      <c r="AE387" s="1" t="s">
        <v>93</v>
      </c>
      <c r="AF387" s="1">
        <v>4.5</v>
      </c>
      <c r="AG387" s="1">
        <v>4</v>
      </c>
      <c r="AH387" s="1">
        <v>1</v>
      </c>
      <c r="AI387" s="1">
        <f t="shared" si="84"/>
        <v>0</v>
      </c>
      <c r="AJ387" s="1">
        <f t="shared" si="85"/>
        <v>0</v>
      </c>
      <c r="AK387" s="1">
        <f t="shared" si="86"/>
        <v>0</v>
      </c>
      <c r="AL387" s="1">
        <f t="shared" si="87"/>
        <v>1</v>
      </c>
      <c r="AM387" s="1">
        <f t="shared" si="88"/>
        <v>1</v>
      </c>
    </row>
    <row r="388" spans="31:39" x14ac:dyDescent="0.25">
      <c r="AE388" s="1" t="s">
        <v>185</v>
      </c>
      <c r="AF388" s="1">
        <v>4.5</v>
      </c>
      <c r="AG388" s="1">
        <v>4</v>
      </c>
      <c r="AH388" s="1">
        <v>1</v>
      </c>
      <c r="AI388" s="1">
        <f t="shared" si="84"/>
        <v>0</v>
      </c>
      <c r="AJ388" s="1">
        <f t="shared" si="85"/>
        <v>0</v>
      </c>
      <c r="AK388" s="1">
        <f t="shared" si="86"/>
        <v>0</v>
      </c>
      <c r="AL388" s="1">
        <f t="shared" si="87"/>
        <v>1</v>
      </c>
      <c r="AM388" s="1">
        <f t="shared" si="88"/>
        <v>1</v>
      </c>
    </row>
    <row r="389" spans="31:39" x14ac:dyDescent="0.25">
      <c r="AE389" s="1" t="s">
        <v>93</v>
      </c>
      <c r="AF389" s="1">
        <v>4.5</v>
      </c>
      <c r="AG389" s="1">
        <v>4</v>
      </c>
      <c r="AH389" s="1">
        <v>1</v>
      </c>
      <c r="AI389" s="1">
        <f t="shared" si="84"/>
        <v>0</v>
      </c>
      <c r="AJ389" s="1">
        <f t="shared" si="85"/>
        <v>0</v>
      </c>
      <c r="AK389" s="1">
        <f t="shared" si="86"/>
        <v>0</v>
      </c>
      <c r="AL389" s="1">
        <f t="shared" si="87"/>
        <v>1</v>
      </c>
      <c r="AM389" s="1">
        <f t="shared" si="88"/>
        <v>1</v>
      </c>
    </row>
    <row r="390" spans="31:39" x14ac:dyDescent="0.25">
      <c r="AE390" s="1" t="s">
        <v>64</v>
      </c>
      <c r="AF390" s="1">
        <v>4.5</v>
      </c>
      <c r="AG390" s="1">
        <v>4</v>
      </c>
      <c r="AH390" s="1">
        <v>1</v>
      </c>
      <c r="AI390" s="1">
        <f t="shared" si="84"/>
        <v>0</v>
      </c>
      <c r="AJ390" s="1">
        <f t="shared" si="85"/>
        <v>0</v>
      </c>
      <c r="AK390" s="1">
        <f t="shared" si="86"/>
        <v>0</v>
      </c>
      <c r="AL390" s="1">
        <f t="shared" si="87"/>
        <v>1</v>
      </c>
      <c r="AM390" s="1">
        <f t="shared" si="88"/>
        <v>1</v>
      </c>
    </row>
    <row r="391" spans="31:39" x14ac:dyDescent="0.25">
      <c r="AE391" s="1" t="s">
        <v>97</v>
      </c>
      <c r="AF391" s="1">
        <v>4.5</v>
      </c>
      <c r="AG391" s="1">
        <v>4</v>
      </c>
      <c r="AH391" s="1">
        <v>1</v>
      </c>
      <c r="AI391" s="1">
        <f t="shared" si="84"/>
        <v>0</v>
      </c>
      <c r="AJ391" s="1">
        <f t="shared" si="85"/>
        <v>0</v>
      </c>
      <c r="AK391" s="1">
        <f t="shared" si="86"/>
        <v>0</v>
      </c>
      <c r="AL391" s="1">
        <f t="shared" si="87"/>
        <v>1</v>
      </c>
      <c r="AM391" s="1">
        <f t="shared" si="88"/>
        <v>1</v>
      </c>
    </row>
    <row r="392" spans="31:39" x14ac:dyDescent="0.25">
      <c r="AE392" s="1" t="s">
        <v>97</v>
      </c>
      <c r="AF392" s="1">
        <v>4.5</v>
      </c>
      <c r="AG392" s="1">
        <v>4</v>
      </c>
      <c r="AH392" s="1">
        <v>1</v>
      </c>
      <c r="AI392" s="1">
        <f t="shared" ref="AI392:AI455" si="89">IF(AND((10&gt;AH392),(AH392&gt;AG392),(AG392&gt;2)),1,0)</f>
        <v>0</v>
      </c>
      <c r="AJ392" s="1">
        <f t="shared" si="85"/>
        <v>0</v>
      </c>
      <c r="AK392" s="1">
        <f t="shared" si="86"/>
        <v>0</v>
      </c>
      <c r="AL392" s="1">
        <f t="shared" si="87"/>
        <v>1</v>
      </c>
      <c r="AM392" s="1">
        <f t="shared" si="88"/>
        <v>1</v>
      </c>
    </row>
    <row r="393" spans="31:39" x14ac:dyDescent="0.25">
      <c r="AE393" s="1" t="s">
        <v>64</v>
      </c>
      <c r="AF393" s="1">
        <v>4.5</v>
      </c>
      <c r="AG393" s="1">
        <v>4</v>
      </c>
      <c r="AH393" s="1">
        <v>1</v>
      </c>
      <c r="AI393" s="1">
        <f t="shared" si="89"/>
        <v>0</v>
      </c>
      <c r="AJ393" s="1">
        <f t="shared" si="85"/>
        <v>0</v>
      </c>
      <c r="AK393" s="1">
        <f t="shared" si="86"/>
        <v>0</v>
      </c>
      <c r="AL393" s="1">
        <f t="shared" si="87"/>
        <v>1</v>
      </c>
      <c r="AM393" s="1">
        <f t="shared" si="88"/>
        <v>1</v>
      </c>
    </row>
    <row r="394" spans="31:39" x14ac:dyDescent="0.25">
      <c r="AE394" s="1" t="s">
        <v>88</v>
      </c>
      <c r="AF394" s="1">
        <v>4.5</v>
      </c>
      <c r="AG394" s="1">
        <v>4</v>
      </c>
      <c r="AH394" s="1">
        <v>1</v>
      </c>
      <c r="AI394" s="1">
        <f t="shared" si="89"/>
        <v>0</v>
      </c>
      <c r="AJ394" s="1">
        <f t="shared" si="85"/>
        <v>0</v>
      </c>
      <c r="AK394" s="1">
        <f t="shared" si="86"/>
        <v>0</v>
      </c>
      <c r="AL394" s="1">
        <f t="shared" si="87"/>
        <v>1</v>
      </c>
      <c r="AM394" s="1">
        <f t="shared" si="88"/>
        <v>1</v>
      </c>
    </row>
    <row r="395" spans="31:39" x14ac:dyDescent="0.25">
      <c r="AE395" s="1" t="s">
        <v>93</v>
      </c>
      <c r="AF395" s="1">
        <v>4.5</v>
      </c>
      <c r="AG395" s="1">
        <v>4</v>
      </c>
      <c r="AH395" s="1">
        <v>1</v>
      </c>
      <c r="AI395" s="1">
        <f t="shared" si="89"/>
        <v>0</v>
      </c>
      <c r="AJ395" s="1">
        <f t="shared" si="85"/>
        <v>0</v>
      </c>
      <c r="AK395" s="1">
        <f t="shared" si="86"/>
        <v>0</v>
      </c>
      <c r="AL395" s="1">
        <f t="shared" si="87"/>
        <v>1</v>
      </c>
      <c r="AM395" s="1">
        <f t="shared" si="88"/>
        <v>1</v>
      </c>
    </row>
    <row r="396" spans="31:39" x14ac:dyDescent="0.25">
      <c r="AE396" s="1" t="s">
        <v>124</v>
      </c>
      <c r="AF396" s="1">
        <v>4.5</v>
      </c>
      <c r="AG396" s="1">
        <v>4</v>
      </c>
      <c r="AH396" s="1">
        <v>1</v>
      </c>
      <c r="AI396" s="1">
        <f t="shared" si="89"/>
        <v>0</v>
      </c>
      <c r="AJ396" s="1">
        <f t="shared" si="85"/>
        <v>0</v>
      </c>
      <c r="AK396" s="1">
        <f t="shared" si="86"/>
        <v>0</v>
      </c>
      <c r="AL396" s="1">
        <f t="shared" si="87"/>
        <v>1</v>
      </c>
      <c r="AM396" s="1">
        <f t="shared" si="88"/>
        <v>1</v>
      </c>
    </row>
    <row r="397" spans="31:39" x14ac:dyDescent="0.25">
      <c r="AE397" s="1" t="s">
        <v>62</v>
      </c>
      <c r="AF397" s="1">
        <v>4.5</v>
      </c>
      <c r="AG397" s="1">
        <v>4</v>
      </c>
      <c r="AH397" s="1">
        <v>1</v>
      </c>
      <c r="AI397" s="1">
        <f t="shared" si="89"/>
        <v>0</v>
      </c>
      <c r="AJ397" s="1">
        <f t="shared" si="85"/>
        <v>0</v>
      </c>
      <c r="AK397" s="1">
        <f t="shared" si="86"/>
        <v>0</v>
      </c>
      <c r="AL397" s="1">
        <f t="shared" si="87"/>
        <v>1</v>
      </c>
      <c r="AM397" s="1">
        <f t="shared" si="88"/>
        <v>1</v>
      </c>
    </row>
    <row r="398" spans="31:39" x14ac:dyDescent="0.25">
      <c r="AE398" s="1" t="s">
        <v>88</v>
      </c>
      <c r="AF398" s="1">
        <v>4.5</v>
      </c>
      <c r="AG398" s="1">
        <v>4</v>
      </c>
      <c r="AH398" s="1">
        <v>1</v>
      </c>
      <c r="AI398" s="1">
        <f t="shared" si="89"/>
        <v>0</v>
      </c>
      <c r="AJ398" s="1">
        <f t="shared" si="85"/>
        <v>0</v>
      </c>
      <c r="AK398" s="1">
        <f t="shared" si="86"/>
        <v>0</v>
      </c>
      <c r="AL398" s="1">
        <f t="shared" si="87"/>
        <v>1</v>
      </c>
      <c r="AM398" s="1">
        <f t="shared" si="88"/>
        <v>1</v>
      </c>
    </row>
    <row r="399" spans="31:39" x14ac:dyDescent="0.25">
      <c r="AE399" s="1" t="s">
        <v>93</v>
      </c>
      <c r="AF399" s="1">
        <v>4.5</v>
      </c>
      <c r="AG399" s="1">
        <v>4</v>
      </c>
      <c r="AH399" s="1">
        <v>1</v>
      </c>
      <c r="AI399" s="1">
        <f t="shared" si="89"/>
        <v>0</v>
      </c>
      <c r="AJ399" s="1">
        <f t="shared" si="85"/>
        <v>0</v>
      </c>
      <c r="AK399" s="1">
        <f t="shared" si="86"/>
        <v>0</v>
      </c>
      <c r="AL399" s="1">
        <f t="shared" si="87"/>
        <v>1</v>
      </c>
      <c r="AM399" s="1">
        <f t="shared" si="88"/>
        <v>1</v>
      </c>
    </row>
    <row r="400" spans="31:39" x14ac:dyDescent="0.25">
      <c r="AE400" s="1" t="s">
        <v>167</v>
      </c>
      <c r="AF400" s="1">
        <v>4.5</v>
      </c>
      <c r="AG400" s="1">
        <v>4</v>
      </c>
      <c r="AH400" s="1">
        <v>1</v>
      </c>
      <c r="AI400" s="1">
        <f t="shared" si="89"/>
        <v>0</v>
      </c>
      <c r="AJ400" s="1">
        <f t="shared" si="85"/>
        <v>0</v>
      </c>
      <c r="AK400" s="1">
        <f t="shared" si="86"/>
        <v>0</v>
      </c>
      <c r="AL400" s="1">
        <f t="shared" si="87"/>
        <v>1</v>
      </c>
      <c r="AM400" s="1">
        <f t="shared" si="88"/>
        <v>1</v>
      </c>
    </row>
    <row r="401" spans="31:39" x14ac:dyDescent="0.25">
      <c r="AE401" s="1" t="s">
        <v>124</v>
      </c>
      <c r="AF401" s="1">
        <v>4.5</v>
      </c>
      <c r="AG401" s="1">
        <v>4</v>
      </c>
      <c r="AH401" s="1">
        <v>1</v>
      </c>
      <c r="AI401" s="1">
        <f t="shared" si="89"/>
        <v>0</v>
      </c>
      <c r="AJ401" s="1">
        <f t="shared" si="85"/>
        <v>0</v>
      </c>
      <c r="AK401" s="1">
        <f t="shared" si="86"/>
        <v>0</v>
      </c>
      <c r="AL401" s="1">
        <f t="shared" si="87"/>
        <v>1</v>
      </c>
      <c r="AM401" s="1">
        <f t="shared" si="88"/>
        <v>1</v>
      </c>
    </row>
    <row r="402" spans="31:39" x14ac:dyDescent="0.25">
      <c r="AE402" s="1" t="s">
        <v>64</v>
      </c>
      <c r="AF402" s="1">
        <v>4.5</v>
      </c>
      <c r="AG402" s="1">
        <v>4</v>
      </c>
      <c r="AH402" s="1">
        <v>1</v>
      </c>
      <c r="AI402" s="1">
        <f t="shared" si="89"/>
        <v>0</v>
      </c>
      <c r="AJ402" s="1">
        <f t="shared" si="85"/>
        <v>0</v>
      </c>
      <c r="AK402" s="1">
        <f t="shared" si="86"/>
        <v>0</v>
      </c>
      <c r="AL402" s="1">
        <f t="shared" si="87"/>
        <v>1</v>
      </c>
      <c r="AM402" s="1">
        <f t="shared" si="88"/>
        <v>1</v>
      </c>
    </row>
    <row r="403" spans="31:39" x14ac:dyDescent="0.25">
      <c r="AE403" s="1" t="s">
        <v>97</v>
      </c>
      <c r="AF403" s="1">
        <v>4.5</v>
      </c>
      <c r="AG403" s="1">
        <v>4</v>
      </c>
      <c r="AH403" s="1">
        <v>1</v>
      </c>
      <c r="AI403" s="1">
        <f t="shared" si="89"/>
        <v>0</v>
      </c>
      <c r="AJ403" s="1">
        <f t="shared" si="85"/>
        <v>0</v>
      </c>
      <c r="AK403" s="1">
        <f t="shared" si="86"/>
        <v>0</v>
      </c>
      <c r="AL403" s="1">
        <f t="shared" si="87"/>
        <v>1</v>
      </c>
      <c r="AM403" s="1">
        <f t="shared" si="88"/>
        <v>1</v>
      </c>
    </row>
    <row r="404" spans="31:39" x14ac:dyDescent="0.25">
      <c r="AE404" s="1" t="s">
        <v>64</v>
      </c>
      <c r="AF404" s="1">
        <v>4.5</v>
      </c>
      <c r="AG404" s="1">
        <v>4</v>
      </c>
      <c r="AH404" s="1">
        <v>1</v>
      </c>
      <c r="AI404" s="1">
        <f t="shared" si="89"/>
        <v>0</v>
      </c>
      <c r="AJ404" s="1">
        <f t="shared" si="85"/>
        <v>0</v>
      </c>
      <c r="AK404" s="1">
        <f t="shared" si="86"/>
        <v>0</v>
      </c>
      <c r="AL404" s="1">
        <f t="shared" si="87"/>
        <v>1</v>
      </c>
      <c r="AM404" s="1">
        <f t="shared" si="88"/>
        <v>1</v>
      </c>
    </row>
    <row r="405" spans="31:39" x14ac:dyDescent="0.25">
      <c r="AE405" s="1" t="s">
        <v>88</v>
      </c>
      <c r="AF405" s="1">
        <v>4.5</v>
      </c>
      <c r="AG405" s="1">
        <v>4</v>
      </c>
      <c r="AH405" s="1">
        <v>1</v>
      </c>
      <c r="AI405" s="1">
        <f t="shared" si="89"/>
        <v>0</v>
      </c>
      <c r="AJ405" s="1">
        <f t="shared" si="85"/>
        <v>0</v>
      </c>
      <c r="AK405" s="1">
        <f t="shared" si="86"/>
        <v>0</v>
      </c>
      <c r="AL405" s="1">
        <f t="shared" si="87"/>
        <v>1</v>
      </c>
      <c r="AM405" s="1">
        <f t="shared" si="88"/>
        <v>1</v>
      </c>
    </row>
    <row r="406" spans="31:39" x14ac:dyDescent="0.25">
      <c r="AE406" s="1" t="s">
        <v>111</v>
      </c>
      <c r="AF406" s="1">
        <v>4.5</v>
      </c>
      <c r="AG406" s="1">
        <v>4</v>
      </c>
      <c r="AH406" s="1">
        <v>1</v>
      </c>
      <c r="AI406" s="1">
        <f t="shared" si="89"/>
        <v>0</v>
      </c>
      <c r="AJ406" s="1">
        <f t="shared" si="85"/>
        <v>0</v>
      </c>
      <c r="AK406" s="1">
        <f t="shared" si="86"/>
        <v>0</v>
      </c>
      <c r="AL406" s="1">
        <f t="shared" si="87"/>
        <v>1</v>
      </c>
      <c r="AM406" s="1">
        <f t="shared" si="88"/>
        <v>1</v>
      </c>
    </row>
    <row r="407" spans="31:39" x14ac:dyDescent="0.25">
      <c r="AE407" s="1" t="s">
        <v>152</v>
      </c>
      <c r="AF407" s="1">
        <v>4.5</v>
      </c>
      <c r="AG407" s="1">
        <v>4</v>
      </c>
      <c r="AH407" s="1">
        <v>1</v>
      </c>
      <c r="AI407" s="1">
        <f t="shared" si="89"/>
        <v>0</v>
      </c>
      <c r="AJ407" s="1">
        <f t="shared" si="85"/>
        <v>0</v>
      </c>
      <c r="AK407" s="1">
        <f t="shared" si="86"/>
        <v>0</v>
      </c>
      <c r="AL407" s="1">
        <f t="shared" si="87"/>
        <v>1</v>
      </c>
      <c r="AM407" s="1">
        <f t="shared" si="88"/>
        <v>1</v>
      </c>
    </row>
    <row r="408" spans="31:39" x14ac:dyDescent="0.25">
      <c r="AE408" s="1" t="s">
        <v>169</v>
      </c>
      <c r="AF408" s="1">
        <v>4.5</v>
      </c>
      <c r="AG408" s="1">
        <v>4</v>
      </c>
      <c r="AH408" s="1">
        <v>1</v>
      </c>
      <c r="AI408" s="1">
        <f t="shared" si="89"/>
        <v>0</v>
      </c>
      <c r="AJ408" s="1">
        <f t="shared" si="85"/>
        <v>0</v>
      </c>
      <c r="AK408" s="1">
        <f t="shared" si="86"/>
        <v>0</v>
      </c>
      <c r="AL408" s="1">
        <f t="shared" si="87"/>
        <v>1</v>
      </c>
      <c r="AM408" s="1">
        <f t="shared" si="88"/>
        <v>1</v>
      </c>
    </row>
    <row r="409" spans="31:39" x14ac:dyDescent="0.25">
      <c r="AE409" s="1" t="s">
        <v>124</v>
      </c>
      <c r="AF409" s="1">
        <v>4.5</v>
      </c>
      <c r="AG409" s="1">
        <v>4</v>
      </c>
      <c r="AH409" s="1">
        <v>1</v>
      </c>
      <c r="AI409" s="1">
        <f t="shared" si="89"/>
        <v>0</v>
      </c>
      <c r="AJ409" s="1">
        <f t="shared" si="85"/>
        <v>0</v>
      </c>
      <c r="AK409" s="1">
        <f t="shared" si="86"/>
        <v>0</v>
      </c>
      <c r="AL409" s="1">
        <f t="shared" si="87"/>
        <v>1</v>
      </c>
      <c r="AM409" s="1">
        <f t="shared" si="88"/>
        <v>1</v>
      </c>
    </row>
    <row r="410" spans="31:39" x14ac:dyDescent="0.25">
      <c r="AE410" s="1" t="s">
        <v>64</v>
      </c>
      <c r="AF410" s="1">
        <v>4.5</v>
      </c>
      <c r="AG410" s="1">
        <v>4</v>
      </c>
      <c r="AH410" s="1">
        <v>1</v>
      </c>
      <c r="AI410" s="1">
        <f t="shared" si="89"/>
        <v>0</v>
      </c>
      <c r="AJ410" s="1">
        <f t="shared" si="85"/>
        <v>0</v>
      </c>
      <c r="AK410" s="1">
        <f t="shared" si="86"/>
        <v>0</v>
      </c>
      <c r="AL410" s="1">
        <f t="shared" si="87"/>
        <v>1</v>
      </c>
      <c r="AM410" s="1">
        <f t="shared" si="88"/>
        <v>1</v>
      </c>
    </row>
    <row r="411" spans="31:39" x14ac:dyDescent="0.25">
      <c r="AE411" s="1" t="s">
        <v>97</v>
      </c>
      <c r="AF411" s="1">
        <v>4.5</v>
      </c>
      <c r="AG411" s="1">
        <v>4</v>
      </c>
      <c r="AH411" s="1">
        <v>1</v>
      </c>
      <c r="AI411" s="1">
        <f t="shared" si="89"/>
        <v>0</v>
      </c>
      <c r="AJ411" s="1">
        <f t="shared" si="85"/>
        <v>0</v>
      </c>
      <c r="AK411" s="1">
        <f t="shared" si="86"/>
        <v>0</v>
      </c>
      <c r="AL411" s="1">
        <f t="shared" si="87"/>
        <v>1</v>
      </c>
      <c r="AM411" s="1">
        <f t="shared" si="88"/>
        <v>1</v>
      </c>
    </row>
    <row r="412" spans="31:39" x14ac:dyDescent="0.25">
      <c r="AE412" s="1" t="s">
        <v>181</v>
      </c>
      <c r="AF412" s="1">
        <v>4.5</v>
      </c>
      <c r="AG412" s="1">
        <v>4</v>
      </c>
      <c r="AH412" s="1">
        <v>1</v>
      </c>
      <c r="AI412" s="1">
        <f t="shared" si="89"/>
        <v>0</v>
      </c>
      <c r="AJ412" s="1">
        <f t="shared" si="85"/>
        <v>0</v>
      </c>
      <c r="AK412" s="1">
        <f t="shared" si="86"/>
        <v>0</v>
      </c>
      <c r="AL412" s="1">
        <f t="shared" si="87"/>
        <v>1</v>
      </c>
      <c r="AM412" s="1">
        <f t="shared" si="88"/>
        <v>1</v>
      </c>
    </row>
    <row r="413" spans="31:39" x14ac:dyDescent="0.25">
      <c r="AE413" s="1" t="s">
        <v>93</v>
      </c>
      <c r="AF413" s="1">
        <v>4.5</v>
      </c>
      <c r="AG413" s="1">
        <v>4</v>
      </c>
      <c r="AH413" s="1">
        <v>1</v>
      </c>
      <c r="AI413" s="1">
        <f t="shared" si="89"/>
        <v>0</v>
      </c>
      <c r="AJ413" s="1">
        <f t="shared" si="85"/>
        <v>0</v>
      </c>
      <c r="AK413" s="1">
        <f t="shared" si="86"/>
        <v>0</v>
      </c>
      <c r="AL413" s="1">
        <f t="shared" si="87"/>
        <v>1</v>
      </c>
      <c r="AM413" s="1">
        <f t="shared" si="88"/>
        <v>1</v>
      </c>
    </row>
    <row r="414" spans="31:39" x14ac:dyDescent="0.25">
      <c r="AE414" s="1" t="s">
        <v>185</v>
      </c>
      <c r="AF414" s="1">
        <v>4.5</v>
      </c>
      <c r="AG414" s="1">
        <v>4</v>
      </c>
      <c r="AH414" s="1">
        <v>0</v>
      </c>
      <c r="AI414" s="1">
        <f t="shared" si="89"/>
        <v>0</v>
      </c>
      <c r="AJ414" s="1">
        <f t="shared" si="85"/>
        <v>0</v>
      </c>
      <c r="AK414" s="1">
        <f t="shared" si="86"/>
        <v>0</v>
      </c>
      <c r="AL414" s="1">
        <f t="shared" si="87"/>
        <v>1</v>
      </c>
      <c r="AM414" s="1">
        <f t="shared" si="88"/>
        <v>1</v>
      </c>
    </row>
    <row r="415" spans="31:39" x14ac:dyDescent="0.25">
      <c r="AE415" s="1" t="s">
        <v>152</v>
      </c>
      <c r="AF415" s="1">
        <v>4.5</v>
      </c>
      <c r="AG415" s="1">
        <v>4</v>
      </c>
      <c r="AH415" s="1">
        <v>0</v>
      </c>
      <c r="AI415" s="1">
        <f t="shared" si="89"/>
        <v>0</v>
      </c>
      <c r="AJ415" s="1">
        <f t="shared" si="85"/>
        <v>0</v>
      </c>
      <c r="AK415" s="1">
        <f t="shared" si="86"/>
        <v>0</v>
      </c>
      <c r="AL415" s="1">
        <f t="shared" si="87"/>
        <v>1</v>
      </c>
      <c r="AM415" s="1">
        <f t="shared" si="88"/>
        <v>1</v>
      </c>
    </row>
    <row r="416" spans="31:39" x14ac:dyDescent="0.25">
      <c r="AE416" s="1" t="s">
        <v>195</v>
      </c>
      <c r="AF416" s="1">
        <v>4.5</v>
      </c>
      <c r="AG416" s="1">
        <v>4</v>
      </c>
      <c r="AH416" s="1">
        <v>0</v>
      </c>
      <c r="AI416" s="1">
        <f t="shared" si="89"/>
        <v>0</v>
      </c>
      <c r="AJ416" s="1">
        <f t="shared" si="85"/>
        <v>0</v>
      </c>
      <c r="AK416" s="1">
        <f t="shared" si="86"/>
        <v>0</v>
      </c>
      <c r="AL416" s="1">
        <f t="shared" si="87"/>
        <v>1</v>
      </c>
      <c r="AM416" s="1">
        <f t="shared" si="88"/>
        <v>1</v>
      </c>
    </row>
    <row r="417" spans="31:39" x14ac:dyDescent="0.25">
      <c r="AE417" s="1" t="s">
        <v>62</v>
      </c>
      <c r="AF417" s="1">
        <v>4.5</v>
      </c>
      <c r="AG417" s="1">
        <v>4</v>
      </c>
      <c r="AH417" s="1">
        <v>0</v>
      </c>
      <c r="AI417" s="1">
        <f t="shared" si="89"/>
        <v>0</v>
      </c>
      <c r="AJ417" s="1">
        <f t="shared" si="85"/>
        <v>0</v>
      </c>
      <c r="AK417" s="1">
        <f t="shared" si="86"/>
        <v>0</v>
      </c>
      <c r="AL417" s="1">
        <f t="shared" si="87"/>
        <v>1</v>
      </c>
      <c r="AM417" s="1">
        <f t="shared" si="88"/>
        <v>1</v>
      </c>
    </row>
    <row r="418" spans="31:39" x14ac:dyDescent="0.25">
      <c r="AE418" s="1" t="s">
        <v>88</v>
      </c>
      <c r="AF418" s="1">
        <v>4.5</v>
      </c>
      <c r="AG418" s="1">
        <v>4</v>
      </c>
      <c r="AH418" s="1">
        <v>0</v>
      </c>
      <c r="AI418" s="1">
        <f t="shared" si="89"/>
        <v>0</v>
      </c>
      <c r="AJ418" s="1">
        <f t="shared" si="85"/>
        <v>0</v>
      </c>
      <c r="AK418" s="1">
        <f t="shared" si="86"/>
        <v>0</v>
      </c>
      <c r="AL418" s="1">
        <f t="shared" si="87"/>
        <v>1</v>
      </c>
      <c r="AM418" s="1">
        <f t="shared" si="88"/>
        <v>1</v>
      </c>
    </row>
    <row r="419" spans="31:39" x14ac:dyDescent="0.25">
      <c r="AE419" s="1" t="s">
        <v>167</v>
      </c>
      <c r="AF419" s="1">
        <v>4.5</v>
      </c>
      <c r="AG419" s="1">
        <v>4</v>
      </c>
      <c r="AH419" s="1">
        <v>0</v>
      </c>
      <c r="AI419" s="1">
        <f t="shared" si="89"/>
        <v>0</v>
      </c>
      <c r="AJ419" s="1">
        <f t="shared" si="85"/>
        <v>0</v>
      </c>
      <c r="AK419" s="1">
        <f t="shared" si="86"/>
        <v>0</v>
      </c>
      <c r="AL419" s="1">
        <f t="shared" si="87"/>
        <v>1</v>
      </c>
      <c r="AM419" s="1">
        <f t="shared" si="88"/>
        <v>1</v>
      </c>
    </row>
    <row r="420" spans="31:39" x14ac:dyDescent="0.25">
      <c r="AE420" s="1" t="s">
        <v>88</v>
      </c>
      <c r="AF420" s="1">
        <v>4.5</v>
      </c>
      <c r="AG420" s="1">
        <v>4</v>
      </c>
      <c r="AH420" s="1">
        <v>0</v>
      </c>
      <c r="AI420" s="1">
        <f t="shared" si="89"/>
        <v>0</v>
      </c>
      <c r="AJ420" s="1">
        <f t="shared" si="85"/>
        <v>0</v>
      </c>
      <c r="AK420" s="1">
        <f t="shared" si="86"/>
        <v>0</v>
      </c>
      <c r="AL420" s="1">
        <f t="shared" si="87"/>
        <v>1</v>
      </c>
      <c r="AM420" s="1">
        <f t="shared" si="88"/>
        <v>1</v>
      </c>
    </row>
    <row r="421" spans="31:39" x14ac:dyDescent="0.25">
      <c r="AE421" s="1" t="s">
        <v>152</v>
      </c>
      <c r="AF421" s="1">
        <v>4.5</v>
      </c>
      <c r="AG421" s="1">
        <v>4</v>
      </c>
      <c r="AH421" s="1">
        <v>0</v>
      </c>
      <c r="AI421" s="1">
        <f t="shared" si="89"/>
        <v>0</v>
      </c>
      <c r="AJ421" s="1">
        <f t="shared" si="85"/>
        <v>0</v>
      </c>
      <c r="AK421" s="1">
        <f t="shared" si="86"/>
        <v>0</v>
      </c>
      <c r="AL421" s="1">
        <f t="shared" si="87"/>
        <v>1</v>
      </c>
      <c r="AM421" s="1">
        <f t="shared" si="88"/>
        <v>1</v>
      </c>
    </row>
    <row r="422" spans="31:39" x14ac:dyDescent="0.25">
      <c r="AE422" s="1" t="s">
        <v>139</v>
      </c>
      <c r="AF422" s="1">
        <v>4.4000000000000004</v>
      </c>
      <c r="AG422" s="1">
        <v>4</v>
      </c>
      <c r="AH422" s="1">
        <v>2</v>
      </c>
      <c r="AI422" s="1">
        <f t="shared" si="89"/>
        <v>0</v>
      </c>
      <c r="AJ422" s="1">
        <f t="shared" si="85"/>
        <v>0</v>
      </c>
      <c r="AK422" s="1">
        <f t="shared" si="86"/>
        <v>0</v>
      </c>
      <c r="AL422" s="1">
        <f t="shared" si="87"/>
        <v>1</v>
      </c>
      <c r="AM422" s="1">
        <f t="shared" si="88"/>
        <v>1</v>
      </c>
    </row>
    <row r="423" spans="31:39" x14ac:dyDescent="0.25">
      <c r="AE423" s="1" t="s">
        <v>105</v>
      </c>
      <c r="AF423" s="1">
        <v>4.4000000000000004</v>
      </c>
      <c r="AG423" s="1">
        <v>4</v>
      </c>
      <c r="AH423" s="1">
        <v>2</v>
      </c>
      <c r="AI423" s="1">
        <f t="shared" si="89"/>
        <v>0</v>
      </c>
      <c r="AJ423" s="1">
        <f t="shared" si="85"/>
        <v>0</v>
      </c>
      <c r="AK423" s="1">
        <f t="shared" si="86"/>
        <v>0</v>
      </c>
      <c r="AL423" s="1">
        <f t="shared" si="87"/>
        <v>1</v>
      </c>
      <c r="AM423" s="1">
        <f t="shared" si="88"/>
        <v>1</v>
      </c>
    </row>
    <row r="424" spans="31:39" x14ac:dyDescent="0.25">
      <c r="AE424" s="1" t="s">
        <v>139</v>
      </c>
      <c r="AF424" s="1">
        <v>4.4000000000000004</v>
      </c>
      <c r="AG424" s="1">
        <v>4</v>
      </c>
      <c r="AH424" s="1">
        <v>2</v>
      </c>
      <c r="AI424" s="1">
        <f t="shared" si="89"/>
        <v>0</v>
      </c>
      <c r="AJ424" s="1">
        <f t="shared" si="85"/>
        <v>0</v>
      </c>
      <c r="AK424" s="1">
        <f t="shared" si="86"/>
        <v>0</v>
      </c>
      <c r="AL424" s="1">
        <f t="shared" si="87"/>
        <v>1</v>
      </c>
      <c r="AM424" s="1">
        <f t="shared" si="88"/>
        <v>1</v>
      </c>
    </row>
    <row r="425" spans="31:39" x14ac:dyDescent="0.25">
      <c r="AE425" s="1" t="s">
        <v>142</v>
      </c>
      <c r="AF425" s="1">
        <v>4.4000000000000004</v>
      </c>
      <c r="AG425" s="1">
        <v>4</v>
      </c>
      <c r="AH425" s="1">
        <v>2</v>
      </c>
      <c r="AI425" s="1">
        <f t="shared" si="89"/>
        <v>0</v>
      </c>
      <c r="AJ425" s="1">
        <f t="shared" si="85"/>
        <v>0</v>
      </c>
      <c r="AK425" s="1">
        <f t="shared" si="86"/>
        <v>0</v>
      </c>
      <c r="AL425" s="1">
        <f t="shared" si="87"/>
        <v>1</v>
      </c>
      <c r="AM425" s="1">
        <f t="shared" si="88"/>
        <v>1</v>
      </c>
    </row>
    <row r="426" spans="31:39" x14ac:dyDescent="0.25">
      <c r="AE426" s="1" t="s">
        <v>139</v>
      </c>
      <c r="AF426" s="1">
        <v>4.4000000000000004</v>
      </c>
      <c r="AG426" s="1">
        <v>4</v>
      </c>
      <c r="AH426" s="1">
        <v>2</v>
      </c>
      <c r="AI426" s="1">
        <f t="shared" si="89"/>
        <v>0</v>
      </c>
      <c r="AJ426" s="1">
        <f t="shared" si="85"/>
        <v>0</v>
      </c>
      <c r="AK426" s="1">
        <f t="shared" si="86"/>
        <v>0</v>
      </c>
      <c r="AL426" s="1">
        <f t="shared" si="87"/>
        <v>1</v>
      </c>
      <c r="AM426" s="1">
        <f t="shared" si="88"/>
        <v>1</v>
      </c>
    </row>
    <row r="427" spans="31:39" x14ac:dyDescent="0.25">
      <c r="AE427" s="1" t="s">
        <v>139</v>
      </c>
      <c r="AF427" s="1">
        <v>4.4000000000000004</v>
      </c>
      <c r="AG427" s="1">
        <v>4</v>
      </c>
      <c r="AH427" s="1">
        <v>2</v>
      </c>
      <c r="AI427" s="1">
        <f t="shared" si="89"/>
        <v>0</v>
      </c>
      <c r="AJ427" s="1">
        <f t="shared" si="85"/>
        <v>0</v>
      </c>
      <c r="AK427" s="1">
        <f t="shared" si="86"/>
        <v>0</v>
      </c>
      <c r="AL427" s="1">
        <f t="shared" si="87"/>
        <v>1</v>
      </c>
      <c r="AM427" s="1">
        <f t="shared" si="88"/>
        <v>1</v>
      </c>
    </row>
    <row r="428" spans="31:39" x14ac:dyDescent="0.25">
      <c r="AE428" s="1" t="s">
        <v>139</v>
      </c>
      <c r="AF428" s="1">
        <v>4.4000000000000004</v>
      </c>
      <c r="AG428" s="1">
        <v>4</v>
      </c>
      <c r="AH428" s="1">
        <v>2</v>
      </c>
      <c r="AI428" s="1">
        <f t="shared" si="89"/>
        <v>0</v>
      </c>
      <c r="AJ428" s="1">
        <f t="shared" si="85"/>
        <v>0</v>
      </c>
      <c r="AK428" s="1">
        <f t="shared" si="86"/>
        <v>0</v>
      </c>
      <c r="AL428" s="1">
        <f t="shared" si="87"/>
        <v>1</v>
      </c>
      <c r="AM428" s="1">
        <f t="shared" si="88"/>
        <v>1</v>
      </c>
    </row>
    <row r="429" spans="31:39" x14ac:dyDescent="0.25">
      <c r="AE429" s="1" t="s">
        <v>74</v>
      </c>
      <c r="AF429" s="1">
        <v>4.4000000000000004</v>
      </c>
      <c r="AG429" s="1">
        <v>4</v>
      </c>
      <c r="AH429" s="1">
        <v>2</v>
      </c>
      <c r="AI429" s="1">
        <f t="shared" si="89"/>
        <v>0</v>
      </c>
      <c r="AJ429" s="1">
        <f t="shared" si="85"/>
        <v>0</v>
      </c>
      <c r="AK429" s="1">
        <f t="shared" si="86"/>
        <v>0</v>
      </c>
      <c r="AL429" s="1">
        <f t="shared" si="87"/>
        <v>1</v>
      </c>
      <c r="AM429" s="1">
        <f t="shared" si="88"/>
        <v>1</v>
      </c>
    </row>
    <row r="430" spans="31:39" x14ac:dyDescent="0.25">
      <c r="AE430" s="1" t="s">
        <v>139</v>
      </c>
      <c r="AF430" s="1">
        <v>4.4000000000000004</v>
      </c>
      <c r="AG430" s="1">
        <v>4</v>
      </c>
      <c r="AH430" s="1">
        <v>2</v>
      </c>
      <c r="AI430" s="1">
        <f t="shared" si="89"/>
        <v>0</v>
      </c>
      <c r="AJ430" s="1">
        <f t="shared" si="85"/>
        <v>0</v>
      </c>
      <c r="AK430" s="1">
        <f t="shared" si="86"/>
        <v>0</v>
      </c>
      <c r="AL430" s="1">
        <f t="shared" si="87"/>
        <v>1</v>
      </c>
      <c r="AM430" s="1">
        <f t="shared" si="88"/>
        <v>1</v>
      </c>
    </row>
    <row r="431" spans="31:39" x14ac:dyDescent="0.25">
      <c r="AE431" s="1" t="s">
        <v>105</v>
      </c>
      <c r="AF431" s="1">
        <v>4.4000000000000004</v>
      </c>
      <c r="AG431" s="1">
        <v>4</v>
      </c>
      <c r="AH431" s="1">
        <v>2</v>
      </c>
      <c r="AI431" s="1">
        <f t="shared" si="89"/>
        <v>0</v>
      </c>
      <c r="AJ431" s="1">
        <f t="shared" si="85"/>
        <v>0</v>
      </c>
      <c r="AK431" s="1">
        <f t="shared" si="86"/>
        <v>0</v>
      </c>
      <c r="AL431" s="1">
        <f t="shared" si="87"/>
        <v>1</v>
      </c>
      <c r="AM431" s="1">
        <f t="shared" si="88"/>
        <v>1</v>
      </c>
    </row>
    <row r="432" spans="31:39" x14ac:dyDescent="0.25">
      <c r="AE432" s="1" t="s">
        <v>197</v>
      </c>
      <c r="AF432" s="1">
        <v>4.4000000000000004</v>
      </c>
      <c r="AG432" s="1">
        <v>4</v>
      </c>
      <c r="AH432" s="1">
        <v>2</v>
      </c>
      <c r="AI432" s="1">
        <f t="shared" si="89"/>
        <v>0</v>
      </c>
      <c r="AJ432" s="1">
        <f t="shared" si="85"/>
        <v>0</v>
      </c>
      <c r="AK432" s="1">
        <f t="shared" si="86"/>
        <v>0</v>
      </c>
      <c r="AL432" s="1">
        <f t="shared" si="87"/>
        <v>1</v>
      </c>
      <c r="AM432" s="1">
        <f t="shared" si="88"/>
        <v>1</v>
      </c>
    </row>
    <row r="433" spans="31:39" x14ac:dyDescent="0.25">
      <c r="AE433" s="1" t="s">
        <v>125</v>
      </c>
      <c r="AF433" s="1">
        <v>4.4000000000000004</v>
      </c>
      <c r="AG433" s="1">
        <v>4</v>
      </c>
      <c r="AH433" s="1">
        <v>2</v>
      </c>
      <c r="AI433" s="1">
        <f t="shared" si="89"/>
        <v>0</v>
      </c>
      <c r="AJ433" s="1">
        <f t="shared" si="85"/>
        <v>0</v>
      </c>
      <c r="AK433" s="1">
        <f t="shared" si="86"/>
        <v>0</v>
      </c>
      <c r="AL433" s="1">
        <f t="shared" si="87"/>
        <v>1</v>
      </c>
      <c r="AM433" s="1">
        <f t="shared" si="88"/>
        <v>1</v>
      </c>
    </row>
    <row r="434" spans="31:39" x14ac:dyDescent="0.25">
      <c r="AE434" s="1" t="s">
        <v>200</v>
      </c>
      <c r="AF434" s="1">
        <v>4.4000000000000004</v>
      </c>
      <c r="AG434" s="1">
        <v>4</v>
      </c>
      <c r="AH434" s="1">
        <v>1.5</v>
      </c>
      <c r="AI434" s="1">
        <f t="shared" si="89"/>
        <v>0</v>
      </c>
      <c r="AJ434" s="1">
        <f t="shared" si="85"/>
        <v>0</v>
      </c>
      <c r="AK434" s="1">
        <f t="shared" si="86"/>
        <v>0</v>
      </c>
      <c r="AL434" s="1">
        <f t="shared" si="87"/>
        <v>1</v>
      </c>
      <c r="AM434" s="1">
        <f t="shared" si="88"/>
        <v>1</v>
      </c>
    </row>
    <row r="435" spans="31:39" x14ac:dyDescent="0.25">
      <c r="AE435" s="1" t="s">
        <v>63</v>
      </c>
      <c r="AF435" s="1">
        <v>4.4000000000000004</v>
      </c>
      <c r="AG435" s="1">
        <v>4</v>
      </c>
      <c r="AH435" s="1">
        <v>1</v>
      </c>
      <c r="AI435" s="1">
        <f t="shared" si="89"/>
        <v>0</v>
      </c>
      <c r="AJ435" s="1">
        <f t="shared" si="85"/>
        <v>0</v>
      </c>
      <c r="AK435" s="1">
        <f t="shared" si="86"/>
        <v>0</v>
      </c>
      <c r="AL435" s="1">
        <f t="shared" si="87"/>
        <v>1</v>
      </c>
      <c r="AM435" s="1">
        <f t="shared" si="88"/>
        <v>1</v>
      </c>
    </row>
    <row r="436" spans="31:39" x14ac:dyDescent="0.25">
      <c r="AE436" s="1" t="s">
        <v>105</v>
      </c>
      <c r="AF436" s="1">
        <v>4.4000000000000004</v>
      </c>
      <c r="AG436" s="1">
        <v>4</v>
      </c>
      <c r="AH436" s="1">
        <v>1</v>
      </c>
      <c r="AI436" s="1">
        <f t="shared" si="89"/>
        <v>0</v>
      </c>
      <c r="AJ436" s="1">
        <f t="shared" si="85"/>
        <v>0</v>
      </c>
      <c r="AK436" s="1">
        <f t="shared" si="86"/>
        <v>0</v>
      </c>
      <c r="AL436" s="1">
        <f t="shared" si="87"/>
        <v>1</v>
      </c>
      <c r="AM436" s="1">
        <f t="shared" si="88"/>
        <v>1</v>
      </c>
    </row>
    <row r="437" spans="31:39" x14ac:dyDescent="0.25">
      <c r="AE437" s="1" t="s">
        <v>157</v>
      </c>
      <c r="AF437" s="1">
        <v>4.4000000000000004</v>
      </c>
      <c r="AG437" s="1">
        <v>4</v>
      </c>
      <c r="AH437" s="1">
        <v>1</v>
      </c>
      <c r="AI437" s="1">
        <f t="shared" si="89"/>
        <v>0</v>
      </c>
      <c r="AJ437" s="1">
        <f t="shared" si="85"/>
        <v>0</v>
      </c>
      <c r="AK437" s="1">
        <f t="shared" si="86"/>
        <v>0</v>
      </c>
      <c r="AL437" s="1">
        <f t="shared" si="87"/>
        <v>1</v>
      </c>
      <c r="AM437" s="1">
        <f t="shared" si="88"/>
        <v>1</v>
      </c>
    </row>
    <row r="438" spans="31:39" x14ac:dyDescent="0.25">
      <c r="AE438" s="1" t="s">
        <v>187</v>
      </c>
      <c r="AF438" s="1">
        <v>4.4000000000000004</v>
      </c>
      <c r="AG438" s="1">
        <v>4</v>
      </c>
      <c r="AH438" s="1">
        <v>1</v>
      </c>
      <c r="AI438" s="1">
        <f t="shared" si="89"/>
        <v>0</v>
      </c>
      <c r="AJ438" s="1">
        <f t="shared" si="85"/>
        <v>0</v>
      </c>
      <c r="AK438" s="1">
        <f t="shared" si="86"/>
        <v>0</v>
      </c>
      <c r="AL438" s="1">
        <f t="shared" si="87"/>
        <v>1</v>
      </c>
      <c r="AM438" s="1">
        <f t="shared" si="88"/>
        <v>1</v>
      </c>
    </row>
    <row r="439" spans="31:39" x14ac:dyDescent="0.25">
      <c r="AE439" s="1" t="s">
        <v>189</v>
      </c>
      <c r="AF439" s="1">
        <v>4.4000000000000004</v>
      </c>
      <c r="AG439" s="1">
        <v>4</v>
      </c>
      <c r="AH439" s="1">
        <v>1</v>
      </c>
      <c r="AI439" s="1">
        <f t="shared" si="89"/>
        <v>0</v>
      </c>
      <c r="AJ439" s="1">
        <f t="shared" si="85"/>
        <v>0</v>
      </c>
      <c r="AK439" s="1">
        <f t="shared" si="86"/>
        <v>0</v>
      </c>
      <c r="AL439" s="1">
        <f t="shared" si="87"/>
        <v>1</v>
      </c>
      <c r="AM439" s="1">
        <f t="shared" si="88"/>
        <v>1</v>
      </c>
    </row>
    <row r="440" spans="31:39" x14ac:dyDescent="0.25">
      <c r="AE440" s="1" t="s">
        <v>105</v>
      </c>
      <c r="AF440" s="1">
        <v>4.4000000000000004</v>
      </c>
      <c r="AG440" s="1">
        <v>4</v>
      </c>
      <c r="AH440" s="1">
        <v>1</v>
      </c>
      <c r="AI440" s="1">
        <f t="shared" si="89"/>
        <v>0</v>
      </c>
      <c r="AJ440" s="1">
        <f t="shared" si="85"/>
        <v>0</v>
      </c>
      <c r="AK440" s="1">
        <f t="shared" si="86"/>
        <v>0</v>
      </c>
      <c r="AL440" s="1">
        <f t="shared" si="87"/>
        <v>1</v>
      </c>
      <c r="AM440" s="1">
        <f t="shared" si="88"/>
        <v>1</v>
      </c>
    </row>
    <row r="441" spans="31:39" x14ac:dyDescent="0.25">
      <c r="AE441" s="1" t="s">
        <v>74</v>
      </c>
      <c r="AF441" s="1">
        <v>4.4000000000000004</v>
      </c>
      <c r="AG441" s="1">
        <v>4</v>
      </c>
      <c r="AH441" s="1">
        <v>1</v>
      </c>
      <c r="AI441" s="1">
        <f t="shared" si="89"/>
        <v>0</v>
      </c>
      <c r="AJ441" s="1">
        <f t="shared" si="85"/>
        <v>0</v>
      </c>
      <c r="AK441" s="1">
        <f t="shared" si="86"/>
        <v>0</v>
      </c>
      <c r="AL441" s="1">
        <f t="shared" si="87"/>
        <v>1</v>
      </c>
      <c r="AM441" s="1">
        <f t="shared" si="88"/>
        <v>1</v>
      </c>
    </row>
    <row r="442" spans="31:39" x14ac:dyDescent="0.25">
      <c r="AE442" s="1" t="s">
        <v>187</v>
      </c>
      <c r="AF442" s="1">
        <v>4.4000000000000004</v>
      </c>
      <c r="AG442" s="1">
        <v>4</v>
      </c>
      <c r="AH442" s="1">
        <v>1</v>
      </c>
      <c r="AI442" s="1">
        <f t="shared" si="89"/>
        <v>0</v>
      </c>
      <c r="AJ442" s="1">
        <f t="shared" si="85"/>
        <v>0</v>
      </c>
      <c r="AK442" s="1">
        <f t="shared" si="86"/>
        <v>0</v>
      </c>
      <c r="AL442" s="1">
        <f t="shared" si="87"/>
        <v>1</v>
      </c>
      <c r="AM442" s="1">
        <f t="shared" si="88"/>
        <v>1</v>
      </c>
    </row>
    <row r="443" spans="31:39" x14ac:dyDescent="0.25">
      <c r="AE443" s="1" t="s">
        <v>126</v>
      </c>
      <c r="AF443" s="1">
        <v>4.4000000000000004</v>
      </c>
      <c r="AG443" s="1">
        <v>4</v>
      </c>
      <c r="AH443" s="1">
        <v>1</v>
      </c>
      <c r="AI443" s="1">
        <f t="shared" si="89"/>
        <v>0</v>
      </c>
      <c r="AJ443" s="1">
        <f t="shared" si="85"/>
        <v>0</v>
      </c>
      <c r="AK443" s="1">
        <f t="shared" si="86"/>
        <v>0</v>
      </c>
      <c r="AL443" s="1">
        <f t="shared" si="87"/>
        <v>1</v>
      </c>
      <c r="AM443" s="1">
        <f t="shared" si="88"/>
        <v>1</v>
      </c>
    </row>
    <row r="444" spans="31:39" x14ac:dyDescent="0.25">
      <c r="AE444" s="1" t="s">
        <v>123</v>
      </c>
      <c r="AF444" s="1">
        <v>4.4000000000000004</v>
      </c>
      <c r="AG444" s="1">
        <v>4</v>
      </c>
      <c r="AH444" s="1">
        <v>1</v>
      </c>
      <c r="AI444" s="1">
        <f t="shared" si="89"/>
        <v>0</v>
      </c>
      <c r="AJ444" s="1">
        <f t="shared" si="85"/>
        <v>0</v>
      </c>
      <c r="AK444" s="1">
        <f t="shared" si="86"/>
        <v>0</v>
      </c>
      <c r="AL444" s="1">
        <f t="shared" si="87"/>
        <v>1</v>
      </c>
      <c r="AM444" s="1">
        <f t="shared" si="88"/>
        <v>1</v>
      </c>
    </row>
    <row r="445" spans="31:39" x14ac:dyDescent="0.25">
      <c r="AE445" s="1" t="s">
        <v>125</v>
      </c>
      <c r="AF445" s="1">
        <v>4.4000000000000004</v>
      </c>
      <c r="AG445" s="1">
        <v>4</v>
      </c>
      <c r="AH445" s="1">
        <v>1</v>
      </c>
      <c r="AI445" s="1">
        <f t="shared" si="89"/>
        <v>0</v>
      </c>
      <c r="AJ445" s="1">
        <f t="shared" si="85"/>
        <v>0</v>
      </c>
      <c r="AK445" s="1">
        <f t="shared" si="86"/>
        <v>0</v>
      </c>
      <c r="AL445" s="1">
        <f t="shared" si="87"/>
        <v>1</v>
      </c>
      <c r="AM445" s="1">
        <f t="shared" si="88"/>
        <v>1</v>
      </c>
    </row>
    <row r="446" spans="31:39" x14ac:dyDescent="0.25">
      <c r="AE446" s="1" t="s">
        <v>69</v>
      </c>
      <c r="AF446" s="1">
        <v>4.4000000000000004</v>
      </c>
      <c r="AG446" s="1">
        <v>4</v>
      </c>
      <c r="AH446" s="1">
        <v>1</v>
      </c>
      <c r="AI446" s="1">
        <f t="shared" si="89"/>
        <v>0</v>
      </c>
      <c r="AJ446" s="1">
        <f t="shared" si="85"/>
        <v>0</v>
      </c>
      <c r="AK446" s="1">
        <f t="shared" si="86"/>
        <v>0</v>
      </c>
      <c r="AL446" s="1">
        <f t="shared" si="87"/>
        <v>1</v>
      </c>
      <c r="AM446" s="1">
        <f t="shared" si="88"/>
        <v>1</v>
      </c>
    </row>
    <row r="447" spans="31:39" x14ac:dyDescent="0.25">
      <c r="AE447" s="1" t="s">
        <v>187</v>
      </c>
      <c r="AF447" s="1">
        <v>4.4000000000000004</v>
      </c>
      <c r="AG447" s="1">
        <v>4</v>
      </c>
      <c r="AH447" s="1">
        <v>1</v>
      </c>
      <c r="AI447" s="1">
        <f t="shared" si="89"/>
        <v>0</v>
      </c>
      <c r="AJ447" s="1">
        <f t="shared" si="85"/>
        <v>0</v>
      </c>
      <c r="AK447" s="1">
        <f t="shared" si="86"/>
        <v>0</v>
      </c>
      <c r="AL447" s="1">
        <f t="shared" si="87"/>
        <v>1</v>
      </c>
      <c r="AM447" s="1">
        <f t="shared" si="88"/>
        <v>1</v>
      </c>
    </row>
    <row r="448" spans="31:39" x14ac:dyDescent="0.25">
      <c r="AE448" s="1" t="s">
        <v>108</v>
      </c>
      <c r="AF448" s="1">
        <v>4.4000000000000004</v>
      </c>
      <c r="AG448" s="1">
        <v>4</v>
      </c>
      <c r="AH448" s="1">
        <v>1</v>
      </c>
      <c r="AI448" s="1">
        <f t="shared" si="89"/>
        <v>0</v>
      </c>
      <c r="AJ448" s="1">
        <f t="shared" si="85"/>
        <v>0</v>
      </c>
      <c r="AK448" s="1">
        <f t="shared" si="86"/>
        <v>0</v>
      </c>
      <c r="AL448" s="1">
        <f t="shared" si="87"/>
        <v>1</v>
      </c>
      <c r="AM448" s="1">
        <f t="shared" si="88"/>
        <v>1</v>
      </c>
    </row>
    <row r="449" spans="31:39" x14ac:dyDescent="0.25">
      <c r="AE449" s="1" t="s">
        <v>200</v>
      </c>
      <c r="AF449" s="1">
        <v>4.4000000000000004</v>
      </c>
      <c r="AG449" s="1">
        <v>4</v>
      </c>
      <c r="AH449" s="1">
        <v>1</v>
      </c>
      <c r="AI449" s="1">
        <f t="shared" si="89"/>
        <v>0</v>
      </c>
      <c r="AJ449" s="1">
        <f t="shared" si="85"/>
        <v>0</v>
      </c>
      <c r="AK449" s="1">
        <f t="shared" si="86"/>
        <v>0</v>
      </c>
      <c r="AL449" s="1">
        <f t="shared" si="87"/>
        <v>1</v>
      </c>
      <c r="AM449" s="1">
        <f t="shared" si="88"/>
        <v>1</v>
      </c>
    </row>
    <row r="450" spans="31:39" x14ac:dyDescent="0.25">
      <c r="AE450" s="1" t="s">
        <v>200</v>
      </c>
      <c r="AF450" s="1">
        <v>4.4000000000000004</v>
      </c>
      <c r="AG450" s="1">
        <v>4</v>
      </c>
      <c r="AH450" s="1">
        <v>1</v>
      </c>
      <c r="AI450" s="1">
        <f t="shared" si="89"/>
        <v>0</v>
      </c>
      <c r="AJ450" s="1">
        <f t="shared" ref="AJ450:AJ513" si="90">IF(AND((AH450&lt;AG450),(AH450&gt;2),(AG450&lt;10)),1,0)</f>
        <v>0</v>
      </c>
      <c r="AK450" s="1">
        <f t="shared" ref="AK450:AK513" si="91">IF(AH450&gt;=10,1,0)</f>
        <v>0</v>
      </c>
      <c r="AL450" s="1">
        <f t="shared" ref="AL450:AL513" si="92">IF(AH450&lt;=2,1,0)</f>
        <v>1</v>
      </c>
      <c r="AM450" s="1">
        <f t="shared" ref="AM450:AM513" si="93">SUM(AI450:AL450)</f>
        <v>1</v>
      </c>
    </row>
    <row r="451" spans="31:39" x14ac:dyDescent="0.25">
      <c r="AE451" s="1" t="s">
        <v>105</v>
      </c>
      <c r="AF451" s="1">
        <v>4.4000000000000004</v>
      </c>
      <c r="AG451" s="1">
        <v>4</v>
      </c>
      <c r="AH451" s="1">
        <v>1</v>
      </c>
      <c r="AI451" s="1">
        <f t="shared" si="89"/>
        <v>0</v>
      </c>
      <c r="AJ451" s="1">
        <f t="shared" si="90"/>
        <v>0</v>
      </c>
      <c r="AK451" s="1">
        <f t="shared" si="91"/>
        <v>0</v>
      </c>
      <c r="AL451" s="1">
        <f t="shared" si="92"/>
        <v>1</v>
      </c>
      <c r="AM451" s="1">
        <f t="shared" si="93"/>
        <v>1</v>
      </c>
    </row>
    <row r="452" spans="31:39" x14ac:dyDescent="0.25">
      <c r="AE452" s="1" t="s">
        <v>108</v>
      </c>
      <c r="AF452" s="1">
        <v>4.4000000000000004</v>
      </c>
      <c r="AG452" s="1">
        <v>4</v>
      </c>
      <c r="AH452" s="1">
        <v>0</v>
      </c>
      <c r="AI452" s="1">
        <f t="shared" si="89"/>
        <v>0</v>
      </c>
      <c r="AJ452" s="1">
        <f t="shared" si="90"/>
        <v>0</v>
      </c>
      <c r="AK452" s="1">
        <f t="shared" si="91"/>
        <v>0</v>
      </c>
      <c r="AL452" s="1">
        <f t="shared" si="92"/>
        <v>1</v>
      </c>
      <c r="AM452" s="1">
        <f t="shared" si="93"/>
        <v>1</v>
      </c>
    </row>
    <row r="453" spans="31:39" x14ac:dyDescent="0.25">
      <c r="AE453" s="1" t="s">
        <v>108</v>
      </c>
      <c r="AF453" s="1">
        <v>4.4000000000000004</v>
      </c>
      <c r="AG453" s="1">
        <v>4</v>
      </c>
      <c r="AH453" s="1">
        <v>0</v>
      </c>
      <c r="AI453" s="1">
        <f t="shared" si="89"/>
        <v>0</v>
      </c>
      <c r="AJ453" s="1">
        <f t="shared" si="90"/>
        <v>0</v>
      </c>
      <c r="AK453" s="1">
        <f t="shared" si="91"/>
        <v>0</v>
      </c>
      <c r="AL453" s="1">
        <f t="shared" si="92"/>
        <v>1</v>
      </c>
      <c r="AM453" s="1">
        <f t="shared" si="93"/>
        <v>1</v>
      </c>
    </row>
    <row r="454" spans="31:39" x14ac:dyDescent="0.25">
      <c r="AE454" s="1" t="s">
        <v>139</v>
      </c>
      <c r="AF454" s="1">
        <v>4.4000000000000004</v>
      </c>
      <c r="AG454" s="1">
        <v>4</v>
      </c>
      <c r="AH454" s="1">
        <v>0</v>
      </c>
      <c r="AI454" s="1">
        <f t="shared" si="89"/>
        <v>0</v>
      </c>
      <c r="AJ454" s="1">
        <f t="shared" si="90"/>
        <v>0</v>
      </c>
      <c r="AK454" s="1">
        <f t="shared" si="91"/>
        <v>0</v>
      </c>
      <c r="AL454" s="1">
        <f t="shared" si="92"/>
        <v>1</v>
      </c>
      <c r="AM454" s="1">
        <f t="shared" si="93"/>
        <v>1</v>
      </c>
    </row>
    <row r="455" spans="31:39" x14ac:dyDescent="0.25">
      <c r="AE455" s="1" t="s">
        <v>142</v>
      </c>
      <c r="AF455" s="1">
        <v>4.4000000000000004</v>
      </c>
      <c r="AG455" s="1">
        <v>4</v>
      </c>
      <c r="AH455" s="1">
        <v>0</v>
      </c>
      <c r="AI455" s="1">
        <f t="shared" si="89"/>
        <v>0</v>
      </c>
      <c r="AJ455" s="1">
        <f t="shared" si="90"/>
        <v>0</v>
      </c>
      <c r="AK455" s="1">
        <f t="shared" si="91"/>
        <v>0</v>
      </c>
      <c r="AL455" s="1">
        <f t="shared" si="92"/>
        <v>1</v>
      </c>
      <c r="AM455" s="1">
        <f t="shared" si="93"/>
        <v>1</v>
      </c>
    </row>
    <row r="456" spans="31:39" x14ac:dyDescent="0.25">
      <c r="AE456" s="1" t="s">
        <v>142</v>
      </c>
      <c r="AF456" s="1">
        <v>4.4000000000000004</v>
      </c>
      <c r="AG456" s="1">
        <v>4</v>
      </c>
      <c r="AH456" s="1">
        <v>0</v>
      </c>
      <c r="AI456" s="1">
        <f t="shared" ref="AI456:AI519" si="94">IF(AND((10&gt;AH456),(AH456&gt;AG456),(AG456&gt;2)),1,0)</f>
        <v>0</v>
      </c>
      <c r="AJ456" s="1">
        <f t="shared" si="90"/>
        <v>0</v>
      </c>
      <c r="AK456" s="1">
        <f t="shared" si="91"/>
        <v>0</v>
      </c>
      <c r="AL456" s="1">
        <f t="shared" si="92"/>
        <v>1</v>
      </c>
      <c r="AM456" s="1">
        <f t="shared" si="93"/>
        <v>1</v>
      </c>
    </row>
    <row r="457" spans="31:39" x14ac:dyDescent="0.25">
      <c r="AE457" s="1" t="s">
        <v>69</v>
      </c>
      <c r="AF457" s="1">
        <v>4.4000000000000004</v>
      </c>
      <c r="AG457" s="1">
        <v>4</v>
      </c>
      <c r="AH457" s="1">
        <v>0</v>
      </c>
      <c r="AI457" s="1">
        <f t="shared" si="94"/>
        <v>0</v>
      </c>
      <c r="AJ457" s="1">
        <f t="shared" si="90"/>
        <v>0</v>
      </c>
      <c r="AK457" s="1">
        <f t="shared" si="91"/>
        <v>0</v>
      </c>
      <c r="AL457" s="1">
        <f t="shared" si="92"/>
        <v>1</v>
      </c>
      <c r="AM457" s="1">
        <f t="shared" si="93"/>
        <v>1</v>
      </c>
    </row>
    <row r="458" spans="31:39" x14ac:dyDescent="0.25">
      <c r="AE458" s="1" t="s">
        <v>189</v>
      </c>
      <c r="AF458" s="1">
        <v>4.4000000000000004</v>
      </c>
      <c r="AG458" s="1">
        <v>4</v>
      </c>
      <c r="AH458" s="1">
        <v>0</v>
      </c>
      <c r="AI458" s="1">
        <f t="shared" si="94"/>
        <v>0</v>
      </c>
      <c r="AJ458" s="1">
        <f t="shared" si="90"/>
        <v>0</v>
      </c>
      <c r="AK458" s="1">
        <f t="shared" si="91"/>
        <v>0</v>
      </c>
      <c r="AL458" s="1">
        <f t="shared" si="92"/>
        <v>1</v>
      </c>
      <c r="AM458" s="1">
        <f t="shared" si="93"/>
        <v>1</v>
      </c>
    </row>
    <row r="459" spans="31:39" x14ac:dyDescent="0.25">
      <c r="AE459" s="1" t="s">
        <v>63</v>
      </c>
      <c r="AF459" s="1">
        <v>4.4000000000000004</v>
      </c>
      <c r="AG459" s="1">
        <v>4</v>
      </c>
      <c r="AH459" s="1">
        <v>0</v>
      </c>
      <c r="AI459" s="1">
        <f t="shared" si="94"/>
        <v>0</v>
      </c>
      <c r="AJ459" s="1">
        <f t="shared" si="90"/>
        <v>0</v>
      </c>
      <c r="AK459" s="1">
        <f t="shared" si="91"/>
        <v>0</v>
      </c>
      <c r="AL459" s="1">
        <f t="shared" si="92"/>
        <v>1</v>
      </c>
      <c r="AM459" s="1">
        <f t="shared" si="93"/>
        <v>1</v>
      </c>
    </row>
    <row r="460" spans="31:39" x14ac:dyDescent="0.25">
      <c r="AE460" s="1" t="s">
        <v>139</v>
      </c>
      <c r="AF460" s="1">
        <v>4.4000000000000004</v>
      </c>
      <c r="AG460" s="1">
        <v>4</v>
      </c>
      <c r="AH460" s="1">
        <v>0</v>
      </c>
      <c r="AI460" s="1">
        <f t="shared" si="94"/>
        <v>0</v>
      </c>
      <c r="AJ460" s="1">
        <f t="shared" si="90"/>
        <v>0</v>
      </c>
      <c r="AK460" s="1">
        <f t="shared" si="91"/>
        <v>0</v>
      </c>
      <c r="AL460" s="1">
        <f t="shared" si="92"/>
        <v>1</v>
      </c>
      <c r="AM460" s="1">
        <f t="shared" si="93"/>
        <v>1</v>
      </c>
    </row>
    <row r="461" spans="31:39" x14ac:dyDescent="0.25">
      <c r="AE461" s="1" t="s">
        <v>149</v>
      </c>
      <c r="AF461" s="1">
        <v>4.4000000000000004</v>
      </c>
      <c r="AG461" s="1">
        <v>4</v>
      </c>
      <c r="AH461" s="1">
        <v>0</v>
      </c>
      <c r="AI461" s="1">
        <f t="shared" si="94"/>
        <v>0</v>
      </c>
      <c r="AJ461" s="1">
        <f t="shared" si="90"/>
        <v>0</v>
      </c>
      <c r="AK461" s="1">
        <f t="shared" si="91"/>
        <v>0</v>
      </c>
      <c r="AL461" s="1">
        <f t="shared" si="92"/>
        <v>1</v>
      </c>
      <c r="AM461" s="1">
        <f t="shared" si="93"/>
        <v>1</v>
      </c>
    </row>
    <row r="462" spans="31:39" x14ac:dyDescent="0.25">
      <c r="AE462" s="1" t="s">
        <v>108</v>
      </c>
      <c r="AF462" s="1">
        <v>4.4000000000000004</v>
      </c>
      <c r="AG462" s="1">
        <v>4</v>
      </c>
      <c r="AH462" s="1">
        <v>0</v>
      </c>
      <c r="AI462" s="1">
        <f t="shared" si="94"/>
        <v>0</v>
      </c>
      <c r="AJ462" s="1">
        <f t="shared" si="90"/>
        <v>0</v>
      </c>
      <c r="AK462" s="1">
        <f t="shared" si="91"/>
        <v>0</v>
      </c>
      <c r="AL462" s="1">
        <f t="shared" si="92"/>
        <v>1</v>
      </c>
      <c r="AM462" s="1">
        <f t="shared" si="93"/>
        <v>1</v>
      </c>
    </row>
    <row r="463" spans="31:39" x14ac:dyDescent="0.25">
      <c r="AE463" s="1" t="s">
        <v>197</v>
      </c>
      <c r="AF463" s="1">
        <v>4.4000000000000004</v>
      </c>
      <c r="AG463" s="1">
        <v>4</v>
      </c>
      <c r="AH463" s="1">
        <v>0</v>
      </c>
      <c r="AI463" s="1">
        <f t="shared" si="94"/>
        <v>0</v>
      </c>
      <c r="AJ463" s="1">
        <f t="shared" si="90"/>
        <v>0</v>
      </c>
      <c r="AK463" s="1">
        <f t="shared" si="91"/>
        <v>0</v>
      </c>
      <c r="AL463" s="1">
        <f t="shared" si="92"/>
        <v>1</v>
      </c>
      <c r="AM463" s="1">
        <f t="shared" si="93"/>
        <v>1</v>
      </c>
    </row>
    <row r="464" spans="31:39" x14ac:dyDescent="0.25">
      <c r="AE464" s="1" t="s">
        <v>157</v>
      </c>
      <c r="AF464" s="1">
        <v>4.4000000000000004</v>
      </c>
      <c r="AG464" s="1">
        <v>4</v>
      </c>
      <c r="AH464" s="1">
        <v>0</v>
      </c>
      <c r="AI464" s="1">
        <f t="shared" si="94"/>
        <v>0</v>
      </c>
      <c r="AJ464" s="1">
        <f t="shared" si="90"/>
        <v>0</v>
      </c>
      <c r="AK464" s="1">
        <f t="shared" si="91"/>
        <v>0</v>
      </c>
      <c r="AL464" s="1">
        <f t="shared" si="92"/>
        <v>1</v>
      </c>
      <c r="AM464" s="1">
        <f t="shared" si="93"/>
        <v>1</v>
      </c>
    </row>
    <row r="465" spans="31:39" x14ac:dyDescent="0.25">
      <c r="AE465" s="1" t="s">
        <v>187</v>
      </c>
      <c r="AF465" s="1">
        <v>4.4000000000000004</v>
      </c>
      <c r="AG465" s="1">
        <v>4</v>
      </c>
      <c r="AH465" s="1">
        <v>-1</v>
      </c>
      <c r="AI465" s="1">
        <f t="shared" si="94"/>
        <v>0</v>
      </c>
      <c r="AJ465" s="1">
        <f t="shared" si="90"/>
        <v>0</v>
      </c>
      <c r="AK465" s="1">
        <f t="shared" si="91"/>
        <v>0</v>
      </c>
      <c r="AL465" s="1">
        <f t="shared" si="92"/>
        <v>1</v>
      </c>
      <c r="AM465" s="1">
        <f t="shared" si="93"/>
        <v>1</v>
      </c>
    </row>
    <row r="466" spans="31:39" x14ac:dyDescent="0.25">
      <c r="AE466" s="1" t="s">
        <v>149</v>
      </c>
      <c r="AF466" s="1">
        <v>4.4000000000000004</v>
      </c>
      <c r="AG466" s="1">
        <v>4</v>
      </c>
      <c r="AH466" s="1">
        <v>-1</v>
      </c>
      <c r="AI466" s="1">
        <f t="shared" si="94"/>
        <v>0</v>
      </c>
      <c r="AJ466" s="1">
        <f t="shared" si="90"/>
        <v>0</v>
      </c>
      <c r="AK466" s="1">
        <f t="shared" si="91"/>
        <v>0</v>
      </c>
      <c r="AL466" s="1">
        <f t="shared" si="92"/>
        <v>1</v>
      </c>
      <c r="AM466" s="1">
        <f t="shared" si="93"/>
        <v>1</v>
      </c>
    </row>
    <row r="467" spans="31:39" x14ac:dyDescent="0.25">
      <c r="AE467" s="1" t="s">
        <v>142</v>
      </c>
      <c r="AF467" s="1">
        <v>4.4000000000000004</v>
      </c>
      <c r="AG467" s="1">
        <v>4</v>
      </c>
      <c r="AH467" s="1">
        <v>-2</v>
      </c>
      <c r="AI467" s="1">
        <f t="shared" si="94"/>
        <v>0</v>
      </c>
      <c r="AJ467" s="1">
        <f t="shared" si="90"/>
        <v>0</v>
      </c>
      <c r="AK467" s="1">
        <f t="shared" si="91"/>
        <v>0</v>
      </c>
      <c r="AL467" s="1">
        <f t="shared" si="92"/>
        <v>1</v>
      </c>
      <c r="AM467" s="1">
        <f t="shared" si="93"/>
        <v>1</v>
      </c>
    </row>
    <row r="468" spans="31:39" x14ac:dyDescent="0.25">
      <c r="AE468" s="1" t="s">
        <v>125</v>
      </c>
      <c r="AF468" s="1">
        <v>4.4000000000000004</v>
      </c>
      <c r="AG468" s="1">
        <v>4</v>
      </c>
      <c r="AH468" s="1">
        <v>-4</v>
      </c>
      <c r="AI468" s="1">
        <f t="shared" si="94"/>
        <v>0</v>
      </c>
      <c r="AJ468" s="1">
        <f t="shared" si="90"/>
        <v>0</v>
      </c>
      <c r="AK468" s="1">
        <f t="shared" si="91"/>
        <v>0</v>
      </c>
      <c r="AL468" s="1">
        <f t="shared" si="92"/>
        <v>1</v>
      </c>
      <c r="AM468" s="1">
        <f t="shared" si="93"/>
        <v>1</v>
      </c>
    </row>
    <row r="469" spans="31:39" x14ac:dyDescent="0.25">
      <c r="AE469" s="1" t="s">
        <v>71</v>
      </c>
      <c r="AF469" s="1">
        <v>4.3</v>
      </c>
      <c r="AG469" s="1">
        <v>4</v>
      </c>
      <c r="AH469" s="1">
        <v>2</v>
      </c>
      <c r="AI469" s="1">
        <f t="shared" si="94"/>
        <v>0</v>
      </c>
      <c r="AJ469" s="1">
        <f t="shared" si="90"/>
        <v>0</v>
      </c>
      <c r="AK469" s="1">
        <f t="shared" si="91"/>
        <v>0</v>
      </c>
      <c r="AL469" s="1">
        <f t="shared" si="92"/>
        <v>1</v>
      </c>
      <c r="AM469" s="1">
        <f t="shared" si="93"/>
        <v>1</v>
      </c>
    </row>
    <row r="470" spans="31:39" x14ac:dyDescent="0.25">
      <c r="AE470" s="1" t="s">
        <v>151</v>
      </c>
      <c r="AF470" s="1">
        <v>4.3</v>
      </c>
      <c r="AG470" s="1">
        <v>4</v>
      </c>
      <c r="AH470" s="1">
        <v>2</v>
      </c>
      <c r="AI470" s="1">
        <f t="shared" si="94"/>
        <v>0</v>
      </c>
      <c r="AJ470" s="1">
        <f t="shared" si="90"/>
        <v>0</v>
      </c>
      <c r="AK470" s="1">
        <f t="shared" si="91"/>
        <v>0</v>
      </c>
      <c r="AL470" s="1">
        <f t="shared" si="92"/>
        <v>1</v>
      </c>
      <c r="AM470" s="1">
        <f t="shared" si="93"/>
        <v>1</v>
      </c>
    </row>
    <row r="471" spans="31:39" x14ac:dyDescent="0.25">
      <c r="AE471" s="1" t="s">
        <v>71</v>
      </c>
      <c r="AF471" s="1">
        <v>4.3</v>
      </c>
      <c r="AG471" s="1">
        <v>4</v>
      </c>
      <c r="AH471" s="1">
        <v>2</v>
      </c>
      <c r="AI471" s="1">
        <f t="shared" si="94"/>
        <v>0</v>
      </c>
      <c r="AJ471" s="1">
        <f t="shared" si="90"/>
        <v>0</v>
      </c>
      <c r="AK471" s="1">
        <f t="shared" si="91"/>
        <v>0</v>
      </c>
      <c r="AL471" s="1">
        <f t="shared" si="92"/>
        <v>1</v>
      </c>
      <c r="AM471" s="1">
        <f t="shared" si="93"/>
        <v>1</v>
      </c>
    </row>
    <row r="472" spans="31:39" x14ac:dyDescent="0.25">
      <c r="AE472" s="1" t="s">
        <v>188</v>
      </c>
      <c r="AF472" s="1">
        <v>4.3</v>
      </c>
      <c r="AG472" s="1">
        <v>4</v>
      </c>
      <c r="AH472" s="1">
        <v>2</v>
      </c>
      <c r="AI472" s="1">
        <f t="shared" si="94"/>
        <v>0</v>
      </c>
      <c r="AJ472" s="1">
        <f t="shared" si="90"/>
        <v>0</v>
      </c>
      <c r="AK472" s="1">
        <f t="shared" si="91"/>
        <v>0</v>
      </c>
      <c r="AL472" s="1">
        <f t="shared" si="92"/>
        <v>1</v>
      </c>
      <c r="AM472" s="1">
        <f t="shared" si="93"/>
        <v>1</v>
      </c>
    </row>
    <row r="473" spans="31:39" x14ac:dyDescent="0.25">
      <c r="AE473" s="1" t="s">
        <v>82</v>
      </c>
      <c r="AF473" s="1">
        <v>4.3</v>
      </c>
      <c r="AG473" s="1">
        <v>4</v>
      </c>
      <c r="AH473" s="1">
        <v>2</v>
      </c>
      <c r="AI473" s="1">
        <f t="shared" si="94"/>
        <v>0</v>
      </c>
      <c r="AJ473" s="1">
        <f t="shared" si="90"/>
        <v>0</v>
      </c>
      <c r="AK473" s="1">
        <f t="shared" si="91"/>
        <v>0</v>
      </c>
      <c r="AL473" s="1">
        <f t="shared" si="92"/>
        <v>1</v>
      </c>
      <c r="AM473" s="1">
        <f t="shared" si="93"/>
        <v>1</v>
      </c>
    </row>
    <row r="474" spans="31:39" x14ac:dyDescent="0.25">
      <c r="AE474" s="1" t="s">
        <v>166</v>
      </c>
      <c r="AF474" s="1">
        <v>4.3</v>
      </c>
      <c r="AG474" s="1">
        <v>4</v>
      </c>
      <c r="AH474" s="1">
        <v>2</v>
      </c>
      <c r="AI474" s="1">
        <f t="shared" si="94"/>
        <v>0</v>
      </c>
      <c r="AJ474" s="1">
        <f t="shared" si="90"/>
        <v>0</v>
      </c>
      <c r="AK474" s="1">
        <f t="shared" si="91"/>
        <v>0</v>
      </c>
      <c r="AL474" s="1">
        <f t="shared" si="92"/>
        <v>1</v>
      </c>
      <c r="AM474" s="1">
        <f t="shared" si="93"/>
        <v>1</v>
      </c>
    </row>
    <row r="475" spans="31:39" x14ac:dyDescent="0.25">
      <c r="AE475" s="1" t="s">
        <v>102</v>
      </c>
      <c r="AF475" s="1">
        <v>4.3</v>
      </c>
      <c r="AG475" s="1">
        <v>4</v>
      </c>
      <c r="AH475" s="1">
        <v>2</v>
      </c>
      <c r="AI475" s="1">
        <f t="shared" si="94"/>
        <v>0</v>
      </c>
      <c r="AJ475" s="1">
        <f t="shared" si="90"/>
        <v>0</v>
      </c>
      <c r="AK475" s="1">
        <f t="shared" si="91"/>
        <v>0</v>
      </c>
      <c r="AL475" s="1">
        <f t="shared" si="92"/>
        <v>1</v>
      </c>
      <c r="AM475" s="1">
        <f t="shared" si="93"/>
        <v>1</v>
      </c>
    </row>
    <row r="476" spans="31:39" x14ac:dyDescent="0.25">
      <c r="AE476" s="1" t="s">
        <v>110</v>
      </c>
      <c r="AF476" s="1">
        <v>4.3</v>
      </c>
      <c r="AG476" s="1">
        <v>4</v>
      </c>
      <c r="AH476" s="1">
        <v>2</v>
      </c>
      <c r="AI476" s="1">
        <f t="shared" si="94"/>
        <v>0</v>
      </c>
      <c r="AJ476" s="1">
        <f t="shared" si="90"/>
        <v>0</v>
      </c>
      <c r="AK476" s="1">
        <f t="shared" si="91"/>
        <v>0</v>
      </c>
      <c r="AL476" s="1">
        <f t="shared" si="92"/>
        <v>1</v>
      </c>
      <c r="AM476" s="1">
        <f t="shared" si="93"/>
        <v>1</v>
      </c>
    </row>
    <row r="477" spans="31:39" x14ac:dyDescent="0.25">
      <c r="AE477" s="1" t="s">
        <v>102</v>
      </c>
      <c r="AF477" s="1">
        <v>4.3</v>
      </c>
      <c r="AG477" s="1">
        <v>4</v>
      </c>
      <c r="AH477" s="1">
        <v>2</v>
      </c>
      <c r="AI477" s="1">
        <f t="shared" si="94"/>
        <v>0</v>
      </c>
      <c r="AJ477" s="1">
        <f t="shared" si="90"/>
        <v>0</v>
      </c>
      <c r="AK477" s="1">
        <f t="shared" si="91"/>
        <v>0</v>
      </c>
      <c r="AL477" s="1">
        <f t="shared" si="92"/>
        <v>1</v>
      </c>
      <c r="AM477" s="1">
        <f t="shared" si="93"/>
        <v>1</v>
      </c>
    </row>
    <row r="478" spans="31:39" x14ac:dyDescent="0.25">
      <c r="AE478" s="1" t="s">
        <v>193</v>
      </c>
      <c r="AF478" s="1">
        <v>4.3</v>
      </c>
      <c r="AG478" s="1">
        <v>4</v>
      </c>
      <c r="AH478" s="1">
        <v>2</v>
      </c>
      <c r="AI478" s="1">
        <f t="shared" si="94"/>
        <v>0</v>
      </c>
      <c r="AJ478" s="1">
        <f t="shared" si="90"/>
        <v>0</v>
      </c>
      <c r="AK478" s="1">
        <f t="shared" si="91"/>
        <v>0</v>
      </c>
      <c r="AL478" s="1">
        <f t="shared" si="92"/>
        <v>1</v>
      </c>
      <c r="AM478" s="1">
        <f t="shared" si="93"/>
        <v>1</v>
      </c>
    </row>
    <row r="479" spans="31:39" x14ac:dyDescent="0.25">
      <c r="AE479" s="1" t="s">
        <v>159</v>
      </c>
      <c r="AF479" s="1">
        <v>4.3</v>
      </c>
      <c r="AG479" s="1">
        <v>4</v>
      </c>
      <c r="AH479" s="1">
        <v>2</v>
      </c>
      <c r="AI479" s="1">
        <f t="shared" si="94"/>
        <v>0</v>
      </c>
      <c r="AJ479" s="1">
        <f t="shared" si="90"/>
        <v>0</v>
      </c>
      <c r="AK479" s="1">
        <f t="shared" si="91"/>
        <v>0</v>
      </c>
      <c r="AL479" s="1">
        <f t="shared" si="92"/>
        <v>1</v>
      </c>
      <c r="AM479" s="1">
        <f t="shared" si="93"/>
        <v>1</v>
      </c>
    </row>
    <row r="480" spans="31:39" x14ac:dyDescent="0.25">
      <c r="AE480" s="1" t="s">
        <v>193</v>
      </c>
      <c r="AF480" s="1">
        <v>4.3</v>
      </c>
      <c r="AG480" s="1">
        <v>4</v>
      </c>
      <c r="AH480" s="1">
        <v>2</v>
      </c>
      <c r="AI480" s="1">
        <f t="shared" si="94"/>
        <v>0</v>
      </c>
      <c r="AJ480" s="1">
        <f t="shared" si="90"/>
        <v>0</v>
      </c>
      <c r="AK480" s="1">
        <f t="shared" si="91"/>
        <v>0</v>
      </c>
      <c r="AL480" s="1">
        <f t="shared" si="92"/>
        <v>1</v>
      </c>
      <c r="AM480" s="1">
        <f t="shared" si="93"/>
        <v>1</v>
      </c>
    </row>
    <row r="481" spans="31:39" x14ac:dyDescent="0.25">
      <c r="AE481" s="1" t="s">
        <v>106</v>
      </c>
      <c r="AF481" s="1">
        <v>4.3</v>
      </c>
      <c r="AG481" s="1">
        <v>4</v>
      </c>
      <c r="AH481" s="1">
        <v>2</v>
      </c>
      <c r="AI481" s="1">
        <f t="shared" si="94"/>
        <v>0</v>
      </c>
      <c r="AJ481" s="1">
        <f t="shared" si="90"/>
        <v>0</v>
      </c>
      <c r="AK481" s="1">
        <f t="shared" si="91"/>
        <v>0</v>
      </c>
      <c r="AL481" s="1">
        <f t="shared" si="92"/>
        <v>1</v>
      </c>
      <c r="AM481" s="1">
        <f t="shared" si="93"/>
        <v>1</v>
      </c>
    </row>
    <row r="482" spans="31:39" x14ac:dyDescent="0.25">
      <c r="AE482" s="1" t="s">
        <v>203</v>
      </c>
      <c r="AF482" s="1">
        <v>4.3</v>
      </c>
      <c r="AG482" s="1">
        <v>4</v>
      </c>
      <c r="AH482" s="1">
        <v>2</v>
      </c>
      <c r="AI482" s="1">
        <f t="shared" si="94"/>
        <v>0</v>
      </c>
      <c r="AJ482" s="1">
        <f t="shared" si="90"/>
        <v>0</v>
      </c>
      <c r="AK482" s="1">
        <f t="shared" si="91"/>
        <v>0</v>
      </c>
      <c r="AL482" s="1">
        <f t="shared" si="92"/>
        <v>1</v>
      </c>
      <c r="AM482" s="1">
        <f t="shared" si="93"/>
        <v>1</v>
      </c>
    </row>
    <row r="483" spans="31:39" x14ac:dyDescent="0.25">
      <c r="AE483" s="1" t="s">
        <v>173</v>
      </c>
      <c r="AF483" s="1">
        <v>4.3</v>
      </c>
      <c r="AG483" s="1">
        <v>4</v>
      </c>
      <c r="AH483" s="1">
        <v>2</v>
      </c>
      <c r="AI483" s="1">
        <f t="shared" si="94"/>
        <v>0</v>
      </c>
      <c r="AJ483" s="1">
        <f t="shared" si="90"/>
        <v>0</v>
      </c>
      <c r="AK483" s="1">
        <f t="shared" si="91"/>
        <v>0</v>
      </c>
      <c r="AL483" s="1">
        <f t="shared" si="92"/>
        <v>1</v>
      </c>
      <c r="AM483" s="1">
        <f t="shared" si="93"/>
        <v>1</v>
      </c>
    </row>
    <row r="484" spans="31:39" x14ac:dyDescent="0.25">
      <c r="AE484" s="1" t="s">
        <v>79</v>
      </c>
      <c r="AF484" s="1">
        <v>4.3</v>
      </c>
      <c r="AG484" s="1">
        <v>4</v>
      </c>
      <c r="AH484" s="1">
        <v>2</v>
      </c>
      <c r="AI484" s="1">
        <f t="shared" si="94"/>
        <v>0</v>
      </c>
      <c r="AJ484" s="1">
        <f t="shared" si="90"/>
        <v>0</v>
      </c>
      <c r="AK484" s="1">
        <f t="shared" si="91"/>
        <v>0</v>
      </c>
      <c r="AL484" s="1">
        <f t="shared" si="92"/>
        <v>1</v>
      </c>
      <c r="AM484" s="1">
        <f t="shared" si="93"/>
        <v>1</v>
      </c>
    </row>
    <row r="485" spans="31:39" x14ac:dyDescent="0.25">
      <c r="AE485" s="1" t="s">
        <v>79</v>
      </c>
      <c r="AF485" s="1">
        <v>4.3</v>
      </c>
      <c r="AG485" s="1">
        <v>4</v>
      </c>
      <c r="AH485" s="1">
        <v>2</v>
      </c>
      <c r="AI485" s="1">
        <f t="shared" si="94"/>
        <v>0</v>
      </c>
      <c r="AJ485" s="1">
        <f t="shared" si="90"/>
        <v>0</v>
      </c>
      <c r="AK485" s="1">
        <f t="shared" si="91"/>
        <v>0</v>
      </c>
      <c r="AL485" s="1">
        <f t="shared" si="92"/>
        <v>1</v>
      </c>
      <c r="AM485" s="1">
        <f t="shared" si="93"/>
        <v>1</v>
      </c>
    </row>
    <row r="486" spans="31:39" x14ac:dyDescent="0.25">
      <c r="AE486" s="1" t="s">
        <v>203</v>
      </c>
      <c r="AF486" s="1">
        <v>4.3</v>
      </c>
      <c r="AG486" s="1">
        <v>4</v>
      </c>
      <c r="AH486" s="1">
        <v>2</v>
      </c>
      <c r="AI486" s="1">
        <f t="shared" si="94"/>
        <v>0</v>
      </c>
      <c r="AJ486" s="1">
        <f t="shared" si="90"/>
        <v>0</v>
      </c>
      <c r="AK486" s="1">
        <f t="shared" si="91"/>
        <v>0</v>
      </c>
      <c r="AL486" s="1">
        <f t="shared" si="92"/>
        <v>1</v>
      </c>
      <c r="AM486" s="1">
        <f t="shared" si="93"/>
        <v>1</v>
      </c>
    </row>
    <row r="487" spans="31:39" x14ac:dyDescent="0.25">
      <c r="AE487" s="1" t="s">
        <v>82</v>
      </c>
      <c r="AF487" s="1">
        <v>4.3</v>
      </c>
      <c r="AG487" s="1">
        <v>4</v>
      </c>
      <c r="AH487" s="1">
        <v>1</v>
      </c>
      <c r="AI487" s="1">
        <f t="shared" si="94"/>
        <v>0</v>
      </c>
      <c r="AJ487" s="1">
        <f t="shared" si="90"/>
        <v>0</v>
      </c>
      <c r="AK487" s="1">
        <f t="shared" si="91"/>
        <v>0</v>
      </c>
      <c r="AL487" s="1">
        <f t="shared" si="92"/>
        <v>1</v>
      </c>
      <c r="AM487" s="1">
        <f t="shared" si="93"/>
        <v>1</v>
      </c>
    </row>
    <row r="488" spans="31:39" x14ac:dyDescent="0.25">
      <c r="AE488" s="1" t="s">
        <v>106</v>
      </c>
      <c r="AF488" s="1">
        <v>4.3</v>
      </c>
      <c r="AG488" s="1">
        <v>4</v>
      </c>
      <c r="AH488" s="1">
        <v>1</v>
      </c>
      <c r="AI488" s="1">
        <f t="shared" si="94"/>
        <v>0</v>
      </c>
      <c r="AJ488" s="1">
        <f t="shared" si="90"/>
        <v>0</v>
      </c>
      <c r="AK488" s="1">
        <f t="shared" si="91"/>
        <v>0</v>
      </c>
      <c r="AL488" s="1">
        <f t="shared" si="92"/>
        <v>1</v>
      </c>
      <c r="AM488" s="1">
        <f t="shared" si="93"/>
        <v>1</v>
      </c>
    </row>
    <row r="489" spans="31:39" x14ac:dyDescent="0.25">
      <c r="AE489" s="1" t="s">
        <v>146</v>
      </c>
      <c r="AF489" s="1">
        <v>4.3</v>
      </c>
      <c r="AG489" s="1">
        <v>4</v>
      </c>
      <c r="AH489" s="1">
        <v>1</v>
      </c>
      <c r="AI489" s="1">
        <f t="shared" si="94"/>
        <v>0</v>
      </c>
      <c r="AJ489" s="1">
        <f t="shared" si="90"/>
        <v>0</v>
      </c>
      <c r="AK489" s="1">
        <f t="shared" si="91"/>
        <v>0</v>
      </c>
      <c r="AL489" s="1">
        <f t="shared" si="92"/>
        <v>1</v>
      </c>
      <c r="AM489" s="1">
        <f t="shared" si="93"/>
        <v>1</v>
      </c>
    </row>
    <row r="490" spans="31:39" x14ac:dyDescent="0.25">
      <c r="AE490" s="1" t="s">
        <v>166</v>
      </c>
      <c r="AF490" s="1">
        <v>4.3</v>
      </c>
      <c r="AG490" s="1">
        <v>4</v>
      </c>
      <c r="AH490" s="1">
        <v>1</v>
      </c>
      <c r="AI490" s="1">
        <f t="shared" si="94"/>
        <v>0</v>
      </c>
      <c r="AJ490" s="1">
        <f t="shared" si="90"/>
        <v>0</v>
      </c>
      <c r="AK490" s="1">
        <f t="shared" si="91"/>
        <v>0</v>
      </c>
      <c r="AL490" s="1">
        <f t="shared" si="92"/>
        <v>1</v>
      </c>
      <c r="AM490" s="1">
        <f t="shared" si="93"/>
        <v>1</v>
      </c>
    </row>
    <row r="491" spans="31:39" x14ac:dyDescent="0.25">
      <c r="AE491" s="1" t="s">
        <v>71</v>
      </c>
      <c r="AF491" s="1">
        <v>4.3</v>
      </c>
      <c r="AG491" s="1">
        <v>4</v>
      </c>
      <c r="AH491" s="1">
        <v>1</v>
      </c>
      <c r="AI491" s="1">
        <f t="shared" si="94"/>
        <v>0</v>
      </c>
      <c r="AJ491" s="1">
        <f t="shared" si="90"/>
        <v>0</v>
      </c>
      <c r="AK491" s="1">
        <f t="shared" si="91"/>
        <v>0</v>
      </c>
      <c r="AL491" s="1">
        <f t="shared" si="92"/>
        <v>1</v>
      </c>
      <c r="AM491" s="1">
        <f t="shared" si="93"/>
        <v>1</v>
      </c>
    </row>
    <row r="492" spans="31:39" x14ac:dyDescent="0.25">
      <c r="AE492" s="1" t="s">
        <v>151</v>
      </c>
      <c r="AF492" s="1">
        <v>4.3</v>
      </c>
      <c r="AG492" s="1">
        <v>4</v>
      </c>
      <c r="AH492" s="1">
        <v>1</v>
      </c>
      <c r="AI492" s="1">
        <f t="shared" si="94"/>
        <v>0</v>
      </c>
      <c r="AJ492" s="1">
        <f t="shared" si="90"/>
        <v>0</v>
      </c>
      <c r="AK492" s="1">
        <f t="shared" si="91"/>
        <v>0</v>
      </c>
      <c r="AL492" s="1">
        <f t="shared" si="92"/>
        <v>1</v>
      </c>
      <c r="AM492" s="1">
        <f t="shared" si="93"/>
        <v>1</v>
      </c>
    </row>
    <row r="493" spans="31:39" x14ac:dyDescent="0.25">
      <c r="AE493" s="1" t="s">
        <v>166</v>
      </c>
      <c r="AF493" s="1">
        <v>4.3</v>
      </c>
      <c r="AG493" s="1">
        <v>4</v>
      </c>
      <c r="AH493" s="1">
        <v>1</v>
      </c>
      <c r="AI493" s="1">
        <f t="shared" si="94"/>
        <v>0</v>
      </c>
      <c r="AJ493" s="1">
        <f t="shared" si="90"/>
        <v>0</v>
      </c>
      <c r="AK493" s="1">
        <f t="shared" si="91"/>
        <v>0</v>
      </c>
      <c r="AL493" s="1">
        <f t="shared" si="92"/>
        <v>1</v>
      </c>
      <c r="AM493" s="1">
        <f t="shared" si="93"/>
        <v>1</v>
      </c>
    </row>
    <row r="494" spans="31:39" x14ac:dyDescent="0.25">
      <c r="AE494" s="1" t="s">
        <v>75</v>
      </c>
      <c r="AF494" s="1">
        <v>4.3</v>
      </c>
      <c r="AG494" s="1">
        <v>4</v>
      </c>
      <c r="AH494" s="1">
        <v>1</v>
      </c>
      <c r="AI494" s="1">
        <f t="shared" si="94"/>
        <v>0</v>
      </c>
      <c r="AJ494" s="1">
        <f t="shared" si="90"/>
        <v>0</v>
      </c>
      <c r="AK494" s="1">
        <f t="shared" si="91"/>
        <v>0</v>
      </c>
      <c r="AL494" s="1">
        <f t="shared" si="92"/>
        <v>1</v>
      </c>
      <c r="AM494" s="1">
        <f t="shared" si="93"/>
        <v>1</v>
      </c>
    </row>
    <row r="495" spans="31:39" x14ac:dyDescent="0.25">
      <c r="AE495" s="1" t="s">
        <v>146</v>
      </c>
      <c r="AF495" s="1">
        <v>4.3</v>
      </c>
      <c r="AG495" s="1">
        <v>4</v>
      </c>
      <c r="AH495" s="1">
        <v>1</v>
      </c>
      <c r="AI495" s="1">
        <f t="shared" si="94"/>
        <v>0</v>
      </c>
      <c r="AJ495" s="1">
        <f t="shared" si="90"/>
        <v>0</v>
      </c>
      <c r="AK495" s="1">
        <f t="shared" si="91"/>
        <v>0</v>
      </c>
      <c r="AL495" s="1">
        <f t="shared" si="92"/>
        <v>1</v>
      </c>
      <c r="AM495" s="1">
        <f t="shared" si="93"/>
        <v>1</v>
      </c>
    </row>
    <row r="496" spans="31:39" x14ac:dyDescent="0.25">
      <c r="AE496" s="1" t="s">
        <v>166</v>
      </c>
      <c r="AF496" s="1">
        <v>4.3</v>
      </c>
      <c r="AG496" s="1">
        <v>4</v>
      </c>
      <c r="AH496" s="1">
        <v>1</v>
      </c>
      <c r="AI496" s="1">
        <f t="shared" si="94"/>
        <v>0</v>
      </c>
      <c r="AJ496" s="1">
        <f t="shared" si="90"/>
        <v>0</v>
      </c>
      <c r="AK496" s="1">
        <f t="shared" si="91"/>
        <v>0</v>
      </c>
      <c r="AL496" s="1">
        <f t="shared" si="92"/>
        <v>1</v>
      </c>
      <c r="AM496" s="1">
        <f t="shared" si="93"/>
        <v>1</v>
      </c>
    </row>
    <row r="497" spans="31:39" x14ac:dyDescent="0.25">
      <c r="AE497" s="1" t="s">
        <v>82</v>
      </c>
      <c r="AF497" s="1">
        <v>4.3</v>
      </c>
      <c r="AG497" s="1">
        <v>4</v>
      </c>
      <c r="AH497" s="1">
        <v>1</v>
      </c>
      <c r="AI497" s="1">
        <f t="shared" si="94"/>
        <v>0</v>
      </c>
      <c r="AJ497" s="1">
        <f t="shared" si="90"/>
        <v>0</v>
      </c>
      <c r="AK497" s="1">
        <f t="shared" si="91"/>
        <v>0</v>
      </c>
      <c r="AL497" s="1">
        <f t="shared" si="92"/>
        <v>1</v>
      </c>
      <c r="AM497" s="1">
        <f t="shared" si="93"/>
        <v>1</v>
      </c>
    </row>
    <row r="498" spans="31:39" x14ac:dyDescent="0.25">
      <c r="AE498" s="1" t="s">
        <v>166</v>
      </c>
      <c r="AF498" s="1">
        <v>4.3</v>
      </c>
      <c r="AG498" s="1">
        <v>4</v>
      </c>
      <c r="AH498" s="1">
        <v>1</v>
      </c>
      <c r="AI498" s="1">
        <f t="shared" si="94"/>
        <v>0</v>
      </c>
      <c r="AJ498" s="1">
        <f t="shared" si="90"/>
        <v>0</v>
      </c>
      <c r="AK498" s="1">
        <f t="shared" si="91"/>
        <v>0</v>
      </c>
      <c r="AL498" s="1">
        <f t="shared" si="92"/>
        <v>1</v>
      </c>
      <c r="AM498" s="1">
        <f t="shared" si="93"/>
        <v>1</v>
      </c>
    </row>
    <row r="499" spans="31:39" x14ac:dyDescent="0.25">
      <c r="AE499" s="1" t="s">
        <v>191</v>
      </c>
      <c r="AF499" s="1">
        <v>4.3</v>
      </c>
      <c r="AG499" s="1">
        <v>4</v>
      </c>
      <c r="AH499" s="1">
        <v>1</v>
      </c>
      <c r="AI499" s="1">
        <f t="shared" si="94"/>
        <v>0</v>
      </c>
      <c r="AJ499" s="1">
        <f t="shared" si="90"/>
        <v>0</v>
      </c>
      <c r="AK499" s="1">
        <f t="shared" si="91"/>
        <v>0</v>
      </c>
      <c r="AL499" s="1">
        <f t="shared" si="92"/>
        <v>1</v>
      </c>
      <c r="AM499" s="1">
        <f t="shared" si="93"/>
        <v>1</v>
      </c>
    </row>
    <row r="500" spans="31:39" x14ac:dyDescent="0.25">
      <c r="AE500" s="1" t="s">
        <v>102</v>
      </c>
      <c r="AF500" s="1">
        <v>4.3</v>
      </c>
      <c r="AG500" s="1">
        <v>4</v>
      </c>
      <c r="AH500" s="1">
        <v>1</v>
      </c>
      <c r="AI500" s="1">
        <f t="shared" si="94"/>
        <v>0</v>
      </c>
      <c r="AJ500" s="1">
        <f t="shared" si="90"/>
        <v>0</v>
      </c>
      <c r="AK500" s="1">
        <f t="shared" si="91"/>
        <v>0</v>
      </c>
      <c r="AL500" s="1">
        <f t="shared" si="92"/>
        <v>1</v>
      </c>
      <c r="AM500" s="1">
        <f t="shared" si="93"/>
        <v>1</v>
      </c>
    </row>
    <row r="501" spans="31:39" x14ac:dyDescent="0.25">
      <c r="AE501" s="1" t="s">
        <v>191</v>
      </c>
      <c r="AF501" s="1">
        <v>4.3</v>
      </c>
      <c r="AG501" s="1">
        <v>4</v>
      </c>
      <c r="AH501" s="1">
        <v>1</v>
      </c>
      <c r="AI501" s="1">
        <f t="shared" si="94"/>
        <v>0</v>
      </c>
      <c r="AJ501" s="1">
        <f t="shared" si="90"/>
        <v>0</v>
      </c>
      <c r="AK501" s="1">
        <f t="shared" si="91"/>
        <v>0</v>
      </c>
      <c r="AL501" s="1">
        <f t="shared" si="92"/>
        <v>1</v>
      </c>
      <c r="AM501" s="1">
        <f t="shared" si="93"/>
        <v>1</v>
      </c>
    </row>
    <row r="502" spans="31:39" x14ac:dyDescent="0.25">
      <c r="AE502" s="1" t="s">
        <v>110</v>
      </c>
      <c r="AF502" s="1">
        <v>4.3</v>
      </c>
      <c r="AG502" s="1">
        <v>4</v>
      </c>
      <c r="AH502" s="1">
        <v>1</v>
      </c>
      <c r="AI502" s="1">
        <f t="shared" si="94"/>
        <v>0</v>
      </c>
      <c r="AJ502" s="1">
        <f t="shared" si="90"/>
        <v>0</v>
      </c>
      <c r="AK502" s="1">
        <f t="shared" si="91"/>
        <v>0</v>
      </c>
      <c r="AL502" s="1">
        <f t="shared" si="92"/>
        <v>1</v>
      </c>
      <c r="AM502" s="1">
        <f t="shared" si="93"/>
        <v>1</v>
      </c>
    </row>
    <row r="503" spans="31:39" x14ac:dyDescent="0.25">
      <c r="AE503" s="1" t="s">
        <v>159</v>
      </c>
      <c r="AF503" s="1">
        <v>4.3</v>
      </c>
      <c r="AG503" s="1">
        <v>4</v>
      </c>
      <c r="AH503" s="1">
        <v>1</v>
      </c>
      <c r="AI503" s="1">
        <f t="shared" si="94"/>
        <v>0</v>
      </c>
      <c r="AJ503" s="1">
        <f t="shared" si="90"/>
        <v>0</v>
      </c>
      <c r="AK503" s="1">
        <f t="shared" si="91"/>
        <v>0</v>
      </c>
      <c r="AL503" s="1">
        <f t="shared" si="92"/>
        <v>1</v>
      </c>
      <c r="AM503" s="1">
        <f t="shared" si="93"/>
        <v>1</v>
      </c>
    </row>
    <row r="504" spans="31:39" x14ac:dyDescent="0.25">
      <c r="AE504" s="1" t="s">
        <v>158</v>
      </c>
      <c r="AF504" s="1">
        <v>4.3</v>
      </c>
      <c r="AG504" s="1">
        <v>4</v>
      </c>
      <c r="AH504" s="1">
        <v>1</v>
      </c>
      <c r="AI504" s="1">
        <f t="shared" si="94"/>
        <v>0</v>
      </c>
      <c r="AJ504" s="1">
        <f t="shared" si="90"/>
        <v>0</v>
      </c>
      <c r="AK504" s="1">
        <f t="shared" si="91"/>
        <v>0</v>
      </c>
      <c r="AL504" s="1">
        <f t="shared" si="92"/>
        <v>1</v>
      </c>
      <c r="AM504" s="1">
        <f t="shared" si="93"/>
        <v>1</v>
      </c>
    </row>
    <row r="505" spans="31:39" x14ac:dyDescent="0.25">
      <c r="AE505" s="1" t="s">
        <v>159</v>
      </c>
      <c r="AF505" s="1">
        <v>4.3</v>
      </c>
      <c r="AG505" s="1">
        <v>4</v>
      </c>
      <c r="AH505" s="1">
        <v>1</v>
      </c>
      <c r="AI505" s="1">
        <f t="shared" si="94"/>
        <v>0</v>
      </c>
      <c r="AJ505" s="1">
        <f t="shared" si="90"/>
        <v>0</v>
      </c>
      <c r="AK505" s="1">
        <f t="shared" si="91"/>
        <v>0</v>
      </c>
      <c r="AL505" s="1">
        <f t="shared" si="92"/>
        <v>1</v>
      </c>
      <c r="AM505" s="1">
        <f t="shared" si="93"/>
        <v>1</v>
      </c>
    </row>
    <row r="506" spans="31:39" x14ac:dyDescent="0.25">
      <c r="AE506" s="1" t="s">
        <v>106</v>
      </c>
      <c r="AF506" s="1">
        <v>4.3</v>
      </c>
      <c r="AG506" s="1">
        <v>4</v>
      </c>
      <c r="AH506" s="1">
        <v>1</v>
      </c>
      <c r="AI506" s="1">
        <f t="shared" si="94"/>
        <v>0</v>
      </c>
      <c r="AJ506" s="1">
        <f t="shared" si="90"/>
        <v>0</v>
      </c>
      <c r="AK506" s="1">
        <f t="shared" si="91"/>
        <v>0</v>
      </c>
      <c r="AL506" s="1">
        <f t="shared" si="92"/>
        <v>1</v>
      </c>
      <c r="AM506" s="1">
        <f t="shared" si="93"/>
        <v>1</v>
      </c>
    </row>
    <row r="507" spans="31:39" x14ac:dyDescent="0.25">
      <c r="AE507" s="1" t="s">
        <v>86</v>
      </c>
      <c r="AF507" s="1">
        <v>4.3</v>
      </c>
      <c r="AG507" s="1">
        <v>4</v>
      </c>
      <c r="AH507" s="1">
        <v>1</v>
      </c>
      <c r="AI507" s="1">
        <f t="shared" si="94"/>
        <v>0</v>
      </c>
      <c r="AJ507" s="1">
        <f t="shared" si="90"/>
        <v>0</v>
      </c>
      <c r="AK507" s="1">
        <f t="shared" si="91"/>
        <v>0</v>
      </c>
      <c r="AL507" s="1">
        <f t="shared" si="92"/>
        <v>1</v>
      </c>
      <c r="AM507" s="1">
        <f t="shared" si="93"/>
        <v>1</v>
      </c>
    </row>
    <row r="508" spans="31:39" x14ac:dyDescent="0.25">
      <c r="AE508" s="1" t="s">
        <v>102</v>
      </c>
      <c r="AF508" s="1">
        <v>4.3</v>
      </c>
      <c r="AG508" s="1">
        <v>4</v>
      </c>
      <c r="AH508" s="1">
        <v>1</v>
      </c>
      <c r="AI508" s="1">
        <f t="shared" si="94"/>
        <v>0</v>
      </c>
      <c r="AJ508" s="1">
        <f t="shared" si="90"/>
        <v>0</v>
      </c>
      <c r="AK508" s="1">
        <f t="shared" si="91"/>
        <v>0</v>
      </c>
      <c r="AL508" s="1">
        <f t="shared" si="92"/>
        <v>1</v>
      </c>
      <c r="AM508" s="1">
        <f t="shared" si="93"/>
        <v>1</v>
      </c>
    </row>
    <row r="509" spans="31:39" x14ac:dyDescent="0.25">
      <c r="AE509" s="1" t="s">
        <v>106</v>
      </c>
      <c r="AF509" s="1">
        <v>4.3</v>
      </c>
      <c r="AG509" s="1">
        <v>4</v>
      </c>
      <c r="AH509" s="1">
        <v>1</v>
      </c>
      <c r="AI509" s="1">
        <f t="shared" si="94"/>
        <v>0</v>
      </c>
      <c r="AJ509" s="1">
        <f t="shared" si="90"/>
        <v>0</v>
      </c>
      <c r="AK509" s="1">
        <f t="shared" si="91"/>
        <v>0</v>
      </c>
      <c r="AL509" s="1">
        <f t="shared" si="92"/>
        <v>1</v>
      </c>
      <c r="AM509" s="1">
        <f t="shared" si="93"/>
        <v>1</v>
      </c>
    </row>
    <row r="510" spans="31:39" x14ac:dyDescent="0.25">
      <c r="AE510" s="1" t="s">
        <v>188</v>
      </c>
      <c r="AF510" s="1">
        <v>4.3</v>
      </c>
      <c r="AG510" s="1">
        <v>4</v>
      </c>
      <c r="AH510" s="1">
        <v>1</v>
      </c>
      <c r="AI510" s="1">
        <f t="shared" si="94"/>
        <v>0</v>
      </c>
      <c r="AJ510" s="1">
        <f t="shared" si="90"/>
        <v>0</v>
      </c>
      <c r="AK510" s="1">
        <f t="shared" si="91"/>
        <v>0</v>
      </c>
      <c r="AL510" s="1">
        <f t="shared" si="92"/>
        <v>1</v>
      </c>
      <c r="AM510" s="1">
        <f t="shared" si="93"/>
        <v>1</v>
      </c>
    </row>
    <row r="511" spans="31:39" x14ac:dyDescent="0.25">
      <c r="AE511" s="1" t="s">
        <v>173</v>
      </c>
      <c r="AF511" s="1">
        <v>4.3</v>
      </c>
      <c r="AG511" s="1">
        <v>4</v>
      </c>
      <c r="AH511" s="1">
        <v>1</v>
      </c>
      <c r="AI511" s="1">
        <f t="shared" si="94"/>
        <v>0</v>
      </c>
      <c r="AJ511" s="1">
        <f t="shared" si="90"/>
        <v>0</v>
      </c>
      <c r="AK511" s="1">
        <f t="shared" si="91"/>
        <v>0</v>
      </c>
      <c r="AL511" s="1">
        <f t="shared" si="92"/>
        <v>1</v>
      </c>
      <c r="AM511" s="1">
        <f t="shared" si="93"/>
        <v>1</v>
      </c>
    </row>
    <row r="512" spans="31:39" x14ac:dyDescent="0.25">
      <c r="AE512" s="1" t="s">
        <v>166</v>
      </c>
      <c r="AF512" s="1">
        <v>4.3</v>
      </c>
      <c r="AG512" s="1">
        <v>4</v>
      </c>
      <c r="AH512" s="1">
        <v>1</v>
      </c>
      <c r="AI512" s="1">
        <f t="shared" si="94"/>
        <v>0</v>
      </c>
      <c r="AJ512" s="1">
        <f t="shared" si="90"/>
        <v>0</v>
      </c>
      <c r="AK512" s="1">
        <f t="shared" si="91"/>
        <v>0</v>
      </c>
      <c r="AL512" s="1">
        <f t="shared" si="92"/>
        <v>1</v>
      </c>
      <c r="AM512" s="1">
        <f t="shared" si="93"/>
        <v>1</v>
      </c>
    </row>
    <row r="513" spans="31:39" x14ac:dyDescent="0.25">
      <c r="AE513" s="1" t="s">
        <v>128</v>
      </c>
      <c r="AF513" s="1">
        <v>4.3</v>
      </c>
      <c r="AG513" s="1">
        <v>4</v>
      </c>
      <c r="AH513" s="1">
        <v>1</v>
      </c>
      <c r="AI513" s="1">
        <f t="shared" si="94"/>
        <v>0</v>
      </c>
      <c r="AJ513" s="1">
        <f t="shared" si="90"/>
        <v>0</v>
      </c>
      <c r="AK513" s="1">
        <f t="shared" si="91"/>
        <v>0</v>
      </c>
      <c r="AL513" s="1">
        <f t="shared" si="92"/>
        <v>1</v>
      </c>
      <c r="AM513" s="1">
        <f t="shared" si="93"/>
        <v>1</v>
      </c>
    </row>
    <row r="514" spans="31:39" x14ac:dyDescent="0.25">
      <c r="AE514" s="1" t="s">
        <v>73</v>
      </c>
      <c r="AF514" s="1">
        <v>4.3</v>
      </c>
      <c r="AG514" s="1">
        <v>4</v>
      </c>
      <c r="AH514" s="1">
        <v>1</v>
      </c>
      <c r="AI514" s="1">
        <f t="shared" si="94"/>
        <v>0</v>
      </c>
      <c r="AJ514" s="1">
        <f t="shared" ref="AJ514:AJ577" si="95">IF(AND((AH514&lt;AG514),(AH514&gt;2),(AG514&lt;10)),1,0)</f>
        <v>0</v>
      </c>
      <c r="AK514" s="1">
        <f t="shared" ref="AK514:AK577" si="96">IF(AH514&gt;=10,1,0)</f>
        <v>0</v>
      </c>
      <c r="AL514" s="1">
        <f t="shared" ref="AL514:AL577" si="97">IF(AH514&lt;=2,1,0)</f>
        <v>1</v>
      </c>
      <c r="AM514" s="1">
        <f t="shared" ref="AM514:AM577" si="98">SUM(AI514:AL514)</f>
        <v>1</v>
      </c>
    </row>
    <row r="515" spans="31:39" x14ac:dyDescent="0.25">
      <c r="AE515" s="1" t="s">
        <v>188</v>
      </c>
      <c r="AF515" s="1">
        <v>4.3</v>
      </c>
      <c r="AG515" s="1">
        <v>4</v>
      </c>
      <c r="AH515" s="1">
        <v>1</v>
      </c>
      <c r="AI515" s="1">
        <f t="shared" si="94"/>
        <v>0</v>
      </c>
      <c r="AJ515" s="1">
        <f t="shared" si="95"/>
        <v>0</v>
      </c>
      <c r="AK515" s="1">
        <f t="shared" si="96"/>
        <v>0</v>
      </c>
      <c r="AL515" s="1">
        <f t="shared" si="97"/>
        <v>1</v>
      </c>
      <c r="AM515" s="1">
        <f t="shared" si="98"/>
        <v>1</v>
      </c>
    </row>
    <row r="516" spans="31:39" x14ac:dyDescent="0.25">
      <c r="AE516" s="1" t="s">
        <v>159</v>
      </c>
      <c r="AF516" s="1">
        <v>4.3</v>
      </c>
      <c r="AG516" s="1">
        <v>4</v>
      </c>
      <c r="AH516" s="1">
        <v>1</v>
      </c>
      <c r="AI516" s="1">
        <f t="shared" si="94"/>
        <v>0</v>
      </c>
      <c r="AJ516" s="1">
        <f t="shared" si="95"/>
        <v>0</v>
      </c>
      <c r="AK516" s="1">
        <f t="shared" si="96"/>
        <v>0</v>
      </c>
      <c r="AL516" s="1">
        <f t="shared" si="97"/>
        <v>1</v>
      </c>
      <c r="AM516" s="1">
        <f t="shared" si="98"/>
        <v>1</v>
      </c>
    </row>
    <row r="517" spans="31:39" x14ac:dyDescent="0.25">
      <c r="AE517" s="1" t="s">
        <v>166</v>
      </c>
      <c r="AF517" s="1">
        <v>4.3</v>
      </c>
      <c r="AG517" s="1">
        <v>4</v>
      </c>
      <c r="AH517" s="1">
        <v>1</v>
      </c>
      <c r="AI517" s="1">
        <f t="shared" si="94"/>
        <v>0</v>
      </c>
      <c r="AJ517" s="1">
        <f t="shared" si="95"/>
        <v>0</v>
      </c>
      <c r="AK517" s="1">
        <f t="shared" si="96"/>
        <v>0</v>
      </c>
      <c r="AL517" s="1">
        <f t="shared" si="97"/>
        <v>1</v>
      </c>
      <c r="AM517" s="1">
        <f t="shared" si="98"/>
        <v>1</v>
      </c>
    </row>
    <row r="518" spans="31:39" x14ac:dyDescent="0.25">
      <c r="AE518" s="1" t="s">
        <v>106</v>
      </c>
      <c r="AF518" s="1">
        <v>4.3</v>
      </c>
      <c r="AG518" s="1">
        <v>4</v>
      </c>
      <c r="AH518" s="1">
        <v>1</v>
      </c>
      <c r="AI518" s="1">
        <f t="shared" si="94"/>
        <v>0</v>
      </c>
      <c r="AJ518" s="1">
        <f t="shared" si="95"/>
        <v>0</v>
      </c>
      <c r="AK518" s="1">
        <f t="shared" si="96"/>
        <v>0</v>
      </c>
      <c r="AL518" s="1">
        <f t="shared" si="97"/>
        <v>1</v>
      </c>
      <c r="AM518" s="1">
        <f t="shared" si="98"/>
        <v>1</v>
      </c>
    </row>
    <row r="519" spans="31:39" x14ac:dyDescent="0.25">
      <c r="AE519" s="1" t="s">
        <v>188</v>
      </c>
      <c r="AF519" s="1">
        <v>4.3</v>
      </c>
      <c r="AG519" s="1">
        <v>4</v>
      </c>
      <c r="AH519" s="1">
        <v>1</v>
      </c>
      <c r="AI519" s="1">
        <f t="shared" si="94"/>
        <v>0</v>
      </c>
      <c r="AJ519" s="1">
        <f t="shared" si="95"/>
        <v>0</v>
      </c>
      <c r="AK519" s="1">
        <f t="shared" si="96"/>
        <v>0</v>
      </c>
      <c r="AL519" s="1">
        <f t="shared" si="97"/>
        <v>1</v>
      </c>
      <c r="AM519" s="1">
        <f t="shared" si="98"/>
        <v>1</v>
      </c>
    </row>
    <row r="520" spans="31:39" x14ac:dyDescent="0.25">
      <c r="AE520" s="1" t="s">
        <v>75</v>
      </c>
      <c r="AF520" s="1">
        <v>4.3</v>
      </c>
      <c r="AG520" s="1">
        <v>4</v>
      </c>
      <c r="AH520" s="1">
        <v>1</v>
      </c>
      <c r="AI520" s="1">
        <f t="shared" ref="AI520:AI583" si="99">IF(AND((10&gt;AH520),(AH520&gt;AG520),(AG520&gt;2)),1,0)</f>
        <v>0</v>
      </c>
      <c r="AJ520" s="1">
        <f t="shared" si="95"/>
        <v>0</v>
      </c>
      <c r="AK520" s="1">
        <f t="shared" si="96"/>
        <v>0</v>
      </c>
      <c r="AL520" s="1">
        <f t="shared" si="97"/>
        <v>1</v>
      </c>
      <c r="AM520" s="1">
        <f t="shared" si="98"/>
        <v>1</v>
      </c>
    </row>
    <row r="521" spans="31:39" x14ac:dyDescent="0.25">
      <c r="AE521" s="1" t="s">
        <v>203</v>
      </c>
      <c r="AF521" s="1">
        <v>4.3</v>
      </c>
      <c r="AG521" s="1">
        <v>4</v>
      </c>
      <c r="AH521" s="1">
        <v>1</v>
      </c>
      <c r="AI521" s="1">
        <f t="shared" si="99"/>
        <v>0</v>
      </c>
      <c r="AJ521" s="1">
        <f t="shared" si="95"/>
        <v>0</v>
      </c>
      <c r="AK521" s="1">
        <f t="shared" si="96"/>
        <v>0</v>
      </c>
      <c r="AL521" s="1">
        <f t="shared" si="97"/>
        <v>1</v>
      </c>
      <c r="AM521" s="1">
        <f t="shared" si="98"/>
        <v>1</v>
      </c>
    </row>
    <row r="522" spans="31:39" x14ac:dyDescent="0.25">
      <c r="AE522" s="1" t="s">
        <v>86</v>
      </c>
      <c r="AF522" s="1">
        <v>4.3</v>
      </c>
      <c r="AG522" s="1">
        <v>4</v>
      </c>
      <c r="AH522" s="1">
        <v>1</v>
      </c>
      <c r="AI522" s="1">
        <f t="shared" si="99"/>
        <v>0</v>
      </c>
      <c r="AJ522" s="1">
        <f t="shared" si="95"/>
        <v>0</v>
      </c>
      <c r="AK522" s="1">
        <f t="shared" si="96"/>
        <v>0</v>
      </c>
      <c r="AL522" s="1">
        <f t="shared" si="97"/>
        <v>1</v>
      </c>
      <c r="AM522" s="1">
        <f t="shared" si="98"/>
        <v>1</v>
      </c>
    </row>
    <row r="523" spans="31:39" x14ac:dyDescent="0.25">
      <c r="AE523" s="1" t="s">
        <v>75</v>
      </c>
      <c r="AF523" s="1">
        <v>4.3</v>
      </c>
      <c r="AG523" s="1">
        <v>4</v>
      </c>
      <c r="AH523" s="1">
        <v>1</v>
      </c>
      <c r="AI523" s="1">
        <f t="shared" si="99"/>
        <v>0</v>
      </c>
      <c r="AJ523" s="1">
        <f t="shared" si="95"/>
        <v>0</v>
      </c>
      <c r="AK523" s="1">
        <f t="shared" si="96"/>
        <v>0</v>
      </c>
      <c r="AL523" s="1">
        <f t="shared" si="97"/>
        <v>1</v>
      </c>
      <c r="AM523" s="1">
        <f t="shared" si="98"/>
        <v>1</v>
      </c>
    </row>
    <row r="524" spans="31:39" x14ac:dyDescent="0.25">
      <c r="AE524" s="1" t="s">
        <v>106</v>
      </c>
      <c r="AF524" s="1">
        <v>4.3</v>
      </c>
      <c r="AG524" s="1">
        <v>4</v>
      </c>
      <c r="AH524" s="1">
        <v>1</v>
      </c>
      <c r="AI524" s="1">
        <f t="shared" si="99"/>
        <v>0</v>
      </c>
      <c r="AJ524" s="1">
        <f t="shared" si="95"/>
        <v>0</v>
      </c>
      <c r="AK524" s="1">
        <f t="shared" si="96"/>
        <v>0</v>
      </c>
      <c r="AL524" s="1">
        <f t="shared" si="97"/>
        <v>1</v>
      </c>
      <c r="AM524" s="1">
        <f t="shared" si="98"/>
        <v>1</v>
      </c>
    </row>
    <row r="525" spans="31:39" x14ac:dyDescent="0.25">
      <c r="AE525" s="1" t="s">
        <v>73</v>
      </c>
      <c r="AF525" s="1">
        <v>4.3</v>
      </c>
      <c r="AG525" s="1">
        <v>4</v>
      </c>
      <c r="AH525" s="1">
        <v>1</v>
      </c>
      <c r="AI525" s="1">
        <f t="shared" si="99"/>
        <v>0</v>
      </c>
      <c r="AJ525" s="1">
        <f t="shared" si="95"/>
        <v>0</v>
      </c>
      <c r="AK525" s="1">
        <f t="shared" si="96"/>
        <v>0</v>
      </c>
      <c r="AL525" s="1">
        <f t="shared" si="97"/>
        <v>1</v>
      </c>
      <c r="AM525" s="1">
        <f t="shared" si="98"/>
        <v>1</v>
      </c>
    </row>
    <row r="526" spans="31:39" x14ac:dyDescent="0.25">
      <c r="AE526" s="1" t="s">
        <v>159</v>
      </c>
      <c r="AF526" s="1">
        <v>4.3</v>
      </c>
      <c r="AG526" s="1">
        <v>4</v>
      </c>
      <c r="AH526" s="1">
        <v>1</v>
      </c>
      <c r="AI526" s="1">
        <f t="shared" si="99"/>
        <v>0</v>
      </c>
      <c r="AJ526" s="1">
        <f t="shared" si="95"/>
        <v>0</v>
      </c>
      <c r="AK526" s="1">
        <f t="shared" si="96"/>
        <v>0</v>
      </c>
      <c r="AL526" s="1">
        <f t="shared" si="97"/>
        <v>1</v>
      </c>
      <c r="AM526" s="1">
        <f t="shared" si="98"/>
        <v>1</v>
      </c>
    </row>
    <row r="527" spans="31:39" x14ac:dyDescent="0.25">
      <c r="AE527" s="1" t="s">
        <v>79</v>
      </c>
      <c r="AF527" s="1">
        <v>4.3</v>
      </c>
      <c r="AG527" s="1">
        <v>4</v>
      </c>
      <c r="AH527" s="1">
        <v>1</v>
      </c>
      <c r="AI527" s="1">
        <f t="shared" si="99"/>
        <v>0</v>
      </c>
      <c r="AJ527" s="1">
        <f t="shared" si="95"/>
        <v>0</v>
      </c>
      <c r="AK527" s="1">
        <f t="shared" si="96"/>
        <v>0</v>
      </c>
      <c r="AL527" s="1">
        <f t="shared" si="97"/>
        <v>1</v>
      </c>
      <c r="AM527" s="1">
        <f t="shared" si="98"/>
        <v>1</v>
      </c>
    </row>
    <row r="528" spans="31:39" x14ac:dyDescent="0.25">
      <c r="AE528" s="1" t="s">
        <v>204</v>
      </c>
      <c r="AF528" s="1">
        <v>4.3</v>
      </c>
      <c r="AG528" s="1">
        <v>4</v>
      </c>
      <c r="AH528" s="1">
        <v>1</v>
      </c>
      <c r="AI528" s="1">
        <f t="shared" si="99"/>
        <v>0</v>
      </c>
      <c r="AJ528" s="1">
        <f t="shared" si="95"/>
        <v>0</v>
      </c>
      <c r="AK528" s="1">
        <f t="shared" si="96"/>
        <v>0</v>
      </c>
      <c r="AL528" s="1">
        <f t="shared" si="97"/>
        <v>1</v>
      </c>
      <c r="AM528" s="1">
        <f t="shared" si="98"/>
        <v>1</v>
      </c>
    </row>
    <row r="529" spans="31:39" x14ac:dyDescent="0.25">
      <c r="AE529" s="1" t="s">
        <v>86</v>
      </c>
      <c r="AF529" s="1">
        <v>4.3</v>
      </c>
      <c r="AG529" s="1">
        <v>4</v>
      </c>
      <c r="AH529" s="1">
        <v>0</v>
      </c>
      <c r="AI529" s="1">
        <f t="shared" si="99"/>
        <v>0</v>
      </c>
      <c r="AJ529" s="1">
        <f t="shared" si="95"/>
        <v>0</v>
      </c>
      <c r="AK529" s="1">
        <f t="shared" si="96"/>
        <v>0</v>
      </c>
      <c r="AL529" s="1">
        <f t="shared" si="97"/>
        <v>1</v>
      </c>
      <c r="AM529" s="1">
        <f t="shared" si="98"/>
        <v>1</v>
      </c>
    </row>
    <row r="530" spans="31:39" x14ac:dyDescent="0.25">
      <c r="AE530" s="1" t="s">
        <v>146</v>
      </c>
      <c r="AF530" s="1">
        <v>4.3</v>
      </c>
      <c r="AG530" s="1">
        <v>4</v>
      </c>
      <c r="AH530" s="1">
        <v>0</v>
      </c>
      <c r="AI530" s="1">
        <f t="shared" si="99"/>
        <v>0</v>
      </c>
      <c r="AJ530" s="1">
        <f t="shared" si="95"/>
        <v>0</v>
      </c>
      <c r="AK530" s="1">
        <f t="shared" si="96"/>
        <v>0</v>
      </c>
      <c r="AL530" s="1">
        <f t="shared" si="97"/>
        <v>1</v>
      </c>
      <c r="AM530" s="1">
        <f t="shared" si="98"/>
        <v>1</v>
      </c>
    </row>
    <row r="531" spans="31:39" x14ac:dyDescent="0.25">
      <c r="AE531" s="1" t="s">
        <v>75</v>
      </c>
      <c r="AF531" s="1">
        <v>4.3</v>
      </c>
      <c r="AG531" s="1">
        <v>4</v>
      </c>
      <c r="AH531" s="1">
        <v>0</v>
      </c>
      <c r="AI531" s="1">
        <f t="shared" si="99"/>
        <v>0</v>
      </c>
      <c r="AJ531" s="1">
        <f t="shared" si="95"/>
        <v>0</v>
      </c>
      <c r="AK531" s="1">
        <f t="shared" si="96"/>
        <v>0</v>
      </c>
      <c r="AL531" s="1">
        <f t="shared" si="97"/>
        <v>1</v>
      </c>
      <c r="AM531" s="1">
        <f t="shared" si="98"/>
        <v>1</v>
      </c>
    </row>
    <row r="532" spans="31:39" x14ac:dyDescent="0.25">
      <c r="AE532" s="1" t="s">
        <v>102</v>
      </c>
      <c r="AF532" s="1">
        <v>4.3</v>
      </c>
      <c r="AG532" s="1">
        <v>4</v>
      </c>
      <c r="AH532" s="1">
        <v>0</v>
      </c>
      <c r="AI532" s="1">
        <f t="shared" si="99"/>
        <v>0</v>
      </c>
      <c r="AJ532" s="1">
        <f t="shared" si="95"/>
        <v>0</v>
      </c>
      <c r="AK532" s="1">
        <f t="shared" si="96"/>
        <v>0</v>
      </c>
      <c r="AL532" s="1">
        <f t="shared" si="97"/>
        <v>1</v>
      </c>
      <c r="AM532" s="1">
        <f t="shared" si="98"/>
        <v>1</v>
      </c>
    </row>
    <row r="533" spans="31:39" x14ac:dyDescent="0.25">
      <c r="AE533" s="1" t="s">
        <v>110</v>
      </c>
      <c r="AF533" s="1">
        <v>4.3</v>
      </c>
      <c r="AG533" s="1">
        <v>4</v>
      </c>
      <c r="AH533" s="1">
        <v>0</v>
      </c>
      <c r="AI533" s="1">
        <f t="shared" si="99"/>
        <v>0</v>
      </c>
      <c r="AJ533" s="1">
        <f t="shared" si="95"/>
        <v>0</v>
      </c>
      <c r="AK533" s="1">
        <f t="shared" si="96"/>
        <v>0</v>
      </c>
      <c r="AL533" s="1">
        <f t="shared" si="97"/>
        <v>1</v>
      </c>
      <c r="AM533" s="1">
        <f t="shared" si="98"/>
        <v>1</v>
      </c>
    </row>
    <row r="534" spans="31:39" x14ac:dyDescent="0.25">
      <c r="AE534" s="1" t="s">
        <v>106</v>
      </c>
      <c r="AF534" s="1">
        <v>4.3</v>
      </c>
      <c r="AG534" s="1">
        <v>4</v>
      </c>
      <c r="AH534" s="1">
        <v>0</v>
      </c>
      <c r="AI534" s="1">
        <f t="shared" si="99"/>
        <v>0</v>
      </c>
      <c r="AJ534" s="1">
        <f t="shared" si="95"/>
        <v>0</v>
      </c>
      <c r="AK534" s="1">
        <f t="shared" si="96"/>
        <v>0</v>
      </c>
      <c r="AL534" s="1">
        <f t="shared" si="97"/>
        <v>1</v>
      </c>
      <c r="AM534" s="1">
        <f t="shared" si="98"/>
        <v>1</v>
      </c>
    </row>
    <row r="535" spans="31:39" x14ac:dyDescent="0.25">
      <c r="AE535" s="1" t="s">
        <v>188</v>
      </c>
      <c r="AF535" s="1">
        <v>4.3</v>
      </c>
      <c r="AG535" s="1">
        <v>4</v>
      </c>
      <c r="AH535" s="1">
        <v>0</v>
      </c>
      <c r="AI535" s="1">
        <f t="shared" si="99"/>
        <v>0</v>
      </c>
      <c r="AJ535" s="1">
        <f t="shared" si="95"/>
        <v>0</v>
      </c>
      <c r="AK535" s="1">
        <f t="shared" si="96"/>
        <v>0</v>
      </c>
      <c r="AL535" s="1">
        <f t="shared" si="97"/>
        <v>1</v>
      </c>
      <c r="AM535" s="1">
        <f t="shared" si="98"/>
        <v>1</v>
      </c>
    </row>
    <row r="536" spans="31:39" x14ac:dyDescent="0.25">
      <c r="AE536" s="1" t="s">
        <v>106</v>
      </c>
      <c r="AF536" s="1">
        <v>4.3</v>
      </c>
      <c r="AG536" s="1">
        <v>4</v>
      </c>
      <c r="AH536" s="1">
        <v>0</v>
      </c>
      <c r="AI536" s="1">
        <f t="shared" si="99"/>
        <v>0</v>
      </c>
      <c r="AJ536" s="1">
        <f t="shared" si="95"/>
        <v>0</v>
      </c>
      <c r="AK536" s="1">
        <f t="shared" si="96"/>
        <v>0</v>
      </c>
      <c r="AL536" s="1">
        <f t="shared" si="97"/>
        <v>1</v>
      </c>
      <c r="AM536" s="1">
        <f t="shared" si="98"/>
        <v>1</v>
      </c>
    </row>
    <row r="537" spans="31:39" x14ac:dyDescent="0.25">
      <c r="AE537" s="1" t="s">
        <v>159</v>
      </c>
      <c r="AF537" s="1">
        <v>4.3</v>
      </c>
      <c r="AG537" s="1">
        <v>4</v>
      </c>
      <c r="AH537" s="1">
        <v>0</v>
      </c>
      <c r="AI537" s="1">
        <f t="shared" si="99"/>
        <v>0</v>
      </c>
      <c r="AJ537" s="1">
        <f t="shared" si="95"/>
        <v>0</v>
      </c>
      <c r="AK537" s="1">
        <f t="shared" si="96"/>
        <v>0</v>
      </c>
      <c r="AL537" s="1">
        <f t="shared" si="97"/>
        <v>1</v>
      </c>
      <c r="AM537" s="1">
        <f t="shared" si="98"/>
        <v>1</v>
      </c>
    </row>
    <row r="538" spans="31:39" x14ac:dyDescent="0.25">
      <c r="AE538" s="1" t="s">
        <v>159</v>
      </c>
      <c r="AF538" s="1">
        <v>4.3</v>
      </c>
      <c r="AG538" s="1">
        <v>4</v>
      </c>
      <c r="AH538" s="1">
        <v>0</v>
      </c>
      <c r="AI538" s="1">
        <f t="shared" si="99"/>
        <v>0</v>
      </c>
      <c r="AJ538" s="1">
        <f t="shared" si="95"/>
        <v>0</v>
      </c>
      <c r="AK538" s="1">
        <f t="shared" si="96"/>
        <v>0</v>
      </c>
      <c r="AL538" s="1">
        <f t="shared" si="97"/>
        <v>1</v>
      </c>
      <c r="AM538" s="1">
        <f t="shared" si="98"/>
        <v>1</v>
      </c>
    </row>
    <row r="539" spans="31:39" x14ac:dyDescent="0.25">
      <c r="AE539" s="1" t="s">
        <v>164</v>
      </c>
      <c r="AF539" s="1">
        <v>4.3</v>
      </c>
      <c r="AG539" s="1">
        <v>4</v>
      </c>
      <c r="AH539" s="1">
        <v>-1</v>
      </c>
      <c r="AI539" s="1">
        <f t="shared" si="99"/>
        <v>0</v>
      </c>
      <c r="AJ539" s="1">
        <f t="shared" si="95"/>
        <v>0</v>
      </c>
      <c r="AK539" s="1">
        <f t="shared" si="96"/>
        <v>0</v>
      </c>
      <c r="AL539" s="1">
        <f t="shared" si="97"/>
        <v>1</v>
      </c>
      <c r="AM539" s="1">
        <f t="shared" si="98"/>
        <v>1</v>
      </c>
    </row>
    <row r="540" spans="31:39" x14ac:dyDescent="0.25">
      <c r="AE540" s="1" t="s">
        <v>151</v>
      </c>
      <c r="AF540" s="1">
        <v>4.3</v>
      </c>
      <c r="AG540" s="1">
        <v>4</v>
      </c>
      <c r="AH540" s="1">
        <v>-1</v>
      </c>
      <c r="AI540" s="1">
        <f t="shared" si="99"/>
        <v>0</v>
      </c>
      <c r="AJ540" s="1">
        <f t="shared" si="95"/>
        <v>0</v>
      </c>
      <c r="AK540" s="1">
        <f t="shared" si="96"/>
        <v>0</v>
      </c>
      <c r="AL540" s="1">
        <f t="shared" si="97"/>
        <v>1</v>
      </c>
      <c r="AM540" s="1">
        <f t="shared" si="98"/>
        <v>1</v>
      </c>
    </row>
    <row r="541" spans="31:39" x14ac:dyDescent="0.25">
      <c r="AE541" s="1" t="s">
        <v>82</v>
      </c>
      <c r="AF541" s="1">
        <v>4.3</v>
      </c>
      <c r="AG541" s="1">
        <v>4</v>
      </c>
      <c r="AH541" s="1">
        <v>-3</v>
      </c>
      <c r="AI541" s="1">
        <f t="shared" si="99"/>
        <v>0</v>
      </c>
      <c r="AJ541" s="1">
        <f t="shared" si="95"/>
        <v>0</v>
      </c>
      <c r="AK541" s="1">
        <f t="shared" si="96"/>
        <v>0</v>
      </c>
      <c r="AL541" s="1">
        <f t="shared" si="97"/>
        <v>1</v>
      </c>
      <c r="AM541" s="1">
        <f t="shared" si="98"/>
        <v>1</v>
      </c>
    </row>
    <row r="542" spans="31:39" x14ac:dyDescent="0.25">
      <c r="AE542" s="1" t="s">
        <v>159</v>
      </c>
      <c r="AF542" s="1">
        <v>4.3</v>
      </c>
      <c r="AG542" s="1">
        <v>4</v>
      </c>
      <c r="AH542" s="1">
        <v>-3</v>
      </c>
      <c r="AI542" s="1">
        <f t="shared" si="99"/>
        <v>0</v>
      </c>
      <c r="AJ542" s="1">
        <f t="shared" si="95"/>
        <v>0</v>
      </c>
      <c r="AK542" s="1">
        <f t="shared" si="96"/>
        <v>0</v>
      </c>
      <c r="AL542" s="1">
        <f t="shared" si="97"/>
        <v>1</v>
      </c>
      <c r="AM542" s="1">
        <f t="shared" si="98"/>
        <v>1</v>
      </c>
    </row>
    <row r="543" spans="31:39" x14ac:dyDescent="0.25">
      <c r="AE543" s="1" t="s">
        <v>103</v>
      </c>
      <c r="AF543" s="1">
        <v>4.2</v>
      </c>
      <c r="AG543" s="1">
        <v>4</v>
      </c>
      <c r="AH543" s="1">
        <v>2</v>
      </c>
      <c r="AI543" s="1">
        <f t="shared" si="99"/>
        <v>0</v>
      </c>
      <c r="AJ543" s="1">
        <f t="shared" si="95"/>
        <v>0</v>
      </c>
      <c r="AK543" s="1">
        <f t="shared" si="96"/>
        <v>0</v>
      </c>
      <c r="AL543" s="1">
        <f t="shared" si="97"/>
        <v>1</v>
      </c>
      <c r="AM543" s="1">
        <f t="shared" si="98"/>
        <v>1</v>
      </c>
    </row>
    <row r="544" spans="31:39" x14ac:dyDescent="0.25">
      <c r="AE544" s="1" t="s">
        <v>172</v>
      </c>
      <c r="AF544" s="1">
        <v>4.2</v>
      </c>
      <c r="AG544" s="1">
        <v>4</v>
      </c>
      <c r="AH544" s="1">
        <v>2</v>
      </c>
      <c r="AI544" s="1">
        <f t="shared" si="99"/>
        <v>0</v>
      </c>
      <c r="AJ544" s="1">
        <f t="shared" si="95"/>
        <v>0</v>
      </c>
      <c r="AK544" s="1">
        <f t="shared" si="96"/>
        <v>0</v>
      </c>
      <c r="AL544" s="1">
        <f t="shared" si="97"/>
        <v>1</v>
      </c>
      <c r="AM544" s="1">
        <f t="shared" si="98"/>
        <v>1</v>
      </c>
    </row>
    <row r="545" spans="31:39" x14ac:dyDescent="0.25">
      <c r="AE545" s="1" t="s">
        <v>161</v>
      </c>
      <c r="AF545" s="1">
        <v>4.2</v>
      </c>
      <c r="AG545" s="1">
        <v>4</v>
      </c>
      <c r="AH545" s="1">
        <v>2</v>
      </c>
      <c r="AI545" s="1">
        <f t="shared" si="99"/>
        <v>0</v>
      </c>
      <c r="AJ545" s="1">
        <f t="shared" si="95"/>
        <v>0</v>
      </c>
      <c r="AK545" s="1">
        <f t="shared" si="96"/>
        <v>0</v>
      </c>
      <c r="AL545" s="1">
        <f t="shared" si="97"/>
        <v>1</v>
      </c>
      <c r="AM545" s="1">
        <f t="shared" si="98"/>
        <v>1</v>
      </c>
    </row>
    <row r="546" spans="31:39" x14ac:dyDescent="0.25">
      <c r="AE546" s="1" t="s">
        <v>161</v>
      </c>
      <c r="AF546" s="1">
        <v>4.2</v>
      </c>
      <c r="AG546" s="1">
        <v>4</v>
      </c>
      <c r="AH546" s="1">
        <v>2</v>
      </c>
      <c r="AI546" s="1">
        <f t="shared" si="99"/>
        <v>0</v>
      </c>
      <c r="AJ546" s="1">
        <f t="shared" si="95"/>
        <v>0</v>
      </c>
      <c r="AK546" s="1">
        <f t="shared" si="96"/>
        <v>0</v>
      </c>
      <c r="AL546" s="1">
        <f t="shared" si="97"/>
        <v>1</v>
      </c>
      <c r="AM546" s="1">
        <f t="shared" si="98"/>
        <v>1</v>
      </c>
    </row>
    <row r="547" spans="31:39" x14ac:dyDescent="0.25">
      <c r="AE547" s="1" t="s">
        <v>161</v>
      </c>
      <c r="AF547" s="1">
        <v>4.2</v>
      </c>
      <c r="AG547" s="1">
        <v>4</v>
      </c>
      <c r="AH547" s="1">
        <v>2</v>
      </c>
      <c r="AI547" s="1">
        <f t="shared" si="99"/>
        <v>0</v>
      </c>
      <c r="AJ547" s="1">
        <f t="shared" si="95"/>
        <v>0</v>
      </c>
      <c r="AK547" s="1">
        <f t="shared" si="96"/>
        <v>0</v>
      </c>
      <c r="AL547" s="1">
        <f t="shared" si="97"/>
        <v>1</v>
      </c>
      <c r="AM547" s="1">
        <f t="shared" si="98"/>
        <v>1</v>
      </c>
    </row>
    <row r="548" spans="31:39" x14ac:dyDescent="0.25">
      <c r="AE548" s="1" t="s">
        <v>161</v>
      </c>
      <c r="AF548" s="1">
        <v>4.2</v>
      </c>
      <c r="AG548" s="1">
        <v>4</v>
      </c>
      <c r="AH548" s="1">
        <v>2</v>
      </c>
      <c r="AI548" s="1">
        <f t="shared" si="99"/>
        <v>0</v>
      </c>
      <c r="AJ548" s="1">
        <f t="shared" si="95"/>
        <v>0</v>
      </c>
      <c r="AK548" s="1">
        <f t="shared" si="96"/>
        <v>0</v>
      </c>
      <c r="AL548" s="1">
        <f t="shared" si="97"/>
        <v>1</v>
      </c>
      <c r="AM548" s="1">
        <f t="shared" si="98"/>
        <v>1</v>
      </c>
    </row>
    <row r="549" spans="31:39" x14ac:dyDescent="0.25">
      <c r="AE549" s="1" t="s">
        <v>161</v>
      </c>
      <c r="AF549" s="1">
        <v>4.2</v>
      </c>
      <c r="AG549" s="1">
        <v>4</v>
      </c>
      <c r="AH549" s="1">
        <v>2</v>
      </c>
      <c r="AI549" s="1">
        <f t="shared" si="99"/>
        <v>0</v>
      </c>
      <c r="AJ549" s="1">
        <f t="shared" si="95"/>
        <v>0</v>
      </c>
      <c r="AK549" s="1">
        <f t="shared" si="96"/>
        <v>0</v>
      </c>
      <c r="AL549" s="1">
        <f t="shared" si="97"/>
        <v>1</v>
      </c>
      <c r="AM549" s="1">
        <f t="shared" si="98"/>
        <v>1</v>
      </c>
    </row>
    <row r="550" spans="31:39" x14ac:dyDescent="0.25">
      <c r="AE550" s="1" t="s">
        <v>161</v>
      </c>
      <c r="AF550" s="1">
        <v>4.2</v>
      </c>
      <c r="AG550" s="1">
        <v>4</v>
      </c>
      <c r="AH550" s="1">
        <v>1</v>
      </c>
      <c r="AI550" s="1">
        <f t="shared" si="99"/>
        <v>0</v>
      </c>
      <c r="AJ550" s="1">
        <f t="shared" si="95"/>
        <v>0</v>
      </c>
      <c r="AK550" s="1">
        <f t="shared" si="96"/>
        <v>0</v>
      </c>
      <c r="AL550" s="1">
        <f t="shared" si="97"/>
        <v>1</v>
      </c>
      <c r="AM550" s="1">
        <f t="shared" si="98"/>
        <v>1</v>
      </c>
    </row>
    <row r="551" spans="31:39" x14ac:dyDescent="0.25">
      <c r="AE551" s="1" t="s">
        <v>103</v>
      </c>
      <c r="AF551" s="1">
        <v>4.2</v>
      </c>
      <c r="AG551" s="1">
        <v>4</v>
      </c>
      <c r="AH551" s="1">
        <v>1</v>
      </c>
      <c r="AI551" s="1">
        <f t="shared" si="99"/>
        <v>0</v>
      </c>
      <c r="AJ551" s="1">
        <f t="shared" si="95"/>
        <v>0</v>
      </c>
      <c r="AK551" s="1">
        <f t="shared" si="96"/>
        <v>0</v>
      </c>
      <c r="AL551" s="1">
        <f t="shared" si="97"/>
        <v>1</v>
      </c>
      <c r="AM551" s="1">
        <f t="shared" si="98"/>
        <v>1</v>
      </c>
    </row>
    <row r="552" spans="31:39" x14ac:dyDescent="0.25">
      <c r="AE552" s="1" t="s">
        <v>161</v>
      </c>
      <c r="AF552" s="1">
        <v>4.2</v>
      </c>
      <c r="AG552" s="1">
        <v>4</v>
      </c>
      <c r="AH552" s="1">
        <v>1</v>
      </c>
      <c r="AI552" s="1">
        <f t="shared" si="99"/>
        <v>0</v>
      </c>
      <c r="AJ552" s="1">
        <f t="shared" si="95"/>
        <v>0</v>
      </c>
      <c r="AK552" s="1">
        <f t="shared" si="96"/>
        <v>0</v>
      </c>
      <c r="AL552" s="1">
        <f t="shared" si="97"/>
        <v>1</v>
      </c>
      <c r="AM552" s="1">
        <f t="shared" si="98"/>
        <v>1</v>
      </c>
    </row>
    <row r="553" spans="31:39" x14ac:dyDescent="0.25">
      <c r="AE553" s="1" t="s">
        <v>144</v>
      </c>
      <c r="AF553" s="1">
        <v>4.2</v>
      </c>
      <c r="AG553" s="1">
        <v>4</v>
      </c>
      <c r="AH553" s="1">
        <v>0</v>
      </c>
      <c r="AI553" s="1">
        <f t="shared" si="99"/>
        <v>0</v>
      </c>
      <c r="AJ553" s="1">
        <f t="shared" si="95"/>
        <v>0</v>
      </c>
      <c r="AK553" s="1">
        <f t="shared" si="96"/>
        <v>0</v>
      </c>
      <c r="AL553" s="1">
        <f t="shared" si="97"/>
        <v>1</v>
      </c>
      <c r="AM553" s="1">
        <f t="shared" si="98"/>
        <v>1</v>
      </c>
    </row>
    <row r="554" spans="31:39" x14ac:dyDescent="0.25">
      <c r="AE554" s="1" t="s">
        <v>161</v>
      </c>
      <c r="AF554" s="1">
        <v>4.2</v>
      </c>
      <c r="AG554" s="1">
        <v>4</v>
      </c>
      <c r="AH554" s="1">
        <v>0</v>
      </c>
      <c r="AI554" s="1">
        <f t="shared" si="99"/>
        <v>0</v>
      </c>
      <c r="AJ554" s="1">
        <f t="shared" si="95"/>
        <v>0</v>
      </c>
      <c r="AK554" s="1">
        <f t="shared" si="96"/>
        <v>0</v>
      </c>
      <c r="AL554" s="1">
        <f t="shared" si="97"/>
        <v>1</v>
      </c>
      <c r="AM554" s="1">
        <f t="shared" si="98"/>
        <v>1</v>
      </c>
    </row>
    <row r="555" spans="31:39" x14ac:dyDescent="0.25">
      <c r="AE555" s="1" t="s">
        <v>172</v>
      </c>
      <c r="AF555" s="1">
        <v>4.2</v>
      </c>
      <c r="AG555" s="1">
        <v>4</v>
      </c>
      <c r="AH555" s="1">
        <v>0</v>
      </c>
      <c r="AI555" s="1">
        <f t="shared" si="99"/>
        <v>0</v>
      </c>
      <c r="AJ555" s="1">
        <f t="shared" si="95"/>
        <v>0</v>
      </c>
      <c r="AK555" s="1">
        <f t="shared" si="96"/>
        <v>0</v>
      </c>
      <c r="AL555" s="1">
        <f t="shared" si="97"/>
        <v>1</v>
      </c>
      <c r="AM555" s="1">
        <f t="shared" si="98"/>
        <v>1</v>
      </c>
    </row>
    <row r="556" spans="31:39" x14ac:dyDescent="0.25">
      <c r="AE556" s="1" t="s">
        <v>161</v>
      </c>
      <c r="AF556" s="1">
        <v>4.2</v>
      </c>
      <c r="AG556" s="1">
        <v>4</v>
      </c>
      <c r="AH556" s="1">
        <v>0</v>
      </c>
      <c r="AI556" s="1">
        <f t="shared" si="99"/>
        <v>0</v>
      </c>
      <c r="AJ556" s="1">
        <f t="shared" si="95"/>
        <v>0</v>
      </c>
      <c r="AK556" s="1">
        <f t="shared" si="96"/>
        <v>0</v>
      </c>
      <c r="AL556" s="1">
        <f t="shared" si="97"/>
        <v>1</v>
      </c>
      <c r="AM556" s="1">
        <f t="shared" si="98"/>
        <v>1</v>
      </c>
    </row>
    <row r="557" spans="31:39" x14ac:dyDescent="0.25">
      <c r="AE557" s="1" t="s">
        <v>119</v>
      </c>
      <c r="AF557" s="1">
        <v>4.2</v>
      </c>
      <c r="AG557" s="1">
        <v>4</v>
      </c>
      <c r="AH557" s="1">
        <v>-2</v>
      </c>
      <c r="AI557" s="1">
        <f t="shared" si="99"/>
        <v>0</v>
      </c>
      <c r="AJ557" s="1">
        <f t="shared" si="95"/>
        <v>0</v>
      </c>
      <c r="AK557" s="1">
        <f t="shared" si="96"/>
        <v>0</v>
      </c>
      <c r="AL557" s="1">
        <f t="shared" si="97"/>
        <v>1</v>
      </c>
      <c r="AM557" s="1">
        <f t="shared" si="98"/>
        <v>1</v>
      </c>
    </row>
    <row r="558" spans="31:39" x14ac:dyDescent="0.25">
      <c r="AE558" s="1" t="s">
        <v>78</v>
      </c>
      <c r="AF558" s="1">
        <v>4.2</v>
      </c>
      <c r="AG558" s="1">
        <v>4</v>
      </c>
      <c r="AH558" s="1">
        <v>-3</v>
      </c>
      <c r="AI558" s="1">
        <f t="shared" si="99"/>
        <v>0</v>
      </c>
      <c r="AJ558" s="1">
        <f t="shared" si="95"/>
        <v>0</v>
      </c>
      <c r="AK558" s="1">
        <f t="shared" si="96"/>
        <v>0</v>
      </c>
      <c r="AL558" s="1">
        <f t="shared" si="97"/>
        <v>1</v>
      </c>
      <c r="AM558" s="1">
        <f t="shared" si="98"/>
        <v>1</v>
      </c>
    </row>
    <row r="559" spans="31:39" x14ac:dyDescent="0.25">
      <c r="AE559" s="1" t="s">
        <v>130</v>
      </c>
      <c r="AF559" s="1">
        <v>4.0999999999999996</v>
      </c>
      <c r="AG559" s="1">
        <v>4</v>
      </c>
      <c r="AH559" s="1">
        <v>2</v>
      </c>
      <c r="AI559" s="1">
        <f t="shared" si="99"/>
        <v>0</v>
      </c>
      <c r="AJ559" s="1">
        <f t="shared" si="95"/>
        <v>0</v>
      </c>
      <c r="AK559" s="1">
        <f t="shared" si="96"/>
        <v>0</v>
      </c>
      <c r="AL559" s="1">
        <f t="shared" si="97"/>
        <v>1</v>
      </c>
      <c r="AM559" s="1">
        <f t="shared" si="98"/>
        <v>1</v>
      </c>
    </row>
    <row r="560" spans="31:39" x14ac:dyDescent="0.25">
      <c r="AE560" s="1" t="s">
        <v>130</v>
      </c>
      <c r="AF560" s="1">
        <v>4.0999999999999996</v>
      </c>
      <c r="AG560" s="1">
        <v>4</v>
      </c>
      <c r="AH560" s="1">
        <v>2</v>
      </c>
      <c r="AI560" s="1">
        <f t="shared" si="99"/>
        <v>0</v>
      </c>
      <c r="AJ560" s="1">
        <f t="shared" si="95"/>
        <v>0</v>
      </c>
      <c r="AK560" s="1">
        <f t="shared" si="96"/>
        <v>0</v>
      </c>
      <c r="AL560" s="1">
        <f t="shared" si="97"/>
        <v>1</v>
      </c>
      <c r="AM560" s="1">
        <f t="shared" si="98"/>
        <v>1</v>
      </c>
    </row>
    <row r="561" spans="31:39" x14ac:dyDescent="0.25">
      <c r="AE561" s="1" t="s">
        <v>130</v>
      </c>
      <c r="AF561" s="1">
        <v>4.0999999999999996</v>
      </c>
      <c r="AG561" s="1">
        <v>4</v>
      </c>
      <c r="AH561" s="1">
        <v>1</v>
      </c>
      <c r="AI561" s="1">
        <f t="shared" si="99"/>
        <v>0</v>
      </c>
      <c r="AJ561" s="1">
        <f t="shared" si="95"/>
        <v>0</v>
      </c>
      <c r="AK561" s="1">
        <f t="shared" si="96"/>
        <v>0</v>
      </c>
      <c r="AL561" s="1">
        <f t="shared" si="97"/>
        <v>1</v>
      </c>
      <c r="AM561" s="1">
        <f t="shared" si="98"/>
        <v>1</v>
      </c>
    </row>
    <row r="562" spans="31:39" x14ac:dyDescent="0.25">
      <c r="AE562" s="1" t="s">
        <v>130</v>
      </c>
      <c r="AF562" s="1">
        <v>4.0999999999999996</v>
      </c>
      <c r="AG562" s="1">
        <v>4</v>
      </c>
      <c r="AH562" s="1">
        <v>1</v>
      </c>
      <c r="AI562" s="1">
        <f t="shared" si="99"/>
        <v>0</v>
      </c>
      <c r="AJ562" s="1">
        <f t="shared" si="95"/>
        <v>0</v>
      </c>
      <c r="AK562" s="1">
        <f t="shared" si="96"/>
        <v>0</v>
      </c>
      <c r="AL562" s="1">
        <f t="shared" si="97"/>
        <v>1</v>
      </c>
      <c r="AM562" s="1">
        <f t="shared" si="98"/>
        <v>1</v>
      </c>
    </row>
    <row r="563" spans="31:39" x14ac:dyDescent="0.25">
      <c r="AE563" s="1" t="s">
        <v>130</v>
      </c>
      <c r="AF563" s="1">
        <v>4.0999999999999996</v>
      </c>
      <c r="AG563" s="1">
        <v>4</v>
      </c>
      <c r="AH563" s="1">
        <v>1</v>
      </c>
      <c r="AI563" s="1">
        <f t="shared" si="99"/>
        <v>0</v>
      </c>
      <c r="AJ563" s="1">
        <f t="shared" si="95"/>
        <v>0</v>
      </c>
      <c r="AK563" s="1">
        <f t="shared" si="96"/>
        <v>0</v>
      </c>
      <c r="AL563" s="1">
        <f t="shared" si="97"/>
        <v>1</v>
      </c>
      <c r="AM563" s="1">
        <f t="shared" si="98"/>
        <v>1</v>
      </c>
    </row>
    <row r="564" spans="31:39" x14ac:dyDescent="0.25">
      <c r="AE564" s="1" t="s">
        <v>130</v>
      </c>
      <c r="AF564" s="1">
        <v>4.0999999999999996</v>
      </c>
      <c r="AG564" s="1">
        <v>4</v>
      </c>
      <c r="AH564" s="1">
        <v>0</v>
      </c>
      <c r="AI564" s="1">
        <f t="shared" si="99"/>
        <v>0</v>
      </c>
      <c r="AJ564" s="1">
        <f t="shared" si="95"/>
        <v>0</v>
      </c>
      <c r="AK564" s="1">
        <f t="shared" si="96"/>
        <v>0</v>
      </c>
      <c r="AL564" s="1">
        <f t="shared" si="97"/>
        <v>1</v>
      </c>
      <c r="AM564" s="1">
        <f t="shared" si="98"/>
        <v>1</v>
      </c>
    </row>
    <row r="565" spans="31:39" x14ac:dyDescent="0.25">
      <c r="AE565" s="1" t="s">
        <v>120</v>
      </c>
      <c r="AF565" s="1">
        <v>4.0999999999999996</v>
      </c>
      <c r="AG565" s="1">
        <v>4</v>
      </c>
      <c r="AH565" s="1">
        <v>0</v>
      </c>
      <c r="AI565" s="1">
        <f t="shared" si="99"/>
        <v>0</v>
      </c>
      <c r="AJ565" s="1">
        <f t="shared" si="95"/>
        <v>0</v>
      </c>
      <c r="AK565" s="1">
        <f t="shared" si="96"/>
        <v>0</v>
      </c>
      <c r="AL565" s="1">
        <f t="shared" si="97"/>
        <v>1</v>
      </c>
      <c r="AM565" s="1">
        <f t="shared" si="98"/>
        <v>1</v>
      </c>
    </row>
    <row r="566" spans="31:39" x14ac:dyDescent="0.25">
      <c r="AE566" s="1" t="s">
        <v>190</v>
      </c>
      <c r="AF566" s="1">
        <v>4</v>
      </c>
      <c r="AG566" s="1">
        <v>4</v>
      </c>
      <c r="AH566" s="1">
        <v>1</v>
      </c>
      <c r="AI566" s="1">
        <f t="shared" si="99"/>
        <v>0</v>
      </c>
      <c r="AJ566" s="1">
        <f t="shared" si="95"/>
        <v>0</v>
      </c>
      <c r="AK566" s="1">
        <f t="shared" si="96"/>
        <v>0</v>
      </c>
      <c r="AL566" s="1">
        <f t="shared" si="97"/>
        <v>1</v>
      </c>
      <c r="AM566" s="1">
        <f t="shared" si="98"/>
        <v>1</v>
      </c>
    </row>
    <row r="567" spans="31:39" x14ac:dyDescent="0.25">
      <c r="AE567" s="1" t="s">
        <v>116</v>
      </c>
      <c r="AF567" s="1">
        <v>4</v>
      </c>
      <c r="AG567" s="1">
        <v>4</v>
      </c>
      <c r="AH567" s="1">
        <v>0</v>
      </c>
      <c r="AI567" s="1">
        <f t="shared" si="99"/>
        <v>0</v>
      </c>
      <c r="AJ567" s="1">
        <f t="shared" si="95"/>
        <v>0</v>
      </c>
      <c r="AK567" s="1">
        <f t="shared" si="96"/>
        <v>0</v>
      </c>
      <c r="AL567" s="1">
        <f t="shared" si="97"/>
        <v>1</v>
      </c>
      <c r="AM567" s="1">
        <f t="shared" si="98"/>
        <v>1</v>
      </c>
    </row>
    <row r="568" spans="31:39" x14ac:dyDescent="0.25">
      <c r="AE568" s="1" t="s">
        <v>116</v>
      </c>
      <c r="AF568" s="1">
        <v>4</v>
      </c>
      <c r="AG568" s="1">
        <v>4</v>
      </c>
      <c r="AH568" s="1">
        <v>0</v>
      </c>
      <c r="AI568" s="1">
        <f t="shared" si="99"/>
        <v>0</v>
      </c>
      <c r="AJ568" s="1">
        <f t="shared" si="95"/>
        <v>0</v>
      </c>
      <c r="AK568" s="1">
        <f t="shared" si="96"/>
        <v>0</v>
      </c>
      <c r="AL568" s="1">
        <f t="shared" si="97"/>
        <v>1</v>
      </c>
      <c r="AM568" s="1">
        <f t="shared" si="98"/>
        <v>1</v>
      </c>
    </row>
    <row r="569" spans="31:39" x14ac:dyDescent="0.25">
      <c r="AE569" s="1" t="s">
        <v>160</v>
      </c>
      <c r="AF569" s="1">
        <v>3.9</v>
      </c>
      <c r="AG569" s="1">
        <v>4</v>
      </c>
      <c r="AH569" s="1">
        <v>2</v>
      </c>
      <c r="AI569" s="1">
        <f t="shared" si="99"/>
        <v>0</v>
      </c>
      <c r="AJ569" s="1">
        <f t="shared" si="95"/>
        <v>0</v>
      </c>
      <c r="AK569" s="1">
        <f t="shared" si="96"/>
        <v>0</v>
      </c>
      <c r="AL569" s="1">
        <f t="shared" si="97"/>
        <v>1</v>
      </c>
      <c r="AM569" s="1">
        <f t="shared" si="98"/>
        <v>1</v>
      </c>
    </row>
    <row r="570" spans="31:39" x14ac:dyDescent="0.25">
      <c r="AE570" s="1" t="s">
        <v>160</v>
      </c>
      <c r="AF570" s="1">
        <v>3.9</v>
      </c>
      <c r="AG570" s="1">
        <v>4</v>
      </c>
      <c r="AH570" s="1">
        <v>2</v>
      </c>
      <c r="AI570" s="1">
        <f t="shared" si="99"/>
        <v>0</v>
      </c>
      <c r="AJ570" s="1">
        <f t="shared" si="95"/>
        <v>0</v>
      </c>
      <c r="AK570" s="1">
        <f t="shared" si="96"/>
        <v>0</v>
      </c>
      <c r="AL570" s="1">
        <f t="shared" si="97"/>
        <v>1</v>
      </c>
      <c r="AM570" s="1">
        <f t="shared" si="98"/>
        <v>1</v>
      </c>
    </row>
    <row r="571" spans="31:39" x14ac:dyDescent="0.25">
      <c r="AE571" s="1" t="s">
        <v>174</v>
      </c>
      <c r="AF571" s="1">
        <v>3.9</v>
      </c>
      <c r="AG571" s="1">
        <v>4</v>
      </c>
      <c r="AH571" s="1">
        <v>1</v>
      </c>
      <c r="AI571" s="1">
        <f t="shared" si="99"/>
        <v>0</v>
      </c>
      <c r="AJ571" s="1">
        <f t="shared" si="95"/>
        <v>0</v>
      </c>
      <c r="AK571" s="1">
        <f t="shared" si="96"/>
        <v>0</v>
      </c>
      <c r="AL571" s="1">
        <f t="shared" si="97"/>
        <v>1</v>
      </c>
      <c r="AM571" s="1">
        <f t="shared" si="98"/>
        <v>1</v>
      </c>
    </row>
    <row r="572" spans="31:39" x14ac:dyDescent="0.25">
      <c r="AE572" s="1" t="s">
        <v>201</v>
      </c>
      <c r="AF572" s="1">
        <v>3.9</v>
      </c>
      <c r="AG572" s="1">
        <v>4</v>
      </c>
      <c r="AH572" s="1">
        <v>1</v>
      </c>
      <c r="AI572" s="1">
        <f t="shared" si="99"/>
        <v>0</v>
      </c>
      <c r="AJ572" s="1">
        <f t="shared" si="95"/>
        <v>0</v>
      </c>
      <c r="AK572" s="1">
        <f t="shared" si="96"/>
        <v>0</v>
      </c>
      <c r="AL572" s="1">
        <f t="shared" si="97"/>
        <v>1</v>
      </c>
      <c r="AM572" s="1">
        <f t="shared" si="98"/>
        <v>1</v>
      </c>
    </row>
    <row r="573" spans="31:39" x14ac:dyDescent="0.25">
      <c r="AE573" s="1" t="s">
        <v>160</v>
      </c>
      <c r="AF573" s="1">
        <v>3.9</v>
      </c>
      <c r="AG573" s="1">
        <v>4</v>
      </c>
      <c r="AH573" s="1">
        <v>1</v>
      </c>
      <c r="AI573" s="1">
        <f t="shared" si="99"/>
        <v>0</v>
      </c>
      <c r="AJ573" s="1">
        <f t="shared" si="95"/>
        <v>0</v>
      </c>
      <c r="AK573" s="1">
        <f t="shared" si="96"/>
        <v>0</v>
      </c>
      <c r="AL573" s="1">
        <f t="shared" si="97"/>
        <v>1</v>
      </c>
      <c r="AM573" s="1">
        <f t="shared" si="98"/>
        <v>1</v>
      </c>
    </row>
    <row r="574" spans="31:39" x14ac:dyDescent="0.25">
      <c r="AE574" s="1" t="s">
        <v>201</v>
      </c>
      <c r="AF574" s="1">
        <v>3.9</v>
      </c>
      <c r="AG574" s="1">
        <v>4</v>
      </c>
      <c r="AH574" s="1">
        <v>1</v>
      </c>
      <c r="AI574" s="1">
        <f t="shared" si="99"/>
        <v>0</v>
      </c>
      <c r="AJ574" s="1">
        <f t="shared" si="95"/>
        <v>0</v>
      </c>
      <c r="AK574" s="1">
        <f t="shared" si="96"/>
        <v>0</v>
      </c>
      <c r="AL574" s="1">
        <f t="shared" si="97"/>
        <v>1</v>
      </c>
      <c r="AM574" s="1">
        <f t="shared" si="98"/>
        <v>1</v>
      </c>
    </row>
    <row r="575" spans="31:39" x14ac:dyDescent="0.25">
      <c r="AE575" s="1" t="s">
        <v>175</v>
      </c>
      <c r="AF575" s="1">
        <v>3.9</v>
      </c>
      <c r="AG575" s="1">
        <v>4</v>
      </c>
      <c r="AH575" s="1">
        <v>1</v>
      </c>
      <c r="AI575" s="1">
        <f t="shared" si="99"/>
        <v>0</v>
      </c>
      <c r="AJ575" s="1">
        <f t="shared" si="95"/>
        <v>0</v>
      </c>
      <c r="AK575" s="1">
        <f t="shared" si="96"/>
        <v>0</v>
      </c>
      <c r="AL575" s="1">
        <f t="shared" si="97"/>
        <v>1</v>
      </c>
      <c r="AM575" s="1">
        <f t="shared" si="98"/>
        <v>1</v>
      </c>
    </row>
    <row r="576" spans="31:39" x14ac:dyDescent="0.25">
      <c r="AE576" s="1" t="s">
        <v>160</v>
      </c>
      <c r="AF576" s="1">
        <v>3.9</v>
      </c>
      <c r="AG576" s="1">
        <v>4</v>
      </c>
      <c r="AH576" s="1">
        <v>1</v>
      </c>
      <c r="AI576" s="1">
        <f t="shared" si="99"/>
        <v>0</v>
      </c>
      <c r="AJ576" s="1">
        <f t="shared" si="95"/>
        <v>0</v>
      </c>
      <c r="AK576" s="1">
        <f t="shared" si="96"/>
        <v>0</v>
      </c>
      <c r="AL576" s="1">
        <f t="shared" si="97"/>
        <v>1</v>
      </c>
      <c r="AM576" s="1">
        <f t="shared" si="98"/>
        <v>1</v>
      </c>
    </row>
    <row r="577" spans="31:39" x14ac:dyDescent="0.25">
      <c r="AE577" s="1" t="s">
        <v>160</v>
      </c>
      <c r="AF577" s="1">
        <v>3.9</v>
      </c>
      <c r="AG577" s="1">
        <v>4</v>
      </c>
      <c r="AH577" s="1">
        <v>0</v>
      </c>
      <c r="AI577" s="1">
        <f t="shared" si="99"/>
        <v>0</v>
      </c>
      <c r="AJ577" s="1">
        <f t="shared" si="95"/>
        <v>0</v>
      </c>
      <c r="AK577" s="1">
        <f t="shared" si="96"/>
        <v>0</v>
      </c>
      <c r="AL577" s="1">
        <f t="shared" si="97"/>
        <v>1</v>
      </c>
      <c r="AM577" s="1">
        <f t="shared" si="98"/>
        <v>1</v>
      </c>
    </row>
    <row r="578" spans="31:39" x14ac:dyDescent="0.25">
      <c r="AE578" s="1" t="s">
        <v>201</v>
      </c>
      <c r="AF578" s="1">
        <v>3.9</v>
      </c>
      <c r="AG578" s="1">
        <v>4</v>
      </c>
      <c r="AH578" s="1">
        <v>0</v>
      </c>
      <c r="AI578" s="1">
        <f t="shared" si="99"/>
        <v>0</v>
      </c>
      <c r="AJ578" s="1">
        <f t="shared" ref="AJ578:AJ641" si="100">IF(AND((AH578&lt;AG578),(AH578&gt;2),(AG578&lt;10)),1,0)</f>
        <v>0</v>
      </c>
      <c r="AK578" s="1">
        <f t="shared" ref="AK578:AK641" si="101">IF(AH578&gt;=10,1,0)</f>
        <v>0</v>
      </c>
      <c r="AL578" s="1">
        <f t="shared" ref="AL578:AL641" si="102">IF(AH578&lt;=2,1,0)</f>
        <v>1</v>
      </c>
      <c r="AM578" s="1">
        <f t="shared" ref="AM578:AM641" si="103">SUM(AI578:AL578)</f>
        <v>1</v>
      </c>
    </row>
    <row r="579" spans="31:39" x14ac:dyDescent="0.25">
      <c r="AE579" s="1" t="s">
        <v>160</v>
      </c>
      <c r="AF579" s="1">
        <v>3.9</v>
      </c>
      <c r="AG579" s="1">
        <v>4</v>
      </c>
      <c r="AH579" s="1">
        <v>0</v>
      </c>
      <c r="AI579" s="1">
        <f t="shared" si="99"/>
        <v>0</v>
      </c>
      <c r="AJ579" s="1">
        <f t="shared" si="100"/>
        <v>0</v>
      </c>
      <c r="AK579" s="1">
        <f t="shared" si="101"/>
        <v>0</v>
      </c>
      <c r="AL579" s="1">
        <f t="shared" si="102"/>
        <v>1</v>
      </c>
      <c r="AM579" s="1">
        <f t="shared" si="103"/>
        <v>1</v>
      </c>
    </row>
    <row r="580" spans="31:39" x14ac:dyDescent="0.25">
      <c r="AE580" s="1" t="s">
        <v>198</v>
      </c>
      <c r="AF580" s="1">
        <v>3.9</v>
      </c>
      <c r="AG580" s="1">
        <v>4</v>
      </c>
      <c r="AH580" s="1">
        <v>0</v>
      </c>
      <c r="AI580" s="1">
        <f t="shared" si="99"/>
        <v>0</v>
      </c>
      <c r="AJ580" s="1">
        <f t="shared" si="100"/>
        <v>0</v>
      </c>
      <c r="AK580" s="1">
        <f t="shared" si="101"/>
        <v>0</v>
      </c>
      <c r="AL580" s="1">
        <f t="shared" si="102"/>
        <v>1</v>
      </c>
      <c r="AM580" s="1">
        <f t="shared" si="103"/>
        <v>1</v>
      </c>
    </row>
    <row r="581" spans="31:39" x14ac:dyDescent="0.25">
      <c r="AE581" s="1" t="s">
        <v>175</v>
      </c>
      <c r="AF581" s="1">
        <v>3.9</v>
      </c>
      <c r="AG581" s="1">
        <v>4</v>
      </c>
      <c r="AH581" s="1">
        <v>-1</v>
      </c>
      <c r="AI581" s="1">
        <f t="shared" si="99"/>
        <v>0</v>
      </c>
      <c r="AJ581" s="1">
        <f t="shared" si="100"/>
        <v>0</v>
      </c>
      <c r="AK581" s="1">
        <f t="shared" si="101"/>
        <v>0</v>
      </c>
      <c r="AL581" s="1">
        <f t="shared" si="102"/>
        <v>1</v>
      </c>
      <c r="AM581" s="1">
        <f t="shared" si="103"/>
        <v>1</v>
      </c>
    </row>
    <row r="582" spans="31:39" x14ac:dyDescent="0.25">
      <c r="AE582" s="1" t="s">
        <v>153</v>
      </c>
      <c r="AF582" s="1">
        <v>3.8</v>
      </c>
      <c r="AG582" s="1">
        <v>4</v>
      </c>
      <c r="AH582" s="1">
        <v>2</v>
      </c>
      <c r="AI582" s="1">
        <f t="shared" si="99"/>
        <v>0</v>
      </c>
      <c r="AJ582" s="1">
        <f t="shared" si="100"/>
        <v>0</v>
      </c>
      <c r="AK582" s="1">
        <f t="shared" si="101"/>
        <v>0</v>
      </c>
      <c r="AL582" s="1">
        <f t="shared" si="102"/>
        <v>1</v>
      </c>
      <c r="AM582" s="1">
        <f t="shared" si="103"/>
        <v>1</v>
      </c>
    </row>
    <row r="583" spans="31:39" x14ac:dyDescent="0.25">
      <c r="AE583" s="1" t="s">
        <v>153</v>
      </c>
      <c r="AF583" s="1">
        <v>3.8</v>
      </c>
      <c r="AG583" s="1">
        <v>4</v>
      </c>
      <c r="AH583" s="1">
        <v>1</v>
      </c>
      <c r="AI583" s="1">
        <f t="shared" si="99"/>
        <v>0</v>
      </c>
      <c r="AJ583" s="1">
        <f t="shared" si="100"/>
        <v>0</v>
      </c>
      <c r="AK583" s="1">
        <f t="shared" si="101"/>
        <v>0</v>
      </c>
      <c r="AL583" s="1">
        <f t="shared" si="102"/>
        <v>1</v>
      </c>
      <c r="AM583" s="1">
        <f t="shared" si="103"/>
        <v>1</v>
      </c>
    </row>
    <row r="584" spans="31:39" x14ac:dyDescent="0.25">
      <c r="AE584" s="1" t="s">
        <v>112</v>
      </c>
      <c r="AF584" s="1">
        <v>4.9000000000000004</v>
      </c>
      <c r="AG584" s="1">
        <v>3</v>
      </c>
      <c r="AH584" s="1">
        <v>17</v>
      </c>
      <c r="AI584" s="1">
        <f t="shared" ref="AI584:AI647" si="104">IF(AND((10&gt;AH584),(AH584&gt;AG584),(AG584&gt;2)),1,0)</f>
        <v>0</v>
      </c>
      <c r="AJ584" s="1">
        <f t="shared" si="100"/>
        <v>0</v>
      </c>
      <c r="AK584" s="1">
        <f t="shared" si="101"/>
        <v>1</v>
      </c>
      <c r="AL584" s="1">
        <f t="shared" si="102"/>
        <v>0</v>
      </c>
      <c r="AM584" s="1">
        <f t="shared" si="103"/>
        <v>1</v>
      </c>
    </row>
    <row r="585" spans="31:39" x14ac:dyDescent="0.25">
      <c r="AE585" s="1" t="s">
        <v>96</v>
      </c>
      <c r="AF585" s="1">
        <v>4.9000000000000004</v>
      </c>
      <c r="AG585" s="1">
        <v>3</v>
      </c>
      <c r="AH585" s="1">
        <v>9</v>
      </c>
      <c r="AI585" s="1">
        <f t="shared" si="104"/>
        <v>1</v>
      </c>
      <c r="AJ585" s="1">
        <f t="shared" si="100"/>
        <v>0</v>
      </c>
      <c r="AK585" s="1">
        <f t="shared" si="101"/>
        <v>0</v>
      </c>
      <c r="AL585" s="1">
        <f t="shared" si="102"/>
        <v>0</v>
      </c>
      <c r="AM585" s="1">
        <f t="shared" si="103"/>
        <v>1</v>
      </c>
    </row>
    <row r="586" spans="31:39" x14ac:dyDescent="0.25">
      <c r="AE586" s="1" t="s">
        <v>115</v>
      </c>
      <c r="AF586" s="1">
        <v>4.9000000000000004</v>
      </c>
      <c r="AG586" s="1">
        <v>3</v>
      </c>
      <c r="AH586" s="1">
        <v>9</v>
      </c>
      <c r="AI586" s="1">
        <f t="shared" si="104"/>
        <v>1</v>
      </c>
      <c r="AJ586" s="1">
        <f t="shared" si="100"/>
        <v>0</v>
      </c>
      <c r="AK586" s="1">
        <f t="shared" si="101"/>
        <v>0</v>
      </c>
      <c r="AL586" s="1">
        <f t="shared" si="102"/>
        <v>0</v>
      </c>
      <c r="AM586" s="1">
        <f t="shared" si="103"/>
        <v>1</v>
      </c>
    </row>
    <row r="587" spans="31:39" x14ac:dyDescent="0.25">
      <c r="AE587" s="1" t="s">
        <v>115</v>
      </c>
      <c r="AF587" s="1">
        <v>4.9000000000000004</v>
      </c>
      <c r="AG587" s="1">
        <v>3</v>
      </c>
      <c r="AH587" s="1">
        <v>8</v>
      </c>
      <c r="AI587" s="1">
        <f t="shared" si="104"/>
        <v>1</v>
      </c>
      <c r="AJ587" s="1">
        <f t="shared" si="100"/>
        <v>0</v>
      </c>
      <c r="AK587" s="1">
        <f t="shared" si="101"/>
        <v>0</v>
      </c>
      <c r="AL587" s="1">
        <f t="shared" si="102"/>
        <v>0</v>
      </c>
      <c r="AM587" s="1">
        <f t="shared" si="103"/>
        <v>1</v>
      </c>
    </row>
    <row r="588" spans="31:39" x14ac:dyDescent="0.25">
      <c r="AE588" s="1" t="s">
        <v>76</v>
      </c>
      <c r="AF588" s="1">
        <v>4.9000000000000004</v>
      </c>
      <c r="AG588" s="1">
        <v>3</v>
      </c>
      <c r="AH588" s="1">
        <v>8</v>
      </c>
      <c r="AI588" s="1">
        <f t="shared" si="104"/>
        <v>1</v>
      </c>
      <c r="AJ588" s="1">
        <f t="shared" si="100"/>
        <v>0</v>
      </c>
      <c r="AK588" s="1">
        <f t="shared" si="101"/>
        <v>0</v>
      </c>
      <c r="AL588" s="1">
        <f t="shared" si="102"/>
        <v>0</v>
      </c>
      <c r="AM588" s="1">
        <f t="shared" si="103"/>
        <v>1</v>
      </c>
    </row>
    <row r="589" spans="31:39" x14ac:dyDescent="0.25">
      <c r="AE589" s="1" t="s">
        <v>112</v>
      </c>
      <c r="AF589" s="1">
        <v>4.9000000000000004</v>
      </c>
      <c r="AG589" s="1">
        <v>3</v>
      </c>
      <c r="AH589" s="1">
        <v>6</v>
      </c>
      <c r="AI589" s="1">
        <f t="shared" si="104"/>
        <v>1</v>
      </c>
      <c r="AJ589" s="1">
        <f t="shared" si="100"/>
        <v>0</v>
      </c>
      <c r="AK589" s="1">
        <f t="shared" si="101"/>
        <v>0</v>
      </c>
      <c r="AL589" s="1">
        <f t="shared" si="102"/>
        <v>0</v>
      </c>
      <c r="AM589" s="1">
        <f t="shared" si="103"/>
        <v>1</v>
      </c>
    </row>
    <row r="590" spans="31:39" x14ac:dyDescent="0.25">
      <c r="AE590" s="1" t="s">
        <v>99</v>
      </c>
      <c r="AF590" s="1">
        <v>4.9000000000000004</v>
      </c>
      <c r="AG590" s="1">
        <v>3</v>
      </c>
      <c r="AH590" s="1">
        <v>6</v>
      </c>
      <c r="AI590" s="1">
        <f t="shared" si="104"/>
        <v>1</v>
      </c>
      <c r="AJ590" s="1">
        <f t="shared" si="100"/>
        <v>0</v>
      </c>
      <c r="AK590" s="1">
        <f t="shared" si="101"/>
        <v>0</v>
      </c>
      <c r="AL590" s="1">
        <f t="shared" si="102"/>
        <v>0</v>
      </c>
      <c r="AM590" s="1">
        <f t="shared" si="103"/>
        <v>1</v>
      </c>
    </row>
    <row r="591" spans="31:39" x14ac:dyDescent="0.25">
      <c r="AE591" s="1" t="s">
        <v>112</v>
      </c>
      <c r="AF591" s="1">
        <v>4.9000000000000004</v>
      </c>
      <c r="AG591" s="1">
        <v>3</v>
      </c>
      <c r="AH591" s="1">
        <v>6</v>
      </c>
      <c r="AI591" s="1">
        <f t="shared" si="104"/>
        <v>1</v>
      </c>
      <c r="AJ591" s="1">
        <f t="shared" si="100"/>
        <v>0</v>
      </c>
      <c r="AK591" s="1">
        <f t="shared" si="101"/>
        <v>0</v>
      </c>
      <c r="AL591" s="1">
        <f t="shared" si="102"/>
        <v>0</v>
      </c>
      <c r="AM591" s="1">
        <f t="shared" si="103"/>
        <v>1</v>
      </c>
    </row>
    <row r="592" spans="31:39" x14ac:dyDescent="0.25">
      <c r="AE592" s="1" t="s">
        <v>101</v>
      </c>
      <c r="AF592" s="1">
        <v>4.9000000000000004</v>
      </c>
      <c r="AG592" s="1">
        <v>3</v>
      </c>
      <c r="AH592" s="1">
        <v>6</v>
      </c>
      <c r="AI592" s="1">
        <f t="shared" si="104"/>
        <v>1</v>
      </c>
      <c r="AJ592" s="1">
        <f t="shared" si="100"/>
        <v>0</v>
      </c>
      <c r="AK592" s="1">
        <f t="shared" si="101"/>
        <v>0</v>
      </c>
      <c r="AL592" s="1">
        <f t="shared" si="102"/>
        <v>0</v>
      </c>
      <c r="AM592" s="1">
        <f t="shared" si="103"/>
        <v>1</v>
      </c>
    </row>
    <row r="593" spans="31:39" x14ac:dyDescent="0.25">
      <c r="AE593" s="1" t="s">
        <v>115</v>
      </c>
      <c r="AF593" s="1">
        <v>4.9000000000000004</v>
      </c>
      <c r="AG593" s="1">
        <v>3</v>
      </c>
      <c r="AH593" s="1">
        <v>6</v>
      </c>
      <c r="AI593" s="1">
        <f t="shared" si="104"/>
        <v>1</v>
      </c>
      <c r="AJ593" s="1">
        <f t="shared" si="100"/>
        <v>0</v>
      </c>
      <c r="AK593" s="1">
        <f t="shared" si="101"/>
        <v>0</v>
      </c>
      <c r="AL593" s="1">
        <f t="shared" si="102"/>
        <v>0</v>
      </c>
      <c r="AM593" s="1">
        <f t="shared" si="103"/>
        <v>1</v>
      </c>
    </row>
    <row r="594" spans="31:39" x14ac:dyDescent="0.25">
      <c r="AE594" s="1" t="s">
        <v>76</v>
      </c>
      <c r="AF594" s="1">
        <v>4.9000000000000004</v>
      </c>
      <c r="AG594" s="1">
        <v>3</v>
      </c>
      <c r="AH594" s="1">
        <v>6</v>
      </c>
      <c r="AI594" s="1">
        <f t="shared" si="104"/>
        <v>1</v>
      </c>
      <c r="AJ594" s="1">
        <f t="shared" si="100"/>
        <v>0</v>
      </c>
      <c r="AK594" s="1">
        <f t="shared" si="101"/>
        <v>0</v>
      </c>
      <c r="AL594" s="1">
        <f t="shared" si="102"/>
        <v>0</v>
      </c>
      <c r="AM594" s="1">
        <f t="shared" si="103"/>
        <v>1</v>
      </c>
    </row>
    <row r="595" spans="31:39" x14ac:dyDescent="0.25">
      <c r="AE595" s="1" t="s">
        <v>76</v>
      </c>
      <c r="AF595" s="1">
        <v>4.9000000000000004</v>
      </c>
      <c r="AG595" s="1">
        <v>3</v>
      </c>
      <c r="AH595" s="1">
        <v>5</v>
      </c>
      <c r="AI595" s="1">
        <f t="shared" si="104"/>
        <v>1</v>
      </c>
      <c r="AJ595" s="1">
        <f t="shared" si="100"/>
        <v>0</v>
      </c>
      <c r="AK595" s="1">
        <f t="shared" si="101"/>
        <v>0</v>
      </c>
      <c r="AL595" s="1">
        <f t="shared" si="102"/>
        <v>0</v>
      </c>
      <c r="AM595" s="1">
        <f t="shared" si="103"/>
        <v>1</v>
      </c>
    </row>
    <row r="596" spans="31:39" x14ac:dyDescent="0.25">
      <c r="AE596" s="1" t="s">
        <v>96</v>
      </c>
      <c r="AF596" s="1">
        <v>4.9000000000000004</v>
      </c>
      <c r="AG596" s="1">
        <v>3</v>
      </c>
      <c r="AH596" s="1">
        <v>5</v>
      </c>
      <c r="AI596" s="1">
        <f t="shared" si="104"/>
        <v>1</v>
      </c>
      <c r="AJ596" s="1">
        <f t="shared" si="100"/>
        <v>0</v>
      </c>
      <c r="AK596" s="1">
        <f t="shared" si="101"/>
        <v>0</v>
      </c>
      <c r="AL596" s="1">
        <f t="shared" si="102"/>
        <v>0</v>
      </c>
      <c r="AM596" s="1">
        <f t="shared" si="103"/>
        <v>1</v>
      </c>
    </row>
    <row r="597" spans="31:39" x14ac:dyDescent="0.25">
      <c r="AE597" s="1" t="s">
        <v>115</v>
      </c>
      <c r="AF597" s="1">
        <v>4.9000000000000004</v>
      </c>
      <c r="AG597" s="1">
        <v>3</v>
      </c>
      <c r="AH597" s="1">
        <v>4</v>
      </c>
      <c r="AI597" s="1">
        <f t="shared" si="104"/>
        <v>1</v>
      </c>
      <c r="AJ597" s="1">
        <f t="shared" si="100"/>
        <v>0</v>
      </c>
      <c r="AK597" s="1">
        <f t="shared" si="101"/>
        <v>0</v>
      </c>
      <c r="AL597" s="1">
        <f t="shared" si="102"/>
        <v>0</v>
      </c>
      <c r="AM597" s="1">
        <f t="shared" si="103"/>
        <v>1</v>
      </c>
    </row>
    <row r="598" spans="31:39" x14ac:dyDescent="0.25">
      <c r="AE598" s="1" t="s">
        <v>135</v>
      </c>
      <c r="AF598" s="1">
        <v>4.9000000000000004</v>
      </c>
      <c r="AG598" s="1">
        <v>3</v>
      </c>
      <c r="AH598" s="1">
        <v>4</v>
      </c>
      <c r="AI598" s="1">
        <f t="shared" si="104"/>
        <v>1</v>
      </c>
      <c r="AJ598" s="1">
        <f t="shared" si="100"/>
        <v>0</v>
      </c>
      <c r="AK598" s="1">
        <f t="shared" si="101"/>
        <v>0</v>
      </c>
      <c r="AL598" s="1">
        <f t="shared" si="102"/>
        <v>0</v>
      </c>
      <c r="AM598" s="1">
        <f t="shared" si="103"/>
        <v>1</v>
      </c>
    </row>
    <row r="599" spans="31:39" x14ac:dyDescent="0.25">
      <c r="AE599" s="1" t="s">
        <v>100</v>
      </c>
      <c r="AF599" s="1">
        <v>4.8</v>
      </c>
      <c r="AG599" s="1">
        <v>3</v>
      </c>
      <c r="AH599" s="1">
        <v>7</v>
      </c>
      <c r="AI599" s="1">
        <f t="shared" si="104"/>
        <v>1</v>
      </c>
      <c r="AJ599" s="1">
        <f t="shared" si="100"/>
        <v>0</v>
      </c>
      <c r="AK599" s="1">
        <f t="shared" si="101"/>
        <v>0</v>
      </c>
      <c r="AL599" s="1">
        <f t="shared" si="102"/>
        <v>0</v>
      </c>
      <c r="AM599" s="1">
        <f t="shared" si="103"/>
        <v>1</v>
      </c>
    </row>
    <row r="600" spans="31:39" x14ac:dyDescent="0.25">
      <c r="AE600" s="1" t="s">
        <v>100</v>
      </c>
      <c r="AF600" s="1">
        <v>4.8</v>
      </c>
      <c r="AG600" s="1">
        <v>3</v>
      </c>
      <c r="AH600" s="1">
        <v>7</v>
      </c>
      <c r="AI600" s="1">
        <f t="shared" si="104"/>
        <v>1</v>
      </c>
      <c r="AJ600" s="1">
        <f t="shared" si="100"/>
        <v>0</v>
      </c>
      <c r="AK600" s="1">
        <f t="shared" si="101"/>
        <v>0</v>
      </c>
      <c r="AL600" s="1">
        <f t="shared" si="102"/>
        <v>0</v>
      </c>
      <c r="AM600" s="1">
        <f t="shared" si="103"/>
        <v>1</v>
      </c>
    </row>
    <row r="601" spans="31:39" x14ac:dyDescent="0.25">
      <c r="AE601" s="1" t="s">
        <v>177</v>
      </c>
      <c r="AF601" s="1">
        <v>4.8</v>
      </c>
      <c r="AG601" s="1">
        <v>3</v>
      </c>
      <c r="AH601" s="1">
        <v>6</v>
      </c>
      <c r="AI601" s="1">
        <f t="shared" si="104"/>
        <v>1</v>
      </c>
      <c r="AJ601" s="1">
        <f t="shared" si="100"/>
        <v>0</v>
      </c>
      <c r="AK601" s="1">
        <f t="shared" si="101"/>
        <v>0</v>
      </c>
      <c r="AL601" s="1">
        <f t="shared" si="102"/>
        <v>0</v>
      </c>
      <c r="AM601" s="1">
        <f t="shared" si="103"/>
        <v>1</v>
      </c>
    </row>
    <row r="602" spans="31:39" x14ac:dyDescent="0.25">
      <c r="AE602" s="1" t="s">
        <v>107</v>
      </c>
      <c r="AF602" s="1">
        <v>4.8</v>
      </c>
      <c r="AG602" s="1">
        <v>3</v>
      </c>
      <c r="AH602" s="1">
        <v>5</v>
      </c>
      <c r="AI602" s="1">
        <f t="shared" si="104"/>
        <v>1</v>
      </c>
      <c r="AJ602" s="1">
        <f t="shared" si="100"/>
        <v>0</v>
      </c>
      <c r="AK602" s="1">
        <f t="shared" si="101"/>
        <v>0</v>
      </c>
      <c r="AL602" s="1">
        <f t="shared" si="102"/>
        <v>0</v>
      </c>
      <c r="AM602" s="1">
        <f t="shared" si="103"/>
        <v>1</v>
      </c>
    </row>
    <row r="603" spans="31:39" x14ac:dyDescent="0.25">
      <c r="AE603" s="1" t="s">
        <v>100</v>
      </c>
      <c r="AF603" s="1">
        <v>4.8</v>
      </c>
      <c r="AG603" s="1">
        <v>3</v>
      </c>
      <c r="AH603" s="1">
        <v>5</v>
      </c>
      <c r="AI603" s="1">
        <f t="shared" si="104"/>
        <v>1</v>
      </c>
      <c r="AJ603" s="1">
        <f t="shared" si="100"/>
        <v>0</v>
      </c>
      <c r="AK603" s="1">
        <f t="shared" si="101"/>
        <v>0</v>
      </c>
      <c r="AL603" s="1">
        <f t="shared" si="102"/>
        <v>0</v>
      </c>
      <c r="AM603" s="1">
        <f t="shared" si="103"/>
        <v>1</v>
      </c>
    </row>
    <row r="604" spans="31:39" x14ac:dyDescent="0.25">
      <c r="AE604" s="1" t="s">
        <v>66</v>
      </c>
      <c r="AF604" s="1">
        <v>4.8</v>
      </c>
      <c r="AG604" s="1">
        <v>3</v>
      </c>
      <c r="AH604" s="1">
        <v>4</v>
      </c>
      <c r="AI604" s="1">
        <f t="shared" si="104"/>
        <v>1</v>
      </c>
      <c r="AJ604" s="1">
        <f t="shared" si="100"/>
        <v>0</v>
      </c>
      <c r="AK604" s="1">
        <f t="shared" si="101"/>
        <v>0</v>
      </c>
      <c r="AL604" s="1">
        <f t="shared" si="102"/>
        <v>0</v>
      </c>
      <c r="AM604" s="1">
        <f t="shared" si="103"/>
        <v>1</v>
      </c>
    </row>
    <row r="605" spans="31:39" x14ac:dyDescent="0.25">
      <c r="AE605" s="1" t="s">
        <v>66</v>
      </c>
      <c r="AF605" s="1">
        <v>4.8</v>
      </c>
      <c r="AG605" s="1">
        <v>3</v>
      </c>
      <c r="AH605" s="1">
        <v>3</v>
      </c>
      <c r="AI605" s="1">
        <v>1</v>
      </c>
      <c r="AJ605" s="1">
        <f t="shared" si="100"/>
        <v>0</v>
      </c>
      <c r="AK605" s="1">
        <f t="shared" si="101"/>
        <v>0</v>
      </c>
      <c r="AL605" s="1">
        <f t="shared" si="102"/>
        <v>0</v>
      </c>
      <c r="AM605" s="1">
        <f t="shared" si="103"/>
        <v>1</v>
      </c>
    </row>
    <row r="606" spans="31:39" x14ac:dyDescent="0.25">
      <c r="AE606" s="1" t="s">
        <v>61</v>
      </c>
      <c r="AF606" s="1">
        <v>4.7</v>
      </c>
      <c r="AG606" s="1">
        <v>3</v>
      </c>
      <c r="AH606" s="1">
        <v>9</v>
      </c>
      <c r="AI606" s="1">
        <f t="shared" ref="AI606:AI620" si="105">IF(AND((10&gt;AH606),(AH606&gt;AG606),(AG606&gt;2)),1,0)</f>
        <v>1</v>
      </c>
      <c r="AJ606" s="1">
        <f t="shared" si="100"/>
        <v>0</v>
      </c>
      <c r="AK606" s="1">
        <f t="shared" si="101"/>
        <v>0</v>
      </c>
      <c r="AL606" s="1">
        <f t="shared" si="102"/>
        <v>0</v>
      </c>
      <c r="AM606" s="1">
        <f t="shared" si="103"/>
        <v>1</v>
      </c>
    </row>
    <row r="607" spans="31:39" x14ac:dyDescent="0.25">
      <c r="AE607" s="1" t="s">
        <v>141</v>
      </c>
      <c r="AF607" s="1">
        <v>4.7</v>
      </c>
      <c r="AG607" s="1">
        <v>3</v>
      </c>
      <c r="AH607" s="1">
        <v>9</v>
      </c>
      <c r="AI607" s="1">
        <f t="shared" si="105"/>
        <v>1</v>
      </c>
      <c r="AJ607" s="1">
        <f t="shared" si="100"/>
        <v>0</v>
      </c>
      <c r="AK607" s="1">
        <f t="shared" si="101"/>
        <v>0</v>
      </c>
      <c r="AL607" s="1">
        <f t="shared" si="102"/>
        <v>0</v>
      </c>
      <c r="AM607" s="1">
        <f t="shared" si="103"/>
        <v>1</v>
      </c>
    </row>
    <row r="608" spans="31:39" x14ac:dyDescent="0.25">
      <c r="AE608" s="1" t="s">
        <v>77</v>
      </c>
      <c r="AF608" s="1">
        <v>4.7</v>
      </c>
      <c r="AG608" s="1">
        <v>3</v>
      </c>
      <c r="AH608" s="1">
        <v>8</v>
      </c>
      <c r="AI608" s="1">
        <f t="shared" si="105"/>
        <v>1</v>
      </c>
      <c r="AJ608" s="1">
        <f t="shared" si="100"/>
        <v>0</v>
      </c>
      <c r="AK608" s="1">
        <f t="shared" si="101"/>
        <v>0</v>
      </c>
      <c r="AL608" s="1">
        <f t="shared" si="102"/>
        <v>0</v>
      </c>
      <c r="AM608" s="1">
        <f t="shared" si="103"/>
        <v>1</v>
      </c>
    </row>
    <row r="609" spans="31:39" x14ac:dyDescent="0.25">
      <c r="AE609" s="1" t="s">
        <v>141</v>
      </c>
      <c r="AF609" s="1">
        <v>4.7</v>
      </c>
      <c r="AG609" s="1">
        <v>3</v>
      </c>
      <c r="AH609" s="1">
        <v>8</v>
      </c>
      <c r="AI609" s="1">
        <f t="shared" si="105"/>
        <v>1</v>
      </c>
      <c r="AJ609" s="1">
        <f t="shared" si="100"/>
        <v>0</v>
      </c>
      <c r="AK609" s="1">
        <f t="shared" si="101"/>
        <v>0</v>
      </c>
      <c r="AL609" s="1">
        <f t="shared" si="102"/>
        <v>0</v>
      </c>
      <c r="AM609" s="1">
        <f t="shared" si="103"/>
        <v>1</v>
      </c>
    </row>
    <row r="610" spans="31:39" x14ac:dyDescent="0.25">
      <c r="AE610" s="1" t="s">
        <v>141</v>
      </c>
      <c r="AF610" s="1">
        <v>4.7</v>
      </c>
      <c r="AG610" s="1">
        <v>3</v>
      </c>
      <c r="AH610" s="1">
        <v>7</v>
      </c>
      <c r="AI610" s="1">
        <f t="shared" si="105"/>
        <v>1</v>
      </c>
      <c r="AJ610" s="1">
        <f t="shared" si="100"/>
        <v>0</v>
      </c>
      <c r="AK610" s="1">
        <f t="shared" si="101"/>
        <v>0</v>
      </c>
      <c r="AL610" s="1">
        <f t="shared" si="102"/>
        <v>0</v>
      </c>
      <c r="AM610" s="1">
        <f t="shared" si="103"/>
        <v>1</v>
      </c>
    </row>
    <row r="611" spans="31:39" x14ac:dyDescent="0.25">
      <c r="AE611" s="1" t="s">
        <v>77</v>
      </c>
      <c r="AF611" s="1">
        <v>4.7</v>
      </c>
      <c r="AG611" s="1">
        <v>3</v>
      </c>
      <c r="AH611" s="1">
        <v>7</v>
      </c>
      <c r="AI611" s="1">
        <f t="shared" si="105"/>
        <v>1</v>
      </c>
      <c r="AJ611" s="1">
        <f t="shared" si="100"/>
        <v>0</v>
      </c>
      <c r="AK611" s="1">
        <f t="shared" si="101"/>
        <v>0</v>
      </c>
      <c r="AL611" s="1">
        <f t="shared" si="102"/>
        <v>0</v>
      </c>
      <c r="AM611" s="1">
        <f t="shared" si="103"/>
        <v>1</v>
      </c>
    </row>
    <row r="612" spans="31:39" x14ac:dyDescent="0.25">
      <c r="AE612" s="1" t="s">
        <v>141</v>
      </c>
      <c r="AF612" s="1">
        <v>4.7</v>
      </c>
      <c r="AG612" s="1">
        <v>3</v>
      </c>
      <c r="AH612" s="1">
        <v>7</v>
      </c>
      <c r="AI612" s="1">
        <f t="shared" si="105"/>
        <v>1</v>
      </c>
      <c r="AJ612" s="1">
        <f t="shared" si="100"/>
        <v>0</v>
      </c>
      <c r="AK612" s="1">
        <f t="shared" si="101"/>
        <v>0</v>
      </c>
      <c r="AL612" s="1">
        <f t="shared" si="102"/>
        <v>0</v>
      </c>
      <c r="AM612" s="1">
        <f t="shared" si="103"/>
        <v>1</v>
      </c>
    </row>
    <row r="613" spans="31:39" x14ac:dyDescent="0.25">
      <c r="AE613" s="1" t="s">
        <v>145</v>
      </c>
      <c r="AF613" s="1">
        <v>4.7</v>
      </c>
      <c r="AG613" s="1">
        <v>3</v>
      </c>
      <c r="AH613" s="1">
        <v>6</v>
      </c>
      <c r="AI613" s="1">
        <f t="shared" si="105"/>
        <v>1</v>
      </c>
      <c r="AJ613" s="1">
        <f t="shared" si="100"/>
        <v>0</v>
      </c>
      <c r="AK613" s="1">
        <f t="shared" si="101"/>
        <v>0</v>
      </c>
      <c r="AL613" s="1">
        <f t="shared" si="102"/>
        <v>0</v>
      </c>
      <c r="AM613" s="1">
        <f t="shared" si="103"/>
        <v>1</v>
      </c>
    </row>
    <row r="614" spans="31:39" x14ac:dyDescent="0.25">
      <c r="AE614" s="1" t="s">
        <v>77</v>
      </c>
      <c r="AF614" s="1">
        <v>4.7</v>
      </c>
      <c r="AG614" s="1">
        <v>3</v>
      </c>
      <c r="AH614" s="1">
        <v>6</v>
      </c>
      <c r="AI614" s="1">
        <f t="shared" si="105"/>
        <v>1</v>
      </c>
      <c r="AJ614" s="1">
        <f t="shared" si="100"/>
        <v>0</v>
      </c>
      <c r="AK614" s="1">
        <f t="shared" si="101"/>
        <v>0</v>
      </c>
      <c r="AL614" s="1">
        <f t="shared" si="102"/>
        <v>0</v>
      </c>
      <c r="AM614" s="1">
        <f t="shared" si="103"/>
        <v>1</v>
      </c>
    </row>
    <row r="615" spans="31:39" x14ac:dyDescent="0.25">
      <c r="AE615" s="1" t="s">
        <v>77</v>
      </c>
      <c r="AF615" s="1">
        <v>4.7</v>
      </c>
      <c r="AG615" s="1">
        <v>3</v>
      </c>
      <c r="AH615" s="1">
        <v>6</v>
      </c>
      <c r="AI615" s="1">
        <f t="shared" si="105"/>
        <v>1</v>
      </c>
      <c r="AJ615" s="1">
        <f t="shared" si="100"/>
        <v>0</v>
      </c>
      <c r="AK615" s="1">
        <f t="shared" si="101"/>
        <v>0</v>
      </c>
      <c r="AL615" s="1">
        <f t="shared" si="102"/>
        <v>0</v>
      </c>
      <c r="AM615" s="1">
        <f t="shared" si="103"/>
        <v>1</v>
      </c>
    </row>
    <row r="616" spans="31:39" x14ac:dyDescent="0.25">
      <c r="AE616" s="1" t="s">
        <v>145</v>
      </c>
      <c r="AF616" s="1">
        <v>4.7</v>
      </c>
      <c r="AG616" s="1">
        <v>3</v>
      </c>
      <c r="AH616" s="1">
        <v>6</v>
      </c>
      <c r="AI616" s="1">
        <f t="shared" si="105"/>
        <v>1</v>
      </c>
      <c r="AJ616" s="1">
        <f t="shared" si="100"/>
        <v>0</v>
      </c>
      <c r="AK616" s="1">
        <f t="shared" si="101"/>
        <v>0</v>
      </c>
      <c r="AL616" s="1">
        <f t="shared" si="102"/>
        <v>0</v>
      </c>
      <c r="AM616" s="1">
        <f t="shared" si="103"/>
        <v>1</v>
      </c>
    </row>
    <row r="617" spans="31:39" x14ac:dyDescent="0.25">
      <c r="AE617" s="1" t="s">
        <v>145</v>
      </c>
      <c r="AF617" s="1">
        <v>4.7</v>
      </c>
      <c r="AG617" s="1">
        <v>3</v>
      </c>
      <c r="AH617" s="1">
        <v>6</v>
      </c>
      <c r="AI617" s="1">
        <f t="shared" si="105"/>
        <v>1</v>
      </c>
      <c r="AJ617" s="1">
        <f t="shared" si="100"/>
        <v>0</v>
      </c>
      <c r="AK617" s="1">
        <f t="shared" si="101"/>
        <v>0</v>
      </c>
      <c r="AL617" s="1">
        <f t="shared" si="102"/>
        <v>0</v>
      </c>
      <c r="AM617" s="1">
        <f t="shared" si="103"/>
        <v>1</v>
      </c>
    </row>
    <row r="618" spans="31:39" x14ac:dyDescent="0.25">
      <c r="AE618" s="1" t="s">
        <v>138</v>
      </c>
      <c r="AF618" s="1">
        <v>4.7</v>
      </c>
      <c r="AG618" s="1">
        <v>3</v>
      </c>
      <c r="AH618" s="1">
        <v>6</v>
      </c>
      <c r="AI618" s="1">
        <f t="shared" si="105"/>
        <v>1</v>
      </c>
      <c r="AJ618" s="1">
        <f t="shared" si="100"/>
        <v>0</v>
      </c>
      <c r="AK618" s="1">
        <f t="shared" si="101"/>
        <v>0</v>
      </c>
      <c r="AL618" s="1">
        <f t="shared" si="102"/>
        <v>0</v>
      </c>
      <c r="AM618" s="1">
        <f t="shared" si="103"/>
        <v>1</v>
      </c>
    </row>
    <row r="619" spans="31:39" x14ac:dyDescent="0.25">
      <c r="AE619" s="1" t="s">
        <v>77</v>
      </c>
      <c r="AF619" s="1">
        <v>4.7</v>
      </c>
      <c r="AG619" s="1">
        <v>3</v>
      </c>
      <c r="AH619" s="1">
        <v>6</v>
      </c>
      <c r="AI619" s="1">
        <f t="shared" si="105"/>
        <v>1</v>
      </c>
      <c r="AJ619" s="1">
        <f t="shared" si="100"/>
        <v>0</v>
      </c>
      <c r="AK619" s="1">
        <f t="shared" si="101"/>
        <v>0</v>
      </c>
      <c r="AL619" s="1">
        <f t="shared" si="102"/>
        <v>0</v>
      </c>
      <c r="AM619" s="1">
        <f t="shared" si="103"/>
        <v>1</v>
      </c>
    </row>
    <row r="620" spans="31:39" x14ac:dyDescent="0.25">
      <c r="AE620" s="1" t="s">
        <v>131</v>
      </c>
      <c r="AF620" s="1">
        <v>4.7</v>
      </c>
      <c r="AG620" s="1">
        <v>3</v>
      </c>
      <c r="AH620" s="1">
        <v>4</v>
      </c>
      <c r="AI620" s="1">
        <f t="shared" si="105"/>
        <v>1</v>
      </c>
      <c r="AJ620" s="1">
        <f t="shared" si="100"/>
        <v>0</v>
      </c>
      <c r="AK620" s="1">
        <f t="shared" si="101"/>
        <v>0</v>
      </c>
      <c r="AL620" s="1">
        <f t="shared" si="102"/>
        <v>0</v>
      </c>
      <c r="AM620" s="1">
        <f t="shared" si="103"/>
        <v>1</v>
      </c>
    </row>
    <row r="621" spans="31:39" x14ac:dyDescent="0.25">
      <c r="AE621" s="1" t="s">
        <v>138</v>
      </c>
      <c r="AF621" s="1">
        <v>4.7</v>
      </c>
      <c r="AG621" s="1">
        <v>3</v>
      </c>
      <c r="AH621" s="1">
        <v>3</v>
      </c>
      <c r="AI621" s="1">
        <v>1</v>
      </c>
      <c r="AJ621" s="1">
        <f t="shared" si="100"/>
        <v>0</v>
      </c>
      <c r="AK621" s="1">
        <f t="shared" si="101"/>
        <v>0</v>
      </c>
      <c r="AL621" s="1">
        <f t="shared" si="102"/>
        <v>0</v>
      </c>
      <c r="AM621" s="1">
        <f t="shared" si="103"/>
        <v>1</v>
      </c>
    </row>
    <row r="622" spans="31:39" x14ac:dyDescent="0.25">
      <c r="AE622" s="1" t="s">
        <v>117</v>
      </c>
      <c r="AF622" s="1">
        <v>4.5999999999999996</v>
      </c>
      <c r="AG622" s="1">
        <v>3</v>
      </c>
      <c r="AH622" s="1">
        <v>7</v>
      </c>
      <c r="AI622" s="1">
        <f t="shared" ref="AI622:AI653" si="106">IF(AND((10&gt;AH622),(AH622&gt;AG622),(AG622&gt;2)),1,0)</f>
        <v>1</v>
      </c>
      <c r="AJ622" s="1">
        <f t="shared" si="100"/>
        <v>0</v>
      </c>
      <c r="AK622" s="1">
        <f t="shared" si="101"/>
        <v>0</v>
      </c>
      <c r="AL622" s="1">
        <f t="shared" si="102"/>
        <v>0</v>
      </c>
      <c r="AM622" s="1">
        <f t="shared" si="103"/>
        <v>1</v>
      </c>
    </row>
    <row r="623" spans="31:39" x14ac:dyDescent="0.25">
      <c r="AE623" s="1" t="s">
        <v>133</v>
      </c>
      <c r="AF623" s="1">
        <v>4.5999999999999996</v>
      </c>
      <c r="AG623" s="1">
        <v>3</v>
      </c>
      <c r="AH623" s="1">
        <v>7</v>
      </c>
      <c r="AI623" s="1">
        <f t="shared" si="106"/>
        <v>1</v>
      </c>
      <c r="AJ623" s="1">
        <f t="shared" si="100"/>
        <v>0</v>
      </c>
      <c r="AK623" s="1">
        <f t="shared" si="101"/>
        <v>0</v>
      </c>
      <c r="AL623" s="1">
        <f t="shared" si="102"/>
        <v>0</v>
      </c>
      <c r="AM623" s="1">
        <f t="shared" si="103"/>
        <v>1</v>
      </c>
    </row>
    <row r="624" spans="31:39" x14ac:dyDescent="0.25">
      <c r="AE624" s="1" t="s">
        <v>81</v>
      </c>
      <c r="AF624" s="1">
        <v>4.5999999999999996</v>
      </c>
      <c r="AG624" s="1">
        <v>3</v>
      </c>
      <c r="AH624" s="1">
        <v>6</v>
      </c>
      <c r="AI624" s="1">
        <f t="shared" si="106"/>
        <v>1</v>
      </c>
      <c r="AJ624" s="1">
        <f t="shared" si="100"/>
        <v>0</v>
      </c>
      <c r="AK624" s="1">
        <f t="shared" si="101"/>
        <v>0</v>
      </c>
      <c r="AL624" s="1">
        <f t="shared" si="102"/>
        <v>0</v>
      </c>
      <c r="AM624" s="1">
        <f t="shared" si="103"/>
        <v>1</v>
      </c>
    </row>
    <row r="625" spans="31:39" x14ac:dyDescent="0.25">
      <c r="AE625" s="1" t="s">
        <v>143</v>
      </c>
      <c r="AF625" s="1">
        <v>4.5999999999999996</v>
      </c>
      <c r="AG625" s="1">
        <v>3</v>
      </c>
      <c r="AH625" s="1">
        <v>6</v>
      </c>
      <c r="AI625" s="1">
        <f t="shared" si="106"/>
        <v>1</v>
      </c>
      <c r="AJ625" s="1">
        <f t="shared" si="100"/>
        <v>0</v>
      </c>
      <c r="AK625" s="1">
        <f t="shared" si="101"/>
        <v>0</v>
      </c>
      <c r="AL625" s="1">
        <f t="shared" si="102"/>
        <v>0</v>
      </c>
      <c r="AM625" s="1">
        <f t="shared" si="103"/>
        <v>1</v>
      </c>
    </row>
    <row r="626" spans="31:39" x14ac:dyDescent="0.25">
      <c r="AE626" s="1" t="s">
        <v>133</v>
      </c>
      <c r="AF626" s="1">
        <v>4.5999999999999996</v>
      </c>
      <c r="AG626" s="1">
        <v>3</v>
      </c>
      <c r="AH626" s="1">
        <v>6</v>
      </c>
      <c r="AI626" s="1">
        <f t="shared" si="106"/>
        <v>1</v>
      </c>
      <c r="AJ626" s="1">
        <f t="shared" si="100"/>
        <v>0</v>
      </c>
      <c r="AK626" s="1">
        <f t="shared" si="101"/>
        <v>0</v>
      </c>
      <c r="AL626" s="1">
        <f t="shared" si="102"/>
        <v>0</v>
      </c>
      <c r="AM626" s="1">
        <f t="shared" si="103"/>
        <v>1</v>
      </c>
    </row>
    <row r="627" spans="31:39" x14ac:dyDescent="0.25">
      <c r="AE627" s="1" t="s">
        <v>81</v>
      </c>
      <c r="AF627" s="1">
        <v>4.5999999999999996</v>
      </c>
      <c r="AG627" s="1">
        <v>3</v>
      </c>
      <c r="AH627" s="1">
        <v>6</v>
      </c>
      <c r="AI627" s="1">
        <f t="shared" si="106"/>
        <v>1</v>
      </c>
      <c r="AJ627" s="1">
        <f t="shared" si="100"/>
        <v>0</v>
      </c>
      <c r="AK627" s="1">
        <f t="shared" si="101"/>
        <v>0</v>
      </c>
      <c r="AL627" s="1">
        <f t="shared" si="102"/>
        <v>0</v>
      </c>
      <c r="AM627" s="1">
        <f t="shared" si="103"/>
        <v>1</v>
      </c>
    </row>
    <row r="628" spans="31:39" x14ac:dyDescent="0.25">
      <c r="AE628" s="1" t="s">
        <v>117</v>
      </c>
      <c r="AF628" s="1">
        <v>4.5999999999999996</v>
      </c>
      <c r="AG628" s="1">
        <v>3</v>
      </c>
      <c r="AH628" s="1">
        <v>5</v>
      </c>
      <c r="AI628" s="1">
        <f t="shared" si="106"/>
        <v>1</v>
      </c>
      <c r="AJ628" s="1">
        <f t="shared" si="100"/>
        <v>0</v>
      </c>
      <c r="AK628" s="1">
        <f t="shared" si="101"/>
        <v>0</v>
      </c>
      <c r="AL628" s="1">
        <f t="shared" si="102"/>
        <v>0</v>
      </c>
      <c r="AM628" s="1">
        <f t="shared" si="103"/>
        <v>1</v>
      </c>
    </row>
    <row r="629" spans="31:39" x14ac:dyDescent="0.25">
      <c r="AE629" s="1" t="s">
        <v>117</v>
      </c>
      <c r="AF629" s="1">
        <v>4.5999999999999996</v>
      </c>
      <c r="AG629" s="1">
        <v>3</v>
      </c>
      <c r="AH629" s="1">
        <v>4</v>
      </c>
      <c r="AI629" s="1">
        <f t="shared" si="106"/>
        <v>1</v>
      </c>
      <c r="AJ629" s="1">
        <f t="shared" si="100"/>
        <v>0</v>
      </c>
      <c r="AK629" s="1">
        <f t="shared" si="101"/>
        <v>0</v>
      </c>
      <c r="AL629" s="1">
        <f t="shared" si="102"/>
        <v>0</v>
      </c>
      <c r="AM629" s="1">
        <f t="shared" si="103"/>
        <v>1</v>
      </c>
    </row>
    <row r="630" spans="31:39" x14ac:dyDescent="0.25">
      <c r="AE630" s="1" t="s">
        <v>181</v>
      </c>
      <c r="AF630" s="1">
        <v>4.5</v>
      </c>
      <c r="AG630" s="1">
        <v>3</v>
      </c>
      <c r="AH630" s="1">
        <v>15</v>
      </c>
      <c r="AI630" s="1">
        <f t="shared" si="106"/>
        <v>0</v>
      </c>
      <c r="AJ630" s="1">
        <f t="shared" si="100"/>
        <v>0</v>
      </c>
      <c r="AK630" s="1">
        <f t="shared" si="101"/>
        <v>1</v>
      </c>
      <c r="AL630" s="1">
        <f t="shared" si="102"/>
        <v>0</v>
      </c>
      <c r="AM630" s="1">
        <f t="shared" si="103"/>
        <v>1</v>
      </c>
    </row>
    <row r="631" spans="31:39" x14ac:dyDescent="0.25">
      <c r="AE631" s="1" t="s">
        <v>114</v>
      </c>
      <c r="AF631" s="1">
        <v>4.5</v>
      </c>
      <c r="AG631" s="1">
        <v>3</v>
      </c>
      <c r="AH631" s="1">
        <v>8</v>
      </c>
      <c r="AI631" s="1">
        <f t="shared" si="106"/>
        <v>1</v>
      </c>
      <c r="AJ631" s="1">
        <f t="shared" si="100"/>
        <v>0</v>
      </c>
      <c r="AK631" s="1">
        <f t="shared" si="101"/>
        <v>0</v>
      </c>
      <c r="AL631" s="1">
        <f t="shared" si="102"/>
        <v>0</v>
      </c>
      <c r="AM631" s="1">
        <f t="shared" si="103"/>
        <v>1</v>
      </c>
    </row>
    <row r="632" spans="31:39" x14ac:dyDescent="0.25">
      <c r="AE632" s="1" t="s">
        <v>111</v>
      </c>
      <c r="AF632" s="1">
        <v>4.5</v>
      </c>
      <c r="AG632" s="1">
        <v>3</v>
      </c>
      <c r="AH632" s="1">
        <v>8</v>
      </c>
      <c r="AI632" s="1">
        <f t="shared" si="106"/>
        <v>1</v>
      </c>
      <c r="AJ632" s="1">
        <f t="shared" si="100"/>
        <v>0</v>
      </c>
      <c r="AK632" s="1">
        <f t="shared" si="101"/>
        <v>0</v>
      </c>
      <c r="AL632" s="1">
        <f t="shared" si="102"/>
        <v>0</v>
      </c>
      <c r="AM632" s="1">
        <f t="shared" si="103"/>
        <v>1</v>
      </c>
    </row>
    <row r="633" spans="31:39" x14ac:dyDescent="0.25">
      <c r="AE633" s="1" t="s">
        <v>169</v>
      </c>
      <c r="AF633" s="1">
        <v>4.5</v>
      </c>
      <c r="AG633" s="1">
        <v>3</v>
      </c>
      <c r="AH633" s="1">
        <v>8</v>
      </c>
      <c r="AI633" s="1">
        <f t="shared" si="106"/>
        <v>1</v>
      </c>
      <c r="AJ633" s="1">
        <f t="shared" si="100"/>
        <v>0</v>
      </c>
      <c r="AK633" s="1">
        <f t="shared" si="101"/>
        <v>0</v>
      </c>
      <c r="AL633" s="1">
        <f t="shared" si="102"/>
        <v>0</v>
      </c>
      <c r="AM633" s="1">
        <f t="shared" si="103"/>
        <v>1</v>
      </c>
    </row>
    <row r="634" spans="31:39" x14ac:dyDescent="0.25">
      <c r="AE634" s="1" t="s">
        <v>88</v>
      </c>
      <c r="AF634" s="1">
        <v>4.5</v>
      </c>
      <c r="AG634" s="1">
        <v>3</v>
      </c>
      <c r="AH634" s="1">
        <v>7</v>
      </c>
      <c r="AI634" s="1">
        <f t="shared" si="106"/>
        <v>1</v>
      </c>
      <c r="AJ634" s="1">
        <f t="shared" si="100"/>
        <v>0</v>
      </c>
      <c r="AK634" s="1">
        <f t="shared" si="101"/>
        <v>0</v>
      </c>
      <c r="AL634" s="1">
        <f t="shared" si="102"/>
        <v>0</v>
      </c>
      <c r="AM634" s="1">
        <f t="shared" si="103"/>
        <v>1</v>
      </c>
    </row>
    <row r="635" spans="31:39" x14ac:dyDescent="0.25">
      <c r="AE635" s="1" t="s">
        <v>62</v>
      </c>
      <c r="AF635" s="1">
        <v>4.5</v>
      </c>
      <c r="AG635" s="1">
        <v>3</v>
      </c>
      <c r="AH635" s="1">
        <v>7</v>
      </c>
      <c r="AI635" s="1">
        <f t="shared" si="106"/>
        <v>1</v>
      </c>
      <c r="AJ635" s="1">
        <f t="shared" si="100"/>
        <v>0</v>
      </c>
      <c r="AK635" s="1">
        <f t="shared" si="101"/>
        <v>0</v>
      </c>
      <c r="AL635" s="1">
        <f t="shared" si="102"/>
        <v>0</v>
      </c>
      <c r="AM635" s="1">
        <f t="shared" si="103"/>
        <v>1</v>
      </c>
    </row>
    <row r="636" spans="31:39" x14ac:dyDescent="0.25">
      <c r="AE636" s="1" t="s">
        <v>111</v>
      </c>
      <c r="AF636" s="1">
        <v>4.5</v>
      </c>
      <c r="AG636" s="1">
        <v>3</v>
      </c>
      <c r="AH636" s="1">
        <v>7</v>
      </c>
      <c r="AI636" s="1">
        <f t="shared" si="106"/>
        <v>1</v>
      </c>
      <c r="AJ636" s="1">
        <f t="shared" si="100"/>
        <v>0</v>
      </c>
      <c r="AK636" s="1">
        <f t="shared" si="101"/>
        <v>0</v>
      </c>
      <c r="AL636" s="1">
        <f t="shared" si="102"/>
        <v>0</v>
      </c>
      <c r="AM636" s="1">
        <f t="shared" si="103"/>
        <v>1</v>
      </c>
    </row>
    <row r="637" spans="31:39" x14ac:dyDescent="0.25">
      <c r="AE637" s="1" t="s">
        <v>185</v>
      </c>
      <c r="AF637" s="1">
        <v>4.5</v>
      </c>
      <c r="AG637" s="1">
        <v>3</v>
      </c>
      <c r="AH637" s="1">
        <v>6</v>
      </c>
      <c r="AI637" s="1">
        <f t="shared" si="106"/>
        <v>1</v>
      </c>
      <c r="AJ637" s="1">
        <f t="shared" si="100"/>
        <v>0</v>
      </c>
      <c r="AK637" s="1">
        <f t="shared" si="101"/>
        <v>0</v>
      </c>
      <c r="AL637" s="1">
        <f t="shared" si="102"/>
        <v>0</v>
      </c>
      <c r="AM637" s="1">
        <f t="shared" si="103"/>
        <v>1</v>
      </c>
    </row>
    <row r="638" spans="31:39" x14ac:dyDescent="0.25">
      <c r="AE638" s="1" t="s">
        <v>114</v>
      </c>
      <c r="AF638" s="1">
        <v>4.5</v>
      </c>
      <c r="AG638" s="1">
        <v>3</v>
      </c>
      <c r="AH638" s="1">
        <v>6</v>
      </c>
      <c r="AI638" s="1">
        <f t="shared" si="106"/>
        <v>1</v>
      </c>
      <c r="AJ638" s="1">
        <f t="shared" si="100"/>
        <v>0</v>
      </c>
      <c r="AK638" s="1">
        <f t="shared" si="101"/>
        <v>0</v>
      </c>
      <c r="AL638" s="1">
        <f t="shared" si="102"/>
        <v>0</v>
      </c>
      <c r="AM638" s="1">
        <f t="shared" si="103"/>
        <v>1</v>
      </c>
    </row>
    <row r="639" spans="31:39" x14ac:dyDescent="0.25">
      <c r="AE639" s="1" t="s">
        <v>122</v>
      </c>
      <c r="AF639" s="1">
        <v>4.5</v>
      </c>
      <c r="AG639" s="1">
        <v>3</v>
      </c>
      <c r="AH639" s="1">
        <v>6</v>
      </c>
      <c r="AI639" s="1">
        <f t="shared" si="106"/>
        <v>1</v>
      </c>
      <c r="AJ639" s="1">
        <f t="shared" si="100"/>
        <v>0</v>
      </c>
      <c r="AK639" s="1">
        <f t="shared" si="101"/>
        <v>0</v>
      </c>
      <c r="AL639" s="1">
        <f t="shared" si="102"/>
        <v>0</v>
      </c>
      <c r="AM639" s="1">
        <f t="shared" si="103"/>
        <v>1</v>
      </c>
    </row>
    <row r="640" spans="31:39" x14ac:dyDescent="0.25">
      <c r="AE640" s="1" t="s">
        <v>181</v>
      </c>
      <c r="AF640" s="1">
        <v>4.5</v>
      </c>
      <c r="AG640" s="1">
        <v>3</v>
      </c>
      <c r="AH640" s="1">
        <v>6</v>
      </c>
      <c r="AI640" s="1">
        <f t="shared" si="106"/>
        <v>1</v>
      </c>
      <c r="AJ640" s="1">
        <f t="shared" si="100"/>
        <v>0</v>
      </c>
      <c r="AK640" s="1">
        <f t="shared" si="101"/>
        <v>0</v>
      </c>
      <c r="AL640" s="1">
        <f t="shared" si="102"/>
        <v>0</v>
      </c>
      <c r="AM640" s="1">
        <f t="shared" si="103"/>
        <v>1</v>
      </c>
    </row>
    <row r="641" spans="31:39" x14ac:dyDescent="0.25">
      <c r="AE641" s="1" t="s">
        <v>152</v>
      </c>
      <c r="AF641" s="1">
        <v>4.5</v>
      </c>
      <c r="AG641" s="1">
        <v>3</v>
      </c>
      <c r="AH641" s="1">
        <v>6</v>
      </c>
      <c r="AI641" s="1">
        <f t="shared" si="106"/>
        <v>1</v>
      </c>
      <c r="AJ641" s="1">
        <f t="shared" si="100"/>
        <v>0</v>
      </c>
      <c r="AK641" s="1">
        <f t="shared" si="101"/>
        <v>0</v>
      </c>
      <c r="AL641" s="1">
        <f t="shared" si="102"/>
        <v>0</v>
      </c>
      <c r="AM641" s="1">
        <f t="shared" si="103"/>
        <v>1</v>
      </c>
    </row>
    <row r="642" spans="31:39" x14ac:dyDescent="0.25">
      <c r="AE642" s="1" t="s">
        <v>114</v>
      </c>
      <c r="AF642" s="1">
        <v>4.5</v>
      </c>
      <c r="AG642" s="1">
        <v>3</v>
      </c>
      <c r="AH642" s="1">
        <v>5</v>
      </c>
      <c r="AI642" s="1">
        <f t="shared" si="106"/>
        <v>1</v>
      </c>
      <c r="AJ642" s="1">
        <f t="shared" ref="AJ642:AJ705" si="107">IF(AND((AH642&lt;AG642),(AH642&gt;2),(AG642&lt;10)),1,0)</f>
        <v>0</v>
      </c>
      <c r="AK642" s="1">
        <f t="shared" ref="AK642:AK705" si="108">IF(AH642&gt;=10,1,0)</f>
        <v>0</v>
      </c>
      <c r="AL642" s="1">
        <f t="shared" ref="AL642:AL705" si="109">IF(AH642&lt;=2,1,0)</f>
        <v>0</v>
      </c>
      <c r="AM642" s="1">
        <f t="shared" ref="AM642:AM705" si="110">SUM(AI642:AL642)</f>
        <v>1</v>
      </c>
    </row>
    <row r="643" spans="31:39" x14ac:dyDescent="0.25">
      <c r="AE643" s="1" t="s">
        <v>105</v>
      </c>
      <c r="AF643" s="1">
        <v>4.4000000000000004</v>
      </c>
      <c r="AG643" s="1">
        <v>3</v>
      </c>
      <c r="AH643" s="1">
        <v>14</v>
      </c>
      <c r="AI643" s="1">
        <f t="shared" si="106"/>
        <v>0</v>
      </c>
      <c r="AJ643" s="1">
        <f t="shared" si="107"/>
        <v>0</v>
      </c>
      <c r="AK643" s="1">
        <f t="shared" si="108"/>
        <v>1</v>
      </c>
      <c r="AL643" s="1">
        <f t="shared" si="109"/>
        <v>0</v>
      </c>
      <c r="AM643" s="1">
        <f t="shared" si="110"/>
        <v>1</v>
      </c>
    </row>
    <row r="644" spans="31:39" x14ac:dyDescent="0.25">
      <c r="AE644" s="1" t="s">
        <v>74</v>
      </c>
      <c r="AF644" s="1">
        <v>4.4000000000000004</v>
      </c>
      <c r="AG644" s="1">
        <v>3</v>
      </c>
      <c r="AH644" s="1">
        <v>9</v>
      </c>
      <c r="AI644" s="1">
        <f t="shared" si="106"/>
        <v>1</v>
      </c>
      <c r="AJ644" s="1">
        <f t="shared" si="107"/>
        <v>0</v>
      </c>
      <c r="AK644" s="1">
        <f t="shared" si="108"/>
        <v>0</v>
      </c>
      <c r="AL644" s="1">
        <f t="shared" si="109"/>
        <v>0</v>
      </c>
      <c r="AM644" s="1">
        <f t="shared" si="110"/>
        <v>1</v>
      </c>
    </row>
    <row r="645" spans="31:39" x14ac:dyDescent="0.25">
      <c r="AE645" s="1" t="s">
        <v>200</v>
      </c>
      <c r="AF645" s="1">
        <v>4.4000000000000004</v>
      </c>
      <c r="AG645" s="1">
        <v>3</v>
      </c>
      <c r="AH645" s="1">
        <v>9</v>
      </c>
      <c r="AI645" s="1">
        <f t="shared" si="106"/>
        <v>1</v>
      </c>
      <c r="AJ645" s="1">
        <f t="shared" si="107"/>
        <v>0</v>
      </c>
      <c r="AK645" s="1">
        <f t="shared" si="108"/>
        <v>0</v>
      </c>
      <c r="AL645" s="1">
        <f t="shared" si="109"/>
        <v>0</v>
      </c>
      <c r="AM645" s="1">
        <f t="shared" si="110"/>
        <v>1</v>
      </c>
    </row>
    <row r="646" spans="31:39" x14ac:dyDescent="0.25">
      <c r="AE646" s="1" t="s">
        <v>189</v>
      </c>
      <c r="AF646" s="1">
        <v>4.4000000000000004</v>
      </c>
      <c r="AG646" s="1">
        <v>3</v>
      </c>
      <c r="AH646" s="1">
        <v>8</v>
      </c>
      <c r="AI646" s="1">
        <f t="shared" si="106"/>
        <v>1</v>
      </c>
      <c r="AJ646" s="1">
        <f t="shared" si="107"/>
        <v>0</v>
      </c>
      <c r="AK646" s="1">
        <f t="shared" si="108"/>
        <v>0</v>
      </c>
      <c r="AL646" s="1">
        <f t="shared" si="109"/>
        <v>0</v>
      </c>
      <c r="AM646" s="1">
        <f t="shared" si="110"/>
        <v>1</v>
      </c>
    </row>
    <row r="647" spans="31:39" x14ac:dyDescent="0.25">
      <c r="AE647" s="1" t="s">
        <v>126</v>
      </c>
      <c r="AF647" s="1">
        <v>4.4000000000000004</v>
      </c>
      <c r="AG647" s="1">
        <v>3</v>
      </c>
      <c r="AH647" s="1">
        <v>7</v>
      </c>
      <c r="AI647" s="1">
        <f t="shared" si="106"/>
        <v>1</v>
      </c>
      <c r="AJ647" s="1">
        <f t="shared" si="107"/>
        <v>0</v>
      </c>
      <c r="AK647" s="1">
        <f t="shared" si="108"/>
        <v>0</v>
      </c>
      <c r="AL647" s="1">
        <f t="shared" si="109"/>
        <v>0</v>
      </c>
      <c r="AM647" s="1">
        <f t="shared" si="110"/>
        <v>1</v>
      </c>
    </row>
    <row r="648" spans="31:39" x14ac:dyDescent="0.25">
      <c r="AE648" s="1" t="s">
        <v>200</v>
      </c>
      <c r="AF648" s="1">
        <v>4.4000000000000004</v>
      </c>
      <c r="AG648" s="1">
        <v>3</v>
      </c>
      <c r="AH648" s="1">
        <v>7</v>
      </c>
      <c r="AI648" s="1">
        <f t="shared" si="106"/>
        <v>1</v>
      </c>
      <c r="AJ648" s="1">
        <f t="shared" si="107"/>
        <v>0</v>
      </c>
      <c r="AK648" s="1">
        <f t="shared" si="108"/>
        <v>0</v>
      </c>
      <c r="AL648" s="1">
        <f t="shared" si="109"/>
        <v>0</v>
      </c>
      <c r="AM648" s="1">
        <f t="shared" si="110"/>
        <v>1</v>
      </c>
    </row>
    <row r="649" spans="31:39" x14ac:dyDescent="0.25">
      <c r="AE649" s="1" t="s">
        <v>69</v>
      </c>
      <c r="AF649" s="1">
        <v>4.4000000000000004</v>
      </c>
      <c r="AG649" s="1">
        <v>3</v>
      </c>
      <c r="AH649" s="1">
        <v>6</v>
      </c>
      <c r="AI649" s="1">
        <f t="shared" si="106"/>
        <v>1</v>
      </c>
      <c r="AJ649" s="1">
        <f t="shared" si="107"/>
        <v>0</v>
      </c>
      <c r="AK649" s="1">
        <f t="shared" si="108"/>
        <v>0</v>
      </c>
      <c r="AL649" s="1">
        <f t="shared" si="109"/>
        <v>0</v>
      </c>
      <c r="AM649" s="1">
        <f t="shared" si="110"/>
        <v>1</v>
      </c>
    </row>
    <row r="650" spans="31:39" x14ac:dyDescent="0.25">
      <c r="AE650" s="1" t="s">
        <v>189</v>
      </c>
      <c r="AF650" s="1">
        <v>4.4000000000000004</v>
      </c>
      <c r="AG650" s="1">
        <v>3</v>
      </c>
      <c r="AH650" s="1">
        <v>6</v>
      </c>
      <c r="AI650" s="1">
        <f t="shared" si="106"/>
        <v>1</v>
      </c>
      <c r="AJ650" s="1">
        <f t="shared" si="107"/>
        <v>0</v>
      </c>
      <c r="AK650" s="1">
        <f t="shared" si="108"/>
        <v>0</v>
      </c>
      <c r="AL650" s="1">
        <f t="shared" si="109"/>
        <v>0</v>
      </c>
      <c r="AM650" s="1">
        <f t="shared" si="110"/>
        <v>1</v>
      </c>
    </row>
    <row r="651" spans="31:39" x14ac:dyDescent="0.25">
      <c r="AE651" s="1" t="s">
        <v>123</v>
      </c>
      <c r="AF651" s="1">
        <v>4.4000000000000004</v>
      </c>
      <c r="AG651" s="1">
        <v>3</v>
      </c>
      <c r="AH651" s="1">
        <v>6</v>
      </c>
      <c r="AI651" s="1">
        <f t="shared" si="106"/>
        <v>1</v>
      </c>
      <c r="AJ651" s="1">
        <f t="shared" si="107"/>
        <v>0</v>
      </c>
      <c r="AK651" s="1">
        <f t="shared" si="108"/>
        <v>0</v>
      </c>
      <c r="AL651" s="1">
        <f t="shared" si="109"/>
        <v>0</v>
      </c>
      <c r="AM651" s="1">
        <f t="shared" si="110"/>
        <v>1</v>
      </c>
    </row>
    <row r="652" spans="31:39" x14ac:dyDescent="0.25">
      <c r="AE652" s="1" t="s">
        <v>74</v>
      </c>
      <c r="AF652" s="1">
        <v>4.4000000000000004</v>
      </c>
      <c r="AG652" s="1">
        <v>3</v>
      </c>
      <c r="AH652" s="1">
        <v>6</v>
      </c>
      <c r="AI652" s="1">
        <f t="shared" si="106"/>
        <v>1</v>
      </c>
      <c r="AJ652" s="1">
        <f t="shared" si="107"/>
        <v>0</v>
      </c>
      <c r="AK652" s="1">
        <f t="shared" si="108"/>
        <v>0</v>
      </c>
      <c r="AL652" s="1">
        <f t="shared" si="109"/>
        <v>0</v>
      </c>
      <c r="AM652" s="1">
        <f t="shared" si="110"/>
        <v>1</v>
      </c>
    </row>
    <row r="653" spans="31:39" x14ac:dyDescent="0.25">
      <c r="AE653" s="1" t="s">
        <v>142</v>
      </c>
      <c r="AF653" s="1">
        <v>4.4000000000000004</v>
      </c>
      <c r="AG653" s="1">
        <v>3</v>
      </c>
      <c r="AH653" s="1">
        <v>6</v>
      </c>
      <c r="AI653" s="1">
        <f t="shared" si="106"/>
        <v>1</v>
      </c>
      <c r="AJ653" s="1">
        <f t="shared" si="107"/>
        <v>0</v>
      </c>
      <c r="AK653" s="1">
        <f t="shared" si="108"/>
        <v>0</v>
      </c>
      <c r="AL653" s="1">
        <f t="shared" si="109"/>
        <v>0</v>
      </c>
      <c r="AM653" s="1">
        <f t="shared" si="110"/>
        <v>1</v>
      </c>
    </row>
    <row r="654" spans="31:39" x14ac:dyDescent="0.25">
      <c r="AE654" s="1" t="s">
        <v>83</v>
      </c>
      <c r="AF654" s="1">
        <v>4.4000000000000004</v>
      </c>
      <c r="AG654" s="1">
        <v>3</v>
      </c>
      <c r="AH654" s="1">
        <v>5</v>
      </c>
      <c r="AI654" s="1">
        <f t="shared" ref="AI654:AI685" si="111">IF(AND((10&gt;AH654),(AH654&gt;AG654),(AG654&gt;2)),1,0)</f>
        <v>1</v>
      </c>
      <c r="AJ654" s="1">
        <f t="shared" si="107"/>
        <v>0</v>
      </c>
      <c r="AK654" s="1">
        <f t="shared" si="108"/>
        <v>0</v>
      </c>
      <c r="AL654" s="1">
        <f t="shared" si="109"/>
        <v>0</v>
      </c>
      <c r="AM654" s="1">
        <f t="shared" si="110"/>
        <v>1</v>
      </c>
    </row>
    <row r="655" spans="31:39" x14ac:dyDescent="0.25">
      <c r="AE655" s="1" t="s">
        <v>105</v>
      </c>
      <c r="AF655" s="1">
        <v>4.4000000000000004</v>
      </c>
      <c r="AG655" s="1">
        <v>3</v>
      </c>
      <c r="AH655" s="1">
        <v>5</v>
      </c>
      <c r="AI655" s="1">
        <f t="shared" si="111"/>
        <v>1</v>
      </c>
      <c r="AJ655" s="1">
        <f t="shared" si="107"/>
        <v>0</v>
      </c>
      <c r="AK655" s="1">
        <f t="shared" si="108"/>
        <v>0</v>
      </c>
      <c r="AL655" s="1">
        <f t="shared" si="109"/>
        <v>0</v>
      </c>
      <c r="AM655" s="1">
        <f t="shared" si="110"/>
        <v>1</v>
      </c>
    </row>
    <row r="656" spans="31:39" x14ac:dyDescent="0.25">
      <c r="AE656" s="1" t="s">
        <v>189</v>
      </c>
      <c r="AF656" s="1">
        <v>4.4000000000000004</v>
      </c>
      <c r="AG656" s="1">
        <v>3</v>
      </c>
      <c r="AH656" s="1">
        <v>5</v>
      </c>
      <c r="AI656" s="1">
        <f t="shared" si="111"/>
        <v>1</v>
      </c>
      <c r="AJ656" s="1">
        <f t="shared" si="107"/>
        <v>0</v>
      </c>
      <c r="AK656" s="1">
        <f t="shared" si="108"/>
        <v>0</v>
      </c>
      <c r="AL656" s="1">
        <f t="shared" si="109"/>
        <v>0</v>
      </c>
      <c r="AM656" s="1">
        <f t="shared" si="110"/>
        <v>1</v>
      </c>
    </row>
    <row r="657" spans="31:39" x14ac:dyDescent="0.25">
      <c r="AE657" s="1" t="s">
        <v>125</v>
      </c>
      <c r="AF657" s="1">
        <v>4.4000000000000004</v>
      </c>
      <c r="AG657" s="1">
        <v>3</v>
      </c>
      <c r="AH657" s="1">
        <v>5</v>
      </c>
      <c r="AI657" s="1">
        <f t="shared" si="111"/>
        <v>1</v>
      </c>
      <c r="AJ657" s="1">
        <f t="shared" si="107"/>
        <v>0</v>
      </c>
      <c r="AK657" s="1">
        <f t="shared" si="108"/>
        <v>0</v>
      </c>
      <c r="AL657" s="1">
        <f t="shared" si="109"/>
        <v>0</v>
      </c>
      <c r="AM657" s="1">
        <f t="shared" si="110"/>
        <v>1</v>
      </c>
    </row>
    <row r="658" spans="31:39" x14ac:dyDescent="0.25">
      <c r="AE658" s="1" t="s">
        <v>105</v>
      </c>
      <c r="AF658" s="1">
        <v>4.4000000000000004</v>
      </c>
      <c r="AG658" s="1">
        <v>3</v>
      </c>
      <c r="AH658" s="1">
        <v>5</v>
      </c>
      <c r="AI658" s="1">
        <f t="shared" si="111"/>
        <v>1</v>
      </c>
      <c r="AJ658" s="1">
        <f t="shared" si="107"/>
        <v>0</v>
      </c>
      <c r="AK658" s="1">
        <f t="shared" si="108"/>
        <v>0</v>
      </c>
      <c r="AL658" s="1">
        <f t="shared" si="109"/>
        <v>0</v>
      </c>
      <c r="AM658" s="1">
        <f t="shared" si="110"/>
        <v>1</v>
      </c>
    </row>
    <row r="659" spans="31:39" x14ac:dyDescent="0.25">
      <c r="AE659" s="1" t="s">
        <v>74</v>
      </c>
      <c r="AF659" s="1">
        <v>4.4000000000000004</v>
      </c>
      <c r="AG659" s="1">
        <v>3</v>
      </c>
      <c r="AH659" s="1">
        <v>5</v>
      </c>
      <c r="AI659" s="1">
        <f t="shared" si="111"/>
        <v>1</v>
      </c>
      <c r="AJ659" s="1">
        <f t="shared" si="107"/>
        <v>0</v>
      </c>
      <c r="AK659" s="1">
        <f t="shared" si="108"/>
        <v>0</v>
      </c>
      <c r="AL659" s="1">
        <f t="shared" si="109"/>
        <v>0</v>
      </c>
      <c r="AM659" s="1">
        <f t="shared" si="110"/>
        <v>1</v>
      </c>
    </row>
    <row r="660" spans="31:39" x14ac:dyDescent="0.25">
      <c r="AE660" s="1" t="s">
        <v>193</v>
      </c>
      <c r="AF660" s="1">
        <v>4.3</v>
      </c>
      <c r="AG660" s="1">
        <v>3</v>
      </c>
      <c r="AH660" s="1">
        <v>10</v>
      </c>
      <c r="AI660" s="1">
        <f t="shared" si="111"/>
        <v>0</v>
      </c>
      <c r="AJ660" s="1">
        <f t="shared" si="107"/>
        <v>0</v>
      </c>
      <c r="AK660" s="1">
        <f t="shared" si="108"/>
        <v>1</v>
      </c>
      <c r="AL660" s="1">
        <f t="shared" si="109"/>
        <v>0</v>
      </c>
      <c r="AM660" s="1">
        <f t="shared" si="110"/>
        <v>1</v>
      </c>
    </row>
    <row r="661" spans="31:39" x14ac:dyDescent="0.25">
      <c r="AE661" s="1" t="s">
        <v>106</v>
      </c>
      <c r="AF661" s="1">
        <v>4.3</v>
      </c>
      <c r="AG661" s="1">
        <v>3</v>
      </c>
      <c r="AH661" s="1">
        <v>9</v>
      </c>
      <c r="AI661" s="1">
        <f t="shared" si="111"/>
        <v>1</v>
      </c>
      <c r="AJ661" s="1">
        <f t="shared" si="107"/>
        <v>0</v>
      </c>
      <c r="AK661" s="1">
        <f t="shared" si="108"/>
        <v>0</v>
      </c>
      <c r="AL661" s="1">
        <f t="shared" si="109"/>
        <v>0</v>
      </c>
      <c r="AM661" s="1">
        <f t="shared" si="110"/>
        <v>1</v>
      </c>
    </row>
    <row r="662" spans="31:39" x14ac:dyDescent="0.25">
      <c r="AE662" s="1" t="s">
        <v>173</v>
      </c>
      <c r="AF662" s="1">
        <v>4.3</v>
      </c>
      <c r="AG662" s="1">
        <v>3</v>
      </c>
      <c r="AH662" s="1">
        <v>7</v>
      </c>
      <c r="AI662" s="1">
        <f t="shared" si="111"/>
        <v>1</v>
      </c>
      <c r="AJ662" s="1">
        <f t="shared" si="107"/>
        <v>0</v>
      </c>
      <c r="AK662" s="1">
        <f t="shared" si="108"/>
        <v>0</v>
      </c>
      <c r="AL662" s="1">
        <f t="shared" si="109"/>
        <v>0</v>
      </c>
      <c r="AM662" s="1">
        <f t="shared" si="110"/>
        <v>1</v>
      </c>
    </row>
    <row r="663" spans="31:39" x14ac:dyDescent="0.25">
      <c r="AE663" s="1" t="s">
        <v>106</v>
      </c>
      <c r="AF663" s="1">
        <v>4.3</v>
      </c>
      <c r="AG663" s="1">
        <v>3</v>
      </c>
      <c r="AH663" s="1">
        <v>6</v>
      </c>
      <c r="AI663" s="1">
        <f t="shared" si="111"/>
        <v>1</v>
      </c>
      <c r="AJ663" s="1">
        <f t="shared" si="107"/>
        <v>0</v>
      </c>
      <c r="AK663" s="1">
        <f t="shared" si="108"/>
        <v>0</v>
      </c>
      <c r="AL663" s="1">
        <f t="shared" si="109"/>
        <v>0</v>
      </c>
      <c r="AM663" s="1">
        <f t="shared" si="110"/>
        <v>1</v>
      </c>
    </row>
    <row r="664" spans="31:39" x14ac:dyDescent="0.25">
      <c r="AE664" s="1" t="s">
        <v>106</v>
      </c>
      <c r="AF664" s="1">
        <v>4.3</v>
      </c>
      <c r="AG664" s="1">
        <v>3</v>
      </c>
      <c r="AH664" s="1">
        <v>6</v>
      </c>
      <c r="AI664" s="1">
        <f t="shared" si="111"/>
        <v>1</v>
      </c>
      <c r="AJ664" s="1">
        <f t="shared" si="107"/>
        <v>0</v>
      </c>
      <c r="AK664" s="1">
        <f t="shared" si="108"/>
        <v>0</v>
      </c>
      <c r="AL664" s="1">
        <f t="shared" si="109"/>
        <v>0</v>
      </c>
      <c r="AM664" s="1">
        <f t="shared" si="110"/>
        <v>1</v>
      </c>
    </row>
    <row r="665" spans="31:39" x14ac:dyDescent="0.25">
      <c r="AE665" s="1" t="s">
        <v>159</v>
      </c>
      <c r="AF665" s="1">
        <v>4.3</v>
      </c>
      <c r="AG665" s="1">
        <v>3</v>
      </c>
      <c r="AH665" s="1">
        <v>6</v>
      </c>
      <c r="AI665" s="1">
        <f t="shared" si="111"/>
        <v>1</v>
      </c>
      <c r="AJ665" s="1">
        <f t="shared" si="107"/>
        <v>0</v>
      </c>
      <c r="AK665" s="1">
        <f t="shared" si="108"/>
        <v>0</v>
      </c>
      <c r="AL665" s="1">
        <f t="shared" si="109"/>
        <v>0</v>
      </c>
      <c r="AM665" s="1">
        <f t="shared" si="110"/>
        <v>1</v>
      </c>
    </row>
    <row r="666" spans="31:39" x14ac:dyDescent="0.25">
      <c r="AE666" s="1" t="s">
        <v>204</v>
      </c>
      <c r="AF666" s="1">
        <v>4.3</v>
      </c>
      <c r="AG666" s="1">
        <v>3</v>
      </c>
      <c r="AH666" s="1">
        <v>6</v>
      </c>
      <c r="AI666" s="1">
        <f t="shared" si="111"/>
        <v>1</v>
      </c>
      <c r="AJ666" s="1">
        <f t="shared" si="107"/>
        <v>0</v>
      </c>
      <c r="AK666" s="1">
        <f t="shared" si="108"/>
        <v>0</v>
      </c>
      <c r="AL666" s="1">
        <f t="shared" si="109"/>
        <v>0</v>
      </c>
      <c r="AM666" s="1">
        <f t="shared" si="110"/>
        <v>1</v>
      </c>
    </row>
    <row r="667" spans="31:39" x14ac:dyDescent="0.25">
      <c r="AE667" s="1" t="s">
        <v>106</v>
      </c>
      <c r="AF667" s="1">
        <v>4.3</v>
      </c>
      <c r="AG667" s="1">
        <v>3</v>
      </c>
      <c r="AH667" s="1">
        <v>4</v>
      </c>
      <c r="AI667" s="1">
        <f t="shared" si="111"/>
        <v>1</v>
      </c>
      <c r="AJ667" s="1">
        <f t="shared" si="107"/>
        <v>0</v>
      </c>
      <c r="AK667" s="1">
        <f t="shared" si="108"/>
        <v>0</v>
      </c>
      <c r="AL667" s="1">
        <f t="shared" si="109"/>
        <v>0</v>
      </c>
      <c r="AM667" s="1">
        <f t="shared" si="110"/>
        <v>1</v>
      </c>
    </row>
    <row r="668" spans="31:39" x14ac:dyDescent="0.25">
      <c r="AE668" s="1" t="s">
        <v>146</v>
      </c>
      <c r="AF668" s="1">
        <v>4.3</v>
      </c>
      <c r="AG668" s="1">
        <v>3</v>
      </c>
      <c r="AH668" s="1">
        <v>4</v>
      </c>
      <c r="AI668" s="1">
        <f t="shared" si="111"/>
        <v>1</v>
      </c>
      <c r="AJ668" s="1">
        <f t="shared" si="107"/>
        <v>0</v>
      </c>
      <c r="AK668" s="1">
        <f t="shared" si="108"/>
        <v>0</v>
      </c>
      <c r="AL668" s="1">
        <f t="shared" si="109"/>
        <v>0</v>
      </c>
      <c r="AM668" s="1">
        <f t="shared" si="110"/>
        <v>1</v>
      </c>
    </row>
    <row r="669" spans="31:39" x14ac:dyDescent="0.25">
      <c r="AE669" s="1" t="s">
        <v>158</v>
      </c>
      <c r="AF669" s="1">
        <v>4.3</v>
      </c>
      <c r="AG669" s="1">
        <v>3</v>
      </c>
      <c r="AH669" s="1">
        <v>4</v>
      </c>
      <c r="AI669" s="1">
        <f t="shared" si="111"/>
        <v>1</v>
      </c>
      <c r="AJ669" s="1">
        <f t="shared" si="107"/>
        <v>0</v>
      </c>
      <c r="AK669" s="1">
        <f t="shared" si="108"/>
        <v>0</v>
      </c>
      <c r="AL669" s="1">
        <f t="shared" si="109"/>
        <v>0</v>
      </c>
      <c r="AM669" s="1">
        <f t="shared" si="110"/>
        <v>1</v>
      </c>
    </row>
    <row r="670" spans="31:39" x14ac:dyDescent="0.25">
      <c r="AE670" s="1" t="s">
        <v>204</v>
      </c>
      <c r="AF670" s="1">
        <v>4.3</v>
      </c>
      <c r="AG670" s="1">
        <v>3</v>
      </c>
      <c r="AH670" s="1">
        <v>4</v>
      </c>
      <c r="AI670" s="1">
        <f t="shared" si="111"/>
        <v>1</v>
      </c>
      <c r="AJ670" s="1">
        <f t="shared" si="107"/>
        <v>0</v>
      </c>
      <c r="AK670" s="1">
        <f t="shared" si="108"/>
        <v>0</v>
      </c>
      <c r="AL670" s="1">
        <f t="shared" si="109"/>
        <v>0</v>
      </c>
      <c r="AM670" s="1">
        <f t="shared" si="110"/>
        <v>1</v>
      </c>
    </row>
    <row r="671" spans="31:39" x14ac:dyDescent="0.25">
      <c r="AE671" s="1" t="s">
        <v>159</v>
      </c>
      <c r="AF671" s="1">
        <v>4.3</v>
      </c>
      <c r="AG671" s="1">
        <v>3</v>
      </c>
      <c r="AH671" s="1">
        <v>3</v>
      </c>
      <c r="AI671" s="1">
        <v>1</v>
      </c>
      <c r="AJ671" s="1">
        <f t="shared" si="107"/>
        <v>0</v>
      </c>
      <c r="AK671" s="1">
        <f t="shared" si="108"/>
        <v>0</v>
      </c>
      <c r="AL671" s="1">
        <f t="shared" si="109"/>
        <v>0</v>
      </c>
      <c r="AM671" s="1">
        <f t="shared" si="110"/>
        <v>1</v>
      </c>
    </row>
    <row r="672" spans="31:39" x14ac:dyDescent="0.25">
      <c r="AE672" s="1" t="s">
        <v>119</v>
      </c>
      <c r="AF672" s="1">
        <v>4.2</v>
      </c>
      <c r="AG672" s="1">
        <v>3</v>
      </c>
      <c r="AH672" s="1">
        <v>6</v>
      </c>
      <c r="AI672" s="1">
        <f t="shared" ref="AI672:AI678" si="112">IF(AND((10&gt;AH672),(AH672&gt;AG672),(AG672&gt;2)),1,0)</f>
        <v>1</v>
      </c>
      <c r="AJ672" s="1">
        <f t="shared" si="107"/>
        <v>0</v>
      </c>
      <c r="AK672" s="1">
        <f t="shared" si="108"/>
        <v>0</v>
      </c>
      <c r="AL672" s="1">
        <f t="shared" si="109"/>
        <v>0</v>
      </c>
      <c r="AM672" s="1">
        <f t="shared" si="110"/>
        <v>1</v>
      </c>
    </row>
    <row r="673" spans="31:39" x14ac:dyDescent="0.25">
      <c r="AE673" s="1" t="s">
        <v>78</v>
      </c>
      <c r="AF673" s="1">
        <v>4.2</v>
      </c>
      <c r="AG673" s="1">
        <v>3</v>
      </c>
      <c r="AH673" s="1">
        <v>6</v>
      </c>
      <c r="AI673" s="1">
        <f t="shared" si="112"/>
        <v>1</v>
      </c>
      <c r="AJ673" s="1">
        <f t="shared" si="107"/>
        <v>0</v>
      </c>
      <c r="AK673" s="1">
        <f t="shared" si="108"/>
        <v>0</v>
      </c>
      <c r="AL673" s="1">
        <f t="shared" si="109"/>
        <v>0</v>
      </c>
      <c r="AM673" s="1">
        <f t="shared" si="110"/>
        <v>1</v>
      </c>
    </row>
    <row r="674" spans="31:39" x14ac:dyDescent="0.25">
      <c r="AE674" s="1" t="s">
        <v>176</v>
      </c>
      <c r="AF674" s="1">
        <v>4.2</v>
      </c>
      <c r="AG674" s="1">
        <v>3</v>
      </c>
      <c r="AH674" s="1">
        <v>6</v>
      </c>
      <c r="AI674" s="1">
        <f t="shared" si="112"/>
        <v>1</v>
      </c>
      <c r="AJ674" s="1">
        <f t="shared" si="107"/>
        <v>0</v>
      </c>
      <c r="AK674" s="1">
        <f t="shared" si="108"/>
        <v>0</v>
      </c>
      <c r="AL674" s="1">
        <f t="shared" si="109"/>
        <v>0</v>
      </c>
      <c r="AM674" s="1">
        <f t="shared" si="110"/>
        <v>1</v>
      </c>
    </row>
    <row r="675" spans="31:39" x14ac:dyDescent="0.25">
      <c r="AE675" s="1" t="s">
        <v>130</v>
      </c>
      <c r="AF675" s="1">
        <v>4.0999999999999996</v>
      </c>
      <c r="AG675" s="1">
        <v>3</v>
      </c>
      <c r="AH675" s="1">
        <v>5</v>
      </c>
      <c r="AI675" s="1">
        <f t="shared" si="112"/>
        <v>1</v>
      </c>
      <c r="AJ675" s="1">
        <f t="shared" si="107"/>
        <v>0</v>
      </c>
      <c r="AK675" s="1">
        <f t="shared" si="108"/>
        <v>0</v>
      </c>
      <c r="AL675" s="1">
        <f t="shared" si="109"/>
        <v>0</v>
      </c>
      <c r="AM675" s="1">
        <f t="shared" si="110"/>
        <v>1</v>
      </c>
    </row>
    <row r="676" spans="31:39" x14ac:dyDescent="0.25">
      <c r="AE676" s="1" t="s">
        <v>116</v>
      </c>
      <c r="AF676" s="1">
        <v>4</v>
      </c>
      <c r="AG676" s="1">
        <v>3</v>
      </c>
      <c r="AH676" s="1">
        <v>6</v>
      </c>
      <c r="AI676" s="1">
        <f t="shared" si="112"/>
        <v>1</v>
      </c>
      <c r="AJ676" s="1">
        <f t="shared" si="107"/>
        <v>0</v>
      </c>
      <c r="AK676" s="1">
        <f t="shared" si="108"/>
        <v>0</v>
      </c>
      <c r="AL676" s="1">
        <f t="shared" si="109"/>
        <v>0</v>
      </c>
      <c r="AM676" s="1">
        <f t="shared" si="110"/>
        <v>1</v>
      </c>
    </row>
    <row r="677" spans="31:39" x14ac:dyDescent="0.25">
      <c r="AE677" s="1" t="s">
        <v>160</v>
      </c>
      <c r="AF677" s="1">
        <v>3.9</v>
      </c>
      <c r="AG677" s="1">
        <v>3</v>
      </c>
      <c r="AH677" s="1">
        <v>7</v>
      </c>
      <c r="AI677" s="1">
        <f t="shared" si="112"/>
        <v>1</v>
      </c>
      <c r="AJ677" s="1">
        <f t="shared" si="107"/>
        <v>0</v>
      </c>
      <c r="AK677" s="1">
        <f t="shared" si="108"/>
        <v>0</v>
      </c>
      <c r="AL677" s="1">
        <f t="shared" si="109"/>
        <v>0</v>
      </c>
      <c r="AM677" s="1">
        <f t="shared" si="110"/>
        <v>1</v>
      </c>
    </row>
    <row r="678" spans="31:39" x14ac:dyDescent="0.25">
      <c r="AE678" s="1" t="s">
        <v>175</v>
      </c>
      <c r="AF678" s="1">
        <v>3.9</v>
      </c>
      <c r="AG678" s="1">
        <v>3</v>
      </c>
      <c r="AH678" s="1">
        <v>4</v>
      </c>
      <c r="AI678" s="1">
        <f t="shared" si="112"/>
        <v>1</v>
      </c>
      <c r="AJ678" s="1">
        <f t="shared" si="107"/>
        <v>0</v>
      </c>
      <c r="AK678" s="1">
        <f t="shared" si="108"/>
        <v>0</v>
      </c>
      <c r="AL678" s="1">
        <f t="shared" si="109"/>
        <v>0</v>
      </c>
      <c r="AM678" s="1">
        <f t="shared" si="110"/>
        <v>1</v>
      </c>
    </row>
    <row r="679" spans="31:39" x14ac:dyDescent="0.25">
      <c r="AE679" s="1" t="s">
        <v>175</v>
      </c>
      <c r="AF679" s="1">
        <v>3.9</v>
      </c>
      <c r="AG679" s="1">
        <v>3</v>
      </c>
      <c r="AH679" s="1">
        <v>3</v>
      </c>
      <c r="AI679" s="1">
        <v>1</v>
      </c>
      <c r="AJ679" s="1">
        <f t="shared" si="107"/>
        <v>0</v>
      </c>
      <c r="AK679" s="1">
        <f t="shared" si="108"/>
        <v>0</v>
      </c>
      <c r="AL679" s="1">
        <f t="shared" si="109"/>
        <v>0</v>
      </c>
      <c r="AM679" s="1">
        <f t="shared" si="110"/>
        <v>1</v>
      </c>
    </row>
    <row r="680" spans="31:39" x14ac:dyDescent="0.25">
      <c r="AE680" s="1" t="s">
        <v>160</v>
      </c>
      <c r="AF680" s="1">
        <v>3.9</v>
      </c>
      <c r="AG680" s="1">
        <v>3</v>
      </c>
      <c r="AH680" s="1">
        <v>3</v>
      </c>
      <c r="AI680" s="1">
        <v>1</v>
      </c>
      <c r="AJ680" s="1">
        <f t="shared" si="107"/>
        <v>0</v>
      </c>
      <c r="AK680" s="1">
        <f t="shared" si="108"/>
        <v>0</v>
      </c>
      <c r="AL680" s="1">
        <f t="shared" si="109"/>
        <v>0</v>
      </c>
      <c r="AM680" s="1">
        <f t="shared" si="110"/>
        <v>1</v>
      </c>
    </row>
    <row r="681" spans="31:39" x14ac:dyDescent="0.25">
      <c r="AE681" s="1" t="s">
        <v>153</v>
      </c>
      <c r="AF681" s="1">
        <v>3.8</v>
      </c>
      <c r="AG681" s="1">
        <v>3</v>
      </c>
      <c r="AH681" s="1">
        <v>8</v>
      </c>
      <c r="AI681" s="1">
        <f t="shared" ref="AI681:AI744" si="113">IF(AND((10&gt;AH681),(AH681&gt;AG681),(AG681&gt;2)),1,0)</f>
        <v>1</v>
      </c>
      <c r="AJ681" s="1">
        <f t="shared" si="107"/>
        <v>0</v>
      </c>
      <c r="AK681" s="1">
        <f t="shared" si="108"/>
        <v>0</v>
      </c>
      <c r="AL681" s="1">
        <f t="shared" si="109"/>
        <v>0</v>
      </c>
      <c r="AM681" s="1">
        <f t="shared" si="110"/>
        <v>1</v>
      </c>
    </row>
    <row r="682" spans="31:39" x14ac:dyDescent="0.25">
      <c r="AE682" s="1" t="s">
        <v>70</v>
      </c>
      <c r="AF682" s="1">
        <v>3.7</v>
      </c>
      <c r="AG682" s="1">
        <v>3</v>
      </c>
      <c r="AH682" s="1">
        <v>5</v>
      </c>
      <c r="AI682" s="1">
        <f t="shared" si="113"/>
        <v>1</v>
      </c>
      <c r="AJ682" s="1">
        <f t="shared" si="107"/>
        <v>0</v>
      </c>
      <c r="AK682" s="1">
        <f t="shared" si="108"/>
        <v>0</v>
      </c>
      <c r="AL682" s="1">
        <f t="shared" si="109"/>
        <v>0</v>
      </c>
      <c r="AM682" s="1">
        <f t="shared" si="110"/>
        <v>1</v>
      </c>
    </row>
    <row r="683" spans="31:39" x14ac:dyDescent="0.25">
      <c r="AE683" s="1" t="s">
        <v>76</v>
      </c>
      <c r="AF683" s="1">
        <v>4.9000000000000004</v>
      </c>
      <c r="AG683" s="1">
        <v>3</v>
      </c>
      <c r="AH683" s="1">
        <v>2</v>
      </c>
      <c r="AI683" s="1">
        <f t="shared" si="113"/>
        <v>0</v>
      </c>
      <c r="AJ683" s="1">
        <f t="shared" si="107"/>
        <v>0</v>
      </c>
      <c r="AK683" s="1">
        <f t="shared" si="108"/>
        <v>0</v>
      </c>
      <c r="AL683" s="1">
        <f t="shared" si="109"/>
        <v>1</v>
      </c>
      <c r="AM683" s="1">
        <f t="shared" si="110"/>
        <v>1</v>
      </c>
    </row>
    <row r="684" spans="31:39" x14ac:dyDescent="0.25">
      <c r="AE684" s="1" t="s">
        <v>112</v>
      </c>
      <c r="AF684" s="1">
        <v>4.9000000000000004</v>
      </c>
      <c r="AG684" s="1">
        <v>3</v>
      </c>
      <c r="AH684" s="1">
        <v>2</v>
      </c>
      <c r="AI684" s="1">
        <f t="shared" si="113"/>
        <v>0</v>
      </c>
      <c r="AJ684" s="1">
        <f t="shared" si="107"/>
        <v>0</v>
      </c>
      <c r="AK684" s="1">
        <f t="shared" si="108"/>
        <v>0</v>
      </c>
      <c r="AL684" s="1">
        <f t="shared" si="109"/>
        <v>1</v>
      </c>
      <c r="AM684" s="1">
        <f t="shared" si="110"/>
        <v>1</v>
      </c>
    </row>
    <row r="685" spans="31:39" x14ac:dyDescent="0.25">
      <c r="AE685" s="1" t="s">
        <v>99</v>
      </c>
      <c r="AF685" s="1">
        <v>4.9000000000000004</v>
      </c>
      <c r="AG685" s="1">
        <v>3</v>
      </c>
      <c r="AH685" s="1">
        <v>2</v>
      </c>
      <c r="AI685" s="1">
        <f t="shared" si="113"/>
        <v>0</v>
      </c>
      <c r="AJ685" s="1">
        <f t="shared" si="107"/>
        <v>0</v>
      </c>
      <c r="AK685" s="1">
        <f t="shared" si="108"/>
        <v>0</v>
      </c>
      <c r="AL685" s="1">
        <f t="shared" si="109"/>
        <v>1</v>
      </c>
      <c r="AM685" s="1">
        <f t="shared" si="110"/>
        <v>1</v>
      </c>
    </row>
    <row r="686" spans="31:39" x14ac:dyDescent="0.25">
      <c r="AE686" s="1" t="s">
        <v>140</v>
      </c>
      <c r="AF686" s="1">
        <v>4.9000000000000004</v>
      </c>
      <c r="AG686" s="1">
        <v>3</v>
      </c>
      <c r="AH686" s="1">
        <v>2</v>
      </c>
      <c r="AI686" s="1">
        <f t="shared" si="113"/>
        <v>0</v>
      </c>
      <c r="AJ686" s="1">
        <f t="shared" si="107"/>
        <v>0</v>
      </c>
      <c r="AK686" s="1">
        <f t="shared" si="108"/>
        <v>0</v>
      </c>
      <c r="AL686" s="1">
        <f t="shared" si="109"/>
        <v>1</v>
      </c>
      <c r="AM686" s="1">
        <f t="shared" si="110"/>
        <v>1</v>
      </c>
    </row>
    <row r="687" spans="31:39" x14ac:dyDescent="0.25">
      <c r="AE687" s="1" t="s">
        <v>76</v>
      </c>
      <c r="AF687" s="1">
        <v>4.9000000000000004</v>
      </c>
      <c r="AG687" s="1">
        <v>3</v>
      </c>
      <c r="AH687" s="1">
        <v>2</v>
      </c>
      <c r="AI687" s="1">
        <f t="shared" si="113"/>
        <v>0</v>
      </c>
      <c r="AJ687" s="1">
        <f t="shared" si="107"/>
        <v>0</v>
      </c>
      <c r="AK687" s="1">
        <f t="shared" si="108"/>
        <v>0</v>
      </c>
      <c r="AL687" s="1">
        <f t="shared" si="109"/>
        <v>1</v>
      </c>
      <c r="AM687" s="1">
        <f t="shared" si="110"/>
        <v>1</v>
      </c>
    </row>
    <row r="688" spans="31:39" x14ac:dyDescent="0.25">
      <c r="AE688" s="1" t="s">
        <v>96</v>
      </c>
      <c r="AF688" s="1">
        <v>4.9000000000000004</v>
      </c>
      <c r="AG688" s="1">
        <v>3</v>
      </c>
      <c r="AH688" s="1">
        <v>2</v>
      </c>
      <c r="AI688" s="1">
        <f t="shared" si="113"/>
        <v>0</v>
      </c>
      <c r="AJ688" s="1">
        <f t="shared" si="107"/>
        <v>0</v>
      </c>
      <c r="AK688" s="1">
        <f t="shared" si="108"/>
        <v>0</v>
      </c>
      <c r="AL688" s="1">
        <f t="shared" si="109"/>
        <v>1</v>
      </c>
      <c r="AM688" s="1">
        <f t="shared" si="110"/>
        <v>1</v>
      </c>
    </row>
    <row r="689" spans="31:39" x14ac:dyDescent="0.25">
      <c r="AE689" s="1" t="s">
        <v>99</v>
      </c>
      <c r="AF689" s="1">
        <v>4.9000000000000004</v>
      </c>
      <c r="AG689" s="1">
        <v>3</v>
      </c>
      <c r="AH689" s="1">
        <v>2</v>
      </c>
      <c r="AI689" s="1">
        <f t="shared" si="113"/>
        <v>0</v>
      </c>
      <c r="AJ689" s="1">
        <f t="shared" si="107"/>
        <v>0</v>
      </c>
      <c r="AK689" s="1">
        <f t="shared" si="108"/>
        <v>0</v>
      </c>
      <c r="AL689" s="1">
        <f t="shared" si="109"/>
        <v>1</v>
      </c>
      <c r="AM689" s="1">
        <f t="shared" si="110"/>
        <v>1</v>
      </c>
    </row>
    <row r="690" spans="31:39" x14ac:dyDescent="0.25">
      <c r="AE690" s="1" t="s">
        <v>115</v>
      </c>
      <c r="AF690" s="1">
        <v>4.9000000000000004</v>
      </c>
      <c r="AG690" s="1">
        <v>3</v>
      </c>
      <c r="AH690" s="1">
        <v>2</v>
      </c>
      <c r="AI690" s="1">
        <f t="shared" si="113"/>
        <v>0</v>
      </c>
      <c r="AJ690" s="1">
        <f t="shared" si="107"/>
        <v>0</v>
      </c>
      <c r="AK690" s="1">
        <f t="shared" si="108"/>
        <v>0</v>
      </c>
      <c r="AL690" s="1">
        <f t="shared" si="109"/>
        <v>1</v>
      </c>
      <c r="AM690" s="1">
        <f t="shared" si="110"/>
        <v>1</v>
      </c>
    </row>
    <row r="691" spans="31:39" x14ac:dyDescent="0.25">
      <c r="AE691" s="1" t="s">
        <v>96</v>
      </c>
      <c r="AF691" s="1">
        <v>4.9000000000000004</v>
      </c>
      <c r="AG691" s="1">
        <v>3</v>
      </c>
      <c r="AH691" s="1">
        <v>2</v>
      </c>
      <c r="AI691" s="1">
        <f t="shared" si="113"/>
        <v>0</v>
      </c>
      <c r="AJ691" s="1">
        <f t="shared" si="107"/>
        <v>0</v>
      </c>
      <c r="AK691" s="1">
        <f t="shared" si="108"/>
        <v>0</v>
      </c>
      <c r="AL691" s="1">
        <f t="shared" si="109"/>
        <v>1</v>
      </c>
      <c r="AM691" s="1">
        <f t="shared" si="110"/>
        <v>1</v>
      </c>
    </row>
    <row r="692" spans="31:39" x14ac:dyDescent="0.25">
      <c r="AE692" s="1" t="s">
        <v>76</v>
      </c>
      <c r="AF692" s="1">
        <v>4.9000000000000004</v>
      </c>
      <c r="AG692" s="1">
        <v>3</v>
      </c>
      <c r="AH692" s="1">
        <v>2</v>
      </c>
      <c r="AI692" s="1">
        <f t="shared" si="113"/>
        <v>0</v>
      </c>
      <c r="AJ692" s="1">
        <f t="shared" si="107"/>
        <v>0</v>
      </c>
      <c r="AK692" s="1">
        <f t="shared" si="108"/>
        <v>0</v>
      </c>
      <c r="AL692" s="1">
        <f t="shared" si="109"/>
        <v>1</v>
      </c>
      <c r="AM692" s="1">
        <f t="shared" si="110"/>
        <v>1</v>
      </c>
    </row>
    <row r="693" spans="31:39" x14ac:dyDescent="0.25">
      <c r="AE693" s="1" t="s">
        <v>91</v>
      </c>
      <c r="AF693" s="1">
        <v>4.9000000000000004</v>
      </c>
      <c r="AG693" s="1">
        <v>3</v>
      </c>
      <c r="AH693" s="1">
        <v>2</v>
      </c>
      <c r="AI693" s="1">
        <f t="shared" si="113"/>
        <v>0</v>
      </c>
      <c r="AJ693" s="1">
        <f t="shared" si="107"/>
        <v>0</v>
      </c>
      <c r="AK693" s="1">
        <f t="shared" si="108"/>
        <v>0</v>
      </c>
      <c r="AL693" s="1">
        <f t="shared" si="109"/>
        <v>1</v>
      </c>
      <c r="AM693" s="1">
        <f t="shared" si="110"/>
        <v>1</v>
      </c>
    </row>
    <row r="694" spans="31:39" x14ac:dyDescent="0.25">
      <c r="AE694" s="1" t="s">
        <v>135</v>
      </c>
      <c r="AF694" s="1">
        <v>4.9000000000000004</v>
      </c>
      <c r="AG694" s="1">
        <v>3</v>
      </c>
      <c r="AH694" s="1">
        <v>2</v>
      </c>
      <c r="AI694" s="1">
        <f t="shared" si="113"/>
        <v>0</v>
      </c>
      <c r="AJ694" s="1">
        <f t="shared" si="107"/>
        <v>0</v>
      </c>
      <c r="AK694" s="1">
        <f t="shared" si="108"/>
        <v>0</v>
      </c>
      <c r="AL694" s="1">
        <f t="shared" si="109"/>
        <v>1</v>
      </c>
      <c r="AM694" s="1">
        <f t="shared" si="110"/>
        <v>1</v>
      </c>
    </row>
    <row r="695" spans="31:39" x14ac:dyDescent="0.25">
      <c r="AE695" s="1" t="s">
        <v>112</v>
      </c>
      <c r="AF695" s="1">
        <v>4.9000000000000004</v>
      </c>
      <c r="AG695" s="1">
        <v>3</v>
      </c>
      <c r="AH695" s="1">
        <v>2</v>
      </c>
      <c r="AI695" s="1">
        <f t="shared" si="113"/>
        <v>0</v>
      </c>
      <c r="AJ695" s="1">
        <f t="shared" si="107"/>
        <v>0</v>
      </c>
      <c r="AK695" s="1">
        <f t="shared" si="108"/>
        <v>0</v>
      </c>
      <c r="AL695" s="1">
        <f t="shared" si="109"/>
        <v>1</v>
      </c>
      <c r="AM695" s="1">
        <f t="shared" si="110"/>
        <v>1</v>
      </c>
    </row>
    <row r="696" spans="31:39" x14ac:dyDescent="0.25">
      <c r="AE696" s="1" t="s">
        <v>115</v>
      </c>
      <c r="AF696" s="1">
        <v>4.9000000000000004</v>
      </c>
      <c r="AG696" s="1">
        <v>3</v>
      </c>
      <c r="AH696" s="1">
        <v>2</v>
      </c>
      <c r="AI696" s="1">
        <f t="shared" si="113"/>
        <v>0</v>
      </c>
      <c r="AJ696" s="1">
        <f t="shared" si="107"/>
        <v>0</v>
      </c>
      <c r="AK696" s="1">
        <f t="shared" si="108"/>
        <v>0</v>
      </c>
      <c r="AL696" s="1">
        <f t="shared" si="109"/>
        <v>1</v>
      </c>
      <c r="AM696" s="1">
        <f t="shared" si="110"/>
        <v>1</v>
      </c>
    </row>
    <row r="697" spans="31:39" x14ac:dyDescent="0.25">
      <c r="AE697" s="1" t="s">
        <v>140</v>
      </c>
      <c r="AF697" s="1">
        <v>4.9000000000000004</v>
      </c>
      <c r="AG697" s="1">
        <v>3</v>
      </c>
      <c r="AH697" s="1">
        <v>2</v>
      </c>
      <c r="AI697" s="1">
        <f t="shared" si="113"/>
        <v>0</v>
      </c>
      <c r="AJ697" s="1">
        <f t="shared" si="107"/>
        <v>0</v>
      </c>
      <c r="AK697" s="1">
        <f t="shared" si="108"/>
        <v>0</v>
      </c>
      <c r="AL697" s="1">
        <f t="shared" si="109"/>
        <v>1</v>
      </c>
      <c r="AM697" s="1">
        <f t="shared" si="110"/>
        <v>1</v>
      </c>
    </row>
    <row r="698" spans="31:39" x14ac:dyDescent="0.25">
      <c r="AE698" s="1" t="s">
        <v>135</v>
      </c>
      <c r="AF698" s="1">
        <v>4.9000000000000004</v>
      </c>
      <c r="AG698" s="1">
        <v>3</v>
      </c>
      <c r="AH698" s="1">
        <v>2</v>
      </c>
      <c r="AI698" s="1">
        <f t="shared" si="113"/>
        <v>0</v>
      </c>
      <c r="AJ698" s="1">
        <f t="shared" si="107"/>
        <v>0</v>
      </c>
      <c r="AK698" s="1">
        <f t="shared" si="108"/>
        <v>0</v>
      </c>
      <c r="AL698" s="1">
        <f t="shared" si="109"/>
        <v>1</v>
      </c>
      <c r="AM698" s="1">
        <f t="shared" si="110"/>
        <v>1</v>
      </c>
    </row>
    <row r="699" spans="31:39" x14ac:dyDescent="0.25">
      <c r="AE699" s="1" t="s">
        <v>115</v>
      </c>
      <c r="AF699" s="1">
        <v>4.9000000000000004</v>
      </c>
      <c r="AG699" s="1">
        <v>3</v>
      </c>
      <c r="AH699" s="1">
        <v>2</v>
      </c>
      <c r="AI699" s="1">
        <f t="shared" si="113"/>
        <v>0</v>
      </c>
      <c r="AJ699" s="1">
        <f t="shared" si="107"/>
        <v>0</v>
      </c>
      <c r="AK699" s="1">
        <f t="shared" si="108"/>
        <v>0</v>
      </c>
      <c r="AL699" s="1">
        <f t="shared" si="109"/>
        <v>1</v>
      </c>
      <c r="AM699" s="1">
        <f t="shared" si="110"/>
        <v>1</v>
      </c>
    </row>
    <row r="700" spans="31:39" x14ac:dyDescent="0.25">
      <c r="AE700" s="1" t="s">
        <v>115</v>
      </c>
      <c r="AF700" s="1">
        <v>4.9000000000000004</v>
      </c>
      <c r="AG700" s="1">
        <v>3</v>
      </c>
      <c r="AH700" s="1">
        <v>2</v>
      </c>
      <c r="AI700" s="1">
        <f t="shared" si="113"/>
        <v>0</v>
      </c>
      <c r="AJ700" s="1">
        <f t="shared" si="107"/>
        <v>0</v>
      </c>
      <c r="AK700" s="1">
        <f t="shared" si="108"/>
        <v>0</v>
      </c>
      <c r="AL700" s="1">
        <f t="shared" si="109"/>
        <v>1</v>
      </c>
      <c r="AM700" s="1">
        <f t="shared" si="110"/>
        <v>1</v>
      </c>
    </row>
    <row r="701" spans="31:39" x14ac:dyDescent="0.25">
      <c r="AE701" s="1" t="s">
        <v>96</v>
      </c>
      <c r="AF701" s="1">
        <v>4.9000000000000004</v>
      </c>
      <c r="AG701" s="1">
        <v>3</v>
      </c>
      <c r="AH701" s="1">
        <v>1</v>
      </c>
      <c r="AI701" s="1">
        <f t="shared" si="113"/>
        <v>0</v>
      </c>
      <c r="AJ701" s="1">
        <f t="shared" si="107"/>
        <v>0</v>
      </c>
      <c r="AK701" s="1">
        <f t="shared" si="108"/>
        <v>0</v>
      </c>
      <c r="AL701" s="1">
        <f t="shared" si="109"/>
        <v>1</v>
      </c>
      <c r="AM701" s="1">
        <f t="shared" si="110"/>
        <v>1</v>
      </c>
    </row>
    <row r="702" spans="31:39" x14ac:dyDescent="0.25">
      <c r="AE702" s="1" t="s">
        <v>76</v>
      </c>
      <c r="AF702" s="1">
        <v>4.9000000000000004</v>
      </c>
      <c r="AG702" s="1">
        <v>3</v>
      </c>
      <c r="AH702" s="1">
        <v>1</v>
      </c>
      <c r="AI702" s="1">
        <f t="shared" si="113"/>
        <v>0</v>
      </c>
      <c r="AJ702" s="1">
        <f t="shared" si="107"/>
        <v>0</v>
      </c>
      <c r="AK702" s="1">
        <f t="shared" si="108"/>
        <v>0</v>
      </c>
      <c r="AL702" s="1">
        <f t="shared" si="109"/>
        <v>1</v>
      </c>
      <c r="AM702" s="1">
        <f t="shared" si="110"/>
        <v>1</v>
      </c>
    </row>
    <row r="703" spans="31:39" x14ac:dyDescent="0.25">
      <c r="AE703" s="1" t="s">
        <v>112</v>
      </c>
      <c r="AF703" s="1">
        <v>4.9000000000000004</v>
      </c>
      <c r="AG703" s="1">
        <v>3</v>
      </c>
      <c r="AH703" s="1">
        <v>1</v>
      </c>
      <c r="AI703" s="1">
        <f t="shared" si="113"/>
        <v>0</v>
      </c>
      <c r="AJ703" s="1">
        <f t="shared" si="107"/>
        <v>0</v>
      </c>
      <c r="AK703" s="1">
        <f t="shared" si="108"/>
        <v>0</v>
      </c>
      <c r="AL703" s="1">
        <f t="shared" si="109"/>
        <v>1</v>
      </c>
      <c r="AM703" s="1">
        <f t="shared" si="110"/>
        <v>1</v>
      </c>
    </row>
    <row r="704" spans="31:39" x14ac:dyDescent="0.25">
      <c r="AE704" s="1" t="s">
        <v>99</v>
      </c>
      <c r="AF704" s="1">
        <v>4.9000000000000004</v>
      </c>
      <c r="AG704" s="1">
        <v>3</v>
      </c>
      <c r="AH704" s="1">
        <v>1</v>
      </c>
      <c r="AI704" s="1">
        <f t="shared" si="113"/>
        <v>0</v>
      </c>
      <c r="AJ704" s="1">
        <f t="shared" si="107"/>
        <v>0</v>
      </c>
      <c r="AK704" s="1">
        <f t="shared" si="108"/>
        <v>0</v>
      </c>
      <c r="AL704" s="1">
        <f t="shared" si="109"/>
        <v>1</v>
      </c>
      <c r="AM704" s="1">
        <f t="shared" si="110"/>
        <v>1</v>
      </c>
    </row>
    <row r="705" spans="31:39" x14ac:dyDescent="0.25">
      <c r="AE705" s="1" t="s">
        <v>96</v>
      </c>
      <c r="AF705" s="1">
        <v>4.9000000000000004</v>
      </c>
      <c r="AG705" s="1">
        <v>3</v>
      </c>
      <c r="AH705" s="1">
        <v>1</v>
      </c>
      <c r="AI705" s="1">
        <f t="shared" si="113"/>
        <v>0</v>
      </c>
      <c r="AJ705" s="1">
        <f t="shared" si="107"/>
        <v>0</v>
      </c>
      <c r="AK705" s="1">
        <f t="shared" si="108"/>
        <v>0</v>
      </c>
      <c r="AL705" s="1">
        <f t="shared" si="109"/>
        <v>1</v>
      </c>
      <c r="AM705" s="1">
        <f t="shared" si="110"/>
        <v>1</v>
      </c>
    </row>
    <row r="706" spans="31:39" x14ac:dyDescent="0.25">
      <c r="AE706" s="1" t="s">
        <v>135</v>
      </c>
      <c r="AF706" s="1">
        <v>4.9000000000000004</v>
      </c>
      <c r="AG706" s="1">
        <v>3</v>
      </c>
      <c r="AH706" s="1">
        <v>1</v>
      </c>
      <c r="AI706" s="1">
        <f t="shared" si="113"/>
        <v>0</v>
      </c>
      <c r="AJ706" s="1">
        <f t="shared" ref="AJ706:AJ769" si="114">IF(AND((AH706&lt;AG706),(AH706&gt;2),(AG706&lt;10)),1,0)</f>
        <v>0</v>
      </c>
      <c r="AK706" s="1">
        <f t="shared" ref="AK706:AK769" si="115">IF(AH706&gt;=10,1,0)</f>
        <v>0</v>
      </c>
      <c r="AL706" s="1">
        <f t="shared" ref="AL706:AL769" si="116">IF(AH706&lt;=2,1,0)</f>
        <v>1</v>
      </c>
      <c r="AM706" s="1">
        <f t="shared" ref="AM706:AM769" si="117">SUM(AI706:AL706)</f>
        <v>1</v>
      </c>
    </row>
    <row r="707" spans="31:39" x14ac:dyDescent="0.25">
      <c r="AE707" s="1" t="s">
        <v>101</v>
      </c>
      <c r="AF707" s="1">
        <v>4.9000000000000004</v>
      </c>
      <c r="AG707" s="1">
        <v>3</v>
      </c>
      <c r="AH707" s="1">
        <v>1</v>
      </c>
      <c r="AI707" s="1">
        <f t="shared" si="113"/>
        <v>0</v>
      </c>
      <c r="AJ707" s="1">
        <f t="shared" si="114"/>
        <v>0</v>
      </c>
      <c r="AK707" s="1">
        <f t="shared" si="115"/>
        <v>0</v>
      </c>
      <c r="AL707" s="1">
        <f t="shared" si="116"/>
        <v>1</v>
      </c>
      <c r="AM707" s="1">
        <f t="shared" si="117"/>
        <v>1</v>
      </c>
    </row>
    <row r="708" spans="31:39" x14ac:dyDescent="0.25">
      <c r="AE708" s="1" t="s">
        <v>96</v>
      </c>
      <c r="AF708" s="1">
        <v>4.9000000000000004</v>
      </c>
      <c r="AG708" s="1">
        <v>3</v>
      </c>
      <c r="AH708" s="1">
        <v>1</v>
      </c>
      <c r="AI708" s="1">
        <f t="shared" si="113"/>
        <v>0</v>
      </c>
      <c r="AJ708" s="1">
        <f t="shared" si="114"/>
        <v>0</v>
      </c>
      <c r="AK708" s="1">
        <f t="shared" si="115"/>
        <v>0</v>
      </c>
      <c r="AL708" s="1">
        <f t="shared" si="116"/>
        <v>1</v>
      </c>
      <c r="AM708" s="1">
        <f t="shared" si="117"/>
        <v>1</v>
      </c>
    </row>
    <row r="709" spans="31:39" x14ac:dyDescent="0.25">
      <c r="AE709" s="1" t="s">
        <v>112</v>
      </c>
      <c r="AF709" s="1">
        <v>4.9000000000000004</v>
      </c>
      <c r="AG709" s="1">
        <v>3</v>
      </c>
      <c r="AH709" s="1">
        <v>1</v>
      </c>
      <c r="AI709" s="1">
        <f t="shared" si="113"/>
        <v>0</v>
      </c>
      <c r="AJ709" s="1">
        <f t="shared" si="114"/>
        <v>0</v>
      </c>
      <c r="AK709" s="1">
        <f t="shared" si="115"/>
        <v>0</v>
      </c>
      <c r="AL709" s="1">
        <f t="shared" si="116"/>
        <v>1</v>
      </c>
      <c r="AM709" s="1">
        <f t="shared" si="117"/>
        <v>1</v>
      </c>
    </row>
    <row r="710" spans="31:39" x14ac:dyDescent="0.25">
      <c r="AE710" s="1" t="s">
        <v>76</v>
      </c>
      <c r="AF710" s="1">
        <v>4.9000000000000004</v>
      </c>
      <c r="AG710" s="1">
        <v>3</v>
      </c>
      <c r="AH710" s="1">
        <v>1</v>
      </c>
      <c r="AI710" s="1">
        <f t="shared" si="113"/>
        <v>0</v>
      </c>
      <c r="AJ710" s="1">
        <f t="shared" si="114"/>
        <v>0</v>
      </c>
      <c r="AK710" s="1">
        <f t="shared" si="115"/>
        <v>0</v>
      </c>
      <c r="AL710" s="1">
        <f t="shared" si="116"/>
        <v>1</v>
      </c>
      <c r="AM710" s="1">
        <f t="shared" si="117"/>
        <v>1</v>
      </c>
    </row>
    <row r="711" spans="31:39" x14ac:dyDescent="0.25">
      <c r="AE711" s="1" t="s">
        <v>112</v>
      </c>
      <c r="AF711" s="1">
        <v>4.9000000000000004</v>
      </c>
      <c r="AG711" s="1">
        <v>3</v>
      </c>
      <c r="AH711" s="1">
        <v>1</v>
      </c>
      <c r="AI711" s="1">
        <f t="shared" si="113"/>
        <v>0</v>
      </c>
      <c r="AJ711" s="1">
        <f t="shared" si="114"/>
        <v>0</v>
      </c>
      <c r="AK711" s="1">
        <f t="shared" si="115"/>
        <v>0</v>
      </c>
      <c r="AL711" s="1">
        <f t="shared" si="116"/>
        <v>1</v>
      </c>
      <c r="AM711" s="1">
        <f t="shared" si="117"/>
        <v>1</v>
      </c>
    </row>
    <row r="712" spans="31:39" x14ac:dyDescent="0.25">
      <c r="AE712" s="1" t="s">
        <v>76</v>
      </c>
      <c r="AF712" s="1">
        <v>4.9000000000000004</v>
      </c>
      <c r="AG712" s="1">
        <v>3</v>
      </c>
      <c r="AH712" s="1">
        <v>1</v>
      </c>
      <c r="AI712" s="1">
        <f t="shared" si="113"/>
        <v>0</v>
      </c>
      <c r="AJ712" s="1">
        <f t="shared" si="114"/>
        <v>0</v>
      </c>
      <c r="AK712" s="1">
        <f t="shared" si="115"/>
        <v>0</v>
      </c>
      <c r="AL712" s="1">
        <f t="shared" si="116"/>
        <v>1</v>
      </c>
      <c r="AM712" s="1">
        <f t="shared" si="117"/>
        <v>1</v>
      </c>
    </row>
    <row r="713" spans="31:39" x14ac:dyDescent="0.25">
      <c r="AE713" s="1" t="s">
        <v>80</v>
      </c>
      <c r="AF713" s="1">
        <v>4.9000000000000004</v>
      </c>
      <c r="AG713" s="1">
        <v>3</v>
      </c>
      <c r="AH713" s="1">
        <v>1</v>
      </c>
      <c r="AI713" s="1">
        <f t="shared" si="113"/>
        <v>0</v>
      </c>
      <c r="AJ713" s="1">
        <f t="shared" si="114"/>
        <v>0</v>
      </c>
      <c r="AK713" s="1">
        <f t="shared" si="115"/>
        <v>0</v>
      </c>
      <c r="AL713" s="1">
        <f t="shared" si="116"/>
        <v>1</v>
      </c>
      <c r="AM713" s="1">
        <f t="shared" si="117"/>
        <v>1</v>
      </c>
    </row>
    <row r="714" spans="31:39" x14ac:dyDescent="0.25">
      <c r="AE714" s="1" t="s">
        <v>80</v>
      </c>
      <c r="AF714" s="1">
        <v>4.9000000000000004</v>
      </c>
      <c r="AG714" s="1">
        <v>3</v>
      </c>
      <c r="AH714" s="1">
        <v>1</v>
      </c>
      <c r="AI714" s="1">
        <f t="shared" si="113"/>
        <v>0</v>
      </c>
      <c r="AJ714" s="1">
        <f t="shared" si="114"/>
        <v>0</v>
      </c>
      <c r="AK714" s="1">
        <f t="shared" si="115"/>
        <v>0</v>
      </c>
      <c r="AL714" s="1">
        <f t="shared" si="116"/>
        <v>1</v>
      </c>
      <c r="AM714" s="1">
        <f t="shared" si="117"/>
        <v>1</v>
      </c>
    </row>
    <row r="715" spans="31:39" x14ac:dyDescent="0.25">
      <c r="AE715" s="1" t="s">
        <v>135</v>
      </c>
      <c r="AF715" s="1">
        <v>4.9000000000000004</v>
      </c>
      <c r="AG715" s="1">
        <v>3</v>
      </c>
      <c r="AH715" s="1">
        <v>1</v>
      </c>
      <c r="AI715" s="1">
        <f t="shared" si="113"/>
        <v>0</v>
      </c>
      <c r="AJ715" s="1">
        <f t="shared" si="114"/>
        <v>0</v>
      </c>
      <c r="AK715" s="1">
        <f t="shared" si="115"/>
        <v>0</v>
      </c>
      <c r="AL715" s="1">
        <f t="shared" si="116"/>
        <v>1</v>
      </c>
      <c r="AM715" s="1">
        <f t="shared" si="117"/>
        <v>1</v>
      </c>
    </row>
    <row r="716" spans="31:39" x14ac:dyDescent="0.25">
      <c r="AE716" s="1" t="s">
        <v>80</v>
      </c>
      <c r="AF716" s="1">
        <v>4.9000000000000004</v>
      </c>
      <c r="AG716" s="1">
        <v>3</v>
      </c>
      <c r="AH716" s="1">
        <v>1</v>
      </c>
      <c r="AI716" s="1">
        <f t="shared" si="113"/>
        <v>0</v>
      </c>
      <c r="AJ716" s="1">
        <f t="shared" si="114"/>
        <v>0</v>
      </c>
      <c r="AK716" s="1">
        <f t="shared" si="115"/>
        <v>0</v>
      </c>
      <c r="AL716" s="1">
        <f t="shared" si="116"/>
        <v>1</v>
      </c>
      <c r="AM716" s="1">
        <f t="shared" si="117"/>
        <v>1</v>
      </c>
    </row>
    <row r="717" spans="31:39" x14ac:dyDescent="0.25">
      <c r="AE717" s="1" t="s">
        <v>135</v>
      </c>
      <c r="AF717" s="1">
        <v>4.9000000000000004</v>
      </c>
      <c r="AG717" s="1">
        <v>3</v>
      </c>
      <c r="AH717" s="1">
        <v>1</v>
      </c>
      <c r="AI717" s="1">
        <f t="shared" si="113"/>
        <v>0</v>
      </c>
      <c r="AJ717" s="1">
        <f t="shared" si="114"/>
        <v>0</v>
      </c>
      <c r="AK717" s="1">
        <f t="shared" si="115"/>
        <v>0</v>
      </c>
      <c r="AL717" s="1">
        <f t="shared" si="116"/>
        <v>1</v>
      </c>
      <c r="AM717" s="1">
        <f t="shared" si="117"/>
        <v>1</v>
      </c>
    </row>
    <row r="718" spans="31:39" x14ac:dyDescent="0.25">
      <c r="AE718" s="1" t="s">
        <v>112</v>
      </c>
      <c r="AF718" s="1">
        <v>4.9000000000000004</v>
      </c>
      <c r="AG718" s="1">
        <v>3</v>
      </c>
      <c r="AH718" s="1">
        <v>1</v>
      </c>
      <c r="AI718" s="1">
        <f t="shared" si="113"/>
        <v>0</v>
      </c>
      <c r="AJ718" s="1">
        <f t="shared" si="114"/>
        <v>0</v>
      </c>
      <c r="AK718" s="1">
        <f t="shared" si="115"/>
        <v>0</v>
      </c>
      <c r="AL718" s="1">
        <f t="shared" si="116"/>
        <v>1</v>
      </c>
      <c r="AM718" s="1">
        <f t="shared" si="117"/>
        <v>1</v>
      </c>
    </row>
    <row r="719" spans="31:39" x14ac:dyDescent="0.25">
      <c r="AE719" s="1" t="s">
        <v>135</v>
      </c>
      <c r="AF719" s="1">
        <v>4.9000000000000004</v>
      </c>
      <c r="AG719" s="1">
        <v>3</v>
      </c>
      <c r="AH719" s="1">
        <v>1</v>
      </c>
      <c r="AI719" s="1">
        <f t="shared" si="113"/>
        <v>0</v>
      </c>
      <c r="AJ719" s="1">
        <f t="shared" si="114"/>
        <v>0</v>
      </c>
      <c r="AK719" s="1">
        <f t="shared" si="115"/>
        <v>0</v>
      </c>
      <c r="AL719" s="1">
        <f t="shared" si="116"/>
        <v>1</v>
      </c>
      <c r="AM719" s="1">
        <f t="shared" si="117"/>
        <v>1</v>
      </c>
    </row>
    <row r="720" spans="31:39" x14ac:dyDescent="0.25">
      <c r="AE720" s="1" t="s">
        <v>115</v>
      </c>
      <c r="AF720" s="1">
        <v>4.9000000000000004</v>
      </c>
      <c r="AG720" s="1">
        <v>3</v>
      </c>
      <c r="AH720" s="1">
        <v>1</v>
      </c>
      <c r="AI720" s="1">
        <f t="shared" si="113"/>
        <v>0</v>
      </c>
      <c r="AJ720" s="1">
        <f t="shared" si="114"/>
        <v>0</v>
      </c>
      <c r="AK720" s="1">
        <f t="shared" si="115"/>
        <v>0</v>
      </c>
      <c r="AL720" s="1">
        <f t="shared" si="116"/>
        <v>1</v>
      </c>
      <c r="AM720" s="1">
        <f t="shared" si="117"/>
        <v>1</v>
      </c>
    </row>
    <row r="721" spans="31:39" x14ac:dyDescent="0.25">
      <c r="AE721" s="1" t="s">
        <v>140</v>
      </c>
      <c r="AF721" s="1">
        <v>4.9000000000000004</v>
      </c>
      <c r="AG721" s="1">
        <v>3</v>
      </c>
      <c r="AH721" s="1">
        <v>1</v>
      </c>
      <c r="AI721" s="1">
        <f t="shared" si="113"/>
        <v>0</v>
      </c>
      <c r="AJ721" s="1">
        <f t="shared" si="114"/>
        <v>0</v>
      </c>
      <c r="AK721" s="1">
        <f t="shared" si="115"/>
        <v>0</v>
      </c>
      <c r="AL721" s="1">
        <f t="shared" si="116"/>
        <v>1</v>
      </c>
      <c r="AM721" s="1">
        <f t="shared" si="117"/>
        <v>1</v>
      </c>
    </row>
    <row r="722" spans="31:39" x14ac:dyDescent="0.25">
      <c r="AE722" s="1" t="s">
        <v>91</v>
      </c>
      <c r="AF722" s="1">
        <v>4.9000000000000004</v>
      </c>
      <c r="AG722" s="1">
        <v>3</v>
      </c>
      <c r="AH722" s="1">
        <v>1</v>
      </c>
      <c r="AI722" s="1">
        <f t="shared" si="113"/>
        <v>0</v>
      </c>
      <c r="AJ722" s="1">
        <f t="shared" si="114"/>
        <v>0</v>
      </c>
      <c r="AK722" s="1">
        <f t="shared" si="115"/>
        <v>0</v>
      </c>
      <c r="AL722" s="1">
        <f t="shared" si="116"/>
        <v>1</v>
      </c>
      <c r="AM722" s="1">
        <f t="shared" si="117"/>
        <v>1</v>
      </c>
    </row>
    <row r="723" spans="31:39" x14ac:dyDescent="0.25">
      <c r="AE723" s="1" t="s">
        <v>112</v>
      </c>
      <c r="AF723" s="1">
        <v>4.9000000000000004</v>
      </c>
      <c r="AG723" s="1">
        <v>3</v>
      </c>
      <c r="AH723" s="1">
        <v>1</v>
      </c>
      <c r="AI723" s="1">
        <f t="shared" si="113"/>
        <v>0</v>
      </c>
      <c r="AJ723" s="1">
        <f t="shared" si="114"/>
        <v>0</v>
      </c>
      <c r="AK723" s="1">
        <f t="shared" si="115"/>
        <v>0</v>
      </c>
      <c r="AL723" s="1">
        <f t="shared" si="116"/>
        <v>1</v>
      </c>
      <c r="AM723" s="1">
        <f t="shared" si="117"/>
        <v>1</v>
      </c>
    </row>
    <row r="724" spans="31:39" x14ac:dyDescent="0.25">
      <c r="AE724" s="1" t="s">
        <v>135</v>
      </c>
      <c r="AF724" s="1">
        <v>4.9000000000000004</v>
      </c>
      <c r="AG724" s="1">
        <v>3</v>
      </c>
      <c r="AH724" s="1">
        <v>1</v>
      </c>
      <c r="AI724" s="1">
        <f t="shared" si="113"/>
        <v>0</v>
      </c>
      <c r="AJ724" s="1">
        <f t="shared" si="114"/>
        <v>0</v>
      </c>
      <c r="AK724" s="1">
        <f t="shared" si="115"/>
        <v>0</v>
      </c>
      <c r="AL724" s="1">
        <f t="shared" si="116"/>
        <v>1</v>
      </c>
      <c r="AM724" s="1">
        <f t="shared" si="117"/>
        <v>1</v>
      </c>
    </row>
    <row r="725" spans="31:39" x14ac:dyDescent="0.25">
      <c r="AE725" s="1" t="s">
        <v>91</v>
      </c>
      <c r="AF725" s="1">
        <v>4.9000000000000004</v>
      </c>
      <c r="AG725" s="1">
        <v>3</v>
      </c>
      <c r="AH725" s="1">
        <v>0</v>
      </c>
      <c r="AI725" s="1">
        <f t="shared" si="113"/>
        <v>0</v>
      </c>
      <c r="AJ725" s="1">
        <f t="shared" si="114"/>
        <v>0</v>
      </c>
      <c r="AK725" s="1">
        <f t="shared" si="115"/>
        <v>0</v>
      </c>
      <c r="AL725" s="1">
        <f t="shared" si="116"/>
        <v>1</v>
      </c>
      <c r="AM725" s="1">
        <f t="shared" si="117"/>
        <v>1</v>
      </c>
    </row>
    <row r="726" spans="31:39" x14ac:dyDescent="0.25">
      <c r="AE726" s="1" t="s">
        <v>76</v>
      </c>
      <c r="AF726" s="1">
        <v>4.9000000000000004</v>
      </c>
      <c r="AG726" s="1">
        <v>3</v>
      </c>
      <c r="AH726" s="1">
        <v>0</v>
      </c>
      <c r="AI726" s="1">
        <f t="shared" si="113"/>
        <v>0</v>
      </c>
      <c r="AJ726" s="1">
        <f t="shared" si="114"/>
        <v>0</v>
      </c>
      <c r="AK726" s="1">
        <f t="shared" si="115"/>
        <v>0</v>
      </c>
      <c r="AL726" s="1">
        <f t="shared" si="116"/>
        <v>1</v>
      </c>
      <c r="AM726" s="1">
        <f t="shared" si="117"/>
        <v>1</v>
      </c>
    </row>
    <row r="727" spans="31:39" x14ac:dyDescent="0.25">
      <c r="AE727" s="1" t="s">
        <v>115</v>
      </c>
      <c r="AF727" s="1">
        <v>4.9000000000000004</v>
      </c>
      <c r="AG727" s="1">
        <v>3</v>
      </c>
      <c r="AH727" s="1">
        <v>0</v>
      </c>
      <c r="AI727" s="1">
        <f t="shared" si="113"/>
        <v>0</v>
      </c>
      <c r="AJ727" s="1">
        <f t="shared" si="114"/>
        <v>0</v>
      </c>
      <c r="AK727" s="1">
        <f t="shared" si="115"/>
        <v>0</v>
      </c>
      <c r="AL727" s="1">
        <f t="shared" si="116"/>
        <v>1</v>
      </c>
      <c r="AM727" s="1">
        <f t="shared" si="117"/>
        <v>1</v>
      </c>
    </row>
    <row r="728" spans="31:39" x14ac:dyDescent="0.25">
      <c r="AE728" s="1" t="s">
        <v>140</v>
      </c>
      <c r="AF728" s="1">
        <v>4.9000000000000004</v>
      </c>
      <c r="AG728" s="1">
        <v>3</v>
      </c>
      <c r="AH728" s="1">
        <v>0</v>
      </c>
      <c r="AI728" s="1">
        <f t="shared" si="113"/>
        <v>0</v>
      </c>
      <c r="AJ728" s="1">
        <f t="shared" si="114"/>
        <v>0</v>
      </c>
      <c r="AK728" s="1">
        <f t="shared" si="115"/>
        <v>0</v>
      </c>
      <c r="AL728" s="1">
        <f t="shared" si="116"/>
        <v>1</v>
      </c>
      <c r="AM728" s="1">
        <f t="shared" si="117"/>
        <v>1</v>
      </c>
    </row>
    <row r="729" spans="31:39" x14ac:dyDescent="0.25">
      <c r="AE729" s="1" t="s">
        <v>91</v>
      </c>
      <c r="AF729" s="1">
        <v>4.9000000000000004</v>
      </c>
      <c r="AG729" s="1">
        <v>3</v>
      </c>
      <c r="AH729" s="1">
        <v>0</v>
      </c>
      <c r="AI729" s="1">
        <f t="shared" si="113"/>
        <v>0</v>
      </c>
      <c r="AJ729" s="1">
        <f t="shared" si="114"/>
        <v>0</v>
      </c>
      <c r="AK729" s="1">
        <f t="shared" si="115"/>
        <v>0</v>
      </c>
      <c r="AL729" s="1">
        <f t="shared" si="116"/>
        <v>1</v>
      </c>
      <c r="AM729" s="1">
        <f t="shared" si="117"/>
        <v>1</v>
      </c>
    </row>
    <row r="730" spans="31:39" x14ac:dyDescent="0.25">
      <c r="AE730" s="1" t="s">
        <v>112</v>
      </c>
      <c r="AF730" s="1">
        <v>4.9000000000000004</v>
      </c>
      <c r="AG730" s="1">
        <v>3</v>
      </c>
      <c r="AH730" s="1">
        <v>0</v>
      </c>
      <c r="AI730" s="1">
        <f t="shared" si="113"/>
        <v>0</v>
      </c>
      <c r="AJ730" s="1">
        <f t="shared" si="114"/>
        <v>0</v>
      </c>
      <c r="AK730" s="1">
        <f t="shared" si="115"/>
        <v>0</v>
      </c>
      <c r="AL730" s="1">
        <f t="shared" si="116"/>
        <v>1</v>
      </c>
      <c r="AM730" s="1">
        <f t="shared" si="117"/>
        <v>1</v>
      </c>
    </row>
    <row r="731" spans="31:39" x14ac:dyDescent="0.25">
      <c r="AE731" s="1" t="s">
        <v>112</v>
      </c>
      <c r="AF731" s="1">
        <v>4.9000000000000004</v>
      </c>
      <c r="AG731" s="1">
        <v>3</v>
      </c>
      <c r="AH731" s="1">
        <v>-4</v>
      </c>
      <c r="AI731" s="1">
        <f t="shared" si="113"/>
        <v>0</v>
      </c>
      <c r="AJ731" s="1">
        <f t="shared" si="114"/>
        <v>0</v>
      </c>
      <c r="AK731" s="1">
        <f t="shared" si="115"/>
        <v>0</v>
      </c>
      <c r="AL731" s="1">
        <f t="shared" si="116"/>
        <v>1</v>
      </c>
      <c r="AM731" s="1">
        <f t="shared" si="117"/>
        <v>1</v>
      </c>
    </row>
    <row r="732" spans="31:39" x14ac:dyDescent="0.25">
      <c r="AE732" s="1" t="s">
        <v>100</v>
      </c>
      <c r="AF732" s="1">
        <v>4.8</v>
      </c>
      <c r="AG732" s="1">
        <v>3</v>
      </c>
      <c r="AH732" s="1">
        <v>2</v>
      </c>
      <c r="AI732" s="1">
        <f t="shared" si="113"/>
        <v>0</v>
      </c>
      <c r="AJ732" s="1">
        <f t="shared" si="114"/>
        <v>0</v>
      </c>
      <c r="AK732" s="1">
        <f t="shared" si="115"/>
        <v>0</v>
      </c>
      <c r="AL732" s="1">
        <f t="shared" si="116"/>
        <v>1</v>
      </c>
      <c r="AM732" s="1">
        <f t="shared" si="117"/>
        <v>1</v>
      </c>
    </row>
    <row r="733" spans="31:39" x14ac:dyDescent="0.25">
      <c r="AE733" s="1" t="s">
        <v>129</v>
      </c>
      <c r="AF733" s="1">
        <v>4.8</v>
      </c>
      <c r="AG733" s="1">
        <v>3</v>
      </c>
      <c r="AH733" s="1">
        <v>2</v>
      </c>
      <c r="AI733" s="1">
        <f t="shared" si="113"/>
        <v>0</v>
      </c>
      <c r="AJ733" s="1">
        <f t="shared" si="114"/>
        <v>0</v>
      </c>
      <c r="AK733" s="1">
        <f t="shared" si="115"/>
        <v>0</v>
      </c>
      <c r="AL733" s="1">
        <f t="shared" si="116"/>
        <v>1</v>
      </c>
      <c r="AM733" s="1">
        <f t="shared" si="117"/>
        <v>1</v>
      </c>
    </row>
    <row r="734" spans="31:39" x14ac:dyDescent="0.25">
      <c r="AE734" s="1" t="s">
        <v>107</v>
      </c>
      <c r="AF734" s="1">
        <v>4.8</v>
      </c>
      <c r="AG734" s="1">
        <v>3</v>
      </c>
      <c r="AH734" s="1">
        <v>2</v>
      </c>
      <c r="AI734" s="1">
        <f t="shared" si="113"/>
        <v>0</v>
      </c>
      <c r="AJ734" s="1">
        <f t="shared" si="114"/>
        <v>0</v>
      </c>
      <c r="AK734" s="1">
        <f t="shared" si="115"/>
        <v>0</v>
      </c>
      <c r="AL734" s="1">
        <f t="shared" si="116"/>
        <v>1</v>
      </c>
      <c r="AM734" s="1">
        <f t="shared" si="117"/>
        <v>1</v>
      </c>
    </row>
    <row r="735" spans="31:39" x14ac:dyDescent="0.25">
      <c r="AE735" s="1" t="s">
        <v>107</v>
      </c>
      <c r="AF735" s="1">
        <v>4.8</v>
      </c>
      <c r="AG735" s="1">
        <v>3</v>
      </c>
      <c r="AH735" s="1">
        <v>2</v>
      </c>
      <c r="AI735" s="1">
        <f t="shared" si="113"/>
        <v>0</v>
      </c>
      <c r="AJ735" s="1">
        <f t="shared" si="114"/>
        <v>0</v>
      </c>
      <c r="AK735" s="1">
        <f t="shared" si="115"/>
        <v>0</v>
      </c>
      <c r="AL735" s="1">
        <f t="shared" si="116"/>
        <v>1</v>
      </c>
      <c r="AM735" s="1">
        <f t="shared" si="117"/>
        <v>1</v>
      </c>
    </row>
    <row r="736" spans="31:39" x14ac:dyDescent="0.25">
      <c r="AE736" s="1" t="s">
        <v>177</v>
      </c>
      <c r="AF736" s="1">
        <v>4.8</v>
      </c>
      <c r="AG736" s="1">
        <v>3</v>
      </c>
      <c r="AH736" s="1">
        <v>2</v>
      </c>
      <c r="AI736" s="1">
        <f t="shared" si="113"/>
        <v>0</v>
      </c>
      <c r="AJ736" s="1">
        <f t="shared" si="114"/>
        <v>0</v>
      </c>
      <c r="AK736" s="1">
        <f t="shared" si="115"/>
        <v>0</v>
      </c>
      <c r="AL736" s="1">
        <f t="shared" si="116"/>
        <v>1</v>
      </c>
      <c r="AM736" s="1">
        <f t="shared" si="117"/>
        <v>1</v>
      </c>
    </row>
    <row r="737" spans="31:39" x14ac:dyDescent="0.25">
      <c r="AE737" s="1" t="s">
        <v>85</v>
      </c>
      <c r="AF737" s="1">
        <v>4.8</v>
      </c>
      <c r="AG737" s="1">
        <v>3</v>
      </c>
      <c r="AH737" s="1">
        <v>2</v>
      </c>
      <c r="AI737" s="1">
        <f t="shared" si="113"/>
        <v>0</v>
      </c>
      <c r="AJ737" s="1">
        <f t="shared" si="114"/>
        <v>0</v>
      </c>
      <c r="AK737" s="1">
        <f t="shared" si="115"/>
        <v>0</v>
      </c>
      <c r="AL737" s="1">
        <f t="shared" si="116"/>
        <v>1</v>
      </c>
      <c r="AM737" s="1">
        <f t="shared" si="117"/>
        <v>1</v>
      </c>
    </row>
    <row r="738" spans="31:39" x14ac:dyDescent="0.25">
      <c r="AE738" s="1" t="s">
        <v>85</v>
      </c>
      <c r="AF738" s="1">
        <v>4.8</v>
      </c>
      <c r="AG738" s="1">
        <v>3</v>
      </c>
      <c r="AH738" s="1">
        <v>2</v>
      </c>
      <c r="AI738" s="1">
        <f t="shared" si="113"/>
        <v>0</v>
      </c>
      <c r="AJ738" s="1">
        <f t="shared" si="114"/>
        <v>0</v>
      </c>
      <c r="AK738" s="1">
        <f t="shared" si="115"/>
        <v>0</v>
      </c>
      <c r="AL738" s="1">
        <f t="shared" si="116"/>
        <v>1</v>
      </c>
      <c r="AM738" s="1">
        <f t="shared" si="117"/>
        <v>1</v>
      </c>
    </row>
    <row r="739" spans="31:39" x14ac:dyDescent="0.25">
      <c r="AE739" s="1" t="s">
        <v>85</v>
      </c>
      <c r="AF739" s="1">
        <v>4.8</v>
      </c>
      <c r="AG739" s="1">
        <v>3</v>
      </c>
      <c r="AH739" s="1">
        <v>2</v>
      </c>
      <c r="AI739" s="1">
        <f t="shared" si="113"/>
        <v>0</v>
      </c>
      <c r="AJ739" s="1">
        <f t="shared" si="114"/>
        <v>0</v>
      </c>
      <c r="AK739" s="1">
        <f t="shared" si="115"/>
        <v>0</v>
      </c>
      <c r="AL739" s="1">
        <f t="shared" si="116"/>
        <v>1</v>
      </c>
      <c r="AM739" s="1">
        <f t="shared" si="117"/>
        <v>1</v>
      </c>
    </row>
    <row r="740" spans="31:39" x14ac:dyDescent="0.25">
      <c r="AE740" s="1" t="s">
        <v>177</v>
      </c>
      <c r="AF740" s="1">
        <v>4.8</v>
      </c>
      <c r="AG740" s="1">
        <v>3</v>
      </c>
      <c r="AH740" s="1">
        <v>2</v>
      </c>
      <c r="AI740" s="1">
        <f t="shared" si="113"/>
        <v>0</v>
      </c>
      <c r="AJ740" s="1">
        <f t="shared" si="114"/>
        <v>0</v>
      </c>
      <c r="AK740" s="1">
        <f t="shared" si="115"/>
        <v>0</v>
      </c>
      <c r="AL740" s="1">
        <f t="shared" si="116"/>
        <v>1</v>
      </c>
      <c r="AM740" s="1">
        <f t="shared" si="117"/>
        <v>1</v>
      </c>
    </row>
    <row r="741" spans="31:39" x14ac:dyDescent="0.25">
      <c r="AE741" s="1" t="s">
        <v>177</v>
      </c>
      <c r="AF741" s="1">
        <v>4.8</v>
      </c>
      <c r="AG741" s="1">
        <v>3</v>
      </c>
      <c r="AH741" s="1">
        <v>2</v>
      </c>
      <c r="AI741" s="1">
        <f t="shared" si="113"/>
        <v>0</v>
      </c>
      <c r="AJ741" s="1">
        <f t="shared" si="114"/>
        <v>0</v>
      </c>
      <c r="AK741" s="1">
        <f t="shared" si="115"/>
        <v>0</v>
      </c>
      <c r="AL741" s="1">
        <f t="shared" si="116"/>
        <v>1</v>
      </c>
      <c r="AM741" s="1">
        <f t="shared" si="117"/>
        <v>1</v>
      </c>
    </row>
    <row r="742" spans="31:39" x14ac:dyDescent="0.25">
      <c r="AE742" s="1" t="s">
        <v>100</v>
      </c>
      <c r="AF742" s="1">
        <v>4.8</v>
      </c>
      <c r="AG742" s="1">
        <v>3</v>
      </c>
      <c r="AH742" s="1">
        <v>1</v>
      </c>
      <c r="AI742" s="1">
        <f t="shared" si="113"/>
        <v>0</v>
      </c>
      <c r="AJ742" s="1">
        <f t="shared" si="114"/>
        <v>0</v>
      </c>
      <c r="AK742" s="1">
        <f t="shared" si="115"/>
        <v>0</v>
      </c>
      <c r="AL742" s="1">
        <f t="shared" si="116"/>
        <v>1</v>
      </c>
      <c r="AM742" s="1">
        <f t="shared" si="117"/>
        <v>1</v>
      </c>
    </row>
    <row r="743" spans="31:39" x14ac:dyDescent="0.25">
      <c r="AE743" s="1" t="s">
        <v>90</v>
      </c>
      <c r="AF743" s="1">
        <v>4.8</v>
      </c>
      <c r="AG743" s="1">
        <v>3</v>
      </c>
      <c r="AH743" s="1">
        <v>1</v>
      </c>
      <c r="AI743" s="1">
        <f t="shared" si="113"/>
        <v>0</v>
      </c>
      <c r="AJ743" s="1">
        <f t="shared" si="114"/>
        <v>0</v>
      </c>
      <c r="AK743" s="1">
        <f t="shared" si="115"/>
        <v>0</v>
      </c>
      <c r="AL743" s="1">
        <f t="shared" si="116"/>
        <v>1</v>
      </c>
      <c r="AM743" s="1">
        <f t="shared" si="117"/>
        <v>1</v>
      </c>
    </row>
    <row r="744" spans="31:39" x14ac:dyDescent="0.25">
      <c r="AE744" s="1" t="s">
        <v>90</v>
      </c>
      <c r="AF744" s="1">
        <v>4.8</v>
      </c>
      <c r="AG744" s="1">
        <v>3</v>
      </c>
      <c r="AH744" s="1">
        <v>1</v>
      </c>
      <c r="AI744" s="1">
        <f t="shared" si="113"/>
        <v>0</v>
      </c>
      <c r="AJ744" s="1">
        <f t="shared" si="114"/>
        <v>0</v>
      </c>
      <c r="AK744" s="1">
        <f t="shared" si="115"/>
        <v>0</v>
      </c>
      <c r="AL744" s="1">
        <f t="shared" si="116"/>
        <v>1</v>
      </c>
      <c r="AM744" s="1">
        <f t="shared" si="117"/>
        <v>1</v>
      </c>
    </row>
    <row r="745" spans="31:39" x14ac:dyDescent="0.25">
      <c r="AE745" s="1" t="s">
        <v>85</v>
      </c>
      <c r="AF745" s="1">
        <v>4.8</v>
      </c>
      <c r="AG745" s="1">
        <v>3</v>
      </c>
      <c r="AH745" s="1">
        <v>1</v>
      </c>
      <c r="AI745" s="1">
        <f t="shared" ref="AI745:AI808" si="118">IF(AND((10&gt;AH745),(AH745&gt;AG745),(AG745&gt;2)),1,0)</f>
        <v>0</v>
      </c>
      <c r="AJ745" s="1">
        <f t="shared" si="114"/>
        <v>0</v>
      </c>
      <c r="AK745" s="1">
        <f t="shared" si="115"/>
        <v>0</v>
      </c>
      <c r="AL745" s="1">
        <f t="shared" si="116"/>
        <v>1</v>
      </c>
      <c r="AM745" s="1">
        <f t="shared" si="117"/>
        <v>1</v>
      </c>
    </row>
    <row r="746" spans="31:39" x14ac:dyDescent="0.25">
      <c r="AE746" s="1" t="s">
        <v>94</v>
      </c>
      <c r="AF746" s="1">
        <v>4.8</v>
      </c>
      <c r="AG746" s="1">
        <v>3</v>
      </c>
      <c r="AH746" s="1">
        <v>1</v>
      </c>
      <c r="AI746" s="1">
        <f t="shared" si="118"/>
        <v>0</v>
      </c>
      <c r="AJ746" s="1">
        <f t="shared" si="114"/>
        <v>0</v>
      </c>
      <c r="AK746" s="1">
        <f t="shared" si="115"/>
        <v>0</v>
      </c>
      <c r="AL746" s="1">
        <f t="shared" si="116"/>
        <v>1</v>
      </c>
      <c r="AM746" s="1">
        <f t="shared" si="117"/>
        <v>1</v>
      </c>
    </row>
    <row r="747" spans="31:39" x14ac:dyDescent="0.25">
      <c r="AE747" s="1" t="s">
        <v>177</v>
      </c>
      <c r="AF747" s="1">
        <v>4.8</v>
      </c>
      <c r="AG747" s="1">
        <v>3</v>
      </c>
      <c r="AH747" s="1">
        <v>1</v>
      </c>
      <c r="AI747" s="1">
        <f t="shared" si="118"/>
        <v>0</v>
      </c>
      <c r="AJ747" s="1">
        <f t="shared" si="114"/>
        <v>0</v>
      </c>
      <c r="AK747" s="1">
        <f t="shared" si="115"/>
        <v>0</v>
      </c>
      <c r="AL747" s="1">
        <f t="shared" si="116"/>
        <v>1</v>
      </c>
      <c r="AM747" s="1">
        <f t="shared" si="117"/>
        <v>1</v>
      </c>
    </row>
    <row r="748" spans="31:39" x14ac:dyDescent="0.25">
      <c r="AE748" s="1" t="s">
        <v>177</v>
      </c>
      <c r="AF748" s="1">
        <v>4.8</v>
      </c>
      <c r="AG748" s="1">
        <v>3</v>
      </c>
      <c r="AH748" s="1">
        <v>1</v>
      </c>
      <c r="AI748" s="1">
        <f t="shared" si="118"/>
        <v>0</v>
      </c>
      <c r="AJ748" s="1">
        <f t="shared" si="114"/>
        <v>0</v>
      </c>
      <c r="AK748" s="1">
        <f t="shared" si="115"/>
        <v>0</v>
      </c>
      <c r="AL748" s="1">
        <f t="shared" si="116"/>
        <v>1</v>
      </c>
      <c r="AM748" s="1">
        <f t="shared" si="117"/>
        <v>1</v>
      </c>
    </row>
    <row r="749" spans="31:39" x14ac:dyDescent="0.25">
      <c r="AE749" s="1" t="s">
        <v>177</v>
      </c>
      <c r="AF749" s="1">
        <v>4.8</v>
      </c>
      <c r="AG749" s="1">
        <v>3</v>
      </c>
      <c r="AH749" s="1">
        <v>1</v>
      </c>
      <c r="AI749" s="1">
        <f t="shared" si="118"/>
        <v>0</v>
      </c>
      <c r="AJ749" s="1">
        <f t="shared" si="114"/>
        <v>0</v>
      </c>
      <c r="AK749" s="1">
        <f t="shared" si="115"/>
        <v>0</v>
      </c>
      <c r="AL749" s="1">
        <f t="shared" si="116"/>
        <v>1</v>
      </c>
      <c r="AM749" s="1">
        <f t="shared" si="117"/>
        <v>1</v>
      </c>
    </row>
    <row r="750" spans="31:39" x14ac:dyDescent="0.25">
      <c r="AE750" s="1" t="s">
        <v>107</v>
      </c>
      <c r="AF750" s="1">
        <v>4.8</v>
      </c>
      <c r="AG750" s="1">
        <v>3</v>
      </c>
      <c r="AH750" s="1">
        <v>1</v>
      </c>
      <c r="AI750" s="1">
        <f t="shared" si="118"/>
        <v>0</v>
      </c>
      <c r="AJ750" s="1">
        <f t="shared" si="114"/>
        <v>0</v>
      </c>
      <c r="AK750" s="1">
        <f t="shared" si="115"/>
        <v>0</v>
      </c>
      <c r="AL750" s="1">
        <f t="shared" si="116"/>
        <v>1</v>
      </c>
      <c r="AM750" s="1">
        <f t="shared" si="117"/>
        <v>1</v>
      </c>
    </row>
    <row r="751" spans="31:39" x14ac:dyDescent="0.25">
      <c r="AE751" s="1" t="s">
        <v>177</v>
      </c>
      <c r="AF751" s="1">
        <v>4.8</v>
      </c>
      <c r="AG751" s="1">
        <v>3</v>
      </c>
      <c r="AH751" s="1">
        <v>1</v>
      </c>
      <c r="AI751" s="1">
        <f t="shared" si="118"/>
        <v>0</v>
      </c>
      <c r="AJ751" s="1">
        <f t="shared" si="114"/>
        <v>0</v>
      </c>
      <c r="AK751" s="1">
        <f t="shared" si="115"/>
        <v>0</v>
      </c>
      <c r="AL751" s="1">
        <f t="shared" si="116"/>
        <v>1</v>
      </c>
      <c r="AM751" s="1">
        <f t="shared" si="117"/>
        <v>1</v>
      </c>
    </row>
    <row r="752" spans="31:39" x14ac:dyDescent="0.25">
      <c r="AE752" s="1" t="s">
        <v>177</v>
      </c>
      <c r="AF752" s="1">
        <v>4.8</v>
      </c>
      <c r="AG752" s="1">
        <v>3</v>
      </c>
      <c r="AH752" s="1">
        <v>1</v>
      </c>
      <c r="AI752" s="1">
        <f t="shared" si="118"/>
        <v>0</v>
      </c>
      <c r="AJ752" s="1">
        <f t="shared" si="114"/>
        <v>0</v>
      </c>
      <c r="AK752" s="1">
        <f t="shared" si="115"/>
        <v>0</v>
      </c>
      <c r="AL752" s="1">
        <f t="shared" si="116"/>
        <v>1</v>
      </c>
      <c r="AM752" s="1">
        <f t="shared" si="117"/>
        <v>1</v>
      </c>
    </row>
    <row r="753" spans="31:39" x14ac:dyDescent="0.25">
      <c r="AE753" s="1" t="s">
        <v>177</v>
      </c>
      <c r="AF753" s="1">
        <v>4.8</v>
      </c>
      <c r="AG753" s="1">
        <v>3</v>
      </c>
      <c r="AH753" s="1">
        <v>0</v>
      </c>
      <c r="AI753" s="1">
        <f t="shared" si="118"/>
        <v>0</v>
      </c>
      <c r="AJ753" s="1">
        <f t="shared" si="114"/>
        <v>0</v>
      </c>
      <c r="AK753" s="1">
        <f t="shared" si="115"/>
        <v>0</v>
      </c>
      <c r="AL753" s="1">
        <f t="shared" si="116"/>
        <v>1</v>
      </c>
      <c r="AM753" s="1">
        <f t="shared" si="117"/>
        <v>1</v>
      </c>
    </row>
    <row r="754" spans="31:39" x14ac:dyDescent="0.25">
      <c r="AE754" s="1" t="s">
        <v>177</v>
      </c>
      <c r="AF754" s="1">
        <v>4.8</v>
      </c>
      <c r="AG754" s="1">
        <v>3</v>
      </c>
      <c r="AH754" s="1">
        <v>0</v>
      </c>
      <c r="AI754" s="1">
        <f t="shared" si="118"/>
        <v>0</v>
      </c>
      <c r="AJ754" s="1">
        <f t="shared" si="114"/>
        <v>0</v>
      </c>
      <c r="AK754" s="1">
        <f t="shared" si="115"/>
        <v>0</v>
      </c>
      <c r="AL754" s="1">
        <f t="shared" si="116"/>
        <v>1</v>
      </c>
      <c r="AM754" s="1">
        <f t="shared" si="117"/>
        <v>1</v>
      </c>
    </row>
    <row r="755" spans="31:39" x14ac:dyDescent="0.25">
      <c r="AE755" s="1" t="s">
        <v>177</v>
      </c>
      <c r="AF755" s="1">
        <v>4.8</v>
      </c>
      <c r="AG755" s="1">
        <v>3</v>
      </c>
      <c r="AH755" s="1">
        <v>0</v>
      </c>
      <c r="AI755" s="1">
        <f t="shared" si="118"/>
        <v>0</v>
      </c>
      <c r="AJ755" s="1">
        <f t="shared" si="114"/>
        <v>0</v>
      </c>
      <c r="AK755" s="1">
        <f t="shared" si="115"/>
        <v>0</v>
      </c>
      <c r="AL755" s="1">
        <f t="shared" si="116"/>
        <v>1</v>
      </c>
      <c r="AM755" s="1">
        <f t="shared" si="117"/>
        <v>1</v>
      </c>
    </row>
    <row r="756" spans="31:39" x14ac:dyDescent="0.25">
      <c r="AE756" s="1" t="s">
        <v>77</v>
      </c>
      <c r="AF756" s="1">
        <v>4.7</v>
      </c>
      <c r="AG756" s="1">
        <v>3</v>
      </c>
      <c r="AH756" s="1">
        <v>2</v>
      </c>
      <c r="AI756" s="1">
        <f t="shared" si="118"/>
        <v>0</v>
      </c>
      <c r="AJ756" s="1">
        <f t="shared" si="114"/>
        <v>0</v>
      </c>
      <c r="AK756" s="1">
        <f t="shared" si="115"/>
        <v>0</v>
      </c>
      <c r="AL756" s="1">
        <f t="shared" si="116"/>
        <v>1</v>
      </c>
      <c r="AM756" s="1">
        <f t="shared" si="117"/>
        <v>1</v>
      </c>
    </row>
    <row r="757" spans="31:39" x14ac:dyDescent="0.25">
      <c r="AE757" s="1" t="s">
        <v>171</v>
      </c>
      <c r="AF757" s="1">
        <v>4.7</v>
      </c>
      <c r="AG757" s="1">
        <v>3</v>
      </c>
      <c r="AH757" s="1">
        <v>2</v>
      </c>
      <c r="AI757" s="1">
        <f t="shared" si="118"/>
        <v>0</v>
      </c>
      <c r="AJ757" s="1">
        <f t="shared" si="114"/>
        <v>0</v>
      </c>
      <c r="AK757" s="1">
        <f t="shared" si="115"/>
        <v>0</v>
      </c>
      <c r="AL757" s="1">
        <f t="shared" si="116"/>
        <v>1</v>
      </c>
      <c r="AM757" s="1">
        <f t="shared" si="117"/>
        <v>1</v>
      </c>
    </row>
    <row r="758" spans="31:39" x14ac:dyDescent="0.25">
      <c r="AE758" s="1" t="s">
        <v>141</v>
      </c>
      <c r="AF758" s="1">
        <v>4.7</v>
      </c>
      <c r="AG758" s="1">
        <v>3</v>
      </c>
      <c r="AH758" s="1">
        <v>2</v>
      </c>
      <c r="AI758" s="1">
        <f t="shared" si="118"/>
        <v>0</v>
      </c>
      <c r="AJ758" s="1">
        <f t="shared" si="114"/>
        <v>0</v>
      </c>
      <c r="AK758" s="1">
        <f t="shared" si="115"/>
        <v>0</v>
      </c>
      <c r="AL758" s="1">
        <f t="shared" si="116"/>
        <v>1</v>
      </c>
      <c r="AM758" s="1">
        <f t="shared" si="117"/>
        <v>1</v>
      </c>
    </row>
    <row r="759" spans="31:39" x14ac:dyDescent="0.25">
      <c r="AE759" s="1" t="s">
        <v>141</v>
      </c>
      <c r="AF759" s="1">
        <v>4.7</v>
      </c>
      <c r="AG759" s="1">
        <v>3</v>
      </c>
      <c r="AH759" s="1">
        <v>2</v>
      </c>
      <c r="AI759" s="1">
        <f t="shared" si="118"/>
        <v>0</v>
      </c>
      <c r="AJ759" s="1">
        <f t="shared" si="114"/>
        <v>0</v>
      </c>
      <c r="AK759" s="1">
        <f t="shared" si="115"/>
        <v>0</v>
      </c>
      <c r="AL759" s="1">
        <f t="shared" si="116"/>
        <v>1</v>
      </c>
      <c r="AM759" s="1">
        <f t="shared" si="117"/>
        <v>1</v>
      </c>
    </row>
    <row r="760" spans="31:39" x14ac:dyDescent="0.25">
      <c r="AE760" s="1" t="s">
        <v>138</v>
      </c>
      <c r="AF760" s="1">
        <v>4.7</v>
      </c>
      <c r="AG760" s="1">
        <v>3</v>
      </c>
      <c r="AH760" s="1">
        <v>2</v>
      </c>
      <c r="AI760" s="1">
        <f t="shared" si="118"/>
        <v>0</v>
      </c>
      <c r="AJ760" s="1">
        <f t="shared" si="114"/>
        <v>0</v>
      </c>
      <c r="AK760" s="1">
        <f t="shared" si="115"/>
        <v>0</v>
      </c>
      <c r="AL760" s="1">
        <f t="shared" si="116"/>
        <v>1</v>
      </c>
      <c r="AM760" s="1">
        <f t="shared" si="117"/>
        <v>1</v>
      </c>
    </row>
    <row r="761" spans="31:39" x14ac:dyDescent="0.25">
      <c r="AE761" s="1" t="s">
        <v>156</v>
      </c>
      <c r="AF761" s="1">
        <v>4.7</v>
      </c>
      <c r="AG761" s="1">
        <v>3</v>
      </c>
      <c r="AH761" s="1">
        <v>2</v>
      </c>
      <c r="AI761" s="1">
        <f t="shared" si="118"/>
        <v>0</v>
      </c>
      <c r="AJ761" s="1">
        <f t="shared" si="114"/>
        <v>0</v>
      </c>
      <c r="AK761" s="1">
        <f t="shared" si="115"/>
        <v>0</v>
      </c>
      <c r="AL761" s="1">
        <f t="shared" si="116"/>
        <v>1</v>
      </c>
      <c r="AM761" s="1">
        <f t="shared" si="117"/>
        <v>1</v>
      </c>
    </row>
    <row r="762" spans="31:39" x14ac:dyDescent="0.25">
      <c r="AE762" s="1" t="s">
        <v>61</v>
      </c>
      <c r="AF762" s="1">
        <v>4.7</v>
      </c>
      <c r="AG762" s="1">
        <v>3</v>
      </c>
      <c r="AH762" s="1">
        <v>2</v>
      </c>
      <c r="AI762" s="1">
        <f t="shared" si="118"/>
        <v>0</v>
      </c>
      <c r="AJ762" s="1">
        <f t="shared" si="114"/>
        <v>0</v>
      </c>
      <c r="AK762" s="1">
        <f t="shared" si="115"/>
        <v>0</v>
      </c>
      <c r="AL762" s="1">
        <f t="shared" si="116"/>
        <v>1</v>
      </c>
      <c r="AM762" s="1">
        <f t="shared" si="117"/>
        <v>1</v>
      </c>
    </row>
    <row r="763" spans="31:39" x14ac:dyDescent="0.25">
      <c r="AE763" s="1" t="s">
        <v>77</v>
      </c>
      <c r="AF763" s="1">
        <v>4.7</v>
      </c>
      <c r="AG763" s="1">
        <v>3</v>
      </c>
      <c r="AH763" s="1">
        <v>2</v>
      </c>
      <c r="AI763" s="1">
        <f t="shared" si="118"/>
        <v>0</v>
      </c>
      <c r="AJ763" s="1">
        <f t="shared" si="114"/>
        <v>0</v>
      </c>
      <c r="AK763" s="1">
        <f t="shared" si="115"/>
        <v>0</v>
      </c>
      <c r="AL763" s="1">
        <f t="shared" si="116"/>
        <v>1</v>
      </c>
      <c r="AM763" s="1">
        <f t="shared" si="117"/>
        <v>1</v>
      </c>
    </row>
    <row r="764" spans="31:39" x14ac:dyDescent="0.25">
      <c r="AE764" s="1" t="s">
        <v>141</v>
      </c>
      <c r="AF764" s="1">
        <v>4.7</v>
      </c>
      <c r="AG764" s="1">
        <v>3</v>
      </c>
      <c r="AH764" s="1">
        <v>2</v>
      </c>
      <c r="AI764" s="1">
        <f t="shared" si="118"/>
        <v>0</v>
      </c>
      <c r="AJ764" s="1">
        <f t="shared" si="114"/>
        <v>0</v>
      </c>
      <c r="AK764" s="1">
        <f t="shared" si="115"/>
        <v>0</v>
      </c>
      <c r="AL764" s="1">
        <f t="shared" si="116"/>
        <v>1</v>
      </c>
      <c r="AM764" s="1">
        <f t="shared" si="117"/>
        <v>1</v>
      </c>
    </row>
    <row r="765" spans="31:39" x14ac:dyDescent="0.25">
      <c r="AE765" s="1" t="s">
        <v>145</v>
      </c>
      <c r="AF765" s="1">
        <v>4.7</v>
      </c>
      <c r="AG765" s="1">
        <v>3</v>
      </c>
      <c r="AH765" s="1">
        <v>1</v>
      </c>
      <c r="AI765" s="1">
        <f t="shared" si="118"/>
        <v>0</v>
      </c>
      <c r="AJ765" s="1">
        <f t="shared" si="114"/>
        <v>0</v>
      </c>
      <c r="AK765" s="1">
        <f t="shared" si="115"/>
        <v>0</v>
      </c>
      <c r="AL765" s="1">
        <f t="shared" si="116"/>
        <v>1</v>
      </c>
      <c r="AM765" s="1">
        <f t="shared" si="117"/>
        <v>1</v>
      </c>
    </row>
    <row r="766" spans="31:39" x14ac:dyDescent="0.25">
      <c r="AE766" s="1" t="s">
        <v>61</v>
      </c>
      <c r="AF766" s="1">
        <v>4.7</v>
      </c>
      <c r="AG766" s="1">
        <v>3</v>
      </c>
      <c r="AH766" s="1">
        <v>1</v>
      </c>
      <c r="AI766" s="1">
        <f t="shared" si="118"/>
        <v>0</v>
      </c>
      <c r="AJ766" s="1">
        <f t="shared" si="114"/>
        <v>0</v>
      </c>
      <c r="AK766" s="1">
        <f t="shared" si="115"/>
        <v>0</v>
      </c>
      <c r="AL766" s="1">
        <f t="shared" si="116"/>
        <v>1</v>
      </c>
      <c r="AM766" s="1">
        <f t="shared" si="117"/>
        <v>1</v>
      </c>
    </row>
    <row r="767" spans="31:39" x14ac:dyDescent="0.25">
      <c r="AE767" s="1" t="s">
        <v>68</v>
      </c>
      <c r="AF767" s="1">
        <v>4.7</v>
      </c>
      <c r="AG767" s="1">
        <v>3</v>
      </c>
      <c r="AH767" s="1">
        <v>1</v>
      </c>
      <c r="AI767" s="1">
        <f t="shared" si="118"/>
        <v>0</v>
      </c>
      <c r="AJ767" s="1">
        <f t="shared" si="114"/>
        <v>0</v>
      </c>
      <c r="AK767" s="1">
        <f t="shared" si="115"/>
        <v>0</v>
      </c>
      <c r="AL767" s="1">
        <f t="shared" si="116"/>
        <v>1</v>
      </c>
      <c r="AM767" s="1">
        <f t="shared" si="117"/>
        <v>1</v>
      </c>
    </row>
    <row r="768" spans="31:39" x14ac:dyDescent="0.25">
      <c r="AE768" s="1" t="s">
        <v>68</v>
      </c>
      <c r="AF768" s="1">
        <v>4.7</v>
      </c>
      <c r="AG768" s="1">
        <v>3</v>
      </c>
      <c r="AH768" s="1">
        <v>1</v>
      </c>
      <c r="AI768" s="1">
        <f t="shared" si="118"/>
        <v>0</v>
      </c>
      <c r="AJ768" s="1">
        <f t="shared" si="114"/>
        <v>0</v>
      </c>
      <c r="AK768" s="1">
        <f t="shared" si="115"/>
        <v>0</v>
      </c>
      <c r="AL768" s="1">
        <f t="shared" si="116"/>
        <v>1</v>
      </c>
      <c r="AM768" s="1">
        <f t="shared" si="117"/>
        <v>1</v>
      </c>
    </row>
    <row r="769" spans="31:39" x14ac:dyDescent="0.25">
      <c r="AE769" s="1" t="s">
        <v>138</v>
      </c>
      <c r="AF769" s="1">
        <v>4.7</v>
      </c>
      <c r="AG769" s="1">
        <v>3</v>
      </c>
      <c r="AH769" s="1">
        <v>1</v>
      </c>
      <c r="AI769" s="1">
        <f t="shared" si="118"/>
        <v>0</v>
      </c>
      <c r="AJ769" s="1">
        <f t="shared" si="114"/>
        <v>0</v>
      </c>
      <c r="AK769" s="1">
        <f t="shared" si="115"/>
        <v>0</v>
      </c>
      <c r="AL769" s="1">
        <f t="shared" si="116"/>
        <v>1</v>
      </c>
      <c r="AM769" s="1">
        <f t="shared" si="117"/>
        <v>1</v>
      </c>
    </row>
    <row r="770" spans="31:39" x14ac:dyDescent="0.25">
      <c r="AE770" s="1" t="s">
        <v>77</v>
      </c>
      <c r="AF770" s="1">
        <v>4.7</v>
      </c>
      <c r="AG770" s="1">
        <v>3</v>
      </c>
      <c r="AH770" s="1">
        <v>1</v>
      </c>
      <c r="AI770" s="1">
        <f t="shared" si="118"/>
        <v>0</v>
      </c>
      <c r="AJ770" s="1">
        <f t="shared" ref="AJ770:AJ833" si="119">IF(AND((AH770&lt;AG770),(AH770&gt;2),(AG770&lt;10)),1,0)</f>
        <v>0</v>
      </c>
      <c r="AK770" s="1">
        <f t="shared" ref="AK770:AK833" si="120">IF(AH770&gt;=10,1,0)</f>
        <v>0</v>
      </c>
      <c r="AL770" s="1">
        <f t="shared" ref="AL770:AL833" si="121">IF(AH770&lt;=2,1,0)</f>
        <v>1</v>
      </c>
      <c r="AM770" s="1">
        <f t="shared" ref="AM770:AM833" si="122">SUM(AI770:AL770)</f>
        <v>1</v>
      </c>
    </row>
    <row r="771" spans="31:39" x14ac:dyDescent="0.25">
      <c r="AE771" s="1" t="s">
        <v>61</v>
      </c>
      <c r="AF771" s="1">
        <v>4.7</v>
      </c>
      <c r="AG771" s="1">
        <v>3</v>
      </c>
      <c r="AH771" s="1">
        <v>1</v>
      </c>
      <c r="AI771" s="1">
        <f t="shared" si="118"/>
        <v>0</v>
      </c>
      <c r="AJ771" s="1">
        <f t="shared" si="119"/>
        <v>0</v>
      </c>
      <c r="AK771" s="1">
        <f t="shared" si="120"/>
        <v>0</v>
      </c>
      <c r="AL771" s="1">
        <f t="shared" si="121"/>
        <v>1</v>
      </c>
      <c r="AM771" s="1">
        <f t="shared" si="122"/>
        <v>1</v>
      </c>
    </row>
    <row r="772" spans="31:39" x14ac:dyDescent="0.25">
      <c r="AE772" s="1" t="s">
        <v>138</v>
      </c>
      <c r="AF772" s="1">
        <v>4.7</v>
      </c>
      <c r="AG772" s="1">
        <v>3</v>
      </c>
      <c r="AH772" s="1">
        <v>1</v>
      </c>
      <c r="AI772" s="1">
        <f t="shared" si="118"/>
        <v>0</v>
      </c>
      <c r="AJ772" s="1">
        <f t="shared" si="119"/>
        <v>0</v>
      </c>
      <c r="AK772" s="1">
        <f t="shared" si="120"/>
        <v>0</v>
      </c>
      <c r="AL772" s="1">
        <f t="shared" si="121"/>
        <v>1</v>
      </c>
      <c r="AM772" s="1">
        <f t="shared" si="122"/>
        <v>1</v>
      </c>
    </row>
    <row r="773" spans="31:39" x14ac:dyDescent="0.25">
      <c r="AE773" s="1" t="s">
        <v>145</v>
      </c>
      <c r="AF773" s="1">
        <v>4.7</v>
      </c>
      <c r="AG773" s="1">
        <v>3</v>
      </c>
      <c r="AH773" s="1">
        <v>1</v>
      </c>
      <c r="AI773" s="1">
        <f t="shared" si="118"/>
        <v>0</v>
      </c>
      <c r="AJ773" s="1">
        <f t="shared" si="119"/>
        <v>0</v>
      </c>
      <c r="AK773" s="1">
        <f t="shared" si="120"/>
        <v>0</v>
      </c>
      <c r="AL773" s="1">
        <f t="shared" si="121"/>
        <v>1</v>
      </c>
      <c r="AM773" s="1">
        <f t="shared" si="122"/>
        <v>1</v>
      </c>
    </row>
    <row r="774" spans="31:39" x14ac:dyDescent="0.25">
      <c r="AE774" s="1" t="s">
        <v>77</v>
      </c>
      <c r="AF774" s="1">
        <v>4.7</v>
      </c>
      <c r="AG774" s="1">
        <v>3</v>
      </c>
      <c r="AH774" s="1">
        <v>1</v>
      </c>
      <c r="AI774" s="1">
        <f t="shared" si="118"/>
        <v>0</v>
      </c>
      <c r="AJ774" s="1">
        <f t="shared" si="119"/>
        <v>0</v>
      </c>
      <c r="AK774" s="1">
        <f t="shared" si="120"/>
        <v>0</v>
      </c>
      <c r="AL774" s="1">
        <f t="shared" si="121"/>
        <v>1</v>
      </c>
      <c r="AM774" s="1">
        <f t="shared" si="122"/>
        <v>1</v>
      </c>
    </row>
    <row r="775" spans="31:39" x14ac:dyDescent="0.25">
      <c r="AE775" s="1" t="s">
        <v>145</v>
      </c>
      <c r="AF775" s="1">
        <v>4.7</v>
      </c>
      <c r="AG775" s="1">
        <v>3</v>
      </c>
      <c r="AH775" s="1">
        <v>1</v>
      </c>
      <c r="AI775" s="1">
        <f t="shared" si="118"/>
        <v>0</v>
      </c>
      <c r="AJ775" s="1">
        <f t="shared" si="119"/>
        <v>0</v>
      </c>
      <c r="AK775" s="1">
        <f t="shared" si="120"/>
        <v>0</v>
      </c>
      <c r="AL775" s="1">
        <f t="shared" si="121"/>
        <v>1</v>
      </c>
      <c r="AM775" s="1">
        <f t="shared" si="122"/>
        <v>1</v>
      </c>
    </row>
    <row r="776" spans="31:39" x14ac:dyDescent="0.25">
      <c r="AE776" s="1" t="s">
        <v>127</v>
      </c>
      <c r="AF776" s="1">
        <v>4.7</v>
      </c>
      <c r="AG776" s="1">
        <v>3</v>
      </c>
      <c r="AH776" s="1">
        <v>-1</v>
      </c>
      <c r="AI776" s="1">
        <f t="shared" si="118"/>
        <v>0</v>
      </c>
      <c r="AJ776" s="1">
        <f t="shared" si="119"/>
        <v>0</v>
      </c>
      <c r="AK776" s="1">
        <f t="shared" si="120"/>
        <v>0</v>
      </c>
      <c r="AL776" s="1">
        <f t="shared" si="121"/>
        <v>1</v>
      </c>
      <c r="AM776" s="1">
        <f t="shared" si="122"/>
        <v>1</v>
      </c>
    </row>
    <row r="777" spans="31:39" x14ac:dyDescent="0.25">
      <c r="AE777" s="1" t="s">
        <v>133</v>
      </c>
      <c r="AF777" s="1">
        <v>4.5999999999999996</v>
      </c>
      <c r="AG777" s="1">
        <v>3</v>
      </c>
      <c r="AH777" s="1">
        <v>2</v>
      </c>
      <c r="AI777" s="1">
        <f t="shared" si="118"/>
        <v>0</v>
      </c>
      <c r="AJ777" s="1">
        <f t="shared" si="119"/>
        <v>0</v>
      </c>
      <c r="AK777" s="1">
        <f t="shared" si="120"/>
        <v>0</v>
      </c>
      <c r="AL777" s="1">
        <f t="shared" si="121"/>
        <v>1</v>
      </c>
      <c r="AM777" s="1">
        <f t="shared" si="122"/>
        <v>1</v>
      </c>
    </row>
    <row r="778" spans="31:39" x14ac:dyDescent="0.25">
      <c r="AE778" s="1" t="s">
        <v>133</v>
      </c>
      <c r="AF778" s="1">
        <v>4.5999999999999996</v>
      </c>
      <c r="AG778" s="1">
        <v>3</v>
      </c>
      <c r="AH778" s="1">
        <v>1</v>
      </c>
      <c r="AI778" s="1">
        <f t="shared" si="118"/>
        <v>0</v>
      </c>
      <c r="AJ778" s="1">
        <f t="shared" si="119"/>
        <v>0</v>
      </c>
      <c r="AK778" s="1">
        <f t="shared" si="120"/>
        <v>0</v>
      </c>
      <c r="AL778" s="1">
        <f t="shared" si="121"/>
        <v>1</v>
      </c>
      <c r="AM778" s="1">
        <f t="shared" si="122"/>
        <v>1</v>
      </c>
    </row>
    <row r="779" spans="31:39" x14ac:dyDescent="0.25">
      <c r="AE779" s="1" t="s">
        <v>183</v>
      </c>
      <c r="AF779" s="1">
        <v>4.5999999999999996</v>
      </c>
      <c r="AG779" s="1">
        <v>3</v>
      </c>
      <c r="AH779" s="1">
        <v>1</v>
      </c>
      <c r="AI779" s="1">
        <f t="shared" si="118"/>
        <v>0</v>
      </c>
      <c r="AJ779" s="1">
        <f t="shared" si="119"/>
        <v>0</v>
      </c>
      <c r="AK779" s="1">
        <f t="shared" si="120"/>
        <v>0</v>
      </c>
      <c r="AL779" s="1">
        <f t="shared" si="121"/>
        <v>1</v>
      </c>
      <c r="AM779" s="1">
        <f t="shared" si="122"/>
        <v>1</v>
      </c>
    </row>
    <row r="780" spans="31:39" x14ac:dyDescent="0.25">
      <c r="AE780" s="1" t="s">
        <v>133</v>
      </c>
      <c r="AF780" s="1">
        <v>4.5999999999999996</v>
      </c>
      <c r="AG780" s="1">
        <v>3</v>
      </c>
      <c r="AH780" s="1">
        <v>1</v>
      </c>
      <c r="AI780" s="1">
        <f t="shared" si="118"/>
        <v>0</v>
      </c>
      <c r="AJ780" s="1">
        <f t="shared" si="119"/>
        <v>0</v>
      </c>
      <c r="AK780" s="1">
        <f t="shared" si="120"/>
        <v>0</v>
      </c>
      <c r="AL780" s="1">
        <f t="shared" si="121"/>
        <v>1</v>
      </c>
      <c r="AM780" s="1">
        <f t="shared" si="122"/>
        <v>1</v>
      </c>
    </row>
    <row r="781" spans="31:39" x14ac:dyDescent="0.25">
      <c r="AE781" s="1" t="s">
        <v>81</v>
      </c>
      <c r="AF781" s="1">
        <v>4.5999999999999996</v>
      </c>
      <c r="AG781" s="1">
        <v>3</v>
      </c>
      <c r="AH781" s="1">
        <v>1</v>
      </c>
      <c r="AI781" s="1">
        <f t="shared" si="118"/>
        <v>0</v>
      </c>
      <c r="AJ781" s="1">
        <f t="shared" si="119"/>
        <v>0</v>
      </c>
      <c r="AK781" s="1">
        <f t="shared" si="120"/>
        <v>0</v>
      </c>
      <c r="AL781" s="1">
        <f t="shared" si="121"/>
        <v>1</v>
      </c>
      <c r="AM781" s="1">
        <f t="shared" si="122"/>
        <v>1</v>
      </c>
    </row>
    <row r="782" spans="31:39" x14ac:dyDescent="0.25">
      <c r="AE782" s="1" t="s">
        <v>133</v>
      </c>
      <c r="AF782" s="1">
        <v>4.5999999999999996</v>
      </c>
      <c r="AG782" s="1">
        <v>3</v>
      </c>
      <c r="AH782" s="1">
        <v>1</v>
      </c>
      <c r="AI782" s="1">
        <f t="shared" si="118"/>
        <v>0</v>
      </c>
      <c r="AJ782" s="1">
        <f t="shared" si="119"/>
        <v>0</v>
      </c>
      <c r="AK782" s="1">
        <f t="shared" si="120"/>
        <v>0</v>
      </c>
      <c r="AL782" s="1">
        <f t="shared" si="121"/>
        <v>1</v>
      </c>
      <c r="AM782" s="1">
        <f t="shared" si="122"/>
        <v>1</v>
      </c>
    </row>
    <row r="783" spans="31:39" x14ac:dyDescent="0.25">
      <c r="AE783" s="1" t="s">
        <v>117</v>
      </c>
      <c r="AF783" s="1">
        <v>4.5999999999999996</v>
      </c>
      <c r="AG783" s="1">
        <v>3</v>
      </c>
      <c r="AH783" s="1">
        <v>1</v>
      </c>
      <c r="AI783" s="1">
        <f t="shared" si="118"/>
        <v>0</v>
      </c>
      <c r="AJ783" s="1">
        <f t="shared" si="119"/>
        <v>0</v>
      </c>
      <c r="AK783" s="1">
        <f t="shared" si="120"/>
        <v>0</v>
      </c>
      <c r="AL783" s="1">
        <f t="shared" si="121"/>
        <v>1</v>
      </c>
      <c r="AM783" s="1">
        <f t="shared" si="122"/>
        <v>1</v>
      </c>
    </row>
    <row r="784" spans="31:39" x14ac:dyDescent="0.25">
      <c r="AE784" s="1" t="s">
        <v>143</v>
      </c>
      <c r="AF784" s="1">
        <v>4.5999999999999996</v>
      </c>
      <c r="AG784" s="1">
        <v>3</v>
      </c>
      <c r="AH784" s="1">
        <v>1</v>
      </c>
      <c r="AI784" s="1">
        <f t="shared" si="118"/>
        <v>0</v>
      </c>
      <c r="AJ784" s="1">
        <f t="shared" si="119"/>
        <v>0</v>
      </c>
      <c r="AK784" s="1">
        <f t="shared" si="120"/>
        <v>0</v>
      </c>
      <c r="AL784" s="1">
        <f t="shared" si="121"/>
        <v>1</v>
      </c>
      <c r="AM784" s="1">
        <f t="shared" si="122"/>
        <v>1</v>
      </c>
    </row>
    <row r="785" spans="31:39" x14ac:dyDescent="0.25">
      <c r="AE785" s="1" t="s">
        <v>117</v>
      </c>
      <c r="AF785" s="1">
        <v>4.5999999999999996</v>
      </c>
      <c r="AG785" s="1">
        <v>3</v>
      </c>
      <c r="AH785" s="1">
        <v>1</v>
      </c>
      <c r="AI785" s="1">
        <f t="shared" si="118"/>
        <v>0</v>
      </c>
      <c r="AJ785" s="1">
        <f t="shared" si="119"/>
        <v>0</v>
      </c>
      <c r="AK785" s="1">
        <f t="shared" si="120"/>
        <v>0</v>
      </c>
      <c r="AL785" s="1">
        <f t="shared" si="121"/>
        <v>1</v>
      </c>
      <c r="AM785" s="1">
        <f t="shared" si="122"/>
        <v>1</v>
      </c>
    </row>
    <row r="786" spans="31:39" x14ac:dyDescent="0.25">
      <c r="AE786" s="1" t="s">
        <v>81</v>
      </c>
      <c r="AF786" s="1">
        <v>4.5999999999999996</v>
      </c>
      <c r="AG786" s="1">
        <v>3</v>
      </c>
      <c r="AH786" s="1">
        <v>0</v>
      </c>
      <c r="AI786" s="1">
        <f t="shared" si="118"/>
        <v>0</v>
      </c>
      <c r="AJ786" s="1">
        <f t="shared" si="119"/>
        <v>0</v>
      </c>
      <c r="AK786" s="1">
        <f t="shared" si="120"/>
        <v>0</v>
      </c>
      <c r="AL786" s="1">
        <f t="shared" si="121"/>
        <v>1</v>
      </c>
      <c r="AM786" s="1">
        <f t="shared" si="122"/>
        <v>1</v>
      </c>
    </row>
    <row r="787" spans="31:39" x14ac:dyDescent="0.25">
      <c r="AE787" s="1" t="s">
        <v>122</v>
      </c>
      <c r="AF787" s="1">
        <v>4.5</v>
      </c>
      <c r="AG787" s="1">
        <v>3</v>
      </c>
      <c r="AH787" s="1">
        <v>2</v>
      </c>
      <c r="AI787" s="1">
        <f t="shared" si="118"/>
        <v>0</v>
      </c>
      <c r="AJ787" s="1">
        <f t="shared" si="119"/>
        <v>0</v>
      </c>
      <c r="AK787" s="1">
        <f t="shared" si="120"/>
        <v>0</v>
      </c>
      <c r="AL787" s="1">
        <f t="shared" si="121"/>
        <v>1</v>
      </c>
      <c r="AM787" s="1">
        <f t="shared" si="122"/>
        <v>1</v>
      </c>
    </row>
    <row r="788" spans="31:39" x14ac:dyDescent="0.25">
      <c r="AE788" s="1" t="s">
        <v>88</v>
      </c>
      <c r="AF788" s="1">
        <v>4.5</v>
      </c>
      <c r="AG788" s="1">
        <v>3</v>
      </c>
      <c r="AH788" s="1">
        <v>2</v>
      </c>
      <c r="AI788" s="1">
        <f t="shared" si="118"/>
        <v>0</v>
      </c>
      <c r="AJ788" s="1">
        <f t="shared" si="119"/>
        <v>0</v>
      </c>
      <c r="AK788" s="1">
        <f t="shared" si="120"/>
        <v>0</v>
      </c>
      <c r="AL788" s="1">
        <f t="shared" si="121"/>
        <v>1</v>
      </c>
      <c r="AM788" s="1">
        <f t="shared" si="122"/>
        <v>1</v>
      </c>
    </row>
    <row r="789" spans="31:39" x14ac:dyDescent="0.25">
      <c r="AE789" s="1" t="s">
        <v>152</v>
      </c>
      <c r="AF789" s="1">
        <v>4.5</v>
      </c>
      <c r="AG789" s="1">
        <v>3</v>
      </c>
      <c r="AH789" s="1">
        <v>2</v>
      </c>
      <c r="AI789" s="1">
        <f t="shared" si="118"/>
        <v>0</v>
      </c>
      <c r="AJ789" s="1">
        <f t="shared" si="119"/>
        <v>0</v>
      </c>
      <c r="AK789" s="1">
        <f t="shared" si="120"/>
        <v>0</v>
      </c>
      <c r="AL789" s="1">
        <f t="shared" si="121"/>
        <v>1</v>
      </c>
      <c r="AM789" s="1">
        <f t="shared" si="122"/>
        <v>1</v>
      </c>
    </row>
    <row r="790" spans="31:39" x14ac:dyDescent="0.25">
      <c r="AE790" s="1" t="s">
        <v>93</v>
      </c>
      <c r="AF790" s="1">
        <v>4.5</v>
      </c>
      <c r="AG790" s="1">
        <v>3</v>
      </c>
      <c r="AH790" s="1">
        <v>2</v>
      </c>
      <c r="AI790" s="1">
        <f t="shared" si="118"/>
        <v>0</v>
      </c>
      <c r="AJ790" s="1">
        <f t="shared" si="119"/>
        <v>0</v>
      </c>
      <c r="AK790" s="1">
        <f t="shared" si="120"/>
        <v>0</v>
      </c>
      <c r="AL790" s="1">
        <f t="shared" si="121"/>
        <v>1</v>
      </c>
      <c r="AM790" s="1">
        <f t="shared" si="122"/>
        <v>1</v>
      </c>
    </row>
    <row r="791" spans="31:39" x14ac:dyDescent="0.25">
      <c r="AE791" s="1" t="s">
        <v>122</v>
      </c>
      <c r="AF791" s="1">
        <v>4.5</v>
      </c>
      <c r="AG791" s="1">
        <v>3</v>
      </c>
      <c r="AH791" s="1">
        <v>2</v>
      </c>
      <c r="AI791" s="1">
        <f t="shared" si="118"/>
        <v>0</v>
      </c>
      <c r="AJ791" s="1">
        <f t="shared" si="119"/>
        <v>0</v>
      </c>
      <c r="AK791" s="1">
        <f t="shared" si="120"/>
        <v>0</v>
      </c>
      <c r="AL791" s="1">
        <f t="shared" si="121"/>
        <v>1</v>
      </c>
      <c r="AM791" s="1">
        <f t="shared" si="122"/>
        <v>1</v>
      </c>
    </row>
    <row r="792" spans="31:39" x14ac:dyDescent="0.25">
      <c r="AE792" s="1" t="s">
        <v>185</v>
      </c>
      <c r="AF792" s="1">
        <v>4.5</v>
      </c>
      <c r="AG792" s="1">
        <v>3</v>
      </c>
      <c r="AH792" s="1">
        <v>2</v>
      </c>
      <c r="AI792" s="1">
        <f t="shared" si="118"/>
        <v>0</v>
      </c>
      <c r="AJ792" s="1">
        <f t="shared" si="119"/>
        <v>0</v>
      </c>
      <c r="AK792" s="1">
        <f t="shared" si="120"/>
        <v>0</v>
      </c>
      <c r="AL792" s="1">
        <f t="shared" si="121"/>
        <v>1</v>
      </c>
      <c r="AM792" s="1">
        <f t="shared" si="122"/>
        <v>1</v>
      </c>
    </row>
    <row r="793" spans="31:39" x14ac:dyDescent="0.25">
      <c r="AE793" s="1" t="s">
        <v>93</v>
      </c>
      <c r="AF793" s="1">
        <v>4.5</v>
      </c>
      <c r="AG793" s="1">
        <v>3</v>
      </c>
      <c r="AH793" s="1">
        <v>2</v>
      </c>
      <c r="AI793" s="1">
        <f t="shared" si="118"/>
        <v>0</v>
      </c>
      <c r="AJ793" s="1">
        <f t="shared" si="119"/>
        <v>0</v>
      </c>
      <c r="AK793" s="1">
        <f t="shared" si="120"/>
        <v>0</v>
      </c>
      <c r="AL793" s="1">
        <f t="shared" si="121"/>
        <v>1</v>
      </c>
      <c r="AM793" s="1">
        <f t="shared" si="122"/>
        <v>1</v>
      </c>
    </row>
    <row r="794" spans="31:39" x14ac:dyDescent="0.25">
      <c r="AE794" s="1" t="s">
        <v>62</v>
      </c>
      <c r="AF794" s="1">
        <v>4.5</v>
      </c>
      <c r="AG794" s="1">
        <v>3</v>
      </c>
      <c r="AH794" s="1">
        <v>2</v>
      </c>
      <c r="AI794" s="1">
        <f t="shared" si="118"/>
        <v>0</v>
      </c>
      <c r="AJ794" s="1">
        <f t="shared" si="119"/>
        <v>0</v>
      </c>
      <c r="AK794" s="1">
        <f t="shared" si="120"/>
        <v>0</v>
      </c>
      <c r="AL794" s="1">
        <f t="shared" si="121"/>
        <v>1</v>
      </c>
      <c r="AM794" s="1">
        <f t="shared" si="122"/>
        <v>1</v>
      </c>
    </row>
    <row r="795" spans="31:39" x14ac:dyDescent="0.25">
      <c r="AE795" s="1" t="s">
        <v>64</v>
      </c>
      <c r="AF795" s="1">
        <v>4.5</v>
      </c>
      <c r="AG795" s="1">
        <v>3</v>
      </c>
      <c r="AH795" s="1">
        <v>2</v>
      </c>
      <c r="AI795" s="1">
        <f t="shared" si="118"/>
        <v>0</v>
      </c>
      <c r="AJ795" s="1">
        <f t="shared" si="119"/>
        <v>0</v>
      </c>
      <c r="AK795" s="1">
        <f t="shared" si="120"/>
        <v>0</v>
      </c>
      <c r="AL795" s="1">
        <f t="shared" si="121"/>
        <v>1</v>
      </c>
      <c r="AM795" s="1">
        <f t="shared" si="122"/>
        <v>1</v>
      </c>
    </row>
    <row r="796" spans="31:39" x14ac:dyDescent="0.25">
      <c r="AE796" s="1" t="s">
        <v>111</v>
      </c>
      <c r="AF796" s="1">
        <v>4.5</v>
      </c>
      <c r="AG796" s="1">
        <v>3</v>
      </c>
      <c r="AH796" s="1">
        <v>2</v>
      </c>
      <c r="AI796" s="1">
        <f t="shared" si="118"/>
        <v>0</v>
      </c>
      <c r="AJ796" s="1">
        <f t="shared" si="119"/>
        <v>0</v>
      </c>
      <c r="AK796" s="1">
        <f t="shared" si="120"/>
        <v>0</v>
      </c>
      <c r="AL796" s="1">
        <f t="shared" si="121"/>
        <v>1</v>
      </c>
      <c r="AM796" s="1">
        <f t="shared" si="122"/>
        <v>1</v>
      </c>
    </row>
    <row r="797" spans="31:39" x14ac:dyDescent="0.25">
      <c r="AE797" s="1" t="s">
        <v>114</v>
      </c>
      <c r="AF797" s="1">
        <v>4.5</v>
      </c>
      <c r="AG797" s="1">
        <v>3</v>
      </c>
      <c r="AH797" s="1">
        <v>2</v>
      </c>
      <c r="AI797" s="1">
        <f t="shared" si="118"/>
        <v>0</v>
      </c>
      <c r="AJ797" s="1">
        <f t="shared" si="119"/>
        <v>0</v>
      </c>
      <c r="AK797" s="1">
        <f t="shared" si="120"/>
        <v>0</v>
      </c>
      <c r="AL797" s="1">
        <f t="shared" si="121"/>
        <v>1</v>
      </c>
      <c r="AM797" s="1">
        <f t="shared" si="122"/>
        <v>1</v>
      </c>
    </row>
    <row r="798" spans="31:39" x14ac:dyDescent="0.25">
      <c r="AE798" s="1" t="s">
        <v>124</v>
      </c>
      <c r="AF798" s="1">
        <v>4.5</v>
      </c>
      <c r="AG798" s="1">
        <v>3</v>
      </c>
      <c r="AH798" s="1">
        <v>2</v>
      </c>
      <c r="AI798" s="1">
        <f t="shared" si="118"/>
        <v>0</v>
      </c>
      <c r="AJ798" s="1">
        <f t="shared" si="119"/>
        <v>0</v>
      </c>
      <c r="AK798" s="1">
        <f t="shared" si="120"/>
        <v>0</v>
      </c>
      <c r="AL798" s="1">
        <f t="shared" si="121"/>
        <v>1</v>
      </c>
      <c r="AM798" s="1">
        <f t="shared" si="122"/>
        <v>1</v>
      </c>
    </row>
    <row r="799" spans="31:39" x14ac:dyDescent="0.25">
      <c r="AE799" s="1" t="s">
        <v>195</v>
      </c>
      <c r="AF799" s="1">
        <v>4.5</v>
      </c>
      <c r="AG799" s="1">
        <v>3</v>
      </c>
      <c r="AH799" s="1">
        <v>2</v>
      </c>
      <c r="AI799" s="1">
        <f t="shared" si="118"/>
        <v>0</v>
      </c>
      <c r="AJ799" s="1">
        <f t="shared" si="119"/>
        <v>0</v>
      </c>
      <c r="AK799" s="1">
        <f t="shared" si="120"/>
        <v>0</v>
      </c>
      <c r="AL799" s="1">
        <f t="shared" si="121"/>
        <v>1</v>
      </c>
      <c r="AM799" s="1">
        <f t="shared" si="122"/>
        <v>1</v>
      </c>
    </row>
    <row r="800" spans="31:39" x14ac:dyDescent="0.25">
      <c r="AE800" s="1" t="s">
        <v>195</v>
      </c>
      <c r="AF800" s="1">
        <v>4.5</v>
      </c>
      <c r="AG800" s="1">
        <v>3</v>
      </c>
      <c r="AH800" s="1">
        <v>2</v>
      </c>
      <c r="AI800" s="1">
        <f t="shared" si="118"/>
        <v>0</v>
      </c>
      <c r="AJ800" s="1">
        <f t="shared" si="119"/>
        <v>0</v>
      </c>
      <c r="AK800" s="1">
        <f t="shared" si="120"/>
        <v>0</v>
      </c>
      <c r="AL800" s="1">
        <f t="shared" si="121"/>
        <v>1</v>
      </c>
      <c r="AM800" s="1">
        <f t="shared" si="122"/>
        <v>1</v>
      </c>
    </row>
    <row r="801" spans="31:39" x14ac:dyDescent="0.25">
      <c r="AE801" s="1" t="s">
        <v>88</v>
      </c>
      <c r="AF801" s="1">
        <v>4.5</v>
      </c>
      <c r="AG801" s="1">
        <v>3</v>
      </c>
      <c r="AH801" s="1">
        <v>2</v>
      </c>
      <c r="AI801" s="1">
        <f t="shared" si="118"/>
        <v>0</v>
      </c>
      <c r="AJ801" s="1">
        <f t="shared" si="119"/>
        <v>0</v>
      </c>
      <c r="AK801" s="1">
        <f t="shared" si="120"/>
        <v>0</v>
      </c>
      <c r="AL801" s="1">
        <f t="shared" si="121"/>
        <v>1</v>
      </c>
      <c r="AM801" s="1">
        <f t="shared" si="122"/>
        <v>1</v>
      </c>
    </row>
    <row r="802" spans="31:39" x14ac:dyDescent="0.25">
      <c r="AE802" s="1" t="s">
        <v>93</v>
      </c>
      <c r="AF802" s="1">
        <v>4.5</v>
      </c>
      <c r="AG802" s="1">
        <v>3</v>
      </c>
      <c r="AH802" s="1">
        <v>1.5</v>
      </c>
      <c r="AI802" s="1">
        <f t="shared" si="118"/>
        <v>0</v>
      </c>
      <c r="AJ802" s="1">
        <f t="shared" si="119"/>
        <v>0</v>
      </c>
      <c r="AK802" s="1">
        <f t="shared" si="120"/>
        <v>0</v>
      </c>
      <c r="AL802" s="1">
        <f t="shared" si="121"/>
        <v>1</v>
      </c>
      <c r="AM802" s="1">
        <f t="shared" si="122"/>
        <v>1</v>
      </c>
    </row>
    <row r="803" spans="31:39" x14ac:dyDescent="0.25">
      <c r="AE803" s="1" t="s">
        <v>88</v>
      </c>
      <c r="AF803" s="1">
        <v>4.5</v>
      </c>
      <c r="AG803" s="1">
        <v>3</v>
      </c>
      <c r="AH803" s="1">
        <v>1</v>
      </c>
      <c r="AI803" s="1">
        <f t="shared" si="118"/>
        <v>0</v>
      </c>
      <c r="AJ803" s="1">
        <f t="shared" si="119"/>
        <v>0</v>
      </c>
      <c r="AK803" s="1">
        <f t="shared" si="120"/>
        <v>0</v>
      </c>
      <c r="AL803" s="1">
        <f t="shared" si="121"/>
        <v>1</v>
      </c>
      <c r="AM803" s="1">
        <f t="shared" si="122"/>
        <v>1</v>
      </c>
    </row>
    <row r="804" spans="31:39" x14ac:dyDescent="0.25">
      <c r="AE804" s="1" t="s">
        <v>88</v>
      </c>
      <c r="AF804" s="1">
        <v>4.5</v>
      </c>
      <c r="AG804" s="1">
        <v>3</v>
      </c>
      <c r="AH804" s="1">
        <v>1</v>
      </c>
      <c r="AI804" s="1">
        <f t="shared" si="118"/>
        <v>0</v>
      </c>
      <c r="AJ804" s="1">
        <f t="shared" si="119"/>
        <v>0</v>
      </c>
      <c r="AK804" s="1">
        <f t="shared" si="120"/>
        <v>0</v>
      </c>
      <c r="AL804" s="1">
        <f t="shared" si="121"/>
        <v>1</v>
      </c>
      <c r="AM804" s="1">
        <f t="shared" si="122"/>
        <v>1</v>
      </c>
    </row>
    <row r="805" spans="31:39" x14ac:dyDescent="0.25">
      <c r="AE805" s="1" t="s">
        <v>111</v>
      </c>
      <c r="AF805" s="1">
        <v>4.5</v>
      </c>
      <c r="AG805" s="1">
        <v>3</v>
      </c>
      <c r="AH805" s="1">
        <v>1</v>
      </c>
      <c r="AI805" s="1">
        <f t="shared" si="118"/>
        <v>0</v>
      </c>
      <c r="AJ805" s="1">
        <f t="shared" si="119"/>
        <v>0</v>
      </c>
      <c r="AK805" s="1">
        <f t="shared" si="120"/>
        <v>0</v>
      </c>
      <c r="AL805" s="1">
        <f t="shared" si="121"/>
        <v>1</v>
      </c>
      <c r="AM805" s="1">
        <f t="shared" si="122"/>
        <v>1</v>
      </c>
    </row>
    <row r="806" spans="31:39" x14ac:dyDescent="0.25">
      <c r="AE806" s="1" t="s">
        <v>122</v>
      </c>
      <c r="AF806" s="1">
        <v>4.5</v>
      </c>
      <c r="AG806" s="1">
        <v>3</v>
      </c>
      <c r="AH806" s="1">
        <v>1</v>
      </c>
      <c r="AI806" s="1">
        <f t="shared" si="118"/>
        <v>0</v>
      </c>
      <c r="AJ806" s="1">
        <f t="shared" si="119"/>
        <v>0</v>
      </c>
      <c r="AK806" s="1">
        <f t="shared" si="120"/>
        <v>0</v>
      </c>
      <c r="AL806" s="1">
        <f t="shared" si="121"/>
        <v>1</v>
      </c>
      <c r="AM806" s="1">
        <f t="shared" si="122"/>
        <v>1</v>
      </c>
    </row>
    <row r="807" spans="31:39" x14ac:dyDescent="0.25">
      <c r="AE807" s="1" t="s">
        <v>185</v>
      </c>
      <c r="AF807" s="1">
        <v>4.5</v>
      </c>
      <c r="AG807" s="1">
        <v>3</v>
      </c>
      <c r="AH807" s="1">
        <v>1</v>
      </c>
      <c r="AI807" s="1">
        <f t="shared" si="118"/>
        <v>0</v>
      </c>
      <c r="AJ807" s="1">
        <f t="shared" si="119"/>
        <v>0</v>
      </c>
      <c r="AK807" s="1">
        <f t="shared" si="120"/>
        <v>0</v>
      </c>
      <c r="AL807" s="1">
        <f t="shared" si="121"/>
        <v>1</v>
      </c>
      <c r="AM807" s="1">
        <f t="shared" si="122"/>
        <v>1</v>
      </c>
    </row>
    <row r="808" spans="31:39" x14ac:dyDescent="0.25">
      <c r="AE808" s="1" t="s">
        <v>62</v>
      </c>
      <c r="AF808" s="1">
        <v>4.5</v>
      </c>
      <c r="AG808" s="1">
        <v>3</v>
      </c>
      <c r="AH808" s="1">
        <v>1</v>
      </c>
      <c r="AI808" s="1">
        <f t="shared" si="118"/>
        <v>0</v>
      </c>
      <c r="AJ808" s="1">
        <f t="shared" si="119"/>
        <v>0</v>
      </c>
      <c r="AK808" s="1">
        <f t="shared" si="120"/>
        <v>0</v>
      </c>
      <c r="AL808" s="1">
        <f t="shared" si="121"/>
        <v>1</v>
      </c>
      <c r="AM808" s="1">
        <f t="shared" si="122"/>
        <v>1</v>
      </c>
    </row>
    <row r="809" spans="31:39" x14ac:dyDescent="0.25">
      <c r="AE809" s="1" t="s">
        <v>114</v>
      </c>
      <c r="AF809" s="1">
        <v>4.5</v>
      </c>
      <c r="AG809" s="1">
        <v>3</v>
      </c>
      <c r="AH809" s="1">
        <v>1</v>
      </c>
      <c r="AI809" s="1">
        <f t="shared" ref="AI809:AI872" si="123">IF(AND((10&gt;AH809),(AH809&gt;AG809),(AG809&gt;2)),1,0)</f>
        <v>0</v>
      </c>
      <c r="AJ809" s="1">
        <f t="shared" si="119"/>
        <v>0</v>
      </c>
      <c r="AK809" s="1">
        <f t="shared" si="120"/>
        <v>0</v>
      </c>
      <c r="AL809" s="1">
        <f t="shared" si="121"/>
        <v>1</v>
      </c>
      <c r="AM809" s="1">
        <f t="shared" si="122"/>
        <v>1</v>
      </c>
    </row>
    <row r="810" spans="31:39" x14ac:dyDescent="0.25">
      <c r="AE810" s="1" t="s">
        <v>88</v>
      </c>
      <c r="AF810" s="1">
        <v>4.5</v>
      </c>
      <c r="AG810" s="1">
        <v>3</v>
      </c>
      <c r="AH810" s="1">
        <v>1</v>
      </c>
      <c r="AI810" s="1">
        <f t="shared" si="123"/>
        <v>0</v>
      </c>
      <c r="AJ810" s="1">
        <f t="shared" si="119"/>
        <v>0</v>
      </c>
      <c r="AK810" s="1">
        <f t="shared" si="120"/>
        <v>0</v>
      </c>
      <c r="AL810" s="1">
        <f t="shared" si="121"/>
        <v>1</v>
      </c>
      <c r="AM810" s="1">
        <f t="shared" si="122"/>
        <v>1</v>
      </c>
    </row>
    <row r="811" spans="31:39" x14ac:dyDescent="0.25">
      <c r="AE811" s="1" t="s">
        <v>122</v>
      </c>
      <c r="AF811" s="1">
        <v>4.5</v>
      </c>
      <c r="AG811" s="1">
        <v>3</v>
      </c>
      <c r="AH811" s="1">
        <v>1</v>
      </c>
      <c r="AI811" s="1">
        <f t="shared" si="123"/>
        <v>0</v>
      </c>
      <c r="AJ811" s="1">
        <f t="shared" si="119"/>
        <v>0</v>
      </c>
      <c r="AK811" s="1">
        <f t="shared" si="120"/>
        <v>0</v>
      </c>
      <c r="AL811" s="1">
        <f t="shared" si="121"/>
        <v>1</v>
      </c>
      <c r="AM811" s="1">
        <f t="shared" si="122"/>
        <v>1</v>
      </c>
    </row>
    <row r="812" spans="31:39" x14ac:dyDescent="0.25">
      <c r="AE812" s="1" t="s">
        <v>122</v>
      </c>
      <c r="AF812" s="1">
        <v>4.5</v>
      </c>
      <c r="AG812" s="1">
        <v>3</v>
      </c>
      <c r="AH812" s="1">
        <v>1</v>
      </c>
      <c r="AI812" s="1">
        <f t="shared" si="123"/>
        <v>0</v>
      </c>
      <c r="AJ812" s="1">
        <f t="shared" si="119"/>
        <v>0</v>
      </c>
      <c r="AK812" s="1">
        <f t="shared" si="120"/>
        <v>0</v>
      </c>
      <c r="AL812" s="1">
        <f t="shared" si="121"/>
        <v>1</v>
      </c>
      <c r="AM812" s="1">
        <f t="shared" si="122"/>
        <v>1</v>
      </c>
    </row>
    <row r="813" spans="31:39" x14ac:dyDescent="0.25">
      <c r="AE813" s="1" t="s">
        <v>167</v>
      </c>
      <c r="AF813" s="1">
        <v>4.5</v>
      </c>
      <c r="AG813" s="1">
        <v>3</v>
      </c>
      <c r="AH813" s="1">
        <v>1</v>
      </c>
      <c r="AI813" s="1">
        <f t="shared" si="123"/>
        <v>0</v>
      </c>
      <c r="AJ813" s="1">
        <f t="shared" si="119"/>
        <v>0</v>
      </c>
      <c r="AK813" s="1">
        <f t="shared" si="120"/>
        <v>0</v>
      </c>
      <c r="AL813" s="1">
        <f t="shared" si="121"/>
        <v>1</v>
      </c>
      <c r="AM813" s="1">
        <f t="shared" si="122"/>
        <v>1</v>
      </c>
    </row>
    <row r="814" spans="31:39" x14ac:dyDescent="0.25">
      <c r="AE814" s="1" t="s">
        <v>111</v>
      </c>
      <c r="AF814" s="1">
        <v>4.5</v>
      </c>
      <c r="AG814" s="1">
        <v>3</v>
      </c>
      <c r="AH814" s="1">
        <v>1</v>
      </c>
      <c r="AI814" s="1">
        <f t="shared" si="123"/>
        <v>0</v>
      </c>
      <c r="AJ814" s="1">
        <f t="shared" si="119"/>
        <v>0</v>
      </c>
      <c r="AK814" s="1">
        <f t="shared" si="120"/>
        <v>0</v>
      </c>
      <c r="AL814" s="1">
        <f t="shared" si="121"/>
        <v>1</v>
      </c>
      <c r="AM814" s="1">
        <f t="shared" si="122"/>
        <v>1</v>
      </c>
    </row>
    <row r="815" spans="31:39" x14ac:dyDescent="0.25">
      <c r="AE815" s="1" t="s">
        <v>169</v>
      </c>
      <c r="AF815" s="1">
        <v>4.5</v>
      </c>
      <c r="AG815" s="1">
        <v>3</v>
      </c>
      <c r="AH815" s="1">
        <v>1</v>
      </c>
      <c r="AI815" s="1">
        <f t="shared" si="123"/>
        <v>0</v>
      </c>
      <c r="AJ815" s="1">
        <f t="shared" si="119"/>
        <v>0</v>
      </c>
      <c r="AK815" s="1">
        <f t="shared" si="120"/>
        <v>0</v>
      </c>
      <c r="AL815" s="1">
        <f t="shared" si="121"/>
        <v>1</v>
      </c>
      <c r="AM815" s="1">
        <f t="shared" si="122"/>
        <v>1</v>
      </c>
    </row>
    <row r="816" spans="31:39" x14ac:dyDescent="0.25">
      <c r="AE816" s="1" t="s">
        <v>62</v>
      </c>
      <c r="AF816" s="1">
        <v>4.5</v>
      </c>
      <c r="AG816" s="1">
        <v>3</v>
      </c>
      <c r="AH816" s="1">
        <v>1</v>
      </c>
      <c r="AI816" s="1">
        <f t="shared" si="123"/>
        <v>0</v>
      </c>
      <c r="AJ816" s="1">
        <f t="shared" si="119"/>
        <v>0</v>
      </c>
      <c r="AK816" s="1">
        <f t="shared" si="120"/>
        <v>0</v>
      </c>
      <c r="AL816" s="1">
        <f t="shared" si="121"/>
        <v>1</v>
      </c>
      <c r="AM816" s="1">
        <f t="shared" si="122"/>
        <v>1</v>
      </c>
    </row>
    <row r="817" spans="31:39" x14ac:dyDescent="0.25">
      <c r="AE817" s="1" t="s">
        <v>122</v>
      </c>
      <c r="AF817" s="1">
        <v>4.5</v>
      </c>
      <c r="AG817" s="1">
        <v>3</v>
      </c>
      <c r="AH817" s="1">
        <v>1</v>
      </c>
      <c r="AI817" s="1">
        <f t="shared" si="123"/>
        <v>0</v>
      </c>
      <c r="AJ817" s="1">
        <f t="shared" si="119"/>
        <v>0</v>
      </c>
      <c r="AK817" s="1">
        <f t="shared" si="120"/>
        <v>0</v>
      </c>
      <c r="AL817" s="1">
        <f t="shared" si="121"/>
        <v>1</v>
      </c>
      <c r="AM817" s="1">
        <f t="shared" si="122"/>
        <v>1</v>
      </c>
    </row>
    <row r="818" spans="31:39" x14ac:dyDescent="0.25">
      <c r="AE818" s="1" t="s">
        <v>111</v>
      </c>
      <c r="AF818" s="1">
        <v>4.5</v>
      </c>
      <c r="AG818" s="1">
        <v>3</v>
      </c>
      <c r="AH818" s="1">
        <v>1</v>
      </c>
      <c r="AI818" s="1">
        <f t="shared" si="123"/>
        <v>0</v>
      </c>
      <c r="AJ818" s="1">
        <f t="shared" si="119"/>
        <v>0</v>
      </c>
      <c r="AK818" s="1">
        <f t="shared" si="120"/>
        <v>0</v>
      </c>
      <c r="AL818" s="1">
        <f t="shared" si="121"/>
        <v>1</v>
      </c>
      <c r="AM818" s="1">
        <f t="shared" si="122"/>
        <v>1</v>
      </c>
    </row>
    <row r="819" spans="31:39" x14ac:dyDescent="0.25">
      <c r="AE819" s="1" t="s">
        <v>195</v>
      </c>
      <c r="AF819" s="1">
        <v>4.5</v>
      </c>
      <c r="AG819" s="1">
        <v>3</v>
      </c>
      <c r="AH819" s="1">
        <v>1</v>
      </c>
      <c r="AI819" s="1">
        <f t="shared" si="123"/>
        <v>0</v>
      </c>
      <c r="AJ819" s="1">
        <f t="shared" si="119"/>
        <v>0</v>
      </c>
      <c r="AK819" s="1">
        <f t="shared" si="120"/>
        <v>0</v>
      </c>
      <c r="AL819" s="1">
        <f t="shared" si="121"/>
        <v>1</v>
      </c>
      <c r="AM819" s="1">
        <f t="shared" si="122"/>
        <v>1</v>
      </c>
    </row>
    <row r="820" spans="31:39" x14ac:dyDescent="0.25">
      <c r="AE820" s="1" t="s">
        <v>152</v>
      </c>
      <c r="AF820" s="1">
        <v>4.5</v>
      </c>
      <c r="AG820" s="1">
        <v>3</v>
      </c>
      <c r="AH820" s="1">
        <v>1</v>
      </c>
      <c r="AI820" s="1">
        <f t="shared" si="123"/>
        <v>0</v>
      </c>
      <c r="AJ820" s="1">
        <f t="shared" si="119"/>
        <v>0</v>
      </c>
      <c r="AK820" s="1">
        <f t="shared" si="120"/>
        <v>0</v>
      </c>
      <c r="AL820" s="1">
        <f t="shared" si="121"/>
        <v>1</v>
      </c>
      <c r="AM820" s="1">
        <f t="shared" si="122"/>
        <v>1</v>
      </c>
    </row>
    <row r="821" spans="31:39" x14ac:dyDescent="0.25">
      <c r="AE821" s="1" t="s">
        <v>167</v>
      </c>
      <c r="AF821" s="1">
        <v>4.5</v>
      </c>
      <c r="AG821" s="1">
        <v>3</v>
      </c>
      <c r="AH821" s="1">
        <v>0</v>
      </c>
      <c r="AI821" s="1">
        <f t="shared" si="123"/>
        <v>0</v>
      </c>
      <c r="AJ821" s="1">
        <f t="shared" si="119"/>
        <v>0</v>
      </c>
      <c r="AK821" s="1">
        <f t="shared" si="120"/>
        <v>0</v>
      </c>
      <c r="AL821" s="1">
        <f t="shared" si="121"/>
        <v>1</v>
      </c>
      <c r="AM821" s="1">
        <f t="shared" si="122"/>
        <v>1</v>
      </c>
    </row>
    <row r="822" spans="31:39" x14ac:dyDescent="0.25">
      <c r="AE822" s="1" t="s">
        <v>88</v>
      </c>
      <c r="AF822" s="1">
        <v>4.5</v>
      </c>
      <c r="AG822" s="1">
        <v>3</v>
      </c>
      <c r="AH822" s="1">
        <v>0</v>
      </c>
      <c r="AI822" s="1">
        <f t="shared" si="123"/>
        <v>0</v>
      </c>
      <c r="AJ822" s="1">
        <f t="shared" si="119"/>
        <v>0</v>
      </c>
      <c r="AK822" s="1">
        <f t="shared" si="120"/>
        <v>0</v>
      </c>
      <c r="AL822" s="1">
        <f t="shared" si="121"/>
        <v>1</v>
      </c>
      <c r="AM822" s="1">
        <f t="shared" si="122"/>
        <v>1</v>
      </c>
    </row>
    <row r="823" spans="31:39" x14ac:dyDescent="0.25">
      <c r="AE823" s="1" t="s">
        <v>122</v>
      </c>
      <c r="AF823" s="1">
        <v>4.5</v>
      </c>
      <c r="AG823" s="1">
        <v>3</v>
      </c>
      <c r="AH823" s="1">
        <v>0</v>
      </c>
      <c r="AI823" s="1">
        <f t="shared" si="123"/>
        <v>0</v>
      </c>
      <c r="AJ823" s="1">
        <f t="shared" si="119"/>
        <v>0</v>
      </c>
      <c r="AK823" s="1">
        <f t="shared" si="120"/>
        <v>0</v>
      </c>
      <c r="AL823" s="1">
        <f t="shared" si="121"/>
        <v>1</v>
      </c>
      <c r="AM823" s="1">
        <f t="shared" si="122"/>
        <v>1</v>
      </c>
    </row>
    <row r="824" spans="31:39" x14ac:dyDescent="0.25">
      <c r="AE824" s="1" t="s">
        <v>124</v>
      </c>
      <c r="AF824" s="1">
        <v>4.5</v>
      </c>
      <c r="AG824" s="1">
        <v>3</v>
      </c>
      <c r="AH824" s="1">
        <v>0</v>
      </c>
      <c r="AI824" s="1">
        <f t="shared" si="123"/>
        <v>0</v>
      </c>
      <c r="AJ824" s="1">
        <f t="shared" si="119"/>
        <v>0</v>
      </c>
      <c r="AK824" s="1">
        <f t="shared" si="120"/>
        <v>0</v>
      </c>
      <c r="AL824" s="1">
        <f t="shared" si="121"/>
        <v>1</v>
      </c>
      <c r="AM824" s="1">
        <f t="shared" si="122"/>
        <v>1</v>
      </c>
    </row>
    <row r="825" spans="31:39" x14ac:dyDescent="0.25">
      <c r="AE825" s="1" t="s">
        <v>88</v>
      </c>
      <c r="AF825" s="1">
        <v>4.5</v>
      </c>
      <c r="AG825" s="1">
        <v>3</v>
      </c>
      <c r="AH825" s="1">
        <v>0</v>
      </c>
      <c r="AI825" s="1">
        <f t="shared" si="123"/>
        <v>0</v>
      </c>
      <c r="AJ825" s="1">
        <f t="shared" si="119"/>
        <v>0</v>
      </c>
      <c r="AK825" s="1">
        <f t="shared" si="120"/>
        <v>0</v>
      </c>
      <c r="AL825" s="1">
        <f t="shared" si="121"/>
        <v>1</v>
      </c>
      <c r="AM825" s="1">
        <f t="shared" si="122"/>
        <v>1</v>
      </c>
    </row>
    <row r="826" spans="31:39" x14ac:dyDescent="0.25">
      <c r="AE826" s="1" t="s">
        <v>167</v>
      </c>
      <c r="AF826" s="1">
        <v>4.5</v>
      </c>
      <c r="AG826" s="1">
        <v>3</v>
      </c>
      <c r="AH826" s="1">
        <v>-1</v>
      </c>
      <c r="AI826" s="1">
        <f t="shared" si="123"/>
        <v>0</v>
      </c>
      <c r="AJ826" s="1">
        <f t="shared" si="119"/>
        <v>0</v>
      </c>
      <c r="AK826" s="1">
        <f t="shared" si="120"/>
        <v>0</v>
      </c>
      <c r="AL826" s="1">
        <f t="shared" si="121"/>
        <v>1</v>
      </c>
      <c r="AM826" s="1">
        <f t="shared" si="122"/>
        <v>1</v>
      </c>
    </row>
    <row r="827" spans="31:39" x14ac:dyDescent="0.25">
      <c r="AE827" s="1" t="s">
        <v>88</v>
      </c>
      <c r="AF827" s="1">
        <v>4.5</v>
      </c>
      <c r="AG827" s="1">
        <v>3</v>
      </c>
      <c r="AH827" s="1">
        <v>-2</v>
      </c>
      <c r="AI827" s="1">
        <f t="shared" si="123"/>
        <v>0</v>
      </c>
      <c r="AJ827" s="1">
        <f t="shared" si="119"/>
        <v>0</v>
      </c>
      <c r="AK827" s="1">
        <f t="shared" si="120"/>
        <v>0</v>
      </c>
      <c r="AL827" s="1">
        <f t="shared" si="121"/>
        <v>1</v>
      </c>
      <c r="AM827" s="1">
        <f t="shared" si="122"/>
        <v>1</v>
      </c>
    </row>
    <row r="828" spans="31:39" x14ac:dyDescent="0.25">
      <c r="AE828" s="1" t="s">
        <v>74</v>
      </c>
      <c r="AF828" s="1">
        <v>4.4000000000000004</v>
      </c>
      <c r="AG828" s="1">
        <v>3</v>
      </c>
      <c r="AH828" s="1">
        <v>2</v>
      </c>
      <c r="AI828" s="1">
        <f t="shared" si="123"/>
        <v>0</v>
      </c>
      <c r="AJ828" s="1">
        <f t="shared" si="119"/>
        <v>0</v>
      </c>
      <c r="AK828" s="1">
        <f t="shared" si="120"/>
        <v>0</v>
      </c>
      <c r="AL828" s="1">
        <f t="shared" si="121"/>
        <v>1</v>
      </c>
      <c r="AM828" s="1">
        <f t="shared" si="122"/>
        <v>1</v>
      </c>
    </row>
    <row r="829" spans="31:39" x14ac:dyDescent="0.25">
      <c r="AE829" s="1" t="s">
        <v>157</v>
      </c>
      <c r="AF829" s="1">
        <v>4.4000000000000004</v>
      </c>
      <c r="AG829" s="1">
        <v>3</v>
      </c>
      <c r="AH829" s="1">
        <v>2</v>
      </c>
      <c r="AI829" s="1">
        <f t="shared" si="123"/>
        <v>0</v>
      </c>
      <c r="AJ829" s="1">
        <f t="shared" si="119"/>
        <v>0</v>
      </c>
      <c r="AK829" s="1">
        <f t="shared" si="120"/>
        <v>0</v>
      </c>
      <c r="AL829" s="1">
        <f t="shared" si="121"/>
        <v>1</v>
      </c>
      <c r="AM829" s="1">
        <f t="shared" si="122"/>
        <v>1</v>
      </c>
    </row>
    <row r="830" spans="31:39" x14ac:dyDescent="0.25">
      <c r="AE830" s="1" t="s">
        <v>142</v>
      </c>
      <c r="AF830" s="1">
        <v>4.4000000000000004</v>
      </c>
      <c r="AG830" s="1">
        <v>3</v>
      </c>
      <c r="AH830" s="1">
        <v>2</v>
      </c>
      <c r="AI830" s="1">
        <f t="shared" si="123"/>
        <v>0</v>
      </c>
      <c r="AJ830" s="1">
        <f t="shared" si="119"/>
        <v>0</v>
      </c>
      <c r="AK830" s="1">
        <f t="shared" si="120"/>
        <v>0</v>
      </c>
      <c r="AL830" s="1">
        <f t="shared" si="121"/>
        <v>1</v>
      </c>
      <c r="AM830" s="1">
        <f t="shared" si="122"/>
        <v>1</v>
      </c>
    </row>
    <row r="831" spans="31:39" x14ac:dyDescent="0.25">
      <c r="AE831" s="1" t="s">
        <v>74</v>
      </c>
      <c r="AF831" s="1">
        <v>4.4000000000000004</v>
      </c>
      <c r="AG831" s="1">
        <v>3</v>
      </c>
      <c r="AH831" s="1">
        <v>2</v>
      </c>
      <c r="AI831" s="1">
        <f t="shared" si="123"/>
        <v>0</v>
      </c>
      <c r="AJ831" s="1">
        <f t="shared" si="119"/>
        <v>0</v>
      </c>
      <c r="AK831" s="1">
        <f t="shared" si="120"/>
        <v>0</v>
      </c>
      <c r="AL831" s="1">
        <f t="shared" si="121"/>
        <v>1</v>
      </c>
      <c r="AM831" s="1">
        <f t="shared" si="122"/>
        <v>1</v>
      </c>
    </row>
    <row r="832" spans="31:39" x14ac:dyDescent="0.25">
      <c r="AE832" s="1" t="s">
        <v>108</v>
      </c>
      <c r="AF832" s="1">
        <v>4.4000000000000004</v>
      </c>
      <c r="AG832" s="1">
        <v>3</v>
      </c>
      <c r="AH832" s="1">
        <v>2</v>
      </c>
      <c r="AI832" s="1">
        <f t="shared" si="123"/>
        <v>0</v>
      </c>
      <c r="AJ832" s="1">
        <f t="shared" si="119"/>
        <v>0</v>
      </c>
      <c r="AK832" s="1">
        <f t="shared" si="120"/>
        <v>0</v>
      </c>
      <c r="AL832" s="1">
        <f t="shared" si="121"/>
        <v>1</v>
      </c>
      <c r="AM832" s="1">
        <f t="shared" si="122"/>
        <v>1</v>
      </c>
    </row>
    <row r="833" spans="31:39" x14ac:dyDescent="0.25">
      <c r="AE833" s="1" t="s">
        <v>142</v>
      </c>
      <c r="AF833" s="1">
        <v>4.4000000000000004</v>
      </c>
      <c r="AG833" s="1">
        <v>3</v>
      </c>
      <c r="AH833" s="1">
        <v>2</v>
      </c>
      <c r="AI833" s="1">
        <f t="shared" si="123"/>
        <v>0</v>
      </c>
      <c r="AJ833" s="1">
        <f t="shared" si="119"/>
        <v>0</v>
      </c>
      <c r="AK833" s="1">
        <f t="shared" si="120"/>
        <v>0</v>
      </c>
      <c r="AL833" s="1">
        <f t="shared" si="121"/>
        <v>1</v>
      </c>
      <c r="AM833" s="1">
        <f t="shared" si="122"/>
        <v>1</v>
      </c>
    </row>
    <row r="834" spans="31:39" x14ac:dyDescent="0.25">
      <c r="AE834" s="1" t="s">
        <v>196</v>
      </c>
      <c r="AF834" s="1">
        <v>4.4000000000000004</v>
      </c>
      <c r="AG834" s="1">
        <v>3</v>
      </c>
      <c r="AH834" s="1">
        <v>2</v>
      </c>
      <c r="AI834" s="1">
        <f t="shared" si="123"/>
        <v>0</v>
      </c>
      <c r="AJ834" s="1">
        <f t="shared" ref="AJ834:AJ897" si="124">IF(AND((AH834&lt;AG834),(AH834&gt;2),(AG834&lt;10)),1,0)</f>
        <v>0</v>
      </c>
      <c r="AK834" s="1">
        <f t="shared" ref="AK834:AK897" si="125">IF(AH834&gt;=10,1,0)</f>
        <v>0</v>
      </c>
      <c r="AL834" s="1">
        <f t="shared" ref="AL834:AL897" si="126">IF(AH834&lt;=2,1,0)</f>
        <v>1</v>
      </c>
      <c r="AM834" s="1">
        <f t="shared" ref="AM834:AM897" si="127">SUM(AI834:AL834)</f>
        <v>1</v>
      </c>
    </row>
    <row r="835" spans="31:39" x14ac:dyDescent="0.25">
      <c r="AE835" s="1" t="s">
        <v>125</v>
      </c>
      <c r="AF835" s="1">
        <v>4.4000000000000004</v>
      </c>
      <c r="AG835" s="1">
        <v>3</v>
      </c>
      <c r="AH835" s="1">
        <v>2</v>
      </c>
      <c r="AI835" s="1">
        <f t="shared" si="123"/>
        <v>0</v>
      </c>
      <c r="AJ835" s="1">
        <f t="shared" si="124"/>
        <v>0</v>
      </c>
      <c r="AK835" s="1">
        <f t="shared" si="125"/>
        <v>0</v>
      </c>
      <c r="AL835" s="1">
        <f t="shared" si="126"/>
        <v>1</v>
      </c>
      <c r="AM835" s="1">
        <f t="shared" si="127"/>
        <v>1</v>
      </c>
    </row>
    <row r="836" spans="31:39" x14ac:dyDescent="0.25">
      <c r="AE836" s="1" t="s">
        <v>105</v>
      </c>
      <c r="AF836" s="1">
        <v>4.4000000000000004</v>
      </c>
      <c r="AG836" s="1">
        <v>3</v>
      </c>
      <c r="AH836" s="1">
        <v>2</v>
      </c>
      <c r="AI836" s="1">
        <f t="shared" si="123"/>
        <v>0</v>
      </c>
      <c r="AJ836" s="1">
        <f t="shared" si="124"/>
        <v>0</v>
      </c>
      <c r="AK836" s="1">
        <f t="shared" si="125"/>
        <v>0</v>
      </c>
      <c r="AL836" s="1">
        <f t="shared" si="126"/>
        <v>1</v>
      </c>
      <c r="AM836" s="1">
        <f t="shared" si="127"/>
        <v>1</v>
      </c>
    </row>
    <row r="837" spans="31:39" x14ac:dyDescent="0.25">
      <c r="AE837" s="1" t="s">
        <v>196</v>
      </c>
      <c r="AF837" s="1">
        <v>4.4000000000000004</v>
      </c>
      <c r="AG837" s="1">
        <v>3</v>
      </c>
      <c r="AH837" s="1">
        <v>2</v>
      </c>
      <c r="AI837" s="1">
        <f t="shared" si="123"/>
        <v>0</v>
      </c>
      <c r="AJ837" s="1">
        <f t="shared" si="124"/>
        <v>0</v>
      </c>
      <c r="AK837" s="1">
        <f t="shared" si="125"/>
        <v>0</v>
      </c>
      <c r="AL837" s="1">
        <f t="shared" si="126"/>
        <v>1</v>
      </c>
      <c r="AM837" s="1">
        <f t="shared" si="127"/>
        <v>1</v>
      </c>
    </row>
    <row r="838" spans="31:39" x14ac:dyDescent="0.25">
      <c r="AE838" s="1" t="s">
        <v>125</v>
      </c>
      <c r="AF838" s="1">
        <v>4.4000000000000004</v>
      </c>
      <c r="AG838" s="1">
        <v>3</v>
      </c>
      <c r="AH838" s="1">
        <v>2</v>
      </c>
      <c r="AI838" s="1">
        <f t="shared" si="123"/>
        <v>0</v>
      </c>
      <c r="AJ838" s="1">
        <f t="shared" si="124"/>
        <v>0</v>
      </c>
      <c r="AK838" s="1">
        <f t="shared" si="125"/>
        <v>0</v>
      </c>
      <c r="AL838" s="1">
        <f t="shared" si="126"/>
        <v>1</v>
      </c>
      <c r="AM838" s="1">
        <f t="shared" si="127"/>
        <v>1</v>
      </c>
    </row>
    <row r="839" spans="31:39" x14ac:dyDescent="0.25">
      <c r="AE839" s="1" t="s">
        <v>125</v>
      </c>
      <c r="AF839" s="1">
        <v>4.4000000000000004</v>
      </c>
      <c r="AG839" s="1">
        <v>3</v>
      </c>
      <c r="AH839" s="1">
        <v>2</v>
      </c>
      <c r="AI839" s="1">
        <f t="shared" si="123"/>
        <v>0</v>
      </c>
      <c r="AJ839" s="1">
        <f t="shared" si="124"/>
        <v>0</v>
      </c>
      <c r="AK839" s="1">
        <f t="shared" si="125"/>
        <v>0</v>
      </c>
      <c r="AL839" s="1">
        <f t="shared" si="126"/>
        <v>1</v>
      </c>
      <c r="AM839" s="1">
        <f t="shared" si="127"/>
        <v>1</v>
      </c>
    </row>
    <row r="840" spans="31:39" x14ac:dyDescent="0.25">
      <c r="AE840" s="1" t="s">
        <v>74</v>
      </c>
      <c r="AF840" s="1">
        <v>4.4000000000000004</v>
      </c>
      <c r="AG840" s="1">
        <v>3</v>
      </c>
      <c r="AH840" s="1">
        <v>2</v>
      </c>
      <c r="AI840" s="1">
        <f t="shared" si="123"/>
        <v>0</v>
      </c>
      <c r="AJ840" s="1">
        <f t="shared" si="124"/>
        <v>0</v>
      </c>
      <c r="AK840" s="1">
        <f t="shared" si="125"/>
        <v>0</v>
      </c>
      <c r="AL840" s="1">
        <f t="shared" si="126"/>
        <v>1</v>
      </c>
      <c r="AM840" s="1">
        <f t="shared" si="127"/>
        <v>1</v>
      </c>
    </row>
    <row r="841" spans="31:39" x14ac:dyDescent="0.25">
      <c r="AE841" s="1" t="s">
        <v>108</v>
      </c>
      <c r="AF841" s="1">
        <v>4.4000000000000004</v>
      </c>
      <c r="AG841" s="1">
        <v>3</v>
      </c>
      <c r="AH841" s="1">
        <v>2</v>
      </c>
      <c r="AI841" s="1">
        <f t="shared" si="123"/>
        <v>0</v>
      </c>
      <c r="AJ841" s="1">
        <f t="shared" si="124"/>
        <v>0</v>
      </c>
      <c r="AK841" s="1">
        <f t="shared" si="125"/>
        <v>0</v>
      </c>
      <c r="AL841" s="1">
        <f t="shared" si="126"/>
        <v>1</v>
      </c>
      <c r="AM841" s="1">
        <f t="shared" si="127"/>
        <v>1</v>
      </c>
    </row>
    <row r="842" spans="31:39" x14ac:dyDescent="0.25">
      <c r="AE842" s="1" t="s">
        <v>207</v>
      </c>
      <c r="AF842" s="1">
        <v>4.4000000000000004</v>
      </c>
      <c r="AG842" s="1">
        <v>3</v>
      </c>
      <c r="AH842" s="1">
        <v>2</v>
      </c>
      <c r="AI842" s="1">
        <f t="shared" si="123"/>
        <v>0</v>
      </c>
      <c r="AJ842" s="1">
        <f t="shared" si="124"/>
        <v>0</v>
      </c>
      <c r="AK842" s="1">
        <f t="shared" si="125"/>
        <v>0</v>
      </c>
      <c r="AL842" s="1">
        <f t="shared" si="126"/>
        <v>1</v>
      </c>
      <c r="AM842" s="1">
        <f t="shared" si="127"/>
        <v>1</v>
      </c>
    </row>
    <row r="843" spans="31:39" x14ac:dyDescent="0.25">
      <c r="AE843" s="1" t="s">
        <v>189</v>
      </c>
      <c r="AF843" s="1">
        <v>4.4000000000000004</v>
      </c>
      <c r="AG843" s="1">
        <v>3</v>
      </c>
      <c r="AH843" s="1">
        <v>2</v>
      </c>
      <c r="AI843" s="1">
        <f t="shared" si="123"/>
        <v>0</v>
      </c>
      <c r="AJ843" s="1">
        <f t="shared" si="124"/>
        <v>0</v>
      </c>
      <c r="AK843" s="1">
        <f t="shared" si="125"/>
        <v>0</v>
      </c>
      <c r="AL843" s="1">
        <f t="shared" si="126"/>
        <v>1</v>
      </c>
      <c r="AM843" s="1">
        <f t="shared" si="127"/>
        <v>1</v>
      </c>
    </row>
    <row r="844" spans="31:39" x14ac:dyDescent="0.25">
      <c r="AE844" s="1" t="s">
        <v>123</v>
      </c>
      <c r="AF844" s="1">
        <v>4.4000000000000004</v>
      </c>
      <c r="AG844" s="1">
        <v>3</v>
      </c>
      <c r="AH844" s="1">
        <v>2</v>
      </c>
      <c r="AI844" s="1">
        <f t="shared" si="123"/>
        <v>0</v>
      </c>
      <c r="AJ844" s="1">
        <f t="shared" si="124"/>
        <v>0</v>
      </c>
      <c r="AK844" s="1">
        <f t="shared" si="125"/>
        <v>0</v>
      </c>
      <c r="AL844" s="1">
        <f t="shared" si="126"/>
        <v>1</v>
      </c>
      <c r="AM844" s="1">
        <f t="shared" si="127"/>
        <v>1</v>
      </c>
    </row>
    <row r="845" spans="31:39" x14ac:dyDescent="0.25">
      <c r="AE845" s="1" t="s">
        <v>189</v>
      </c>
      <c r="AF845" s="1">
        <v>4.4000000000000004</v>
      </c>
      <c r="AG845" s="1">
        <v>3</v>
      </c>
      <c r="AH845" s="1">
        <v>1.5</v>
      </c>
      <c r="AI845" s="1">
        <f t="shared" si="123"/>
        <v>0</v>
      </c>
      <c r="AJ845" s="1">
        <f t="shared" si="124"/>
        <v>0</v>
      </c>
      <c r="AK845" s="1">
        <f t="shared" si="125"/>
        <v>0</v>
      </c>
      <c r="AL845" s="1">
        <f t="shared" si="126"/>
        <v>1</v>
      </c>
      <c r="AM845" s="1">
        <f t="shared" si="127"/>
        <v>1</v>
      </c>
    </row>
    <row r="846" spans="31:39" x14ac:dyDescent="0.25">
      <c r="AE846" s="1" t="s">
        <v>83</v>
      </c>
      <c r="AF846" s="1">
        <v>4.4000000000000004</v>
      </c>
      <c r="AG846" s="1">
        <v>3</v>
      </c>
      <c r="AH846" s="1">
        <v>1</v>
      </c>
      <c r="AI846" s="1">
        <f t="shared" si="123"/>
        <v>0</v>
      </c>
      <c r="AJ846" s="1">
        <f t="shared" si="124"/>
        <v>0</v>
      </c>
      <c r="AK846" s="1">
        <f t="shared" si="125"/>
        <v>0</v>
      </c>
      <c r="AL846" s="1">
        <f t="shared" si="126"/>
        <v>1</v>
      </c>
      <c r="AM846" s="1">
        <f t="shared" si="127"/>
        <v>1</v>
      </c>
    </row>
    <row r="847" spans="31:39" x14ac:dyDescent="0.25">
      <c r="AE847" s="1" t="s">
        <v>123</v>
      </c>
      <c r="AF847" s="1">
        <v>4.4000000000000004</v>
      </c>
      <c r="AG847" s="1">
        <v>3</v>
      </c>
      <c r="AH847" s="1">
        <v>1</v>
      </c>
      <c r="AI847" s="1">
        <f t="shared" si="123"/>
        <v>0</v>
      </c>
      <c r="AJ847" s="1">
        <f t="shared" si="124"/>
        <v>0</v>
      </c>
      <c r="AK847" s="1">
        <f t="shared" si="125"/>
        <v>0</v>
      </c>
      <c r="AL847" s="1">
        <f t="shared" si="126"/>
        <v>1</v>
      </c>
      <c r="AM847" s="1">
        <f t="shared" si="127"/>
        <v>1</v>
      </c>
    </row>
    <row r="848" spans="31:39" x14ac:dyDescent="0.25">
      <c r="AE848" s="1" t="s">
        <v>125</v>
      </c>
      <c r="AF848" s="1">
        <v>4.4000000000000004</v>
      </c>
      <c r="AG848" s="1">
        <v>3</v>
      </c>
      <c r="AH848" s="1">
        <v>1</v>
      </c>
      <c r="AI848" s="1">
        <f t="shared" si="123"/>
        <v>0</v>
      </c>
      <c r="AJ848" s="1">
        <f t="shared" si="124"/>
        <v>0</v>
      </c>
      <c r="AK848" s="1">
        <f t="shared" si="125"/>
        <v>0</v>
      </c>
      <c r="AL848" s="1">
        <f t="shared" si="126"/>
        <v>1</v>
      </c>
      <c r="AM848" s="1">
        <f t="shared" si="127"/>
        <v>1</v>
      </c>
    </row>
    <row r="849" spans="31:39" x14ac:dyDescent="0.25">
      <c r="AE849" s="1" t="s">
        <v>69</v>
      </c>
      <c r="AF849" s="1">
        <v>4.4000000000000004</v>
      </c>
      <c r="AG849" s="1">
        <v>3</v>
      </c>
      <c r="AH849" s="1">
        <v>1</v>
      </c>
      <c r="AI849" s="1">
        <f t="shared" si="123"/>
        <v>0</v>
      </c>
      <c r="AJ849" s="1">
        <f t="shared" si="124"/>
        <v>0</v>
      </c>
      <c r="AK849" s="1">
        <f t="shared" si="125"/>
        <v>0</v>
      </c>
      <c r="AL849" s="1">
        <f t="shared" si="126"/>
        <v>1</v>
      </c>
      <c r="AM849" s="1">
        <f t="shared" si="127"/>
        <v>1</v>
      </c>
    </row>
    <row r="850" spans="31:39" x14ac:dyDescent="0.25">
      <c r="AE850" s="1" t="s">
        <v>74</v>
      </c>
      <c r="AF850" s="1">
        <v>4.4000000000000004</v>
      </c>
      <c r="AG850" s="1">
        <v>3</v>
      </c>
      <c r="AH850" s="1">
        <v>1</v>
      </c>
      <c r="AI850" s="1">
        <f t="shared" si="123"/>
        <v>0</v>
      </c>
      <c r="AJ850" s="1">
        <f t="shared" si="124"/>
        <v>0</v>
      </c>
      <c r="AK850" s="1">
        <f t="shared" si="125"/>
        <v>0</v>
      </c>
      <c r="AL850" s="1">
        <f t="shared" si="126"/>
        <v>1</v>
      </c>
      <c r="AM850" s="1">
        <f t="shared" si="127"/>
        <v>1</v>
      </c>
    </row>
    <row r="851" spans="31:39" x14ac:dyDescent="0.25">
      <c r="AE851" s="1" t="s">
        <v>123</v>
      </c>
      <c r="AF851" s="1">
        <v>4.4000000000000004</v>
      </c>
      <c r="AG851" s="1">
        <v>3</v>
      </c>
      <c r="AH851" s="1">
        <v>1</v>
      </c>
      <c r="AI851" s="1">
        <f t="shared" si="123"/>
        <v>0</v>
      </c>
      <c r="AJ851" s="1">
        <f t="shared" si="124"/>
        <v>0</v>
      </c>
      <c r="AK851" s="1">
        <f t="shared" si="125"/>
        <v>0</v>
      </c>
      <c r="AL851" s="1">
        <f t="shared" si="126"/>
        <v>1</v>
      </c>
      <c r="AM851" s="1">
        <f t="shared" si="127"/>
        <v>1</v>
      </c>
    </row>
    <row r="852" spans="31:39" x14ac:dyDescent="0.25">
      <c r="AE852" s="1" t="s">
        <v>83</v>
      </c>
      <c r="AF852" s="1">
        <v>4.4000000000000004</v>
      </c>
      <c r="AG852" s="1">
        <v>3</v>
      </c>
      <c r="AH852" s="1">
        <v>1</v>
      </c>
      <c r="AI852" s="1">
        <f t="shared" si="123"/>
        <v>0</v>
      </c>
      <c r="AJ852" s="1">
        <f t="shared" si="124"/>
        <v>0</v>
      </c>
      <c r="AK852" s="1">
        <f t="shared" si="125"/>
        <v>0</v>
      </c>
      <c r="AL852" s="1">
        <f t="shared" si="126"/>
        <v>1</v>
      </c>
      <c r="AM852" s="1">
        <f t="shared" si="127"/>
        <v>1</v>
      </c>
    </row>
    <row r="853" spans="31:39" x14ac:dyDescent="0.25">
      <c r="AE853" s="1" t="s">
        <v>123</v>
      </c>
      <c r="AF853" s="1">
        <v>4.4000000000000004</v>
      </c>
      <c r="AG853" s="1">
        <v>3</v>
      </c>
      <c r="AH853" s="1">
        <v>1</v>
      </c>
      <c r="AI853" s="1">
        <f t="shared" si="123"/>
        <v>0</v>
      </c>
      <c r="AJ853" s="1">
        <f t="shared" si="124"/>
        <v>0</v>
      </c>
      <c r="AK853" s="1">
        <f t="shared" si="125"/>
        <v>0</v>
      </c>
      <c r="AL853" s="1">
        <f t="shared" si="126"/>
        <v>1</v>
      </c>
      <c r="AM853" s="1">
        <f t="shared" si="127"/>
        <v>1</v>
      </c>
    </row>
    <row r="854" spans="31:39" x14ac:dyDescent="0.25">
      <c r="AE854" s="1" t="s">
        <v>74</v>
      </c>
      <c r="AF854" s="1">
        <v>4.4000000000000004</v>
      </c>
      <c r="AG854" s="1">
        <v>3</v>
      </c>
      <c r="AH854" s="1">
        <v>1</v>
      </c>
      <c r="AI854" s="1">
        <f t="shared" si="123"/>
        <v>0</v>
      </c>
      <c r="AJ854" s="1">
        <f t="shared" si="124"/>
        <v>0</v>
      </c>
      <c r="AK854" s="1">
        <f t="shared" si="125"/>
        <v>0</v>
      </c>
      <c r="AL854" s="1">
        <f t="shared" si="126"/>
        <v>1</v>
      </c>
      <c r="AM854" s="1">
        <f t="shared" si="127"/>
        <v>1</v>
      </c>
    </row>
    <row r="855" spans="31:39" x14ac:dyDescent="0.25">
      <c r="AE855" s="1" t="s">
        <v>105</v>
      </c>
      <c r="AF855" s="1">
        <v>4.4000000000000004</v>
      </c>
      <c r="AG855" s="1">
        <v>3</v>
      </c>
      <c r="AH855" s="1">
        <v>1</v>
      </c>
      <c r="AI855" s="1">
        <f t="shared" si="123"/>
        <v>0</v>
      </c>
      <c r="AJ855" s="1">
        <f t="shared" si="124"/>
        <v>0</v>
      </c>
      <c r="AK855" s="1">
        <f t="shared" si="125"/>
        <v>0</v>
      </c>
      <c r="AL855" s="1">
        <f t="shared" si="126"/>
        <v>1</v>
      </c>
      <c r="AM855" s="1">
        <f t="shared" si="127"/>
        <v>1</v>
      </c>
    </row>
    <row r="856" spans="31:39" x14ac:dyDescent="0.25">
      <c r="AE856" s="1" t="s">
        <v>123</v>
      </c>
      <c r="AF856" s="1">
        <v>4.4000000000000004</v>
      </c>
      <c r="AG856" s="1">
        <v>3</v>
      </c>
      <c r="AH856" s="1">
        <v>1</v>
      </c>
      <c r="AI856" s="1">
        <f t="shared" si="123"/>
        <v>0</v>
      </c>
      <c r="AJ856" s="1">
        <f t="shared" si="124"/>
        <v>0</v>
      </c>
      <c r="AK856" s="1">
        <f t="shared" si="125"/>
        <v>0</v>
      </c>
      <c r="AL856" s="1">
        <f t="shared" si="126"/>
        <v>1</v>
      </c>
      <c r="AM856" s="1">
        <f t="shared" si="127"/>
        <v>1</v>
      </c>
    </row>
    <row r="857" spans="31:39" x14ac:dyDescent="0.25">
      <c r="AE857" s="1" t="s">
        <v>139</v>
      </c>
      <c r="AF857" s="1">
        <v>4.4000000000000004</v>
      </c>
      <c r="AG857" s="1">
        <v>3</v>
      </c>
      <c r="AH857" s="1">
        <v>1</v>
      </c>
      <c r="AI857" s="1">
        <f t="shared" si="123"/>
        <v>0</v>
      </c>
      <c r="AJ857" s="1">
        <f t="shared" si="124"/>
        <v>0</v>
      </c>
      <c r="AK857" s="1">
        <f t="shared" si="125"/>
        <v>0</v>
      </c>
      <c r="AL857" s="1">
        <f t="shared" si="126"/>
        <v>1</v>
      </c>
      <c r="AM857" s="1">
        <f t="shared" si="127"/>
        <v>1</v>
      </c>
    </row>
    <row r="858" spans="31:39" x14ac:dyDescent="0.25">
      <c r="AE858" s="1" t="s">
        <v>157</v>
      </c>
      <c r="AF858" s="1">
        <v>4.4000000000000004</v>
      </c>
      <c r="AG858" s="1">
        <v>3</v>
      </c>
      <c r="AH858" s="1">
        <v>1</v>
      </c>
      <c r="AI858" s="1">
        <f t="shared" si="123"/>
        <v>0</v>
      </c>
      <c r="AJ858" s="1">
        <f t="shared" si="124"/>
        <v>0</v>
      </c>
      <c r="AK858" s="1">
        <f t="shared" si="125"/>
        <v>0</v>
      </c>
      <c r="AL858" s="1">
        <f t="shared" si="126"/>
        <v>1</v>
      </c>
      <c r="AM858" s="1">
        <f t="shared" si="127"/>
        <v>1</v>
      </c>
    </row>
    <row r="859" spans="31:39" x14ac:dyDescent="0.25">
      <c r="AE859" s="1" t="s">
        <v>149</v>
      </c>
      <c r="AF859" s="1">
        <v>4.4000000000000004</v>
      </c>
      <c r="AG859" s="1">
        <v>3</v>
      </c>
      <c r="AH859" s="1">
        <v>1</v>
      </c>
      <c r="AI859" s="1">
        <f t="shared" si="123"/>
        <v>0</v>
      </c>
      <c r="AJ859" s="1">
        <f t="shared" si="124"/>
        <v>0</v>
      </c>
      <c r="AK859" s="1">
        <f t="shared" si="125"/>
        <v>0</v>
      </c>
      <c r="AL859" s="1">
        <f t="shared" si="126"/>
        <v>1</v>
      </c>
      <c r="AM859" s="1">
        <f t="shared" si="127"/>
        <v>1</v>
      </c>
    </row>
    <row r="860" spans="31:39" x14ac:dyDescent="0.25">
      <c r="AE860" s="1" t="s">
        <v>108</v>
      </c>
      <c r="AF860" s="1">
        <v>4.4000000000000004</v>
      </c>
      <c r="AG860" s="1">
        <v>3</v>
      </c>
      <c r="AH860" s="1">
        <v>1</v>
      </c>
      <c r="AI860" s="1">
        <f t="shared" si="123"/>
        <v>0</v>
      </c>
      <c r="AJ860" s="1">
        <f t="shared" si="124"/>
        <v>0</v>
      </c>
      <c r="AK860" s="1">
        <f t="shared" si="125"/>
        <v>0</v>
      </c>
      <c r="AL860" s="1">
        <f t="shared" si="126"/>
        <v>1</v>
      </c>
      <c r="AM860" s="1">
        <f t="shared" si="127"/>
        <v>1</v>
      </c>
    </row>
    <row r="861" spans="31:39" x14ac:dyDescent="0.25">
      <c r="AE861" s="1" t="s">
        <v>149</v>
      </c>
      <c r="AF861" s="1">
        <v>4.4000000000000004</v>
      </c>
      <c r="AG861" s="1">
        <v>3</v>
      </c>
      <c r="AH861" s="1">
        <v>1</v>
      </c>
      <c r="AI861" s="1">
        <f t="shared" si="123"/>
        <v>0</v>
      </c>
      <c r="AJ861" s="1">
        <f t="shared" si="124"/>
        <v>0</v>
      </c>
      <c r="AK861" s="1">
        <f t="shared" si="125"/>
        <v>0</v>
      </c>
      <c r="AL861" s="1">
        <f t="shared" si="126"/>
        <v>1</v>
      </c>
      <c r="AM861" s="1">
        <f t="shared" si="127"/>
        <v>1</v>
      </c>
    </row>
    <row r="862" spans="31:39" x14ac:dyDescent="0.25">
      <c r="AE862" s="1" t="s">
        <v>142</v>
      </c>
      <c r="AF862" s="1">
        <v>4.4000000000000004</v>
      </c>
      <c r="AG862" s="1">
        <v>3</v>
      </c>
      <c r="AH862" s="1">
        <v>1</v>
      </c>
      <c r="AI862" s="1">
        <f t="shared" si="123"/>
        <v>0</v>
      </c>
      <c r="AJ862" s="1">
        <f t="shared" si="124"/>
        <v>0</v>
      </c>
      <c r="AK862" s="1">
        <f t="shared" si="125"/>
        <v>0</v>
      </c>
      <c r="AL862" s="1">
        <f t="shared" si="126"/>
        <v>1</v>
      </c>
      <c r="AM862" s="1">
        <f t="shared" si="127"/>
        <v>1</v>
      </c>
    </row>
    <row r="863" spans="31:39" x14ac:dyDescent="0.25">
      <c r="AE863" s="1" t="s">
        <v>123</v>
      </c>
      <c r="AF863" s="1">
        <v>4.4000000000000004</v>
      </c>
      <c r="AG863" s="1">
        <v>3</v>
      </c>
      <c r="AH863" s="1">
        <v>1</v>
      </c>
      <c r="AI863" s="1">
        <f t="shared" si="123"/>
        <v>0</v>
      </c>
      <c r="AJ863" s="1">
        <f t="shared" si="124"/>
        <v>0</v>
      </c>
      <c r="AK863" s="1">
        <f t="shared" si="125"/>
        <v>0</v>
      </c>
      <c r="AL863" s="1">
        <f t="shared" si="126"/>
        <v>1</v>
      </c>
      <c r="AM863" s="1">
        <f t="shared" si="127"/>
        <v>1</v>
      </c>
    </row>
    <row r="864" spans="31:39" x14ac:dyDescent="0.25">
      <c r="AE864" s="1" t="s">
        <v>69</v>
      </c>
      <c r="AF864" s="1">
        <v>4.4000000000000004</v>
      </c>
      <c r="AG864" s="1">
        <v>3</v>
      </c>
      <c r="AH864" s="1">
        <v>1</v>
      </c>
      <c r="AI864" s="1">
        <f t="shared" si="123"/>
        <v>0</v>
      </c>
      <c r="AJ864" s="1">
        <f t="shared" si="124"/>
        <v>0</v>
      </c>
      <c r="AK864" s="1">
        <f t="shared" si="125"/>
        <v>0</v>
      </c>
      <c r="AL864" s="1">
        <f t="shared" si="126"/>
        <v>1</v>
      </c>
      <c r="AM864" s="1">
        <f t="shared" si="127"/>
        <v>1</v>
      </c>
    </row>
    <row r="865" spans="31:39" x14ac:dyDescent="0.25">
      <c r="AE865" s="1" t="s">
        <v>197</v>
      </c>
      <c r="AF865" s="1">
        <v>4.4000000000000004</v>
      </c>
      <c r="AG865" s="1">
        <v>3</v>
      </c>
      <c r="AH865" s="1">
        <v>1</v>
      </c>
      <c r="AI865" s="1">
        <f t="shared" si="123"/>
        <v>0</v>
      </c>
      <c r="AJ865" s="1">
        <f t="shared" si="124"/>
        <v>0</v>
      </c>
      <c r="AK865" s="1">
        <f t="shared" si="125"/>
        <v>0</v>
      </c>
      <c r="AL865" s="1">
        <f t="shared" si="126"/>
        <v>1</v>
      </c>
      <c r="AM865" s="1">
        <f t="shared" si="127"/>
        <v>1</v>
      </c>
    </row>
    <row r="866" spans="31:39" x14ac:dyDescent="0.25">
      <c r="AE866" s="1" t="s">
        <v>108</v>
      </c>
      <c r="AF866" s="1">
        <v>4.4000000000000004</v>
      </c>
      <c r="AG866" s="1">
        <v>3</v>
      </c>
      <c r="AH866" s="1">
        <v>1</v>
      </c>
      <c r="AI866" s="1">
        <f t="shared" si="123"/>
        <v>0</v>
      </c>
      <c r="AJ866" s="1">
        <f t="shared" si="124"/>
        <v>0</v>
      </c>
      <c r="AK866" s="1">
        <f t="shared" si="125"/>
        <v>0</v>
      </c>
      <c r="AL866" s="1">
        <f t="shared" si="126"/>
        <v>1</v>
      </c>
      <c r="AM866" s="1">
        <f t="shared" si="127"/>
        <v>1</v>
      </c>
    </row>
    <row r="867" spans="31:39" x14ac:dyDescent="0.25">
      <c r="AE867" s="1" t="s">
        <v>74</v>
      </c>
      <c r="AF867" s="1">
        <v>4.4000000000000004</v>
      </c>
      <c r="AG867" s="1">
        <v>3</v>
      </c>
      <c r="AH867" s="1">
        <v>1</v>
      </c>
      <c r="AI867" s="1">
        <f t="shared" si="123"/>
        <v>0</v>
      </c>
      <c r="AJ867" s="1">
        <f t="shared" si="124"/>
        <v>0</v>
      </c>
      <c r="AK867" s="1">
        <f t="shared" si="125"/>
        <v>0</v>
      </c>
      <c r="AL867" s="1">
        <f t="shared" si="126"/>
        <v>1</v>
      </c>
      <c r="AM867" s="1">
        <f t="shared" si="127"/>
        <v>1</v>
      </c>
    </row>
    <row r="868" spans="31:39" x14ac:dyDescent="0.25">
      <c r="AE868" s="1" t="s">
        <v>197</v>
      </c>
      <c r="AF868" s="1">
        <v>4.4000000000000004</v>
      </c>
      <c r="AG868" s="1">
        <v>3</v>
      </c>
      <c r="AH868" s="1">
        <v>1</v>
      </c>
      <c r="AI868" s="1">
        <f t="shared" si="123"/>
        <v>0</v>
      </c>
      <c r="AJ868" s="1">
        <f t="shared" si="124"/>
        <v>0</v>
      </c>
      <c r="AK868" s="1">
        <f t="shared" si="125"/>
        <v>0</v>
      </c>
      <c r="AL868" s="1">
        <f t="shared" si="126"/>
        <v>1</v>
      </c>
      <c r="AM868" s="1">
        <f t="shared" si="127"/>
        <v>1</v>
      </c>
    </row>
    <row r="869" spans="31:39" x14ac:dyDescent="0.25">
      <c r="AE869" s="1" t="s">
        <v>105</v>
      </c>
      <c r="AF869" s="1">
        <v>4.4000000000000004</v>
      </c>
      <c r="AG869" s="1">
        <v>3</v>
      </c>
      <c r="AH869" s="1">
        <v>1</v>
      </c>
      <c r="AI869" s="1">
        <f t="shared" si="123"/>
        <v>0</v>
      </c>
      <c r="AJ869" s="1">
        <f t="shared" si="124"/>
        <v>0</v>
      </c>
      <c r="AK869" s="1">
        <f t="shared" si="125"/>
        <v>0</v>
      </c>
      <c r="AL869" s="1">
        <f t="shared" si="126"/>
        <v>1</v>
      </c>
      <c r="AM869" s="1">
        <f t="shared" si="127"/>
        <v>1</v>
      </c>
    </row>
    <row r="870" spans="31:39" x14ac:dyDescent="0.25">
      <c r="AE870" s="1" t="s">
        <v>142</v>
      </c>
      <c r="AF870" s="1">
        <v>4.4000000000000004</v>
      </c>
      <c r="AG870" s="1">
        <v>3</v>
      </c>
      <c r="AH870" s="1">
        <v>1</v>
      </c>
      <c r="AI870" s="1">
        <f t="shared" si="123"/>
        <v>0</v>
      </c>
      <c r="AJ870" s="1">
        <f t="shared" si="124"/>
        <v>0</v>
      </c>
      <c r="AK870" s="1">
        <f t="shared" si="125"/>
        <v>0</v>
      </c>
      <c r="AL870" s="1">
        <f t="shared" si="126"/>
        <v>1</v>
      </c>
      <c r="AM870" s="1">
        <f t="shared" si="127"/>
        <v>1</v>
      </c>
    </row>
    <row r="871" spans="31:39" x14ac:dyDescent="0.25">
      <c r="AE871" s="1" t="s">
        <v>200</v>
      </c>
      <c r="AF871" s="1">
        <v>4.4000000000000004</v>
      </c>
      <c r="AG871" s="1">
        <v>3</v>
      </c>
      <c r="AH871" s="1">
        <v>1</v>
      </c>
      <c r="AI871" s="1">
        <f t="shared" si="123"/>
        <v>0</v>
      </c>
      <c r="AJ871" s="1">
        <f t="shared" si="124"/>
        <v>0</v>
      </c>
      <c r="AK871" s="1">
        <f t="shared" si="125"/>
        <v>0</v>
      </c>
      <c r="AL871" s="1">
        <f t="shared" si="126"/>
        <v>1</v>
      </c>
      <c r="AM871" s="1">
        <f t="shared" si="127"/>
        <v>1</v>
      </c>
    </row>
    <row r="872" spans="31:39" x14ac:dyDescent="0.25">
      <c r="AE872" s="1" t="s">
        <v>197</v>
      </c>
      <c r="AF872" s="1">
        <v>4.4000000000000004</v>
      </c>
      <c r="AG872" s="1">
        <v>3</v>
      </c>
      <c r="AH872" s="1">
        <v>1</v>
      </c>
      <c r="AI872" s="1">
        <f t="shared" si="123"/>
        <v>0</v>
      </c>
      <c r="AJ872" s="1">
        <f t="shared" si="124"/>
        <v>0</v>
      </c>
      <c r="AK872" s="1">
        <f t="shared" si="125"/>
        <v>0</v>
      </c>
      <c r="AL872" s="1">
        <f t="shared" si="126"/>
        <v>1</v>
      </c>
      <c r="AM872" s="1">
        <f t="shared" si="127"/>
        <v>1</v>
      </c>
    </row>
    <row r="873" spans="31:39" x14ac:dyDescent="0.25">
      <c r="AE873" s="1" t="s">
        <v>149</v>
      </c>
      <c r="AF873" s="1">
        <v>4.4000000000000004</v>
      </c>
      <c r="AG873" s="1">
        <v>3</v>
      </c>
      <c r="AH873" s="1">
        <v>1</v>
      </c>
      <c r="AI873" s="1">
        <f t="shared" ref="AI873:AI936" si="128">IF(AND((10&gt;AH873),(AH873&gt;AG873),(AG873&gt;2)),1,0)</f>
        <v>0</v>
      </c>
      <c r="AJ873" s="1">
        <f t="shared" si="124"/>
        <v>0</v>
      </c>
      <c r="AK873" s="1">
        <f t="shared" si="125"/>
        <v>0</v>
      </c>
      <c r="AL873" s="1">
        <f t="shared" si="126"/>
        <v>1</v>
      </c>
      <c r="AM873" s="1">
        <f t="shared" si="127"/>
        <v>1</v>
      </c>
    </row>
    <row r="874" spans="31:39" x14ac:dyDescent="0.25">
      <c r="AE874" s="1" t="s">
        <v>197</v>
      </c>
      <c r="AF874" s="1">
        <v>4.4000000000000004</v>
      </c>
      <c r="AG874" s="1">
        <v>3</v>
      </c>
      <c r="AH874" s="1">
        <v>1</v>
      </c>
      <c r="AI874" s="1">
        <f t="shared" si="128"/>
        <v>0</v>
      </c>
      <c r="AJ874" s="1">
        <f t="shared" si="124"/>
        <v>0</v>
      </c>
      <c r="AK874" s="1">
        <f t="shared" si="125"/>
        <v>0</v>
      </c>
      <c r="AL874" s="1">
        <f t="shared" si="126"/>
        <v>1</v>
      </c>
      <c r="AM874" s="1">
        <f t="shared" si="127"/>
        <v>1</v>
      </c>
    </row>
    <row r="875" spans="31:39" x14ac:dyDescent="0.25">
      <c r="AE875" s="1" t="s">
        <v>189</v>
      </c>
      <c r="AF875" s="1">
        <v>4.4000000000000004</v>
      </c>
      <c r="AG875" s="1">
        <v>3</v>
      </c>
      <c r="AH875" s="1">
        <v>1</v>
      </c>
      <c r="AI875" s="1">
        <f t="shared" si="128"/>
        <v>0</v>
      </c>
      <c r="AJ875" s="1">
        <f t="shared" si="124"/>
        <v>0</v>
      </c>
      <c r="AK875" s="1">
        <f t="shared" si="125"/>
        <v>0</v>
      </c>
      <c r="AL875" s="1">
        <f t="shared" si="126"/>
        <v>1</v>
      </c>
      <c r="AM875" s="1">
        <f t="shared" si="127"/>
        <v>1</v>
      </c>
    </row>
    <row r="876" spans="31:39" x14ac:dyDescent="0.25">
      <c r="AE876" s="1" t="s">
        <v>200</v>
      </c>
      <c r="AF876" s="1">
        <v>4.4000000000000004</v>
      </c>
      <c r="AG876" s="1">
        <v>3</v>
      </c>
      <c r="AH876" s="1">
        <v>1</v>
      </c>
      <c r="AI876" s="1">
        <f t="shared" si="128"/>
        <v>0</v>
      </c>
      <c r="AJ876" s="1">
        <f t="shared" si="124"/>
        <v>0</v>
      </c>
      <c r="AK876" s="1">
        <f t="shared" si="125"/>
        <v>0</v>
      </c>
      <c r="AL876" s="1">
        <f t="shared" si="126"/>
        <v>1</v>
      </c>
      <c r="AM876" s="1">
        <f t="shared" si="127"/>
        <v>1</v>
      </c>
    </row>
    <row r="877" spans="31:39" x14ac:dyDescent="0.25">
      <c r="AE877" s="1" t="s">
        <v>74</v>
      </c>
      <c r="AF877" s="1">
        <v>4.4000000000000004</v>
      </c>
      <c r="AG877" s="1">
        <v>3</v>
      </c>
      <c r="AH877" s="1">
        <v>1</v>
      </c>
      <c r="AI877" s="1">
        <f t="shared" si="128"/>
        <v>0</v>
      </c>
      <c r="AJ877" s="1">
        <f t="shared" si="124"/>
        <v>0</v>
      </c>
      <c r="AK877" s="1">
        <f t="shared" si="125"/>
        <v>0</v>
      </c>
      <c r="AL877" s="1">
        <f t="shared" si="126"/>
        <v>1</v>
      </c>
      <c r="AM877" s="1">
        <f t="shared" si="127"/>
        <v>1</v>
      </c>
    </row>
    <row r="878" spans="31:39" x14ac:dyDescent="0.25">
      <c r="AE878" s="1" t="s">
        <v>125</v>
      </c>
      <c r="AF878" s="1">
        <v>4.4000000000000004</v>
      </c>
      <c r="AG878" s="1">
        <v>3</v>
      </c>
      <c r="AH878" s="1">
        <v>1</v>
      </c>
      <c r="AI878" s="1">
        <f t="shared" si="128"/>
        <v>0</v>
      </c>
      <c r="AJ878" s="1">
        <f t="shared" si="124"/>
        <v>0</v>
      </c>
      <c r="AK878" s="1">
        <f t="shared" si="125"/>
        <v>0</v>
      </c>
      <c r="AL878" s="1">
        <f t="shared" si="126"/>
        <v>1</v>
      </c>
      <c r="AM878" s="1">
        <f t="shared" si="127"/>
        <v>1</v>
      </c>
    </row>
    <row r="879" spans="31:39" x14ac:dyDescent="0.25">
      <c r="AE879" s="1" t="s">
        <v>168</v>
      </c>
      <c r="AF879" s="1">
        <v>4.4000000000000004</v>
      </c>
      <c r="AG879" s="1">
        <v>3</v>
      </c>
      <c r="AH879" s="1">
        <v>1</v>
      </c>
      <c r="AI879" s="1">
        <f t="shared" si="128"/>
        <v>0</v>
      </c>
      <c r="AJ879" s="1">
        <f t="shared" si="124"/>
        <v>0</v>
      </c>
      <c r="AK879" s="1">
        <f t="shared" si="125"/>
        <v>0</v>
      </c>
      <c r="AL879" s="1">
        <f t="shared" si="126"/>
        <v>1</v>
      </c>
      <c r="AM879" s="1">
        <f t="shared" si="127"/>
        <v>1</v>
      </c>
    </row>
    <row r="880" spans="31:39" x14ac:dyDescent="0.25">
      <c r="AE880" s="1" t="s">
        <v>126</v>
      </c>
      <c r="AF880" s="1">
        <v>4.4000000000000004</v>
      </c>
      <c r="AG880" s="1">
        <v>3</v>
      </c>
      <c r="AH880" s="1">
        <v>1</v>
      </c>
      <c r="AI880" s="1">
        <f t="shared" si="128"/>
        <v>0</v>
      </c>
      <c r="AJ880" s="1">
        <f t="shared" si="124"/>
        <v>0</v>
      </c>
      <c r="AK880" s="1">
        <f t="shared" si="125"/>
        <v>0</v>
      </c>
      <c r="AL880" s="1">
        <f t="shared" si="126"/>
        <v>1</v>
      </c>
      <c r="AM880" s="1">
        <f t="shared" si="127"/>
        <v>1</v>
      </c>
    </row>
    <row r="881" spans="31:39" x14ac:dyDescent="0.25">
      <c r="AE881" s="1" t="s">
        <v>206</v>
      </c>
      <c r="AF881" s="1">
        <v>4.4000000000000004</v>
      </c>
      <c r="AG881" s="1">
        <v>3</v>
      </c>
      <c r="AH881" s="1">
        <v>1</v>
      </c>
      <c r="AI881" s="1">
        <f t="shared" si="128"/>
        <v>0</v>
      </c>
      <c r="AJ881" s="1">
        <f t="shared" si="124"/>
        <v>0</v>
      </c>
      <c r="AK881" s="1">
        <f t="shared" si="125"/>
        <v>0</v>
      </c>
      <c r="AL881" s="1">
        <f t="shared" si="126"/>
        <v>1</v>
      </c>
      <c r="AM881" s="1">
        <f t="shared" si="127"/>
        <v>1</v>
      </c>
    </row>
    <row r="882" spans="31:39" x14ac:dyDescent="0.25">
      <c r="AE882" s="1" t="s">
        <v>200</v>
      </c>
      <c r="AF882" s="1">
        <v>4.4000000000000004</v>
      </c>
      <c r="AG882" s="1">
        <v>3</v>
      </c>
      <c r="AH882" s="1">
        <v>1</v>
      </c>
      <c r="AI882" s="1">
        <f t="shared" si="128"/>
        <v>0</v>
      </c>
      <c r="AJ882" s="1">
        <f t="shared" si="124"/>
        <v>0</v>
      </c>
      <c r="AK882" s="1">
        <f t="shared" si="125"/>
        <v>0</v>
      </c>
      <c r="AL882" s="1">
        <f t="shared" si="126"/>
        <v>1</v>
      </c>
      <c r="AM882" s="1">
        <f t="shared" si="127"/>
        <v>1</v>
      </c>
    </row>
    <row r="883" spans="31:39" x14ac:dyDescent="0.25">
      <c r="AE883" s="1" t="s">
        <v>126</v>
      </c>
      <c r="AF883" s="1">
        <v>4.4000000000000004</v>
      </c>
      <c r="AG883" s="1">
        <v>3</v>
      </c>
      <c r="AH883" s="1">
        <v>0</v>
      </c>
      <c r="AI883" s="1">
        <f t="shared" si="128"/>
        <v>0</v>
      </c>
      <c r="AJ883" s="1">
        <f t="shared" si="124"/>
        <v>0</v>
      </c>
      <c r="AK883" s="1">
        <f t="shared" si="125"/>
        <v>0</v>
      </c>
      <c r="AL883" s="1">
        <f t="shared" si="126"/>
        <v>1</v>
      </c>
      <c r="AM883" s="1">
        <f t="shared" si="127"/>
        <v>1</v>
      </c>
    </row>
    <row r="884" spans="31:39" x14ac:dyDescent="0.25">
      <c r="AE884" s="1" t="s">
        <v>108</v>
      </c>
      <c r="AF884" s="1">
        <v>4.4000000000000004</v>
      </c>
      <c r="AG884" s="1">
        <v>3</v>
      </c>
      <c r="AH884" s="1">
        <v>0</v>
      </c>
      <c r="AI884" s="1">
        <f t="shared" si="128"/>
        <v>0</v>
      </c>
      <c r="AJ884" s="1">
        <f t="shared" si="124"/>
        <v>0</v>
      </c>
      <c r="AK884" s="1">
        <f t="shared" si="125"/>
        <v>0</v>
      </c>
      <c r="AL884" s="1">
        <f t="shared" si="126"/>
        <v>1</v>
      </c>
      <c r="AM884" s="1">
        <f t="shared" si="127"/>
        <v>1</v>
      </c>
    </row>
    <row r="885" spans="31:39" x14ac:dyDescent="0.25">
      <c r="AE885" s="1" t="s">
        <v>197</v>
      </c>
      <c r="AF885" s="1">
        <v>4.4000000000000004</v>
      </c>
      <c r="AG885" s="1">
        <v>3</v>
      </c>
      <c r="AH885" s="1">
        <v>0</v>
      </c>
      <c r="AI885" s="1">
        <f t="shared" si="128"/>
        <v>0</v>
      </c>
      <c r="AJ885" s="1">
        <f t="shared" si="124"/>
        <v>0</v>
      </c>
      <c r="AK885" s="1">
        <f t="shared" si="125"/>
        <v>0</v>
      </c>
      <c r="AL885" s="1">
        <f t="shared" si="126"/>
        <v>1</v>
      </c>
      <c r="AM885" s="1">
        <f t="shared" si="127"/>
        <v>1</v>
      </c>
    </row>
    <row r="886" spans="31:39" x14ac:dyDescent="0.25">
      <c r="AE886" s="1" t="s">
        <v>108</v>
      </c>
      <c r="AF886" s="1">
        <v>4.4000000000000004</v>
      </c>
      <c r="AG886" s="1">
        <v>3</v>
      </c>
      <c r="AH886" s="1">
        <v>0</v>
      </c>
      <c r="AI886" s="1">
        <f t="shared" si="128"/>
        <v>0</v>
      </c>
      <c r="AJ886" s="1">
        <f t="shared" si="124"/>
        <v>0</v>
      </c>
      <c r="AK886" s="1">
        <f t="shared" si="125"/>
        <v>0</v>
      </c>
      <c r="AL886" s="1">
        <f t="shared" si="126"/>
        <v>1</v>
      </c>
      <c r="AM886" s="1">
        <f t="shared" si="127"/>
        <v>1</v>
      </c>
    </row>
    <row r="887" spans="31:39" x14ac:dyDescent="0.25">
      <c r="AE887" s="1" t="s">
        <v>197</v>
      </c>
      <c r="AF887" s="1">
        <v>4.4000000000000004</v>
      </c>
      <c r="AG887" s="1">
        <v>3</v>
      </c>
      <c r="AH887" s="1">
        <v>0</v>
      </c>
      <c r="AI887" s="1">
        <f t="shared" si="128"/>
        <v>0</v>
      </c>
      <c r="AJ887" s="1">
        <f t="shared" si="124"/>
        <v>0</v>
      </c>
      <c r="AK887" s="1">
        <f t="shared" si="125"/>
        <v>0</v>
      </c>
      <c r="AL887" s="1">
        <f t="shared" si="126"/>
        <v>1</v>
      </c>
      <c r="AM887" s="1">
        <f t="shared" si="127"/>
        <v>1</v>
      </c>
    </row>
    <row r="888" spans="31:39" x14ac:dyDescent="0.25">
      <c r="AE888" s="1" t="s">
        <v>108</v>
      </c>
      <c r="AF888" s="1">
        <v>4.4000000000000004</v>
      </c>
      <c r="AG888" s="1">
        <v>3</v>
      </c>
      <c r="AH888" s="1">
        <v>0</v>
      </c>
      <c r="AI888" s="1">
        <f t="shared" si="128"/>
        <v>0</v>
      </c>
      <c r="AJ888" s="1">
        <f t="shared" si="124"/>
        <v>0</v>
      </c>
      <c r="AK888" s="1">
        <f t="shared" si="125"/>
        <v>0</v>
      </c>
      <c r="AL888" s="1">
        <f t="shared" si="126"/>
        <v>1</v>
      </c>
      <c r="AM888" s="1">
        <f t="shared" si="127"/>
        <v>1</v>
      </c>
    </row>
    <row r="889" spans="31:39" x14ac:dyDescent="0.25">
      <c r="AE889" s="1" t="s">
        <v>187</v>
      </c>
      <c r="AF889" s="1">
        <v>4.4000000000000004</v>
      </c>
      <c r="AG889" s="1">
        <v>3</v>
      </c>
      <c r="AH889" s="1">
        <v>0</v>
      </c>
      <c r="AI889" s="1">
        <f t="shared" si="128"/>
        <v>0</v>
      </c>
      <c r="AJ889" s="1">
        <f t="shared" si="124"/>
        <v>0</v>
      </c>
      <c r="AK889" s="1">
        <f t="shared" si="125"/>
        <v>0</v>
      </c>
      <c r="AL889" s="1">
        <f t="shared" si="126"/>
        <v>1</v>
      </c>
      <c r="AM889" s="1">
        <f t="shared" si="127"/>
        <v>1</v>
      </c>
    </row>
    <row r="890" spans="31:39" x14ac:dyDescent="0.25">
      <c r="AE890" s="1" t="s">
        <v>125</v>
      </c>
      <c r="AF890" s="1">
        <v>4.4000000000000004</v>
      </c>
      <c r="AG890" s="1">
        <v>3</v>
      </c>
      <c r="AH890" s="1">
        <v>0</v>
      </c>
      <c r="AI890" s="1">
        <f t="shared" si="128"/>
        <v>0</v>
      </c>
      <c r="AJ890" s="1">
        <f t="shared" si="124"/>
        <v>0</v>
      </c>
      <c r="AK890" s="1">
        <f t="shared" si="125"/>
        <v>0</v>
      </c>
      <c r="AL890" s="1">
        <f t="shared" si="126"/>
        <v>1</v>
      </c>
      <c r="AM890" s="1">
        <f t="shared" si="127"/>
        <v>1</v>
      </c>
    </row>
    <row r="891" spans="31:39" x14ac:dyDescent="0.25">
      <c r="AE891" s="1" t="s">
        <v>125</v>
      </c>
      <c r="AF891" s="1">
        <v>4.4000000000000004</v>
      </c>
      <c r="AG891" s="1">
        <v>3</v>
      </c>
      <c r="AH891" s="1">
        <v>0</v>
      </c>
      <c r="AI891" s="1">
        <f t="shared" si="128"/>
        <v>0</v>
      </c>
      <c r="AJ891" s="1">
        <f t="shared" si="124"/>
        <v>0</v>
      </c>
      <c r="AK891" s="1">
        <f t="shared" si="125"/>
        <v>0</v>
      </c>
      <c r="AL891" s="1">
        <f t="shared" si="126"/>
        <v>1</v>
      </c>
      <c r="AM891" s="1">
        <f t="shared" si="127"/>
        <v>1</v>
      </c>
    </row>
    <row r="892" spans="31:39" x14ac:dyDescent="0.25">
      <c r="AE892" s="1" t="s">
        <v>63</v>
      </c>
      <c r="AF892" s="1">
        <v>4.4000000000000004</v>
      </c>
      <c r="AG892" s="1">
        <v>3</v>
      </c>
      <c r="AH892" s="1">
        <v>0</v>
      </c>
      <c r="AI892" s="1">
        <f t="shared" si="128"/>
        <v>0</v>
      </c>
      <c r="AJ892" s="1">
        <f t="shared" si="124"/>
        <v>0</v>
      </c>
      <c r="AK892" s="1">
        <f t="shared" si="125"/>
        <v>0</v>
      </c>
      <c r="AL892" s="1">
        <f t="shared" si="126"/>
        <v>1</v>
      </c>
      <c r="AM892" s="1">
        <f t="shared" si="127"/>
        <v>1</v>
      </c>
    </row>
    <row r="893" spans="31:39" x14ac:dyDescent="0.25">
      <c r="AE893" s="1" t="s">
        <v>123</v>
      </c>
      <c r="AF893" s="1">
        <v>4.4000000000000004</v>
      </c>
      <c r="AG893" s="1">
        <v>3</v>
      </c>
      <c r="AH893" s="1">
        <v>-1</v>
      </c>
      <c r="AI893" s="1">
        <f t="shared" si="128"/>
        <v>0</v>
      </c>
      <c r="AJ893" s="1">
        <f t="shared" si="124"/>
        <v>0</v>
      </c>
      <c r="AK893" s="1">
        <f t="shared" si="125"/>
        <v>0</v>
      </c>
      <c r="AL893" s="1">
        <f t="shared" si="126"/>
        <v>1</v>
      </c>
      <c r="AM893" s="1">
        <f t="shared" si="127"/>
        <v>1</v>
      </c>
    </row>
    <row r="894" spans="31:39" x14ac:dyDescent="0.25">
      <c r="AE894" s="1" t="s">
        <v>73</v>
      </c>
      <c r="AF894" s="1">
        <v>4.3</v>
      </c>
      <c r="AG894" s="1">
        <v>3</v>
      </c>
      <c r="AH894" s="1">
        <v>2</v>
      </c>
      <c r="AI894" s="1">
        <f t="shared" si="128"/>
        <v>0</v>
      </c>
      <c r="AJ894" s="1">
        <f t="shared" si="124"/>
        <v>0</v>
      </c>
      <c r="AK894" s="1">
        <f t="shared" si="125"/>
        <v>0</v>
      </c>
      <c r="AL894" s="1">
        <f t="shared" si="126"/>
        <v>1</v>
      </c>
      <c r="AM894" s="1">
        <f t="shared" si="127"/>
        <v>1</v>
      </c>
    </row>
    <row r="895" spans="31:39" x14ac:dyDescent="0.25">
      <c r="AE895" s="1" t="s">
        <v>102</v>
      </c>
      <c r="AF895" s="1">
        <v>4.3</v>
      </c>
      <c r="AG895" s="1">
        <v>3</v>
      </c>
      <c r="AH895" s="1">
        <v>2</v>
      </c>
      <c r="AI895" s="1">
        <f t="shared" si="128"/>
        <v>0</v>
      </c>
      <c r="AJ895" s="1">
        <f t="shared" si="124"/>
        <v>0</v>
      </c>
      <c r="AK895" s="1">
        <f t="shared" si="125"/>
        <v>0</v>
      </c>
      <c r="AL895" s="1">
        <f t="shared" si="126"/>
        <v>1</v>
      </c>
      <c r="AM895" s="1">
        <f t="shared" si="127"/>
        <v>1</v>
      </c>
    </row>
    <row r="896" spans="31:39" x14ac:dyDescent="0.25">
      <c r="AE896" s="1" t="s">
        <v>151</v>
      </c>
      <c r="AF896" s="1">
        <v>4.3</v>
      </c>
      <c r="AG896" s="1">
        <v>3</v>
      </c>
      <c r="AH896" s="1">
        <v>2</v>
      </c>
      <c r="AI896" s="1">
        <f t="shared" si="128"/>
        <v>0</v>
      </c>
      <c r="AJ896" s="1">
        <f t="shared" si="124"/>
        <v>0</v>
      </c>
      <c r="AK896" s="1">
        <f t="shared" si="125"/>
        <v>0</v>
      </c>
      <c r="AL896" s="1">
        <f t="shared" si="126"/>
        <v>1</v>
      </c>
      <c r="AM896" s="1">
        <f t="shared" si="127"/>
        <v>1</v>
      </c>
    </row>
    <row r="897" spans="31:39" x14ac:dyDescent="0.25">
      <c r="AE897" s="1" t="s">
        <v>106</v>
      </c>
      <c r="AF897" s="1">
        <v>4.3</v>
      </c>
      <c r="AG897" s="1">
        <v>3</v>
      </c>
      <c r="AH897" s="1">
        <v>2</v>
      </c>
      <c r="AI897" s="1">
        <f t="shared" si="128"/>
        <v>0</v>
      </c>
      <c r="AJ897" s="1">
        <f t="shared" si="124"/>
        <v>0</v>
      </c>
      <c r="AK897" s="1">
        <f t="shared" si="125"/>
        <v>0</v>
      </c>
      <c r="AL897" s="1">
        <f t="shared" si="126"/>
        <v>1</v>
      </c>
      <c r="AM897" s="1">
        <f t="shared" si="127"/>
        <v>1</v>
      </c>
    </row>
    <row r="898" spans="31:39" x14ac:dyDescent="0.25">
      <c r="AE898" s="1" t="s">
        <v>71</v>
      </c>
      <c r="AF898" s="1">
        <v>4.3</v>
      </c>
      <c r="AG898" s="1">
        <v>3</v>
      </c>
      <c r="AH898" s="1">
        <v>2</v>
      </c>
      <c r="AI898" s="1">
        <f t="shared" si="128"/>
        <v>0</v>
      </c>
      <c r="AJ898" s="1">
        <f t="shared" ref="AJ898:AJ961" si="129">IF(AND((AH898&lt;AG898),(AH898&gt;2),(AG898&lt;10)),1,0)</f>
        <v>0</v>
      </c>
      <c r="AK898" s="1">
        <f t="shared" ref="AK898:AK961" si="130">IF(AH898&gt;=10,1,0)</f>
        <v>0</v>
      </c>
      <c r="AL898" s="1">
        <f t="shared" ref="AL898:AL961" si="131">IF(AH898&lt;=2,1,0)</f>
        <v>1</v>
      </c>
      <c r="AM898" s="1">
        <f t="shared" ref="AM898:AM961" si="132">SUM(AI898:AL898)</f>
        <v>1</v>
      </c>
    </row>
    <row r="899" spans="31:39" x14ac:dyDescent="0.25">
      <c r="AE899" s="1" t="s">
        <v>82</v>
      </c>
      <c r="AF899" s="1">
        <v>4.3</v>
      </c>
      <c r="AG899" s="1">
        <v>3</v>
      </c>
      <c r="AH899" s="1">
        <v>2</v>
      </c>
      <c r="AI899" s="1">
        <f t="shared" si="128"/>
        <v>0</v>
      </c>
      <c r="AJ899" s="1">
        <f t="shared" si="129"/>
        <v>0</v>
      </c>
      <c r="AK899" s="1">
        <f t="shared" si="130"/>
        <v>0</v>
      </c>
      <c r="AL899" s="1">
        <f t="shared" si="131"/>
        <v>1</v>
      </c>
      <c r="AM899" s="1">
        <f t="shared" si="132"/>
        <v>1</v>
      </c>
    </row>
    <row r="900" spans="31:39" x14ac:dyDescent="0.25">
      <c r="AE900" s="1" t="s">
        <v>146</v>
      </c>
      <c r="AF900" s="1">
        <v>4.3</v>
      </c>
      <c r="AG900" s="1">
        <v>3</v>
      </c>
      <c r="AH900" s="1">
        <v>2</v>
      </c>
      <c r="AI900" s="1">
        <f t="shared" si="128"/>
        <v>0</v>
      </c>
      <c r="AJ900" s="1">
        <f t="shared" si="129"/>
        <v>0</v>
      </c>
      <c r="AK900" s="1">
        <f t="shared" si="130"/>
        <v>0</v>
      </c>
      <c r="AL900" s="1">
        <f t="shared" si="131"/>
        <v>1</v>
      </c>
      <c r="AM900" s="1">
        <f t="shared" si="132"/>
        <v>1</v>
      </c>
    </row>
    <row r="901" spans="31:39" x14ac:dyDescent="0.25">
      <c r="AE901" s="1" t="s">
        <v>71</v>
      </c>
      <c r="AF901" s="1">
        <v>4.3</v>
      </c>
      <c r="AG901" s="1">
        <v>3</v>
      </c>
      <c r="AH901" s="1">
        <v>2</v>
      </c>
      <c r="AI901" s="1">
        <f t="shared" si="128"/>
        <v>0</v>
      </c>
      <c r="AJ901" s="1">
        <f t="shared" si="129"/>
        <v>0</v>
      </c>
      <c r="AK901" s="1">
        <f t="shared" si="130"/>
        <v>0</v>
      </c>
      <c r="AL901" s="1">
        <f t="shared" si="131"/>
        <v>1</v>
      </c>
      <c r="AM901" s="1">
        <f t="shared" si="132"/>
        <v>1</v>
      </c>
    </row>
    <row r="902" spans="31:39" x14ac:dyDescent="0.25">
      <c r="AE902" s="1" t="s">
        <v>82</v>
      </c>
      <c r="AF902" s="1">
        <v>4.3</v>
      </c>
      <c r="AG902" s="1">
        <v>3</v>
      </c>
      <c r="AH902" s="1">
        <v>2</v>
      </c>
      <c r="AI902" s="1">
        <f t="shared" si="128"/>
        <v>0</v>
      </c>
      <c r="AJ902" s="1">
        <f t="shared" si="129"/>
        <v>0</v>
      </c>
      <c r="AK902" s="1">
        <f t="shared" si="130"/>
        <v>0</v>
      </c>
      <c r="AL902" s="1">
        <f t="shared" si="131"/>
        <v>1</v>
      </c>
      <c r="AM902" s="1">
        <f t="shared" si="132"/>
        <v>1</v>
      </c>
    </row>
    <row r="903" spans="31:39" x14ac:dyDescent="0.25">
      <c r="AE903" s="1" t="s">
        <v>146</v>
      </c>
      <c r="AF903" s="1">
        <v>4.3</v>
      </c>
      <c r="AG903" s="1">
        <v>3</v>
      </c>
      <c r="AH903" s="1">
        <v>2</v>
      </c>
      <c r="AI903" s="1">
        <f t="shared" si="128"/>
        <v>0</v>
      </c>
      <c r="AJ903" s="1">
        <f t="shared" si="129"/>
        <v>0</v>
      </c>
      <c r="AK903" s="1">
        <f t="shared" si="130"/>
        <v>0</v>
      </c>
      <c r="AL903" s="1">
        <f t="shared" si="131"/>
        <v>1</v>
      </c>
      <c r="AM903" s="1">
        <f t="shared" si="132"/>
        <v>1</v>
      </c>
    </row>
    <row r="904" spans="31:39" x14ac:dyDescent="0.25">
      <c r="AE904" s="1" t="s">
        <v>146</v>
      </c>
      <c r="AF904" s="1">
        <v>4.3</v>
      </c>
      <c r="AG904" s="1">
        <v>3</v>
      </c>
      <c r="AH904" s="1">
        <v>2</v>
      </c>
      <c r="AI904" s="1">
        <f t="shared" si="128"/>
        <v>0</v>
      </c>
      <c r="AJ904" s="1">
        <f t="shared" si="129"/>
        <v>0</v>
      </c>
      <c r="AK904" s="1">
        <f t="shared" si="130"/>
        <v>0</v>
      </c>
      <c r="AL904" s="1">
        <f t="shared" si="131"/>
        <v>1</v>
      </c>
      <c r="AM904" s="1">
        <f t="shared" si="132"/>
        <v>1</v>
      </c>
    </row>
    <row r="905" spans="31:39" x14ac:dyDescent="0.25">
      <c r="AE905" s="1" t="s">
        <v>86</v>
      </c>
      <c r="AF905" s="1">
        <v>4.3</v>
      </c>
      <c r="AG905" s="1">
        <v>3</v>
      </c>
      <c r="AH905" s="1">
        <v>2</v>
      </c>
      <c r="AI905" s="1">
        <f t="shared" si="128"/>
        <v>0</v>
      </c>
      <c r="AJ905" s="1">
        <f t="shared" si="129"/>
        <v>0</v>
      </c>
      <c r="AK905" s="1">
        <f t="shared" si="130"/>
        <v>0</v>
      </c>
      <c r="AL905" s="1">
        <f t="shared" si="131"/>
        <v>1</v>
      </c>
      <c r="AM905" s="1">
        <f t="shared" si="132"/>
        <v>1</v>
      </c>
    </row>
    <row r="906" spans="31:39" x14ac:dyDescent="0.25">
      <c r="AE906" s="1" t="s">
        <v>204</v>
      </c>
      <c r="AF906" s="1">
        <v>4.3</v>
      </c>
      <c r="AG906" s="1">
        <v>3</v>
      </c>
      <c r="AH906" s="1">
        <v>2</v>
      </c>
      <c r="AI906" s="1">
        <f t="shared" si="128"/>
        <v>0</v>
      </c>
      <c r="AJ906" s="1">
        <f t="shared" si="129"/>
        <v>0</v>
      </c>
      <c r="AK906" s="1">
        <f t="shared" si="130"/>
        <v>0</v>
      </c>
      <c r="AL906" s="1">
        <f t="shared" si="131"/>
        <v>1</v>
      </c>
      <c r="AM906" s="1">
        <f t="shared" si="132"/>
        <v>1</v>
      </c>
    </row>
    <row r="907" spans="31:39" x14ac:dyDescent="0.25">
      <c r="AE907" s="1" t="s">
        <v>164</v>
      </c>
      <c r="AF907" s="1">
        <v>4.3</v>
      </c>
      <c r="AG907" s="1">
        <v>3</v>
      </c>
      <c r="AH907" s="1">
        <v>2</v>
      </c>
      <c r="AI907" s="1">
        <f t="shared" si="128"/>
        <v>0</v>
      </c>
      <c r="AJ907" s="1">
        <f t="shared" si="129"/>
        <v>0</v>
      </c>
      <c r="AK907" s="1">
        <f t="shared" si="130"/>
        <v>0</v>
      </c>
      <c r="AL907" s="1">
        <f t="shared" si="131"/>
        <v>1</v>
      </c>
      <c r="AM907" s="1">
        <f t="shared" si="132"/>
        <v>1</v>
      </c>
    </row>
    <row r="908" spans="31:39" x14ac:dyDescent="0.25">
      <c r="AE908" s="1" t="s">
        <v>146</v>
      </c>
      <c r="AF908" s="1">
        <v>4.3</v>
      </c>
      <c r="AG908" s="1">
        <v>3</v>
      </c>
      <c r="AH908" s="1">
        <v>2</v>
      </c>
      <c r="AI908" s="1">
        <f t="shared" si="128"/>
        <v>0</v>
      </c>
      <c r="AJ908" s="1">
        <f t="shared" si="129"/>
        <v>0</v>
      </c>
      <c r="AK908" s="1">
        <f t="shared" si="130"/>
        <v>0</v>
      </c>
      <c r="AL908" s="1">
        <f t="shared" si="131"/>
        <v>1</v>
      </c>
      <c r="AM908" s="1">
        <f t="shared" si="132"/>
        <v>1</v>
      </c>
    </row>
    <row r="909" spans="31:39" x14ac:dyDescent="0.25">
      <c r="AE909" s="1" t="s">
        <v>146</v>
      </c>
      <c r="AF909" s="1">
        <v>4.3</v>
      </c>
      <c r="AG909" s="1">
        <v>3</v>
      </c>
      <c r="AH909" s="1">
        <v>2</v>
      </c>
      <c r="AI909" s="1">
        <f t="shared" si="128"/>
        <v>0</v>
      </c>
      <c r="AJ909" s="1">
        <f t="shared" si="129"/>
        <v>0</v>
      </c>
      <c r="AK909" s="1">
        <f t="shared" si="130"/>
        <v>0</v>
      </c>
      <c r="AL909" s="1">
        <f t="shared" si="131"/>
        <v>1</v>
      </c>
      <c r="AM909" s="1">
        <f t="shared" si="132"/>
        <v>1</v>
      </c>
    </row>
    <row r="910" spans="31:39" x14ac:dyDescent="0.25">
      <c r="AE910" s="1" t="s">
        <v>128</v>
      </c>
      <c r="AF910" s="1">
        <v>4.3</v>
      </c>
      <c r="AG910" s="1">
        <v>3</v>
      </c>
      <c r="AH910" s="1">
        <v>1</v>
      </c>
      <c r="AI910" s="1">
        <f t="shared" si="128"/>
        <v>0</v>
      </c>
      <c r="AJ910" s="1">
        <f t="shared" si="129"/>
        <v>0</v>
      </c>
      <c r="AK910" s="1">
        <f t="shared" si="130"/>
        <v>0</v>
      </c>
      <c r="AL910" s="1">
        <f t="shared" si="131"/>
        <v>1</v>
      </c>
      <c r="AM910" s="1">
        <f t="shared" si="132"/>
        <v>1</v>
      </c>
    </row>
    <row r="911" spans="31:39" x14ac:dyDescent="0.25">
      <c r="AE911" s="1" t="s">
        <v>159</v>
      </c>
      <c r="AF911" s="1">
        <v>4.3</v>
      </c>
      <c r="AG911" s="1">
        <v>3</v>
      </c>
      <c r="AH911" s="1">
        <v>1</v>
      </c>
      <c r="AI911" s="1">
        <f t="shared" si="128"/>
        <v>0</v>
      </c>
      <c r="AJ911" s="1">
        <f t="shared" si="129"/>
        <v>0</v>
      </c>
      <c r="AK911" s="1">
        <f t="shared" si="130"/>
        <v>0</v>
      </c>
      <c r="AL911" s="1">
        <f t="shared" si="131"/>
        <v>1</v>
      </c>
      <c r="AM911" s="1">
        <f t="shared" si="132"/>
        <v>1</v>
      </c>
    </row>
    <row r="912" spans="31:39" x14ac:dyDescent="0.25">
      <c r="AE912" s="1" t="s">
        <v>173</v>
      </c>
      <c r="AF912" s="1">
        <v>4.3</v>
      </c>
      <c r="AG912" s="1">
        <v>3</v>
      </c>
      <c r="AH912" s="1">
        <v>1</v>
      </c>
      <c r="AI912" s="1">
        <f t="shared" si="128"/>
        <v>0</v>
      </c>
      <c r="AJ912" s="1">
        <f t="shared" si="129"/>
        <v>0</v>
      </c>
      <c r="AK912" s="1">
        <f t="shared" si="130"/>
        <v>0</v>
      </c>
      <c r="AL912" s="1">
        <f t="shared" si="131"/>
        <v>1</v>
      </c>
      <c r="AM912" s="1">
        <f t="shared" si="132"/>
        <v>1</v>
      </c>
    </row>
    <row r="913" spans="31:39" x14ac:dyDescent="0.25">
      <c r="AE913" s="1" t="s">
        <v>146</v>
      </c>
      <c r="AF913" s="1">
        <v>4.3</v>
      </c>
      <c r="AG913" s="1">
        <v>3</v>
      </c>
      <c r="AH913" s="1">
        <v>1</v>
      </c>
      <c r="AI913" s="1">
        <f t="shared" si="128"/>
        <v>0</v>
      </c>
      <c r="AJ913" s="1">
        <f t="shared" si="129"/>
        <v>0</v>
      </c>
      <c r="AK913" s="1">
        <f t="shared" si="130"/>
        <v>0</v>
      </c>
      <c r="AL913" s="1">
        <f t="shared" si="131"/>
        <v>1</v>
      </c>
      <c r="AM913" s="1">
        <f t="shared" si="132"/>
        <v>1</v>
      </c>
    </row>
    <row r="914" spans="31:39" x14ac:dyDescent="0.25">
      <c r="AE914" s="1" t="s">
        <v>159</v>
      </c>
      <c r="AF914" s="1">
        <v>4.3</v>
      </c>
      <c r="AG914" s="1">
        <v>3</v>
      </c>
      <c r="AH914" s="1">
        <v>1</v>
      </c>
      <c r="AI914" s="1">
        <f t="shared" si="128"/>
        <v>0</v>
      </c>
      <c r="AJ914" s="1">
        <f t="shared" si="129"/>
        <v>0</v>
      </c>
      <c r="AK914" s="1">
        <f t="shared" si="130"/>
        <v>0</v>
      </c>
      <c r="AL914" s="1">
        <f t="shared" si="131"/>
        <v>1</v>
      </c>
      <c r="AM914" s="1">
        <f t="shared" si="132"/>
        <v>1</v>
      </c>
    </row>
    <row r="915" spans="31:39" x14ac:dyDescent="0.25">
      <c r="AE915" s="1" t="s">
        <v>71</v>
      </c>
      <c r="AF915" s="1">
        <v>4.3</v>
      </c>
      <c r="AG915" s="1">
        <v>3</v>
      </c>
      <c r="AH915" s="1">
        <v>1</v>
      </c>
      <c r="AI915" s="1">
        <f t="shared" si="128"/>
        <v>0</v>
      </c>
      <c r="AJ915" s="1">
        <f t="shared" si="129"/>
        <v>0</v>
      </c>
      <c r="AK915" s="1">
        <f t="shared" si="130"/>
        <v>0</v>
      </c>
      <c r="AL915" s="1">
        <f t="shared" si="131"/>
        <v>1</v>
      </c>
      <c r="AM915" s="1">
        <f t="shared" si="132"/>
        <v>1</v>
      </c>
    </row>
    <row r="916" spans="31:39" x14ac:dyDescent="0.25">
      <c r="AE916" s="1" t="s">
        <v>159</v>
      </c>
      <c r="AF916" s="1">
        <v>4.3</v>
      </c>
      <c r="AG916" s="1">
        <v>3</v>
      </c>
      <c r="AH916" s="1">
        <v>1</v>
      </c>
      <c r="AI916" s="1">
        <f t="shared" si="128"/>
        <v>0</v>
      </c>
      <c r="AJ916" s="1">
        <f t="shared" si="129"/>
        <v>0</v>
      </c>
      <c r="AK916" s="1">
        <f t="shared" si="130"/>
        <v>0</v>
      </c>
      <c r="AL916" s="1">
        <f t="shared" si="131"/>
        <v>1</v>
      </c>
      <c r="AM916" s="1">
        <f t="shared" si="132"/>
        <v>1</v>
      </c>
    </row>
    <row r="917" spans="31:39" x14ac:dyDescent="0.25">
      <c r="AE917" s="1" t="s">
        <v>128</v>
      </c>
      <c r="AF917" s="1">
        <v>4.3</v>
      </c>
      <c r="AG917" s="1">
        <v>3</v>
      </c>
      <c r="AH917" s="1">
        <v>1</v>
      </c>
      <c r="AI917" s="1">
        <f t="shared" si="128"/>
        <v>0</v>
      </c>
      <c r="AJ917" s="1">
        <f t="shared" si="129"/>
        <v>0</v>
      </c>
      <c r="AK917" s="1">
        <f t="shared" si="130"/>
        <v>0</v>
      </c>
      <c r="AL917" s="1">
        <f t="shared" si="131"/>
        <v>1</v>
      </c>
      <c r="AM917" s="1">
        <f t="shared" si="132"/>
        <v>1</v>
      </c>
    </row>
    <row r="918" spans="31:39" x14ac:dyDescent="0.25">
      <c r="AE918" s="1" t="s">
        <v>188</v>
      </c>
      <c r="AF918" s="1">
        <v>4.3</v>
      </c>
      <c r="AG918" s="1">
        <v>3</v>
      </c>
      <c r="AH918" s="1">
        <v>1</v>
      </c>
      <c r="AI918" s="1">
        <f t="shared" si="128"/>
        <v>0</v>
      </c>
      <c r="AJ918" s="1">
        <f t="shared" si="129"/>
        <v>0</v>
      </c>
      <c r="AK918" s="1">
        <f t="shared" si="130"/>
        <v>0</v>
      </c>
      <c r="AL918" s="1">
        <f t="shared" si="131"/>
        <v>1</v>
      </c>
      <c r="AM918" s="1">
        <f t="shared" si="132"/>
        <v>1</v>
      </c>
    </row>
    <row r="919" spans="31:39" x14ac:dyDescent="0.25">
      <c r="AE919" s="1" t="s">
        <v>166</v>
      </c>
      <c r="AF919" s="1">
        <v>4.3</v>
      </c>
      <c r="AG919" s="1">
        <v>3</v>
      </c>
      <c r="AH919" s="1">
        <v>1</v>
      </c>
      <c r="AI919" s="1">
        <f t="shared" si="128"/>
        <v>0</v>
      </c>
      <c r="AJ919" s="1">
        <f t="shared" si="129"/>
        <v>0</v>
      </c>
      <c r="AK919" s="1">
        <f t="shared" si="130"/>
        <v>0</v>
      </c>
      <c r="AL919" s="1">
        <f t="shared" si="131"/>
        <v>1</v>
      </c>
      <c r="AM919" s="1">
        <f t="shared" si="132"/>
        <v>1</v>
      </c>
    </row>
    <row r="920" spans="31:39" x14ac:dyDescent="0.25">
      <c r="AE920" s="1" t="s">
        <v>71</v>
      </c>
      <c r="AF920" s="1">
        <v>4.3</v>
      </c>
      <c r="AG920" s="1">
        <v>3</v>
      </c>
      <c r="AH920" s="1">
        <v>1</v>
      </c>
      <c r="AI920" s="1">
        <f t="shared" si="128"/>
        <v>0</v>
      </c>
      <c r="AJ920" s="1">
        <f t="shared" si="129"/>
        <v>0</v>
      </c>
      <c r="AK920" s="1">
        <f t="shared" si="130"/>
        <v>0</v>
      </c>
      <c r="AL920" s="1">
        <f t="shared" si="131"/>
        <v>1</v>
      </c>
      <c r="AM920" s="1">
        <f t="shared" si="132"/>
        <v>1</v>
      </c>
    </row>
    <row r="921" spans="31:39" x14ac:dyDescent="0.25">
      <c r="AE921" s="1" t="s">
        <v>173</v>
      </c>
      <c r="AF921" s="1">
        <v>4.3</v>
      </c>
      <c r="AG921" s="1">
        <v>3</v>
      </c>
      <c r="AH921" s="1">
        <v>1</v>
      </c>
      <c r="AI921" s="1">
        <f t="shared" si="128"/>
        <v>0</v>
      </c>
      <c r="AJ921" s="1">
        <f t="shared" si="129"/>
        <v>0</v>
      </c>
      <c r="AK921" s="1">
        <f t="shared" si="130"/>
        <v>0</v>
      </c>
      <c r="AL921" s="1">
        <f t="shared" si="131"/>
        <v>1</v>
      </c>
      <c r="AM921" s="1">
        <f t="shared" si="132"/>
        <v>1</v>
      </c>
    </row>
    <row r="922" spans="31:39" x14ac:dyDescent="0.25">
      <c r="AE922" s="1" t="s">
        <v>82</v>
      </c>
      <c r="AF922" s="1">
        <v>4.3</v>
      </c>
      <c r="AG922" s="1">
        <v>3</v>
      </c>
      <c r="AH922" s="1">
        <v>1</v>
      </c>
      <c r="AI922" s="1">
        <f t="shared" si="128"/>
        <v>0</v>
      </c>
      <c r="AJ922" s="1">
        <f t="shared" si="129"/>
        <v>0</v>
      </c>
      <c r="AK922" s="1">
        <f t="shared" si="130"/>
        <v>0</v>
      </c>
      <c r="AL922" s="1">
        <f t="shared" si="131"/>
        <v>1</v>
      </c>
      <c r="AM922" s="1">
        <f t="shared" si="132"/>
        <v>1</v>
      </c>
    </row>
    <row r="923" spans="31:39" x14ac:dyDescent="0.25">
      <c r="AE923" s="1" t="s">
        <v>173</v>
      </c>
      <c r="AF923" s="1">
        <v>4.3</v>
      </c>
      <c r="AG923" s="1">
        <v>3</v>
      </c>
      <c r="AH923" s="1">
        <v>1</v>
      </c>
      <c r="AI923" s="1">
        <f t="shared" si="128"/>
        <v>0</v>
      </c>
      <c r="AJ923" s="1">
        <f t="shared" si="129"/>
        <v>0</v>
      </c>
      <c r="AK923" s="1">
        <f t="shared" si="130"/>
        <v>0</v>
      </c>
      <c r="AL923" s="1">
        <f t="shared" si="131"/>
        <v>1</v>
      </c>
      <c r="AM923" s="1">
        <f t="shared" si="132"/>
        <v>1</v>
      </c>
    </row>
    <row r="924" spans="31:39" x14ac:dyDescent="0.25">
      <c r="AE924" s="1" t="s">
        <v>82</v>
      </c>
      <c r="AF924" s="1">
        <v>4.3</v>
      </c>
      <c r="AG924" s="1">
        <v>3</v>
      </c>
      <c r="AH924" s="1">
        <v>1</v>
      </c>
      <c r="AI924" s="1">
        <f t="shared" si="128"/>
        <v>0</v>
      </c>
      <c r="AJ924" s="1">
        <f t="shared" si="129"/>
        <v>0</v>
      </c>
      <c r="AK924" s="1">
        <f t="shared" si="130"/>
        <v>0</v>
      </c>
      <c r="AL924" s="1">
        <f t="shared" si="131"/>
        <v>1</v>
      </c>
      <c r="AM924" s="1">
        <f t="shared" si="132"/>
        <v>1</v>
      </c>
    </row>
    <row r="925" spans="31:39" x14ac:dyDescent="0.25">
      <c r="AE925" s="1" t="s">
        <v>146</v>
      </c>
      <c r="AF925" s="1">
        <v>4.3</v>
      </c>
      <c r="AG925" s="1">
        <v>3</v>
      </c>
      <c r="AH925" s="1">
        <v>1</v>
      </c>
      <c r="AI925" s="1">
        <f t="shared" si="128"/>
        <v>0</v>
      </c>
      <c r="AJ925" s="1">
        <f t="shared" si="129"/>
        <v>0</v>
      </c>
      <c r="AK925" s="1">
        <f t="shared" si="130"/>
        <v>0</v>
      </c>
      <c r="AL925" s="1">
        <f t="shared" si="131"/>
        <v>1</v>
      </c>
      <c r="AM925" s="1">
        <f t="shared" si="132"/>
        <v>1</v>
      </c>
    </row>
    <row r="926" spans="31:39" x14ac:dyDescent="0.25">
      <c r="AE926" s="1" t="s">
        <v>71</v>
      </c>
      <c r="AF926" s="1">
        <v>4.3</v>
      </c>
      <c r="AG926" s="1">
        <v>3</v>
      </c>
      <c r="AH926" s="1">
        <v>1</v>
      </c>
      <c r="AI926" s="1">
        <f t="shared" si="128"/>
        <v>0</v>
      </c>
      <c r="AJ926" s="1">
        <f t="shared" si="129"/>
        <v>0</v>
      </c>
      <c r="AK926" s="1">
        <f t="shared" si="130"/>
        <v>0</v>
      </c>
      <c r="AL926" s="1">
        <f t="shared" si="131"/>
        <v>1</v>
      </c>
      <c r="AM926" s="1">
        <f t="shared" si="132"/>
        <v>1</v>
      </c>
    </row>
    <row r="927" spans="31:39" x14ac:dyDescent="0.25">
      <c r="AE927" s="1" t="s">
        <v>205</v>
      </c>
      <c r="AF927" s="1">
        <v>4.3</v>
      </c>
      <c r="AG927" s="1">
        <v>3</v>
      </c>
      <c r="AH927" s="1">
        <v>1</v>
      </c>
      <c r="AI927" s="1">
        <f t="shared" si="128"/>
        <v>0</v>
      </c>
      <c r="AJ927" s="1">
        <f t="shared" si="129"/>
        <v>0</v>
      </c>
      <c r="AK927" s="1">
        <f t="shared" si="130"/>
        <v>0</v>
      </c>
      <c r="AL927" s="1">
        <f t="shared" si="131"/>
        <v>1</v>
      </c>
      <c r="AM927" s="1">
        <f t="shared" si="132"/>
        <v>1</v>
      </c>
    </row>
    <row r="928" spans="31:39" x14ac:dyDescent="0.25">
      <c r="AE928" s="1" t="s">
        <v>71</v>
      </c>
      <c r="AF928" s="1">
        <v>4.3</v>
      </c>
      <c r="AG928" s="1">
        <v>3</v>
      </c>
      <c r="AH928" s="1">
        <v>1</v>
      </c>
      <c r="AI928" s="1">
        <f t="shared" si="128"/>
        <v>0</v>
      </c>
      <c r="AJ928" s="1">
        <f t="shared" si="129"/>
        <v>0</v>
      </c>
      <c r="AK928" s="1">
        <f t="shared" si="130"/>
        <v>0</v>
      </c>
      <c r="AL928" s="1">
        <f t="shared" si="131"/>
        <v>1</v>
      </c>
      <c r="AM928" s="1">
        <f t="shared" si="132"/>
        <v>1</v>
      </c>
    </row>
    <row r="929" spans="31:39" x14ac:dyDescent="0.25">
      <c r="AE929" s="1" t="s">
        <v>146</v>
      </c>
      <c r="AF929" s="1">
        <v>4.3</v>
      </c>
      <c r="AG929" s="1">
        <v>3</v>
      </c>
      <c r="AH929" s="1">
        <v>1</v>
      </c>
      <c r="AI929" s="1">
        <f t="shared" si="128"/>
        <v>0</v>
      </c>
      <c r="AJ929" s="1">
        <f t="shared" si="129"/>
        <v>0</v>
      </c>
      <c r="AK929" s="1">
        <f t="shared" si="130"/>
        <v>0</v>
      </c>
      <c r="AL929" s="1">
        <f t="shared" si="131"/>
        <v>1</v>
      </c>
      <c r="AM929" s="1">
        <f t="shared" si="132"/>
        <v>1</v>
      </c>
    </row>
    <row r="930" spans="31:39" x14ac:dyDescent="0.25">
      <c r="AE930" s="1" t="s">
        <v>204</v>
      </c>
      <c r="AF930" s="1">
        <v>4.3</v>
      </c>
      <c r="AG930" s="1">
        <v>3</v>
      </c>
      <c r="AH930" s="1">
        <v>1</v>
      </c>
      <c r="AI930" s="1">
        <f t="shared" si="128"/>
        <v>0</v>
      </c>
      <c r="AJ930" s="1">
        <f t="shared" si="129"/>
        <v>0</v>
      </c>
      <c r="AK930" s="1">
        <f t="shared" si="130"/>
        <v>0</v>
      </c>
      <c r="AL930" s="1">
        <f t="shared" si="131"/>
        <v>1</v>
      </c>
      <c r="AM930" s="1">
        <f t="shared" si="132"/>
        <v>1</v>
      </c>
    </row>
    <row r="931" spans="31:39" x14ac:dyDescent="0.25">
      <c r="AE931" s="1" t="s">
        <v>204</v>
      </c>
      <c r="AF931" s="1">
        <v>4.3</v>
      </c>
      <c r="AG931" s="1">
        <v>3</v>
      </c>
      <c r="AH931" s="1">
        <v>1</v>
      </c>
      <c r="AI931" s="1">
        <f t="shared" si="128"/>
        <v>0</v>
      </c>
      <c r="AJ931" s="1">
        <f t="shared" si="129"/>
        <v>0</v>
      </c>
      <c r="AK931" s="1">
        <f t="shared" si="130"/>
        <v>0</v>
      </c>
      <c r="AL931" s="1">
        <f t="shared" si="131"/>
        <v>1</v>
      </c>
      <c r="AM931" s="1">
        <f t="shared" si="132"/>
        <v>1</v>
      </c>
    </row>
    <row r="932" spans="31:39" x14ac:dyDescent="0.25">
      <c r="AE932" s="1" t="s">
        <v>193</v>
      </c>
      <c r="AF932" s="1">
        <v>4.3</v>
      </c>
      <c r="AG932" s="1">
        <v>3</v>
      </c>
      <c r="AH932" s="1">
        <v>1</v>
      </c>
      <c r="AI932" s="1">
        <f t="shared" si="128"/>
        <v>0</v>
      </c>
      <c r="AJ932" s="1">
        <f t="shared" si="129"/>
        <v>0</v>
      </c>
      <c r="AK932" s="1">
        <f t="shared" si="130"/>
        <v>0</v>
      </c>
      <c r="AL932" s="1">
        <f t="shared" si="131"/>
        <v>1</v>
      </c>
      <c r="AM932" s="1">
        <f t="shared" si="132"/>
        <v>1</v>
      </c>
    </row>
    <row r="933" spans="31:39" x14ac:dyDescent="0.25">
      <c r="AE933" s="1" t="s">
        <v>159</v>
      </c>
      <c r="AF933" s="1">
        <v>4.3</v>
      </c>
      <c r="AG933" s="1">
        <v>3</v>
      </c>
      <c r="AH933" s="1">
        <v>1</v>
      </c>
      <c r="AI933" s="1">
        <f t="shared" si="128"/>
        <v>0</v>
      </c>
      <c r="AJ933" s="1">
        <f t="shared" si="129"/>
        <v>0</v>
      </c>
      <c r="AK933" s="1">
        <f t="shared" si="130"/>
        <v>0</v>
      </c>
      <c r="AL933" s="1">
        <f t="shared" si="131"/>
        <v>1</v>
      </c>
      <c r="AM933" s="1">
        <f t="shared" si="132"/>
        <v>1</v>
      </c>
    </row>
    <row r="934" spans="31:39" x14ac:dyDescent="0.25">
      <c r="AE934" s="1" t="s">
        <v>173</v>
      </c>
      <c r="AF934" s="1">
        <v>4.3</v>
      </c>
      <c r="AG934" s="1">
        <v>3</v>
      </c>
      <c r="AH934" s="1">
        <v>1</v>
      </c>
      <c r="AI934" s="1">
        <f t="shared" si="128"/>
        <v>0</v>
      </c>
      <c r="AJ934" s="1">
        <f t="shared" si="129"/>
        <v>0</v>
      </c>
      <c r="AK934" s="1">
        <f t="shared" si="130"/>
        <v>0</v>
      </c>
      <c r="AL934" s="1">
        <f t="shared" si="131"/>
        <v>1</v>
      </c>
      <c r="AM934" s="1">
        <f t="shared" si="132"/>
        <v>1</v>
      </c>
    </row>
    <row r="935" spans="31:39" x14ac:dyDescent="0.25">
      <c r="AE935" s="1" t="s">
        <v>71</v>
      </c>
      <c r="AF935" s="1">
        <v>4.3</v>
      </c>
      <c r="AG935" s="1">
        <v>3</v>
      </c>
      <c r="AH935" s="1">
        <v>0</v>
      </c>
      <c r="AI935" s="1">
        <f t="shared" si="128"/>
        <v>0</v>
      </c>
      <c r="AJ935" s="1">
        <f t="shared" si="129"/>
        <v>0</v>
      </c>
      <c r="AK935" s="1">
        <f t="shared" si="130"/>
        <v>0</v>
      </c>
      <c r="AL935" s="1">
        <f t="shared" si="131"/>
        <v>1</v>
      </c>
      <c r="AM935" s="1">
        <f t="shared" si="132"/>
        <v>1</v>
      </c>
    </row>
    <row r="936" spans="31:39" x14ac:dyDescent="0.25">
      <c r="AE936" s="1" t="s">
        <v>71</v>
      </c>
      <c r="AF936" s="1">
        <v>4.3</v>
      </c>
      <c r="AG936" s="1">
        <v>3</v>
      </c>
      <c r="AH936" s="1">
        <v>0</v>
      </c>
      <c r="AI936" s="1">
        <f t="shared" si="128"/>
        <v>0</v>
      </c>
      <c r="AJ936" s="1">
        <f t="shared" si="129"/>
        <v>0</v>
      </c>
      <c r="AK936" s="1">
        <f t="shared" si="130"/>
        <v>0</v>
      </c>
      <c r="AL936" s="1">
        <f t="shared" si="131"/>
        <v>1</v>
      </c>
      <c r="AM936" s="1">
        <f t="shared" si="132"/>
        <v>1</v>
      </c>
    </row>
    <row r="937" spans="31:39" x14ac:dyDescent="0.25">
      <c r="AE937" s="1" t="s">
        <v>71</v>
      </c>
      <c r="AF937" s="1">
        <v>4.3</v>
      </c>
      <c r="AG937" s="1">
        <v>3</v>
      </c>
      <c r="AH937" s="1">
        <v>0</v>
      </c>
      <c r="AI937" s="1">
        <f t="shared" ref="AI937:AI1000" si="133">IF(AND((10&gt;AH937),(AH937&gt;AG937),(AG937&gt;2)),1,0)</f>
        <v>0</v>
      </c>
      <c r="AJ937" s="1">
        <f t="shared" si="129"/>
        <v>0</v>
      </c>
      <c r="AK937" s="1">
        <f t="shared" si="130"/>
        <v>0</v>
      </c>
      <c r="AL937" s="1">
        <f t="shared" si="131"/>
        <v>1</v>
      </c>
      <c r="AM937" s="1">
        <f t="shared" si="132"/>
        <v>1</v>
      </c>
    </row>
    <row r="938" spans="31:39" x14ac:dyDescent="0.25">
      <c r="AE938" s="1" t="s">
        <v>146</v>
      </c>
      <c r="AF938" s="1">
        <v>4.3</v>
      </c>
      <c r="AG938" s="1">
        <v>3</v>
      </c>
      <c r="AH938" s="1">
        <v>0</v>
      </c>
      <c r="AI938" s="1">
        <f t="shared" si="133"/>
        <v>0</v>
      </c>
      <c r="AJ938" s="1">
        <f t="shared" si="129"/>
        <v>0</v>
      </c>
      <c r="AK938" s="1">
        <f t="shared" si="130"/>
        <v>0</v>
      </c>
      <c r="AL938" s="1">
        <f t="shared" si="131"/>
        <v>1</v>
      </c>
      <c r="AM938" s="1">
        <f t="shared" si="132"/>
        <v>1</v>
      </c>
    </row>
    <row r="939" spans="31:39" x14ac:dyDescent="0.25">
      <c r="AE939" s="1" t="s">
        <v>71</v>
      </c>
      <c r="AF939" s="1">
        <v>4.3</v>
      </c>
      <c r="AG939" s="1">
        <v>3</v>
      </c>
      <c r="AH939" s="1">
        <v>0</v>
      </c>
      <c r="AI939" s="1">
        <f t="shared" si="133"/>
        <v>0</v>
      </c>
      <c r="AJ939" s="1">
        <f t="shared" si="129"/>
        <v>0</v>
      </c>
      <c r="AK939" s="1">
        <f t="shared" si="130"/>
        <v>0</v>
      </c>
      <c r="AL939" s="1">
        <f t="shared" si="131"/>
        <v>1</v>
      </c>
      <c r="AM939" s="1">
        <f t="shared" si="132"/>
        <v>1</v>
      </c>
    </row>
    <row r="940" spans="31:39" x14ac:dyDescent="0.25">
      <c r="AE940" s="1" t="s">
        <v>82</v>
      </c>
      <c r="AF940" s="1">
        <v>4.3</v>
      </c>
      <c r="AG940" s="1">
        <v>3</v>
      </c>
      <c r="AH940" s="1">
        <v>0</v>
      </c>
      <c r="AI940" s="1">
        <f t="shared" si="133"/>
        <v>0</v>
      </c>
      <c r="AJ940" s="1">
        <f t="shared" si="129"/>
        <v>0</v>
      </c>
      <c r="AK940" s="1">
        <f t="shared" si="130"/>
        <v>0</v>
      </c>
      <c r="AL940" s="1">
        <f t="shared" si="131"/>
        <v>1</v>
      </c>
      <c r="AM940" s="1">
        <f t="shared" si="132"/>
        <v>1</v>
      </c>
    </row>
    <row r="941" spans="31:39" x14ac:dyDescent="0.25">
      <c r="AE941" s="1" t="s">
        <v>146</v>
      </c>
      <c r="AF941" s="1">
        <v>4.3</v>
      </c>
      <c r="AG941" s="1">
        <v>3</v>
      </c>
      <c r="AH941" s="1">
        <v>0</v>
      </c>
      <c r="AI941" s="1">
        <f t="shared" si="133"/>
        <v>0</v>
      </c>
      <c r="AJ941" s="1">
        <f t="shared" si="129"/>
        <v>0</v>
      </c>
      <c r="AK941" s="1">
        <f t="shared" si="130"/>
        <v>0</v>
      </c>
      <c r="AL941" s="1">
        <f t="shared" si="131"/>
        <v>1</v>
      </c>
      <c r="AM941" s="1">
        <f t="shared" si="132"/>
        <v>1</v>
      </c>
    </row>
    <row r="942" spans="31:39" x14ac:dyDescent="0.25">
      <c r="AE942" s="1" t="s">
        <v>86</v>
      </c>
      <c r="AF942" s="1">
        <v>4.3</v>
      </c>
      <c r="AG942" s="1">
        <v>3</v>
      </c>
      <c r="AH942" s="1">
        <v>0</v>
      </c>
      <c r="AI942" s="1">
        <f t="shared" si="133"/>
        <v>0</v>
      </c>
      <c r="AJ942" s="1">
        <f t="shared" si="129"/>
        <v>0</v>
      </c>
      <c r="AK942" s="1">
        <f t="shared" si="130"/>
        <v>0</v>
      </c>
      <c r="AL942" s="1">
        <f t="shared" si="131"/>
        <v>1</v>
      </c>
      <c r="AM942" s="1">
        <f t="shared" si="132"/>
        <v>1</v>
      </c>
    </row>
    <row r="943" spans="31:39" x14ac:dyDescent="0.25">
      <c r="AE943" s="1" t="s">
        <v>193</v>
      </c>
      <c r="AF943" s="1">
        <v>4.3</v>
      </c>
      <c r="AG943" s="1">
        <v>3</v>
      </c>
      <c r="AH943" s="1">
        <v>0</v>
      </c>
      <c r="AI943" s="1">
        <f t="shared" si="133"/>
        <v>0</v>
      </c>
      <c r="AJ943" s="1">
        <f t="shared" si="129"/>
        <v>0</v>
      </c>
      <c r="AK943" s="1">
        <f t="shared" si="130"/>
        <v>0</v>
      </c>
      <c r="AL943" s="1">
        <f t="shared" si="131"/>
        <v>1</v>
      </c>
      <c r="AM943" s="1">
        <f t="shared" si="132"/>
        <v>1</v>
      </c>
    </row>
    <row r="944" spans="31:39" x14ac:dyDescent="0.25">
      <c r="AE944" s="1" t="s">
        <v>151</v>
      </c>
      <c r="AF944" s="1">
        <v>4.3</v>
      </c>
      <c r="AG944" s="1">
        <v>3</v>
      </c>
      <c r="AH944" s="1">
        <v>0</v>
      </c>
      <c r="AI944" s="1">
        <f t="shared" si="133"/>
        <v>0</v>
      </c>
      <c r="AJ944" s="1">
        <f t="shared" si="129"/>
        <v>0</v>
      </c>
      <c r="AK944" s="1">
        <f t="shared" si="130"/>
        <v>0</v>
      </c>
      <c r="AL944" s="1">
        <f t="shared" si="131"/>
        <v>1</v>
      </c>
      <c r="AM944" s="1">
        <f t="shared" si="132"/>
        <v>1</v>
      </c>
    </row>
    <row r="945" spans="31:39" x14ac:dyDescent="0.25">
      <c r="AE945" s="1" t="s">
        <v>193</v>
      </c>
      <c r="AF945" s="1">
        <v>4.3</v>
      </c>
      <c r="AG945" s="1">
        <v>3</v>
      </c>
      <c r="AH945" s="1">
        <v>0</v>
      </c>
      <c r="AI945" s="1">
        <f t="shared" si="133"/>
        <v>0</v>
      </c>
      <c r="AJ945" s="1">
        <f t="shared" si="129"/>
        <v>0</v>
      </c>
      <c r="AK945" s="1">
        <f t="shared" si="130"/>
        <v>0</v>
      </c>
      <c r="AL945" s="1">
        <f t="shared" si="131"/>
        <v>1</v>
      </c>
      <c r="AM945" s="1">
        <f t="shared" si="132"/>
        <v>1</v>
      </c>
    </row>
    <row r="946" spans="31:39" x14ac:dyDescent="0.25">
      <c r="AE946" s="1" t="s">
        <v>113</v>
      </c>
      <c r="AF946" s="1">
        <v>4.3</v>
      </c>
      <c r="AG946" s="1">
        <v>3</v>
      </c>
      <c r="AH946" s="1">
        <v>0</v>
      </c>
      <c r="AI946" s="1">
        <f t="shared" si="133"/>
        <v>0</v>
      </c>
      <c r="AJ946" s="1">
        <f t="shared" si="129"/>
        <v>0</v>
      </c>
      <c r="AK946" s="1">
        <f t="shared" si="130"/>
        <v>0</v>
      </c>
      <c r="AL946" s="1">
        <f t="shared" si="131"/>
        <v>1</v>
      </c>
      <c r="AM946" s="1">
        <f t="shared" si="132"/>
        <v>1</v>
      </c>
    </row>
    <row r="947" spans="31:39" x14ac:dyDescent="0.25">
      <c r="AE947" s="1" t="s">
        <v>188</v>
      </c>
      <c r="AF947" s="1">
        <v>4.3</v>
      </c>
      <c r="AG947" s="1">
        <v>3</v>
      </c>
      <c r="AH947" s="1">
        <v>-1</v>
      </c>
      <c r="AI947" s="1">
        <f t="shared" si="133"/>
        <v>0</v>
      </c>
      <c r="AJ947" s="1">
        <f t="shared" si="129"/>
        <v>0</v>
      </c>
      <c r="AK947" s="1">
        <f t="shared" si="130"/>
        <v>0</v>
      </c>
      <c r="AL947" s="1">
        <f t="shared" si="131"/>
        <v>1</v>
      </c>
      <c r="AM947" s="1">
        <f t="shared" si="132"/>
        <v>1</v>
      </c>
    </row>
    <row r="948" spans="31:39" x14ac:dyDescent="0.25">
      <c r="AE948" s="1" t="s">
        <v>136</v>
      </c>
      <c r="AF948" s="1">
        <v>4.2</v>
      </c>
      <c r="AG948" s="1">
        <v>3</v>
      </c>
      <c r="AH948" s="1">
        <v>1</v>
      </c>
      <c r="AI948" s="1">
        <f t="shared" si="133"/>
        <v>0</v>
      </c>
      <c r="AJ948" s="1">
        <f t="shared" si="129"/>
        <v>0</v>
      </c>
      <c r="AK948" s="1">
        <f t="shared" si="130"/>
        <v>0</v>
      </c>
      <c r="AL948" s="1">
        <f t="shared" si="131"/>
        <v>1</v>
      </c>
      <c r="AM948" s="1">
        <f t="shared" si="132"/>
        <v>1</v>
      </c>
    </row>
    <row r="949" spans="31:39" x14ac:dyDescent="0.25">
      <c r="AE949" s="1" t="s">
        <v>78</v>
      </c>
      <c r="AF949" s="1">
        <v>4.2</v>
      </c>
      <c r="AG949" s="1">
        <v>3</v>
      </c>
      <c r="AH949" s="1">
        <v>1</v>
      </c>
      <c r="AI949" s="1">
        <f t="shared" si="133"/>
        <v>0</v>
      </c>
      <c r="AJ949" s="1">
        <f t="shared" si="129"/>
        <v>0</v>
      </c>
      <c r="AK949" s="1">
        <f t="shared" si="130"/>
        <v>0</v>
      </c>
      <c r="AL949" s="1">
        <f t="shared" si="131"/>
        <v>1</v>
      </c>
      <c r="AM949" s="1">
        <f t="shared" si="132"/>
        <v>1</v>
      </c>
    </row>
    <row r="950" spans="31:39" x14ac:dyDescent="0.25">
      <c r="AE950" s="1" t="s">
        <v>119</v>
      </c>
      <c r="AF950" s="1">
        <v>4.2</v>
      </c>
      <c r="AG950" s="1">
        <v>3</v>
      </c>
      <c r="AH950" s="1">
        <v>1</v>
      </c>
      <c r="AI950" s="1">
        <f t="shared" si="133"/>
        <v>0</v>
      </c>
      <c r="AJ950" s="1">
        <f t="shared" si="129"/>
        <v>0</v>
      </c>
      <c r="AK950" s="1">
        <f t="shared" si="130"/>
        <v>0</v>
      </c>
      <c r="AL950" s="1">
        <f t="shared" si="131"/>
        <v>1</v>
      </c>
      <c r="AM950" s="1">
        <f t="shared" si="132"/>
        <v>1</v>
      </c>
    </row>
    <row r="951" spans="31:39" x14ac:dyDescent="0.25">
      <c r="AE951" s="1" t="s">
        <v>176</v>
      </c>
      <c r="AF951" s="1">
        <v>4.2</v>
      </c>
      <c r="AG951" s="1">
        <v>3</v>
      </c>
      <c r="AH951" s="1">
        <v>1</v>
      </c>
      <c r="AI951" s="1">
        <f t="shared" si="133"/>
        <v>0</v>
      </c>
      <c r="AJ951" s="1">
        <f t="shared" si="129"/>
        <v>0</v>
      </c>
      <c r="AK951" s="1">
        <f t="shared" si="130"/>
        <v>0</v>
      </c>
      <c r="AL951" s="1">
        <f t="shared" si="131"/>
        <v>1</v>
      </c>
      <c r="AM951" s="1">
        <f t="shared" si="132"/>
        <v>1</v>
      </c>
    </row>
    <row r="952" spans="31:39" x14ac:dyDescent="0.25">
      <c r="AE952" s="1" t="s">
        <v>119</v>
      </c>
      <c r="AF952" s="1">
        <v>4.2</v>
      </c>
      <c r="AG952" s="1">
        <v>3</v>
      </c>
      <c r="AH952" s="1">
        <v>1</v>
      </c>
      <c r="AI952" s="1">
        <f t="shared" si="133"/>
        <v>0</v>
      </c>
      <c r="AJ952" s="1">
        <f t="shared" si="129"/>
        <v>0</v>
      </c>
      <c r="AK952" s="1">
        <f t="shared" si="130"/>
        <v>0</v>
      </c>
      <c r="AL952" s="1">
        <f t="shared" si="131"/>
        <v>1</v>
      </c>
      <c r="AM952" s="1">
        <f t="shared" si="132"/>
        <v>1</v>
      </c>
    </row>
    <row r="953" spans="31:39" x14ac:dyDescent="0.25">
      <c r="AE953" s="1" t="s">
        <v>176</v>
      </c>
      <c r="AF953" s="1">
        <v>4.2</v>
      </c>
      <c r="AG953" s="1">
        <v>3</v>
      </c>
      <c r="AH953" s="1">
        <v>0</v>
      </c>
      <c r="AI953" s="1">
        <f t="shared" si="133"/>
        <v>0</v>
      </c>
      <c r="AJ953" s="1">
        <f t="shared" si="129"/>
        <v>0</v>
      </c>
      <c r="AK953" s="1">
        <f t="shared" si="130"/>
        <v>0</v>
      </c>
      <c r="AL953" s="1">
        <f t="shared" si="131"/>
        <v>1</v>
      </c>
      <c r="AM953" s="1">
        <f t="shared" si="132"/>
        <v>1</v>
      </c>
    </row>
    <row r="954" spans="31:39" x14ac:dyDescent="0.25">
      <c r="AE954" s="1" t="s">
        <v>136</v>
      </c>
      <c r="AF954" s="1">
        <v>4.2</v>
      </c>
      <c r="AG954" s="1">
        <v>3</v>
      </c>
      <c r="AH954" s="1">
        <v>-1</v>
      </c>
      <c r="AI954" s="1">
        <f t="shared" si="133"/>
        <v>0</v>
      </c>
      <c r="AJ954" s="1">
        <f t="shared" si="129"/>
        <v>0</v>
      </c>
      <c r="AK954" s="1">
        <f t="shared" si="130"/>
        <v>0</v>
      </c>
      <c r="AL954" s="1">
        <f t="shared" si="131"/>
        <v>1</v>
      </c>
      <c r="AM954" s="1">
        <f t="shared" si="132"/>
        <v>1</v>
      </c>
    </row>
    <row r="955" spans="31:39" x14ac:dyDescent="0.25">
      <c r="AE955" s="1" t="s">
        <v>130</v>
      </c>
      <c r="AF955" s="1">
        <v>4.0999999999999996</v>
      </c>
      <c r="AG955" s="1">
        <v>3</v>
      </c>
      <c r="AH955" s="1">
        <v>1</v>
      </c>
      <c r="AI955" s="1">
        <f t="shared" si="133"/>
        <v>0</v>
      </c>
      <c r="AJ955" s="1">
        <f t="shared" si="129"/>
        <v>0</v>
      </c>
      <c r="AK955" s="1">
        <f t="shared" si="130"/>
        <v>0</v>
      </c>
      <c r="AL955" s="1">
        <f t="shared" si="131"/>
        <v>1</v>
      </c>
      <c r="AM955" s="1">
        <f t="shared" si="132"/>
        <v>1</v>
      </c>
    </row>
    <row r="956" spans="31:39" x14ac:dyDescent="0.25">
      <c r="AE956" s="1" t="s">
        <v>120</v>
      </c>
      <c r="AF956" s="1">
        <v>4.0999999999999996</v>
      </c>
      <c r="AG956" s="1">
        <v>3</v>
      </c>
      <c r="AH956" s="1">
        <v>0</v>
      </c>
      <c r="AI956" s="1">
        <f t="shared" si="133"/>
        <v>0</v>
      </c>
      <c r="AJ956" s="1">
        <f t="shared" si="129"/>
        <v>0</v>
      </c>
      <c r="AK956" s="1">
        <f t="shared" si="130"/>
        <v>0</v>
      </c>
      <c r="AL956" s="1">
        <f t="shared" si="131"/>
        <v>1</v>
      </c>
      <c r="AM956" s="1">
        <f t="shared" si="132"/>
        <v>1</v>
      </c>
    </row>
    <row r="957" spans="31:39" x14ac:dyDescent="0.25">
      <c r="AE957" s="1" t="s">
        <v>116</v>
      </c>
      <c r="AF957" s="1">
        <v>4</v>
      </c>
      <c r="AG957" s="1">
        <v>3</v>
      </c>
      <c r="AH957" s="1">
        <v>2</v>
      </c>
      <c r="AI957" s="1">
        <f t="shared" si="133"/>
        <v>0</v>
      </c>
      <c r="AJ957" s="1">
        <f t="shared" si="129"/>
        <v>0</v>
      </c>
      <c r="AK957" s="1">
        <f t="shared" si="130"/>
        <v>0</v>
      </c>
      <c r="AL957" s="1">
        <f t="shared" si="131"/>
        <v>1</v>
      </c>
      <c r="AM957" s="1">
        <f t="shared" si="132"/>
        <v>1</v>
      </c>
    </row>
    <row r="958" spans="31:39" x14ac:dyDescent="0.25">
      <c r="AE958" s="1" t="s">
        <v>116</v>
      </c>
      <c r="AF958" s="1">
        <v>4</v>
      </c>
      <c r="AG958" s="1">
        <v>3</v>
      </c>
      <c r="AH958" s="1">
        <v>2</v>
      </c>
      <c r="AI958" s="1">
        <f t="shared" si="133"/>
        <v>0</v>
      </c>
      <c r="AJ958" s="1">
        <f t="shared" si="129"/>
        <v>0</v>
      </c>
      <c r="AK958" s="1">
        <f t="shared" si="130"/>
        <v>0</v>
      </c>
      <c r="AL958" s="1">
        <f t="shared" si="131"/>
        <v>1</v>
      </c>
      <c r="AM958" s="1">
        <f t="shared" si="132"/>
        <v>1</v>
      </c>
    </row>
    <row r="959" spans="31:39" x14ac:dyDescent="0.25">
      <c r="AE959" s="1" t="s">
        <v>116</v>
      </c>
      <c r="AF959" s="1">
        <v>4</v>
      </c>
      <c r="AG959" s="1">
        <v>3</v>
      </c>
      <c r="AH959" s="1">
        <v>1</v>
      </c>
      <c r="AI959" s="1">
        <f t="shared" si="133"/>
        <v>0</v>
      </c>
      <c r="AJ959" s="1">
        <f t="shared" si="129"/>
        <v>0</v>
      </c>
      <c r="AK959" s="1">
        <f t="shared" si="130"/>
        <v>0</v>
      </c>
      <c r="AL959" s="1">
        <f t="shared" si="131"/>
        <v>1</v>
      </c>
      <c r="AM959" s="1">
        <f t="shared" si="132"/>
        <v>1</v>
      </c>
    </row>
    <row r="960" spans="31:39" x14ac:dyDescent="0.25">
      <c r="AE960" s="1" t="s">
        <v>116</v>
      </c>
      <c r="AF960" s="1">
        <v>4</v>
      </c>
      <c r="AG960" s="1">
        <v>3</v>
      </c>
      <c r="AH960" s="1">
        <v>1</v>
      </c>
      <c r="AI960" s="1">
        <f t="shared" si="133"/>
        <v>0</v>
      </c>
      <c r="AJ960" s="1">
        <f t="shared" si="129"/>
        <v>0</v>
      </c>
      <c r="AK960" s="1">
        <f t="shared" si="130"/>
        <v>0</v>
      </c>
      <c r="AL960" s="1">
        <f t="shared" si="131"/>
        <v>1</v>
      </c>
      <c r="AM960" s="1">
        <f t="shared" si="132"/>
        <v>1</v>
      </c>
    </row>
    <row r="961" spans="31:39" x14ac:dyDescent="0.25">
      <c r="AE961" s="1" t="s">
        <v>175</v>
      </c>
      <c r="AF961" s="1">
        <v>3.9</v>
      </c>
      <c r="AG961" s="1">
        <v>3</v>
      </c>
      <c r="AH961" s="1">
        <v>2</v>
      </c>
      <c r="AI961" s="1">
        <f t="shared" si="133"/>
        <v>0</v>
      </c>
      <c r="AJ961" s="1">
        <f t="shared" si="129"/>
        <v>0</v>
      </c>
      <c r="AK961" s="1">
        <f t="shared" si="130"/>
        <v>0</v>
      </c>
      <c r="AL961" s="1">
        <f t="shared" si="131"/>
        <v>1</v>
      </c>
      <c r="AM961" s="1">
        <f t="shared" si="132"/>
        <v>1</v>
      </c>
    </row>
    <row r="962" spans="31:39" x14ac:dyDescent="0.25">
      <c r="AE962" s="1" t="s">
        <v>175</v>
      </c>
      <c r="AF962" s="1">
        <v>3.9</v>
      </c>
      <c r="AG962" s="1">
        <v>3</v>
      </c>
      <c r="AH962" s="1">
        <v>2</v>
      </c>
      <c r="AI962" s="1">
        <f t="shared" si="133"/>
        <v>0</v>
      </c>
      <c r="AJ962" s="1">
        <f t="shared" ref="AJ962:AJ1010" si="134">IF(AND((AH962&lt;AG962),(AH962&gt;2),(AG962&lt;10)),1,0)</f>
        <v>0</v>
      </c>
      <c r="AK962" s="1">
        <f t="shared" ref="AK962:AK1010" si="135">IF(AH962&gt;=10,1,0)</f>
        <v>0</v>
      </c>
      <c r="AL962" s="1">
        <f t="shared" ref="AL962:AL982" si="136">IF(AH962&lt;=2,1,0)</f>
        <v>1</v>
      </c>
      <c r="AM962" s="1">
        <f t="shared" ref="AM962:AM1025" si="137">SUM(AI962:AL962)</f>
        <v>1</v>
      </c>
    </row>
    <row r="963" spans="31:39" x14ac:dyDescent="0.25">
      <c r="AE963" s="1" t="s">
        <v>175</v>
      </c>
      <c r="AF963" s="1">
        <v>3.9</v>
      </c>
      <c r="AG963" s="1">
        <v>3</v>
      </c>
      <c r="AH963" s="1">
        <v>1</v>
      </c>
      <c r="AI963" s="1">
        <f t="shared" si="133"/>
        <v>0</v>
      </c>
      <c r="AJ963" s="1">
        <f t="shared" si="134"/>
        <v>0</v>
      </c>
      <c r="AK963" s="1">
        <f t="shared" si="135"/>
        <v>0</v>
      </c>
      <c r="AL963" s="1">
        <f t="shared" si="136"/>
        <v>1</v>
      </c>
      <c r="AM963" s="1">
        <f t="shared" si="137"/>
        <v>1</v>
      </c>
    </row>
    <row r="964" spans="31:39" x14ac:dyDescent="0.25">
      <c r="AE964" s="1" t="s">
        <v>160</v>
      </c>
      <c r="AF964" s="1">
        <v>3.9</v>
      </c>
      <c r="AG964" s="1">
        <v>3</v>
      </c>
      <c r="AH964" s="1">
        <v>1</v>
      </c>
      <c r="AI964" s="1">
        <f t="shared" si="133"/>
        <v>0</v>
      </c>
      <c r="AJ964" s="1">
        <f t="shared" si="134"/>
        <v>0</v>
      </c>
      <c r="AK964" s="1">
        <f t="shared" si="135"/>
        <v>0</v>
      </c>
      <c r="AL964" s="1">
        <f t="shared" si="136"/>
        <v>1</v>
      </c>
      <c r="AM964" s="1">
        <f t="shared" si="137"/>
        <v>1</v>
      </c>
    </row>
    <row r="965" spans="31:39" x14ac:dyDescent="0.25">
      <c r="AE965" s="1" t="s">
        <v>175</v>
      </c>
      <c r="AF965" s="1">
        <v>3.9</v>
      </c>
      <c r="AG965" s="1">
        <v>3</v>
      </c>
      <c r="AH965" s="1">
        <v>1</v>
      </c>
      <c r="AI965" s="1">
        <f t="shared" si="133"/>
        <v>0</v>
      </c>
      <c r="AJ965" s="1">
        <f t="shared" si="134"/>
        <v>0</v>
      </c>
      <c r="AK965" s="1">
        <f t="shared" si="135"/>
        <v>0</v>
      </c>
      <c r="AL965" s="1">
        <f t="shared" si="136"/>
        <v>1</v>
      </c>
      <c r="AM965" s="1">
        <f t="shared" si="137"/>
        <v>1</v>
      </c>
    </row>
    <row r="966" spans="31:39" x14ac:dyDescent="0.25">
      <c r="AE966" s="1" t="s">
        <v>160</v>
      </c>
      <c r="AF966" s="1">
        <v>3.9</v>
      </c>
      <c r="AG966" s="1">
        <v>3</v>
      </c>
      <c r="AH966" s="1">
        <v>1</v>
      </c>
      <c r="AI966" s="1">
        <f t="shared" si="133"/>
        <v>0</v>
      </c>
      <c r="AJ966" s="1">
        <f t="shared" si="134"/>
        <v>0</v>
      </c>
      <c r="AK966" s="1">
        <f t="shared" si="135"/>
        <v>0</v>
      </c>
      <c r="AL966" s="1">
        <f t="shared" si="136"/>
        <v>1</v>
      </c>
      <c r="AM966" s="1">
        <f t="shared" si="137"/>
        <v>1</v>
      </c>
    </row>
    <row r="967" spans="31:39" x14ac:dyDescent="0.25">
      <c r="AE967" s="1" t="s">
        <v>160</v>
      </c>
      <c r="AF967" s="1">
        <v>3.9</v>
      </c>
      <c r="AG967" s="1">
        <v>3</v>
      </c>
      <c r="AH967" s="1">
        <v>0</v>
      </c>
      <c r="AI967" s="1">
        <f t="shared" si="133"/>
        <v>0</v>
      </c>
      <c r="AJ967" s="1">
        <f t="shared" si="134"/>
        <v>0</v>
      </c>
      <c r="AK967" s="1">
        <f t="shared" si="135"/>
        <v>0</v>
      </c>
      <c r="AL967" s="1">
        <f t="shared" si="136"/>
        <v>1</v>
      </c>
      <c r="AM967" s="1">
        <f t="shared" si="137"/>
        <v>1</v>
      </c>
    </row>
    <row r="968" spans="31:39" x14ac:dyDescent="0.25">
      <c r="AE968" s="1" t="s">
        <v>160</v>
      </c>
      <c r="AF968" s="1">
        <v>3.9</v>
      </c>
      <c r="AG968" s="1">
        <v>3</v>
      </c>
      <c r="AH968" s="1">
        <v>0</v>
      </c>
      <c r="AI968" s="1">
        <f t="shared" si="133"/>
        <v>0</v>
      </c>
      <c r="AJ968" s="1">
        <f t="shared" si="134"/>
        <v>0</v>
      </c>
      <c r="AK968" s="1">
        <f t="shared" si="135"/>
        <v>0</v>
      </c>
      <c r="AL968" s="1">
        <f t="shared" si="136"/>
        <v>1</v>
      </c>
      <c r="AM968" s="1">
        <f t="shared" si="137"/>
        <v>1</v>
      </c>
    </row>
    <row r="969" spans="31:39" x14ac:dyDescent="0.25">
      <c r="AE969" s="1" t="s">
        <v>153</v>
      </c>
      <c r="AF969" s="1">
        <v>3.8</v>
      </c>
      <c r="AG969" s="1">
        <v>3</v>
      </c>
      <c r="AH969" s="1">
        <v>2</v>
      </c>
      <c r="AI969" s="1">
        <f t="shared" si="133"/>
        <v>0</v>
      </c>
      <c r="AJ969" s="1">
        <f t="shared" si="134"/>
        <v>0</v>
      </c>
      <c r="AK969" s="1">
        <f t="shared" si="135"/>
        <v>0</v>
      </c>
      <c r="AL969" s="1">
        <f t="shared" si="136"/>
        <v>1</v>
      </c>
      <c r="AM969" s="1">
        <f t="shared" si="137"/>
        <v>1</v>
      </c>
    </row>
    <row r="970" spans="31:39" x14ac:dyDescent="0.25">
      <c r="AE970" s="1" t="s">
        <v>153</v>
      </c>
      <c r="AF970" s="1">
        <v>3.8</v>
      </c>
      <c r="AG970" s="1">
        <v>3</v>
      </c>
      <c r="AH970" s="1">
        <v>0</v>
      </c>
      <c r="AI970" s="1">
        <f t="shared" si="133"/>
        <v>0</v>
      </c>
      <c r="AJ970" s="1">
        <f t="shared" si="134"/>
        <v>0</v>
      </c>
      <c r="AK970" s="1">
        <f t="shared" si="135"/>
        <v>0</v>
      </c>
      <c r="AL970" s="1">
        <f t="shared" si="136"/>
        <v>1</v>
      </c>
      <c r="AM970" s="1">
        <f t="shared" si="137"/>
        <v>1</v>
      </c>
    </row>
    <row r="971" spans="31:39" x14ac:dyDescent="0.25">
      <c r="AE971" s="1" t="s">
        <v>153</v>
      </c>
      <c r="AF971" s="1">
        <v>3.8</v>
      </c>
      <c r="AG971" s="1">
        <v>3</v>
      </c>
      <c r="AH971" s="1">
        <v>0</v>
      </c>
      <c r="AI971" s="1">
        <f t="shared" si="133"/>
        <v>0</v>
      </c>
      <c r="AJ971" s="1">
        <f t="shared" si="134"/>
        <v>0</v>
      </c>
      <c r="AK971" s="1">
        <f t="shared" si="135"/>
        <v>0</v>
      </c>
      <c r="AL971" s="1">
        <f t="shared" si="136"/>
        <v>1</v>
      </c>
      <c r="AM971" s="1">
        <f t="shared" si="137"/>
        <v>1</v>
      </c>
    </row>
    <row r="972" spans="31:39" x14ac:dyDescent="0.25">
      <c r="AE972" s="1" t="s">
        <v>70</v>
      </c>
      <c r="AF972" s="1">
        <v>3.7</v>
      </c>
      <c r="AG972" s="1">
        <v>3</v>
      </c>
      <c r="AH972" s="1">
        <v>2</v>
      </c>
      <c r="AI972" s="1">
        <f t="shared" si="133"/>
        <v>0</v>
      </c>
      <c r="AJ972" s="1">
        <f t="shared" si="134"/>
        <v>0</v>
      </c>
      <c r="AK972" s="1">
        <f t="shared" si="135"/>
        <v>0</v>
      </c>
      <c r="AL972" s="1">
        <f t="shared" si="136"/>
        <v>1</v>
      </c>
      <c r="AM972" s="1">
        <f t="shared" si="137"/>
        <v>1</v>
      </c>
    </row>
    <row r="973" spans="31:39" x14ac:dyDescent="0.25">
      <c r="AE973" s="1" t="s">
        <v>135</v>
      </c>
      <c r="AF973" s="1">
        <v>4.9000000000000004</v>
      </c>
      <c r="AG973" s="1">
        <v>2</v>
      </c>
      <c r="AH973" s="1">
        <v>5</v>
      </c>
      <c r="AI973" s="1">
        <v>1</v>
      </c>
      <c r="AJ973" s="1">
        <f t="shared" si="134"/>
        <v>0</v>
      </c>
      <c r="AK973" s="1">
        <f t="shared" si="135"/>
        <v>0</v>
      </c>
      <c r="AL973" s="1">
        <f t="shared" si="136"/>
        <v>0</v>
      </c>
      <c r="AM973" s="1">
        <f t="shared" si="137"/>
        <v>1</v>
      </c>
    </row>
    <row r="974" spans="31:39" x14ac:dyDescent="0.25">
      <c r="AE974" s="1" t="s">
        <v>112</v>
      </c>
      <c r="AF974" s="1">
        <v>4.9000000000000004</v>
      </c>
      <c r="AG974" s="1">
        <v>2</v>
      </c>
      <c r="AH974" s="1">
        <v>5</v>
      </c>
      <c r="AI974" s="1">
        <v>1</v>
      </c>
      <c r="AJ974" s="1">
        <f t="shared" si="134"/>
        <v>0</v>
      </c>
      <c r="AK974" s="1">
        <f t="shared" si="135"/>
        <v>0</v>
      </c>
      <c r="AL974" s="1">
        <f t="shared" si="136"/>
        <v>0</v>
      </c>
      <c r="AM974" s="1">
        <f t="shared" si="137"/>
        <v>1</v>
      </c>
    </row>
    <row r="975" spans="31:39" x14ac:dyDescent="0.25">
      <c r="AE975" s="1" t="s">
        <v>91</v>
      </c>
      <c r="AF975" s="1">
        <v>4.9000000000000004</v>
      </c>
      <c r="AG975" s="1">
        <v>2</v>
      </c>
      <c r="AH975" s="1">
        <v>4</v>
      </c>
      <c r="AI975" s="1">
        <v>1</v>
      </c>
      <c r="AJ975" s="1">
        <f t="shared" si="134"/>
        <v>0</v>
      </c>
      <c r="AK975" s="1">
        <f t="shared" si="135"/>
        <v>0</v>
      </c>
      <c r="AL975" s="1">
        <f t="shared" si="136"/>
        <v>0</v>
      </c>
      <c r="AM975" s="1">
        <f t="shared" si="137"/>
        <v>1</v>
      </c>
    </row>
    <row r="976" spans="31:39" x14ac:dyDescent="0.25">
      <c r="AE976" s="1" t="s">
        <v>135</v>
      </c>
      <c r="AF976" s="1">
        <v>4.9000000000000004</v>
      </c>
      <c r="AG976" s="1">
        <v>2</v>
      </c>
      <c r="AH976" s="1">
        <v>3.5</v>
      </c>
      <c r="AI976" s="1">
        <v>1</v>
      </c>
      <c r="AJ976" s="1">
        <f t="shared" si="134"/>
        <v>0</v>
      </c>
      <c r="AK976" s="1">
        <f t="shared" si="135"/>
        <v>0</v>
      </c>
      <c r="AL976" s="1">
        <f t="shared" si="136"/>
        <v>0</v>
      </c>
      <c r="AM976" s="1">
        <f t="shared" si="137"/>
        <v>1</v>
      </c>
    </row>
    <row r="977" spans="31:39" x14ac:dyDescent="0.25">
      <c r="AE977" s="1" t="s">
        <v>100</v>
      </c>
      <c r="AF977" s="1">
        <v>4.8</v>
      </c>
      <c r="AG977" s="1">
        <v>2</v>
      </c>
      <c r="AH977" s="1">
        <v>5</v>
      </c>
      <c r="AI977" s="1">
        <v>1</v>
      </c>
      <c r="AJ977" s="1">
        <f t="shared" si="134"/>
        <v>0</v>
      </c>
      <c r="AK977" s="1">
        <f t="shared" si="135"/>
        <v>0</v>
      </c>
      <c r="AL977" s="1">
        <f t="shared" si="136"/>
        <v>0</v>
      </c>
      <c r="AM977" s="1">
        <f t="shared" si="137"/>
        <v>1</v>
      </c>
    </row>
    <row r="978" spans="31:39" x14ac:dyDescent="0.25">
      <c r="AE978" s="1" t="s">
        <v>141</v>
      </c>
      <c r="AF978" s="1">
        <v>4.7</v>
      </c>
      <c r="AG978" s="1">
        <v>2</v>
      </c>
      <c r="AH978" s="1">
        <v>8</v>
      </c>
      <c r="AI978" s="1">
        <v>1</v>
      </c>
      <c r="AJ978" s="1">
        <f t="shared" si="134"/>
        <v>0</v>
      </c>
      <c r="AK978" s="1">
        <f t="shared" si="135"/>
        <v>0</v>
      </c>
      <c r="AL978" s="1">
        <f t="shared" si="136"/>
        <v>0</v>
      </c>
      <c r="AM978" s="1">
        <f t="shared" si="137"/>
        <v>1</v>
      </c>
    </row>
    <row r="979" spans="31:39" x14ac:dyDescent="0.25">
      <c r="AE979" s="1" t="s">
        <v>61</v>
      </c>
      <c r="AF979" s="1">
        <v>4.7</v>
      </c>
      <c r="AG979" s="1">
        <v>2</v>
      </c>
      <c r="AH979" s="1">
        <v>4</v>
      </c>
      <c r="AI979" s="1">
        <v>1</v>
      </c>
      <c r="AJ979" s="1">
        <f t="shared" si="134"/>
        <v>0</v>
      </c>
      <c r="AK979" s="1">
        <f t="shared" si="135"/>
        <v>0</v>
      </c>
      <c r="AL979" s="1">
        <f t="shared" si="136"/>
        <v>0</v>
      </c>
      <c r="AM979" s="1">
        <f t="shared" si="137"/>
        <v>1</v>
      </c>
    </row>
    <row r="980" spans="31:39" x14ac:dyDescent="0.25">
      <c r="AE980" s="1" t="s">
        <v>111</v>
      </c>
      <c r="AF980" s="1">
        <v>4.5</v>
      </c>
      <c r="AG980" s="1">
        <v>2</v>
      </c>
      <c r="AH980" s="1">
        <v>6</v>
      </c>
      <c r="AI980" s="1">
        <v>1</v>
      </c>
      <c r="AJ980" s="1">
        <f t="shared" si="134"/>
        <v>0</v>
      </c>
      <c r="AK980" s="1">
        <f t="shared" si="135"/>
        <v>0</v>
      </c>
      <c r="AL980" s="1">
        <f t="shared" si="136"/>
        <v>0</v>
      </c>
      <c r="AM980" s="1">
        <f t="shared" si="137"/>
        <v>1</v>
      </c>
    </row>
    <row r="981" spans="31:39" x14ac:dyDescent="0.25">
      <c r="AE981" s="1" t="s">
        <v>114</v>
      </c>
      <c r="AF981" s="1">
        <v>4.5</v>
      </c>
      <c r="AG981" s="1">
        <v>2</v>
      </c>
      <c r="AH981" s="1">
        <v>6</v>
      </c>
      <c r="AI981" s="1">
        <v>1</v>
      </c>
      <c r="AJ981" s="1">
        <f t="shared" si="134"/>
        <v>0</v>
      </c>
      <c r="AK981" s="1">
        <f t="shared" si="135"/>
        <v>0</v>
      </c>
      <c r="AL981" s="1">
        <f t="shared" si="136"/>
        <v>0</v>
      </c>
      <c r="AM981" s="1">
        <f t="shared" si="137"/>
        <v>1</v>
      </c>
    </row>
    <row r="982" spans="31:39" x14ac:dyDescent="0.25">
      <c r="AE982" s="1" t="s">
        <v>181</v>
      </c>
      <c r="AF982" s="1">
        <v>4.5</v>
      </c>
      <c r="AG982" s="1">
        <v>2</v>
      </c>
      <c r="AH982" s="1">
        <v>6</v>
      </c>
      <c r="AI982" s="1">
        <v>1</v>
      </c>
      <c r="AJ982" s="1">
        <f t="shared" si="134"/>
        <v>0</v>
      </c>
      <c r="AK982" s="1">
        <f t="shared" si="135"/>
        <v>0</v>
      </c>
      <c r="AL982" s="1">
        <f t="shared" si="136"/>
        <v>0</v>
      </c>
      <c r="AM982" s="1">
        <f t="shared" si="137"/>
        <v>1</v>
      </c>
    </row>
    <row r="983" spans="31:39" x14ac:dyDescent="0.25">
      <c r="AE983" s="1" t="s">
        <v>122</v>
      </c>
      <c r="AF983" s="1">
        <v>4.5</v>
      </c>
      <c r="AG983" s="1">
        <v>2</v>
      </c>
      <c r="AH983" s="1">
        <v>2</v>
      </c>
      <c r="AI983" s="1">
        <v>1</v>
      </c>
      <c r="AJ983" s="1">
        <f t="shared" si="134"/>
        <v>0</v>
      </c>
      <c r="AK983" s="1">
        <f t="shared" si="135"/>
        <v>0</v>
      </c>
      <c r="AL983" s="1">
        <v>0</v>
      </c>
      <c r="AM983" s="1">
        <f t="shared" si="137"/>
        <v>1</v>
      </c>
    </row>
    <row r="984" spans="31:39" x14ac:dyDescent="0.25">
      <c r="AE984" s="1" t="s">
        <v>93</v>
      </c>
      <c r="AF984" s="1">
        <v>4.5</v>
      </c>
      <c r="AG984" s="1">
        <v>2</v>
      </c>
      <c r="AH984" s="1">
        <v>2</v>
      </c>
      <c r="AI984" s="1">
        <v>1</v>
      </c>
      <c r="AJ984" s="1">
        <f t="shared" si="134"/>
        <v>0</v>
      </c>
      <c r="AK984" s="1">
        <f t="shared" si="135"/>
        <v>0</v>
      </c>
      <c r="AL984" s="1">
        <v>0</v>
      </c>
      <c r="AM984" s="1">
        <f t="shared" si="137"/>
        <v>1</v>
      </c>
    </row>
    <row r="985" spans="31:39" x14ac:dyDescent="0.25">
      <c r="AE985" s="1" t="s">
        <v>149</v>
      </c>
      <c r="AF985" s="1">
        <v>4.4000000000000004</v>
      </c>
      <c r="AG985" s="1">
        <v>2</v>
      </c>
      <c r="AH985" s="1">
        <v>8</v>
      </c>
      <c r="AI985" s="1">
        <v>1</v>
      </c>
      <c r="AJ985" s="1">
        <f t="shared" si="134"/>
        <v>0</v>
      </c>
      <c r="AK985" s="1">
        <f t="shared" si="135"/>
        <v>0</v>
      </c>
      <c r="AL985" s="1">
        <f>IF(AH985&lt;=2,1,0)</f>
        <v>0</v>
      </c>
      <c r="AM985" s="1">
        <f t="shared" si="137"/>
        <v>1</v>
      </c>
    </row>
    <row r="986" spans="31:39" x14ac:dyDescent="0.25">
      <c r="AE986" s="1" t="s">
        <v>108</v>
      </c>
      <c r="AF986" s="1">
        <v>4.4000000000000004</v>
      </c>
      <c r="AG986" s="1">
        <v>2</v>
      </c>
      <c r="AH986" s="1">
        <v>5</v>
      </c>
      <c r="AI986" s="1">
        <v>1</v>
      </c>
      <c r="AJ986" s="1">
        <f t="shared" si="134"/>
        <v>0</v>
      </c>
      <c r="AK986" s="1">
        <f t="shared" si="135"/>
        <v>0</v>
      </c>
      <c r="AL986" s="1">
        <f>IF(AH986&lt;=2,1,0)</f>
        <v>0</v>
      </c>
      <c r="AM986" s="1">
        <f t="shared" si="137"/>
        <v>1</v>
      </c>
    </row>
    <row r="987" spans="31:39" x14ac:dyDescent="0.25">
      <c r="AE987" s="1" t="s">
        <v>69</v>
      </c>
      <c r="AF987" s="1">
        <v>4.4000000000000004</v>
      </c>
      <c r="AG987" s="1">
        <v>2</v>
      </c>
      <c r="AH987" s="1">
        <v>2</v>
      </c>
      <c r="AI987" s="1">
        <v>1</v>
      </c>
      <c r="AJ987" s="1">
        <f t="shared" si="134"/>
        <v>0</v>
      </c>
      <c r="AK987" s="1">
        <f t="shared" si="135"/>
        <v>0</v>
      </c>
      <c r="AL987" s="1">
        <v>0</v>
      </c>
      <c r="AM987" s="1">
        <f t="shared" si="137"/>
        <v>1</v>
      </c>
    </row>
    <row r="988" spans="31:39" x14ac:dyDescent="0.25">
      <c r="AE988" s="1" t="s">
        <v>149</v>
      </c>
      <c r="AF988" s="1">
        <v>4.4000000000000004</v>
      </c>
      <c r="AG988" s="1">
        <v>2</v>
      </c>
      <c r="AH988" s="1">
        <v>2</v>
      </c>
      <c r="AI988" s="1">
        <v>1</v>
      </c>
      <c r="AJ988" s="1">
        <f t="shared" si="134"/>
        <v>0</v>
      </c>
      <c r="AK988" s="1">
        <f t="shared" si="135"/>
        <v>0</v>
      </c>
      <c r="AL988" s="1">
        <v>0</v>
      </c>
      <c r="AM988" s="1">
        <f t="shared" si="137"/>
        <v>1</v>
      </c>
    </row>
    <row r="989" spans="31:39" x14ac:dyDescent="0.25">
      <c r="AE989" s="1" t="s">
        <v>200</v>
      </c>
      <c r="AF989" s="1">
        <v>4.4000000000000004</v>
      </c>
      <c r="AG989" s="1">
        <v>2</v>
      </c>
      <c r="AH989" s="1">
        <v>2</v>
      </c>
      <c r="AI989" s="1">
        <v>1</v>
      </c>
      <c r="AJ989" s="1">
        <f t="shared" si="134"/>
        <v>0</v>
      </c>
      <c r="AK989" s="1">
        <f t="shared" si="135"/>
        <v>0</v>
      </c>
      <c r="AL989" s="1">
        <v>0</v>
      </c>
      <c r="AM989" s="1">
        <f t="shared" si="137"/>
        <v>1</v>
      </c>
    </row>
    <row r="990" spans="31:39" x14ac:dyDescent="0.25">
      <c r="AE990" s="1" t="s">
        <v>123</v>
      </c>
      <c r="AF990" s="1">
        <v>4.4000000000000004</v>
      </c>
      <c r="AG990" s="1">
        <v>2</v>
      </c>
      <c r="AH990" s="1">
        <v>2</v>
      </c>
      <c r="AI990" s="1">
        <v>1</v>
      </c>
      <c r="AJ990" s="1">
        <f t="shared" si="134"/>
        <v>0</v>
      </c>
      <c r="AK990" s="1">
        <f t="shared" si="135"/>
        <v>0</v>
      </c>
      <c r="AL990" s="1">
        <v>0</v>
      </c>
      <c r="AM990" s="1">
        <f t="shared" si="137"/>
        <v>1</v>
      </c>
    </row>
    <row r="991" spans="31:39" x14ac:dyDescent="0.25">
      <c r="AE991" s="1" t="s">
        <v>86</v>
      </c>
      <c r="AF991" s="1">
        <v>4.3</v>
      </c>
      <c r="AG991" s="1">
        <v>2</v>
      </c>
      <c r="AH991" s="1">
        <v>2</v>
      </c>
      <c r="AI991" s="1">
        <v>1</v>
      </c>
      <c r="AJ991" s="1">
        <f t="shared" si="134"/>
        <v>0</v>
      </c>
      <c r="AK991" s="1">
        <f t="shared" si="135"/>
        <v>0</v>
      </c>
      <c r="AL991" s="1">
        <v>0</v>
      </c>
      <c r="AM991" s="1">
        <f t="shared" si="137"/>
        <v>1</v>
      </c>
    </row>
    <row r="992" spans="31:39" x14ac:dyDescent="0.25">
      <c r="AE992" s="1" t="s">
        <v>102</v>
      </c>
      <c r="AF992" s="1">
        <v>4.3</v>
      </c>
      <c r="AG992" s="1">
        <v>2</v>
      </c>
      <c r="AH992" s="1">
        <v>2</v>
      </c>
      <c r="AI992" s="1">
        <v>1</v>
      </c>
      <c r="AJ992" s="1">
        <f t="shared" si="134"/>
        <v>0</v>
      </c>
      <c r="AK992" s="1">
        <f t="shared" si="135"/>
        <v>0</v>
      </c>
      <c r="AL992" s="1">
        <v>0</v>
      </c>
      <c r="AM992" s="1">
        <f t="shared" si="137"/>
        <v>1</v>
      </c>
    </row>
    <row r="993" spans="31:39" x14ac:dyDescent="0.25">
      <c r="AE993" s="1" t="s">
        <v>115</v>
      </c>
      <c r="AF993" s="1">
        <v>4.9000000000000004</v>
      </c>
      <c r="AG993" s="1">
        <v>2</v>
      </c>
      <c r="AH993" s="1">
        <v>1</v>
      </c>
      <c r="AI993" s="1">
        <f t="shared" ref="AI993:AI1004" si="138">IF(AND((10&gt;AH993),(AH993&gt;AG993),(AG993&gt;2)),1,0)</f>
        <v>0</v>
      </c>
      <c r="AJ993" s="1">
        <f t="shared" si="134"/>
        <v>0</v>
      </c>
      <c r="AK993" s="1">
        <f t="shared" si="135"/>
        <v>0</v>
      </c>
      <c r="AL993" s="1">
        <f t="shared" ref="AL993:AL1005" si="139">IF(AH993&lt;=2,1,0)</f>
        <v>1</v>
      </c>
      <c r="AM993" s="1">
        <f t="shared" si="137"/>
        <v>1</v>
      </c>
    </row>
    <row r="994" spans="31:39" x14ac:dyDescent="0.25">
      <c r="AE994" s="1" t="s">
        <v>135</v>
      </c>
      <c r="AF994" s="1">
        <v>4.9000000000000004</v>
      </c>
      <c r="AG994" s="1">
        <v>2</v>
      </c>
      <c r="AH994" s="1">
        <v>1</v>
      </c>
      <c r="AI994" s="1">
        <f t="shared" si="138"/>
        <v>0</v>
      </c>
      <c r="AJ994" s="1">
        <f t="shared" si="134"/>
        <v>0</v>
      </c>
      <c r="AK994" s="1">
        <f t="shared" si="135"/>
        <v>0</v>
      </c>
      <c r="AL994" s="1">
        <f t="shared" si="139"/>
        <v>1</v>
      </c>
      <c r="AM994" s="1">
        <f t="shared" si="137"/>
        <v>1</v>
      </c>
    </row>
    <row r="995" spans="31:39" x14ac:dyDescent="0.25">
      <c r="AE995" s="1" t="s">
        <v>135</v>
      </c>
      <c r="AF995" s="1">
        <v>4.9000000000000004</v>
      </c>
      <c r="AG995" s="1">
        <v>2</v>
      </c>
      <c r="AH995" s="1">
        <v>1</v>
      </c>
      <c r="AI995" s="1">
        <f t="shared" si="138"/>
        <v>0</v>
      </c>
      <c r="AJ995" s="1">
        <f t="shared" si="134"/>
        <v>0</v>
      </c>
      <c r="AK995" s="1">
        <f t="shared" si="135"/>
        <v>0</v>
      </c>
      <c r="AL995" s="1">
        <f t="shared" si="139"/>
        <v>1</v>
      </c>
      <c r="AM995" s="1">
        <f t="shared" si="137"/>
        <v>1</v>
      </c>
    </row>
    <row r="996" spans="31:39" x14ac:dyDescent="0.25">
      <c r="AE996" s="1" t="s">
        <v>135</v>
      </c>
      <c r="AF996" s="1">
        <v>4.9000000000000004</v>
      </c>
      <c r="AG996" s="1">
        <v>2</v>
      </c>
      <c r="AH996" s="1">
        <v>1</v>
      </c>
      <c r="AI996" s="1">
        <f t="shared" si="138"/>
        <v>0</v>
      </c>
      <c r="AJ996" s="1">
        <f t="shared" si="134"/>
        <v>0</v>
      </c>
      <c r="AK996" s="1">
        <f t="shared" si="135"/>
        <v>0</v>
      </c>
      <c r="AL996" s="1">
        <f t="shared" si="139"/>
        <v>1</v>
      </c>
      <c r="AM996" s="1">
        <f t="shared" si="137"/>
        <v>1</v>
      </c>
    </row>
    <row r="997" spans="31:39" x14ac:dyDescent="0.25">
      <c r="AE997" s="1" t="s">
        <v>61</v>
      </c>
      <c r="AF997" s="1">
        <v>4.7</v>
      </c>
      <c r="AG997" s="1">
        <v>2</v>
      </c>
      <c r="AH997" s="1">
        <v>1</v>
      </c>
      <c r="AI997" s="1">
        <f t="shared" si="138"/>
        <v>0</v>
      </c>
      <c r="AJ997" s="1">
        <f t="shared" si="134"/>
        <v>0</v>
      </c>
      <c r="AK997" s="1">
        <f t="shared" si="135"/>
        <v>0</v>
      </c>
      <c r="AL997" s="1">
        <f t="shared" si="139"/>
        <v>1</v>
      </c>
      <c r="AM997" s="1">
        <f t="shared" si="137"/>
        <v>1</v>
      </c>
    </row>
    <row r="998" spans="31:39" x14ac:dyDescent="0.25">
      <c r="AE998" s="1" t="s">
        <v>117</v>
      </c>
      <c r="AF998" s="1">
        <v>4.5999999999999996</v>
      </c>
      <c r="AG998" s="1">
        <v>2</v>
      </c>
      <c r="AH998" s="1">
        <v>1</v>
      </c>
      <c r="AI998" s="1">
        <f t="shared" si="138"/>
        <v>0</v>
      </c>
      <c r="AJ998" s="1">
        <f t="shared" si="134"/>
        <v>0</v>
      </c>
      <c r="AK998" s="1">
        <f t="shared" si="135"/>
        <v>0</v>
      </c>
      <c r="AL998" s="1">
        <f t="shared" si="139"/>
        <v>1</v>
      </c>
      <c r="AM998" s="1">
        <f t="shared" si="137"/>
        <v>1</v>
      </c>
    </row>
    <row r="999" spans="31:39" x14ac:dyDescent="0.25">
      <c r="AE999" s="1" t="s">
        <v>114</v>
      </c>
      <c r="AF999" s="1">
        <v>4.5</v>
      </c>
      <c r="AG999" s="1">
        <v>2</v>
      </c>
      <c r="AH999" s="1">
        <v>1</v>
      </c>
      <c r="AI999" s="1">
        <f t="shared" si="138"/>
        <v>0</v>
      </c>
      <c r="AJ999" s="1">
        <f t="shared" si="134"/>
        <v>0</v>
      </c>
      <c r="AK999" s="1">
        <f t="shared" si="135"/>
        <v>0</v>
      </c>
      <c r="AL999" s="1">
        <f t="shared" si="139"/>
        <v>1</v>
      </c>
      <c r="AM999" s="1">
        <f t="shared" si="137"/>
        <v>1</v>
      </c>
    </row>
    <row r="1000" spans="31:39" x14ac:dyDescent="0.25">
      <c r="AE1000" s="1" t="s">
        <v>168</v>
      </c>
      <c r="AF1000" s="1">
        <v>4.4000000000000004</v>
      </c>
      <c r="AG1000" s="1">
        <v>2</v>
      </c>
      <c r="AH1000" s="1">
        <v>1</v>
      </c>
      <c r="AI1000" s="1">
        <f t="shared" si="138"/>
        <v>0</v>
      </c>
      <c r="AJ1000" s="1">
        <f t="shared" si="134"/>
        <v>0</v>
      </c>
      <c r="AK1000" s="1">
        <f t="shared" si="135"/>
        <v>0</v>
      </c>
      <c r="AL1000" s="1">
        <f t="shared" si="139"/>
        <v>1</v>
      </c>
      <c r="AM1000" s="1">
        <f t="shared" si="137"/>
        <v>1</v>
      </c>
    </row>
    <row r="1001" spans="31:39" x14ac:dyDescent="0.25">
      <c r="AE1001" s="1" t="s">
        <v>149</v>
      </c>
      <c r="AF1001" s="1">
        <v>4.4000000000000004</v>
      </c>
      <c r="AG1001" s="1">
        <v>2</v>
      </c>
      <c r="AH1001" s="1">
        <v>1</v>
      </c>
      <c r="AI1001" s="1">
        <f t="shared" si="138"/>
        <v>0</v>
      </c>
      <c r="AJ1001" s="1">
        <f t="shared" si="134"/>
        <v>0</v>
      </c>
      <c r="AK1001" s="1">
        <f t="shared" si="135"/>
        <v>0</v>
      </c>
      <c r="AL1001" s="1">
        <f t="shared" si="139"/>
        <v>1</v>
      </c>
      <c r="AM1001" s="1">
        <f t="shared" si="137"/>
        <v>1</v>
      </c>
    </row>
    <row r="1002" spans="31:39" x14ac:dyDescent="0.25">
      <c r="AE1002" s="1" t="s">
        <v>191</v>
      </c>
      <c r="AF1002" s="1">
        <v>4.3</v>
      </c>
      <c r="AG1002" s="1">
        <v>2</v>
      </c>
      <c r="AH1002" s="1">
        <v>1</v>
      </c>
      <c r="AI1002" s="1">
        <f t="shared" si="138"/>
        <v>0</v>
      </c>
      <c r="AJ1002" s="1">
        <f t="shared" si="134"/>
        <v>0</v>
      </c>
      <c r="AK1002" s="1">
        <f t="shared" si="135"/>
        <v>0</v>
      </c>
      <c r="AL1002" s="1">
        <f t="shared" si="139"/>
        <v>1</v>
      </c>
      <c r="AM1002" s="1">
        <f t="shared" si="137"/>
        <v>1</v>
      </c>
    </row>
    <row r="1003" spans="31:39" x14ac:dyDescent="0.25">
      <c r="AE1003" s="1" t="s">
        <v>78</v>
      </c>
      <c r="AF1003" s="1">
        <v>4.2</v>
      </c>
      <c r="AG1003" s="1">
        <v>2</v>
      </c>
      <c r="AH1003" s="1">
        <v>0</v>
      </c>
      <c r="AI1003" s="1">
        <f t="shared" si="138"/>
        <v>0</v>
      </c>
      <c r="AJ1003" s="1">
        <f t="shared" si="134"/>
        <v>0</v>
      </c>
      <c r="AK1003" s="1">
        <f t="shared" si="135"/>
        <v>0</v>
      </c>
      <c r="AL1003" s="1">
        <f t="shared" si="139"/>
        <v>1</v>
      </c>
      <c r="AM1003" s="1">
        <f t="shared" si="137"/>
        <v>1</v>
      </c>
    </row>
    <row r="1004" spans="31:39" x14ac:dyDescent="0.25">
      <c r="AE1004" s="1" t="s">
        <v>175</v>
      </c>
      <c r="AF1004" s="1">
        <v>3.9</v>
      </c>
      <c r="AG1004" s="1">
        <v>2</v>
      </c>
      <c r="AH1004" s="1">
        <v>1</v>
      </c>
      <c r="AI1004" s="1">
        <f t="shared" si="138"/>
        <v>0</v>
      </c>
      <c r="AJ1004" s="1">
        <f t="shared" si="134"/>
        <v>0</v>
      </c>
      <c r="AK1004" s="1">
        <f t="shared" si="135"/>
        <v>0</v>
      </c>
      <c r="AL1004" s="1">
        <f t="shared" si="139"/>
        <v>1</v>
      </c>
      <c r="AM1004" s="1">
        <f t="shared" si="137"/>
        <v>1</v>
      </c>
    </row>
    <row r="1005" spans="31:39" x14ac:dyDescent="0.25">
      <c r="AE1005" s="1" t="s">
        <v>112</v>
      </c>
      <c r="AF1005" s="1">
        <v>4.9000000000000004</v>
      </c>
      <c r="AG1005" s="1">
        <v>1</v>
      </c>
      <c r="AH1005" s="1">
        <v>5</v>
      </c>
      <c r="AI1005" s="1">
        <v>1</v>
      </c>
      <c r="AJ1005" s="1">
        <f t="shared" si="134"/>
        <v>0</v>
      </c>
      <c r="AK1005" s="1">
        <f t="shared" si="135"/>
        <v>0</v>
      </c>
      <c r="AL1005" s="1">
        <f t="shared" si="139"/>
        <v>0</v>
      </c>
      <c r="AM1005" s="1">
        <f t="shared" si="137"/>
        <v>1</v>
      </c>
    </row>
    <row r="1006" spans="31:39" x14ac:dyDescent="0.25">
      <c r="AE1006" s="1" t="s">
        <v>66</v>
      </c>
      <c r="AF1006" s="1">
        <v>4.8</v>
      </c>
      <c r="AG1006" s="1">
        <v>1</v>
      </c>
      <c r="AH1006" s="1">
        <v>1</v>
      </c>
      <c r="AI1006" s="1">
        <v>1</v>
      </c>
      <c r="AJ1006" s="1">
        <f t="shared" si="134"/>
        <v>0</v>
      </c>
      <c r="AK1006" s="1">
        <f t="shared" si="135"/>
        <v>0</v>
      </c>
      <c r="AL1006" s="1">
        <v>0</v>
      </c>
      <c r="AM1006" s="1">
        <f t="shared" si="137"/>
        <v>1</v>
      </c>
    </row>
    <row r="1007" spans="31:39" x14ac:dyDescent="0.25">
      <c r="AE1007" s="1" t="s">
        <v>112</v>
      </c>
      <c r="AF1007" s="1">
        <v>4.9000000000000004</v>
      </c>
      <c r="AG1007" s="1">
        <v>1</v>
      </c>
      <c r="AH1007" s="1">
        <v>2</v>
      </c>
      <c r="AI1007" s="1">
        <f>IF(AND((10&gt;AH1007),(AH1007&gt;AG1007),(AG1007&gt;2)),1,0)</f>
        <v>0</v>
      </c>
      <c r="AJ1007" s="1">
        <f t="shared" si="134"/>
        <v>0</v>
      </c>
      <c r="AK1007" s="1">
        <f t="shared" si="135"/>
        <v>0</v>
      </c>
      <c r="AL1007" s="1">
        <f>IF(AH1007&lt;=2,1,0)</f>
        <v>1</v>
      </c>
      <c r="AM1007" s="1">
        <f t="shared" si="137"/>
        <v>1</v>
      </c>
    </row>
    <row r="1008" spans="31:39" x14ac:dyDescent="0.25">
      <c r="AE1008" s="1" t="s">
        <v>117</v>
      </c>
      <c r="AF1008" s="1">
        <v>4.5999999999999996</v>
      </c>
      <c r="AG1008" s="1">
        <v>1</v>
      </c>
      <c r="AH1008" s="1">
        <v>2</v>
      </c>
      <c r="AI1008" s="1">
        <f>IF(AND((10&gt;AH1008),(AH1008&gt;AG1008),(AG1008&gt;2)),1,0)</f>
        <v>0</v>
      </c>
      <c r="AJ1008" s="1">
        <f t="shared" si="134"/>
        <v>0</v>
      </c>
      <c r="AK1008" s="1">
        <f t="shared" si="135"/>
        <v>0</v>
      </c>
      <c r="AL1008" s="1">
        <f>IF(AH1008&lt;=2,1,0)</f>
        <v>1</v>
      </c>
      <c r="AM1008" s="1">
        <f t="shared" si="137"/>
        <v>1</v>
      </c>
    </row>
    <row r="1009" spans="31:44" x14ac:dyDescent="0.25">
      <c r="AE1009" s="1" t="s">
        <v>149</v>
      </c>
      <c r="AF1009" s="1">
        <v>4.4000000000000004</v>
      </c>
      <c r="AG1009" s="1">
        <v>1</v>
      </c>
      <c r="AH1009" s="1">
        <v>2</v>
      </c>
      <c r="AI1009" s="1">
        <f>IF(AND((10&gt;AH1009),(AH1009&gt;AG1009),(AG1009&gt;2)),1,0)</f>
        <v>0</v>
      </c>
      <c r="AJ1009" s="1">
        <f t="shared" si="134"/>
        <v>0</v>
      </c>
      <c r="AK1009" s="1">
        <f t="shared" si="135"/>
        <v>0</v>
      </c>
      <c r="AL1009" s="1">
        <f>IF(AH1009&lt;=2,1,0)</f>
        <v>1</v>
      </c>
      <c r="AM1009" s="1">
        <f t="shared" si="137"/>
        <v>1</v>
      </c>
    </row>
    <row r="1010" spans="31:44" x14ac:dyDescent="0.25">
      <c r="AE1010" s="1" t="s">
        <v>123</v>
      </c>
      <c r="AF1010" s="1">
        <v>4.4000000000000004</v>
      </c>
      <c r="AG1010" s="1">
        <v>0</v>
      </c>
      <c r="AH1010" s="1">
        <v>7</v>
      </c>
      <c r="AI1010" s="1">
        <v>1</v>
      </c>
      <c r="AJ1010" s="1">
        <f t="shared" si="134"/>
        <v>0</v>
      </c>
      <c r="AK1010" s="1">
        <f t="shared" si="135"/>
        <v>0</v>
      </c>
      <c r="AL1010" s="1">
        <f>IF(AH1010&lt;=2,1,0)</f>
        <v>0</v>
      </c>
      <c r="AM1010" s="1">
        <f t="shared" si="137"/>
        <v>1</v>
      </c>
      <c r="AO1010" s="1" t="s">
        <v>214</v>
      </c>
      <c r="AP1010" s="1" t="s">
        <v>215</v>
      </c>
      <c r="AQ1010" s="1" t="s">
        <v>216</v>
      </c>
      <c r="AR1010" s="1" t="s">
        <v>217</v>
      </c>
    </row>
    <row r="1012" spans="31:44" x14ac:dyDescent="0.25">
      <c r="AH1012" s="1">
        <f>COUNT(AH2:AH1010)</f>
        <v>1009</v>
      </c>
      <c r="AI1012" s="1">
        <f>COUNTIF(AI2:AI1010,1)</f>
        <v>270</v>
      </c>
      <c r="AJ1012" s="1">
        <f>COUNTIF(AJ2:AJ1010,1)</f>
        <v>5</v>
      </c>
      <c r="AK1012" s="1">
        <f>COUNTIF(AK2:AK1010,1)</f>
        <v>16</v>
      </c>
      <c r="AL1012" s="1">
        <f>COUNTIF(AL2:AL1010,1)</f>
        <v>718</v>
      </c>
      <c r="AM1012" s="1">
        <f>COUNTIF(AM2:AM1010,1)</f>
        <v>1009</v>
      </c>
      <c r="AO1012" s="2">
        <f>(AI1012)/(AI1012+AK1012)</f>
        <v>0.94405594405594406</v>
      </c>
      <c r="AP1012" s="2">
        <f>(AJ1012)/(AJ1012+AL1012)</f>
        <v>6.9156293222683261E-3</v>
      </c>
      <c r="AQ1012" s="2">
        <f>(AO1012+AP1012)/2</f>
        <v>0.47548578668910618</v>
      </c>
      <c r="AR1012" s="2">
        <f>(AI1012+AJ1012)/(AI1012+AJ1012+AK1012+AL1012)</f>
        <v>0.27254707631318137</v>
      </c>
    </row>
    <row r="1014" spans="31:44" x14ac:dyDescent="0.25">
      <c r="AK1014" s="1" t="s">
        <v>218</v>
      </c>
      <c r="AL1014" s="1">
        <f>AL1012/AM1012</f>
        <v>0.71159563924677904</v>
      </c>
    </row>
  </sheetData>
  <sortState xmlns:xlrd2="http://schemas.microsoft.com/office/spreadsheetml/2017/richdata2" ref="K17:K28">
    <sortCondition ref="K16:K28"/>
  </sortState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9797E-F8F8-41C8-BE53-0DDD205EAA03}">
  <dimension ref="A1:AW759"/>
  <sheetViews>
    <sheetView zoomScale="80" zoomScaleNormal="80" workbookViewId="0">
      <pane xSplit="1" ySplit="1" topLeftCell="B2" activePane="bottomRight" state="frozen"/>
      <selection pane="topRight" activeCell="B1" sqref="B1"/>
      <selection pane="bottomLeft" activeCell="A3" sqref="A3"/>
      <selection pane="bottomRight" activeCell="B127" sqref="B127:H149"/>
    </sheetView>
  </sheetViews>
  <sheetFormatPr defaultRowHeight="15.75" x14ac:dyDescent="0.25"/>
  <cols>
    <col min="1" max="3" width="9.140625" style="1"/>
    <col min="4" max="4" width="12.140625" style="1" bestFit="1" customWidth="1"/>
    <col min="5" max="13" width="9.140625" style="1"/>
    <col min="14" max="14" width="12.140625" style="1" bestFit="1" customWidth="1"/>
    <col min="15" max="23" width="9.140625" style="1"/>
    <col min="24" max="24" width="12.140625" style="1" bestFit="1" customWidth="1"/>
    <col min="25" max="33" width="9.140625" style="1"/>
    <col min="34" max="34" width="12.140625" style="1" bestFit="1" customWidth="1"/>
    <col min="35" max="43" width="9.140625" style="1"/>
    <col min="44" max="44" width="12.140625" style="1" bestFit="1" customWidth="1"/>
    <col min="45" max="16384" width="9.140625" style="1"/>
  </cols>
  <sheetData>
    <row r="1" spans="1:49" x14ac:dyDescent="0.25">
      <c r="A1" s="1" t="s">
        <v>0</v>
      </c>
      <c r="B1" s="1" t="s">
        <v>1</v>
      </c>
      <c r="C1" s="1" t="s">
        <v>209</v>
      </c>
      <c r="D1" s="1" t="s">
        <v>208</v>
      </c>
      <c r="E1" s="1" t="s">
        <v>210</v>
      </c>
      <c r="F1" s="1" t="s">
        <v>211</v>
      </c>
      <c r="G1" s="1" t="s">
        <v>213</v>
      </c>
      <c r="H1" s="1" t="s">
        <v>212</v>
      </c>
      <c r="K1" s="1" t="s">
        <v>0</v>
      </c>
      <c r="L1" s="1" t="s">
        <v>1</v>
      </c>
      <c r="M1" s="1" t="s">
        <v>209</v>
      </c>
      <c r="N1" s="1" t="s">
        <v>208</v>
      </c>
      <c r="O1" s="1" t="s">
        <v>210</v>
      </c>
      <c r="P1" s="1" t="s">
        <v>211</v>
      </c>
      <c r="Q1" s="1" t="s">
        <v>213</v>
      </c>
      <c r="R1" s="1" t="s">
        <v>212</v>
      </c>
      <c r="U1" s="1" t="s">
        <v>0</v>
      </c>
      <c r="V1" s="1" t="s">
        <v>1</v>
      </c>
      <c r="W1" s="1" t="s">
        <v>209</v>
      </c>
      <c r="X1" s="1" t="s">
        <v>208</v>
      </c>
      <c r="Y1" s="1" t="s">
        <v>210</v>
      </c>
      <c r="Z1" s="1" t="s">
        <v>211</v>
      </c>
      <c r="AA1" s="1" t="s">
        <v>213</v>
      </c>
      <c r="AB1" s="1" t="s">
        <v>212</v>
      </c>
      <c r="AE1" s="1" t="s">
        <v>0</v>
      </c>
      <c r="AF1" s="1" t="s">
        <v>1</v>
      </c>
      <c r="AG1" s="1" t="s">
        <v>209</v>
      </c>
      <c r="AH1" s="1" t="s">
        <v>208</v>
      </c>
      <c r="AI1" s="1" t="s">
        <v>210</v>
      </c>
      <c r="AJ1" s="1" t="s">
        <v>211</v>
      </c>
      <c r="AK1" s="1" t="s">
        <v>213</v>
      </c>
      <c r="AL1" s="1" t="s">
        <v>212</v>
      </c>
      <c r="AO1" s="1" t="s">
        <v>0</v>
      </c>
      <c r="AP1" s="1" t="s">
        <v>1</v>
      </c>
      <c r="AQ1" s="1" t="s">
        <v>209</v>
      </c>
      <c r="AR1" s="1" t="s">
        <v>208</v>
      </c>
      <c r="AS1" s="1" t="s">
        <v>210</v>
      </c>
      <c r="AT1" s="1" t="s">
        <v>211</v>
      </c>
      <c r="AU1" s="1" t="s">
        <v>213</v>
      </c>
      <c r="AV1" s="1" t="s">
        <v>212</v>
      </c>
    </row>
    <row r="2" spans="1:49" x14ac:dyDescent="0.25">
      <c r="A2" s="1" t="s">
        <v>148</v>
      </c>
      <c r="B2" s="1">
        <v>7.1</v>
      </c>
      <c r="C2" s="1">
        <v>7</v>
      </c>
      <c r="D2" s="1">
        <v>18</v>
      </c>
      <c r="E2" s="1">
        <f t="shared" ref="E2:E11" si="0">IF(AND((10&gt;D2),(D2&gt;C2),(C2&gt;2)),1,0)</f>
        <v>0</v>
      </c>
      <c r="F2" s="1">
        <f t="shared" ref="F2:F24" si="1">IF(AND((D2&lt;C2),(D2&gt;2),(C2&lt;10)),1,0)</f>
        <v>0</v>
      </c>
      <c r="G2" s="1">
        <f t="shared" ref="G2:G24" si="2">IF(D2&gt;=10,1,0)</f>
        <v>1</v>
      </c>
      <c r="H2" s="1">
        <f t="shared" ref="H2:H24" si="3">IF(D2&lt;=2,1,0)</f>
        <v>0</v>
      </c>
      <c r="I2" s="1">
        <f t="shared" ref="I2:I24" si="4">SUM(E2:H2)</f>
        <v>1</v>
      </c>
      <c r="K2" s="1" t="s">
        <v>192</v>
      </c>
      <c r="L2" s="1">
        <v>5.6</v>
      </c>
      <c r="M2" s="1">
        <v>5</v>
      </c>
      <c r="N2" s="1">
        <v>15</v>
      </c>
      <c r="O2" s="1">
        <f t="shared" ref="O2:O42" si="5">IF(AND((10&gt;N2),(N2&gt;M2),(M2&gt;2)),1,0)</f>
        <v>0</v>
      </c>
      <c r="P2" s="1">
        <f t="shared" ref="P2:P33" si="6">IF(AND((N2&lt;M2),(N2&gt;2),(M2&lt;10)),1,0)</f>
        <v>0</v>
      </c>
      <c r="Q2" s="1">
        <f t="shared" ref="Q2:Q33" si="7">IF(N2&gt;=10,1,0)</f>
        <v>1</v>
      </c>
      <c r="R2" s="1">
        <f t="shared" ref="R2:R33" si="8">IF(N2&lt;=2,1,0)</f>
        <v>0</v>
      </c>
      <c r="S2" s="1">
        <f t="shared" ref="S2:S33" si="9">SUM(O2:R2)</f>
        <v>1</v>
      </c>
      <c r="U2" s="1" t="s">
        <v>147</v>
      </c>
      <c r="V2" s="1">
        <v>5.0999999999999996</v>
      </c>
      <c r="W2" s="1">
        <v>4</v>
      </c>
      <c r="X2" s="1">
        <v>15</v>
      </c>
      <c r="Y2" s="1">
        <f t="shared" ref="Y2:Y65" si="10">IF(AND((10&gt;X2),(X2&gt;W2),(W2&gt;2)),1,0)</f>
        <v>0</v>
      </c>
      <c r="Z2" s="1">
        <f t="shared" ref="Z2:Z65" si="11">IF(AND((X2&lt;W2),(X2&gt;2),(W2&lt;10)),1,0)</f>
        <v>0</v>
      </c>
      <c r="AA2" s="1">
        <f t="shared" ref="AA2:AA65" si="12">IF(X2&gt;=10,1,0)</f>
        <v>1</v>
      </c>
      <c r="AB2" s="1">
        <f t="shared" ref="AB2:AB65" si="13">IF(X2&lt;=2,1,0)</f>
        <v>0</v>
      </c>
      <c r="AC2" s="1">
        <f t="shared" ref="AC2:AC65" si="14">SUM(Y2:AB2)</f>
        <v>1</v>
      </c>
      <c r="AE2" s="1" t="s">
        <v>118</v>
      </c>
      <c r="AF2" s="1">
        <v>6.2</v>
      </c>
      <c r="AG2" s="1">
        <v>3</v>
      </c>
      <c r="AH2" s="1">
        <v>21</v>
      </c>
      <c r="AI2" s="1">
        <f t="shared" ref="AI2:AI33" si="15">IF(AND((10&gt;AH2),(AH2&gt;AG2),(AG2&gt;2)),1,0)</f>
        <v>0</v>
      </c>
      <c r="AJ2" s="1">
        <f t="shared" ref="AJ2:AJ65" si="16">IF(AND((AH2&lt;AG2),(AH2&gt;2),(AG2&lt;10)),1,0)</f>
        <v>0</v>
      </c>
      <c r="AK2" s="1">
        <f t="shared" ref="AK2:AK65" si="17">IF(AH2&gt;=10,1,0)</f>
        <v>1</v>
      </c>
      <c r="AL2" s="1">
        <f t="shared" ref="AL2:AL65" si="18">IF(AH2&lt;=2,1,0)</f>
        <v>0</v>
      </c>
      <c r="AM2" s="1">
        <f t="shared" ref="AM2:AM65" si="19">SUM(AI2:AL2)</f>
        <v>1</v>
      </c>
      <c r="AO2" s="1" t="s">
        <v>141</v>
      </c>
      <c r="AP2" s="1">
        <v>4.7</v>
      </c>
      <c r="AQ2" s="1">
        <v>2</v>
      </c>
      <c r="AR2" s="1">
        <v>8</v>
      </c>
      <c r="AS2" s="1">
        <v>1</v>
      </c>
      <c r="AT2" s="1">
        <f t="shared" ref="AT2:AT46" si="20">IF(AND((AR2&lt;AQ2),(AR2&gt;2),(AQ2&lt;10)),1,0)</f>
        <v>0</v>
      </c>
      <c r="AU2" s="1">
        <f t="shared" ref="AU2:AU46" si="21">IF(AR2&gt;=10,1,0)</f>
        <v>0</v>
      </c>
      <c r="AV2" s="1">
        <f t="shared" ref="AV2:AV15" si="22">IF(AR2&lt;=2,1,0)</f>
        <v>0</v>
      </c>
      <c r="AW2" s="1">
        <f t="shared" ref="AW2:AW46" si="23">SUM(AS2:AV2)</f>
        <v>1</v>
      </c>
    </row>
    <row r="3" spans="1:49" x14ac:dyDescent="0.25">
      <c r="A3" s="1" t="s">
        <v>155</v>
      </c>
      <c r="B3" s="1">
        <v>8.5</v>
      </c>
      <c r="C3" s="1">
        <v>6</v>
      </c>
      <c r="D3" s="1">
        <v>15</v>
      </c>
      <c r="E3" s="1">
        <f t="shared" si="0"/>
        <v>0</v>
      </c>
      <c r="F3" s="1">
        <f t="shared" si="1"/>
        <v>0</v>
      </c>
      <c r="G3" s="1">
        <f t="shared" si="2"/>
        <v>1</v>
      </c>
      <c r="H3" s="1">
        <f t="shared" si="3"/>
        <v>0</v>
      </c>
      <c r="I3" s="1">
        <f t="shared" si="4"/>
        <v>1</v>
      </c>
      <c r="K3" s="1" t="s">
        <v>89</v>
      </c>
      <c r="L3" s="1">
        <v>6.2</v>
      </c>
      <c r="M3" s="1">
        <v>5</v>
      </c>
      <c r="N3" s="1">
        <v>14</v>
      </c>
      <c r="O3" s="1">
        <f t="shared" si="5"/>
        <v>0</v>
      </c>
      <c r="P3" s="1">
        <f t="shared" si="6"/>
        <v>0</v>
      </c>
      <c r="Q3" s="1">
        <f t="shared" si="7"/>
        <v>1</v>
      </c>
      <c r="R3" s="1">
        <f t="shared" si="8"/>
        <v>0</v>
      </c>
      <c r="S3" s="1">
        <f t="shared" si="9"/>
        <v>1</v>
      </c>
      <c r="U3" s="1" t="s">
        <v>96</v>
      </c>
      <c r="V3" s="1">
        <v>4.9000000000000004</v>
      </c>
      <c r="W3" s="1">
        <v>4</v>
      </c>
      <c r="X3" s="1">
        <v>15</v>
      </c>
      <c r="Y3" s="1">
        <f t="shared" si="10"/>
        <v>0</v>
      </c>
      <c r="Z3" s="1">
        <f t="shared" si="11"/>
        <v>0</v>
      </c>
      <c r="AA3" s="1">
        <f t="shared" si="12"/>
        <v>1</v>
      </c>
      <c r="AB3" s="1">
        <f t="shared" si="13"/>
        <v>0</v>
      </c>
      <c r="AC3" s="1">
        <f t="shared" si="14"/>
        <v>1</v>
      </c>
      <c r="AE3" s="1" t="s">
        <v>112</v>
      </c>
      <c r="AF3" s="1">
        <v>4.9000000000000004</v>
      </c>
      <c r="AG3" s="1">
        <v>3</v>
      </c>
      <c r="AH3" s="1">
        <v>17</v>
      </c>
      <c r="AI3" s="1">
        <f t="shared" si="15"/>
        <v>0</v>
      </c>
      <c r="AJ3" s="1">
        <f t="shared" si="16"/>
        <v>0</v>
      </c>
      <c r="AK3" s="1">
        <f t="shared" si="17"/>
        <v>1</v>
      </c>
      <c r="AL3" s="1">
        <f t="shared" si="18"/>
        <v>0</v>
      </c>
      <c r="AM3" s="1">
        <f t="shared" si="19"/>
        <v>1</v>
      </c>
      <c r="AO3" s="1" t="s">
        <v>149</v>
      </c>
      <c r="AP3" s="1">
        <v>4.4000000000000004</v>
      </c>
      <c r="AQ3" s="1">
        <v>2</v>
      </c>
      <c r="AR3" s="1">
        <v>8</v>
      </c>
      <c r="AS3" s="1">
        <v>1</v>
      </c>
      <c r="AT3" s="1">
        <f t="shared" si="20"/>
        <v>0</v>
      </c>
      <c r="AU3" s="1">
        <f t="shared" si="21"/>
        <v>0</v>
      </c>
      <c r="AV3" s="1">
        <f t="shared" si="22"/>
        <v>0</v>
      </c>
      <c r="AW3" s="1">
        <f t="shared" si="23"/>
        <v>1</v>
      </c>
    </row>
    <row r="4" spans="1:49" x14ac:dyDescent="0.25">
      <c r="A4" s="1" t="s">
        <v>148</v>
      </c>
      <c r="B4" s="1">
        <v>7.1</v>
      </c>
      <c r="C4" s="1">
        <v>6</v>
      </c>
      <c r="D4" s="1">
        <v>12</v>
      </c>
      <c r="E4" s="1">
        <f t="shared" si="0"/>
        <v>0</v>
      </c>
      <c r="F4" s="1">
        <f t="shared" si="1"/>
        <v>0</v>
      </c>
      <c r="G4" s="1">
        <f t="shared" si="2"/>
        <v>1</v>
      </c>
      <c r="H4" s="1">
        <f t="shared" si="3"/>
        <v>0</v>
      </c>
      <c r="I4" s="1">
        <f t="shared" si="4"/>
        <v>1</v>
      </c>
      <c r="K4" s="1" t="s">
        <v>155</v>
      </c>
      <c r="L4" s="1">
        <v>8.5</v>
      </c>
      <c r="M4" s="1">
        <v>5</v>
      </c>
      <c r="N4" s="1">
        <v>12</v>
      </c>
      <c r="O4" s="1">
        <f t="shared" si="5"/>
        <v>0</v>
      </c>
      <c r="P4" s="1">
        <f t="shared" si="6"/>
        <v>0</v>
      </c>
      <c r="Q4" s="1">
        <f t="shared" si="7"/>
        <v>1</v>
      </c>
      <c r="R4" s="1">
        <f t="shared" si="8"/>
        <v>0</v>
      </c>
      <c r="S4" s="1">
        <f t="shared" si="9"/>
        <v>1</v>
      </c>
      <c r="U4" s="1" t="s">
        <v>178</v>
      </c>
      <c r="V4" s="1">
        <v>5.3</v>
      </c>
      <c r="W4" s="1">
        <v>4</v>
      </c>
      <c r="X4" s="1">
        <v>15</v>
      </c>
      <c r="Y4" s="1">
        <f t="shared" si="10"/>
        <v>0</v>
      </c>
      <c r="Z4" s="1">
        <f t="shared" si="11"/>
        <v>0</v>
      </c>
      <c r="AA4" s="1">
        <f t="shared" si="12"/>
        <v>1</v>
      </c>
      <c r="AB4" s="1">
        <f t="shared" si="13"/>
        <v>0</v>
      </c>
      <c r="AC4" s="1">
        <f t="shared" si="14"/>
        <v>1</v>
      </c>
      <c r="AE4" s="1" t="s">
        <v>163</v>
      </c>
      <c r="AF4" s="1">
        <v>5.6</v>
      </c>
      <c r="AG4" s="1">
        <v>3</v>
      </c>
      <c r="AH4" s="1">
        <v>15</v>
      </c>
      <c r="AI4" s="1">
        <f t="shared" si="15"/>
        <v>0</v>
      </c>
      <c r="AJ4" s="1">
        <f t="shared" si="16"/>
        <v>0</v>
      </c>
      <c r="AK4" s="1">
        <f t="shared" si="17"/>
        <v>1</v>
      </c>
      <c r="AL4" s="1">
        <f t="shared" si="18"/>
        <v>0</v>
      </c>
      <c r="AM4" s="1">
        <f t="shared" si="19"/>
        <v>1</v>
      </c>
      <c r="AO4" s="1" t="s">
        <v>111</v>
      </c>
      <c r="AP4" s="1">
        <v>4.5</v>
      </c>
      <c r="AQ4" s="1">
        <v>2</v>
      </c>
      <c r="AR4" s="1">
        <v>6</v>
      </c>
      <c r="AS4" s="1">
        <v>1</v>
      </c>
      <c r="AT4" s="1">
        <f t="shared" si="20"/>
        <v>0</v>
      </c>
      <c r="AU4" s="1">
        <f t="shared" si="21"/>
        <v>0</v>
      </c>
      <c r="AV4" s="1">
        <f t="shared" si="22"/>
        <v>0</v>
      </c>
      <c r="AW4" s="1">
        <f t="shared" si="23"/>
        <v>1</v>
      </c>
    </row>
    <row r="5" spans="1:49" x14ac:dyDescent="0.25">
      <c r="A5" s="1" t="s">
        <v>148</v>
      </c>
      <c r="B5" s="1">
        <v>7.1</v>
      </c>
      <c r="C5" s="1">
        <v>6</v>
      </c>
      <c r="D5" s="1">
        <v>12</v>
      </c>
      <c r="E5" s="1">
        <f t="shared" si="0"/>
        <v>0</v>
      </c>
      <c r="F5" s="1">
        <f t="shared" si="1"/>
        <v>0</v>
      </c>
      <c r="G5" s="1">
        <f t="shared" si="2"/>
        <v>1</v>
      </c>
      <c r="H5" s="1">
        <f t="shared" si="3"/>
        <v>0</v>
      </c>
      <c r="I5" s="1">
        <f t="shared" si="4"/>
        <v>1</v>
      </c>
      <c r="K5" s="1" t="s">
        <v>137</v>
      </c>
      <c r="L5" s="1">
        <v>5.3</v>
      </c>
      <c r="M5" s="1">
        <v>5</v>
      </c>
      <c r="N5" s="1">
        <v>12</v>
      </c>
      <c r="O5" s="1">
        <f t="shared" si="5"/>
        <v>0</v>
      </c>
      <c r="P5" s="1">
        <f t="shared" si="6"/>
        <v>0</v>
      </c>
      <c r="Q5" s="1">
        <f t="shared" si="7"/>
        <v>1</v>
      </c>
      <c r="R5" s="1">
        <f t="shared" si="8"/>
        <v>0</v>
      </c>
      <c r="S5" s="1">
        <f t="shared" si="9"/>
        <v>1</v>
      </c>
      <c r="U5" s="1" t="s">
        <v>98</v>
      </c>
      <c r="V5" s="1">
        <v>5</v>
      </c>
      <c r="W5" s="1">
        <v>4</v>
      </c>
      <c r="X5" s="1">
        <v>15</v>
      </c>
      <c r="Y5" s="1">
        <f t="shared" si="10"/>
        <v>0</v>
      </c>
      <c r="Z5" s="1">
        <f t="shared" si="11"/>
        <v>0</v>
      </c>
      <c r="AA5" s="1">
        <f t="shared" si="12"/>
        <v>1</v>
      </c>
      <c r="AB5" s="1">
        <f t="shared" si="13"/>
        <v>0</v>
      </c>
      <c r="AC5" s="1">
        <f t="shared" si="14"/>
        <v>1</v>
      </c>
      <c r="AE5" s="1" t="s">
        <v>181</v>
      </c>
      <c r="AF5" s="1">
        <v>4.5</v>
      </c>
      <c r="AG5" s="1">
        <v>3</v>
      </c>
      <c r="AH5" s="1">
        <v>15</v>
      </c>
      <c r="AI5" s="1">
        <f t="shared" si="15"/>
        <v>0</v>
      </c>
      <c r="AJ5" s="1">
        <f t="shared" si="16"/>
        <v>0</v>
      </c>
      <c r="AK5" s="1">
        <f t="shared" si="17"/>
        <v>1</v>
      </c>
      <c r="AL5" s="1">
        <f t="shared" si="18"/>
        <v>0</v>
      </c>
      <c r="AM5" s="1">
        <f t="shared" si="19"/>
        <v>1</v>
      </c>
      <c r="AO5" s="1" t="s">
        <v>114</v>
      </c>
      <c r="AP5" s="1">
        <v>4.5</v>
      </c>
      <c r="AQ5" s="1">
        <v>2</v>
      </c>
      <c r="AR5" s="1">
        <v>6</v>
      </c>
      <c r="AS5" s="1">
        <v>1</v>
      </c>
      <c r="AT5" s="1">
        <f t="shared" si="20"/>
        <v>0</v>
      </c>
      <c r="AU5" s="1">
        <f t="shared" si="21"/>
        <v>0</v>
      </c>
      <c r="AV5" s="1">
        <f t="shared" si="22"/>
        <v>0</v>
      </c>
      <c r="AW5" s="1">
        <f t="shared" si="23"/>
        <v>1</v>
      </c>
    </row>
    <row r="6" spans="1:49" x14ac:dyDescent="0.25">
      <c r="A6" s="1" t="s">
        <v>148</v>
      </c>
      <c r="B6" s="1">
        <v>7.1</v>
      </c>
      <c r="C6" s="1">
        <v>6</v>
      </c>
      <c r="D6" s="1">
        <v>12</v>
      </c>
      <c r="E6" s="1">
        <f t="shared" si="0"/>
        <v>0</v>
      </c>
      <c r="F6" s="1">
        <f t="shared" si="1"/>
        <v>0</v>
      </c>
      <c r="G6" s="1">
        <f t="shared" si="2"/>
        <v>1</v>
      </c>
      <c r="H6" s="1">
        <f t="shared" si="3"/>
        <v>0</v>
      </c>
      <c r="I6" s="1">
        <f t="shared" si="4"/>
        <v>1</v>
      </c>
      <c r="K6" s="1" t="s">
        <v>155</v>
      </c>
      <c r="L6" s="1">
        <v>8.5</v>
      </c>
      <c r="M6" s="1">
        <v>5</v>
      </c>
      <c r="N6" s="1">
        <v>12</v>
      </c>
      <c r="O6" s="1">
        <f t="shared" si="5"/>
        <v>0</v>
      </c>
      <c r="P6" s="1">
        <f t="shared" si="6"/>
        <v>0</v>
      </c>
      <c r="Q6" s="1">
        <f t="shared" si="7"/>
        <v>1</v>
      </c>
      <c r="R6" s="1">
        <f t="shared" si="8"/>
        <v>0</v>
      </c>
      <c r="S6" s="1">
        <f t="shared" si="9"/>
        <v>1</v>
      </c>
      <c r="U6" s="1" t="s">
        <v>59</v>
      </c>
      <c r="V6" s="1">
        <v>6.7</v>
      </c>
      <c r="W6" s="1">
        <v>4</v>
      </c>
      <c r="X6" s="1">
        <v>15</v>
      </c>
      <c r="Y6" s="1">
        <f t="shared" si="10"/>
        <v>0</v>
      </c>
      <c r="Z6" s="1">
        <f t="shared" si="11"/>
        <v>0</v>
      </c>
      <c r="AA6" s="1">
        <f t="shared" si="12"/>
        <v>1</v>
      </c>
      <c r="AB6" s="1">
        <f t="shared" si="13"/>
        <v>0</v>
      </c>
      <c r="AC6" s="1">
        <f t="shared" si="14"/>
        <v>1</v>
      </c>
      <c r="AE6" s="1" t="s">
        <v>87</v>
      </c>
      <c r="AF6" s="1">
        <v>5</v>
      </c>
      <c r="AG6" s="1">
        <v>3</v>
      </c>
      <c r="AH6" s="1">
        <v>15</v>
      </c>
      <c r="AI6" s="1">
        <f t="shared" si="15"/>
        <v>0</v>
      </c>
      <c r="AJ6" s="1">
        <f t="shared" si="16"/>
        <v>0</v>
      </c>
      <c r="AK6" s="1">
        <f t="shared" si="17"/>
        <v>1</v>
      </c>
      <c r="AL6" s="1">
        <f t="shared" si="18"/>
        <v>0</v>
      </c>
      <c r="AM6" s="1">
        <f t="shared" si="19"/>
        <v>1</v>
      </c>
      <c r="AO6" s="1" t="s">
        <v>181</v>
      </c>
      <c r="AP6" s="1">
        <v>4.5</v>
      </c>
      <c r="AQ6" s="1">
        <v>2</v>
      </c>
      <c r="AR6" s="1">
        <v>6</v>
      </c>
      <c r="AS6" s="1">
        <v>1</v>
      </c>
      <c r="AT6" s="1">
        <f t="shared" si="20"/>
        <v>0</v>
      </c>
      <c r="AU6" s="1">
        <f t="shared" si="21"/>
        <v>0</v>
      </c>
      <c r="AV6" s="1">
        <f t="shared" si="22"/>
        <v>0</v>
      </c>
      <c r="AW6" s="1">
        <f t="shared" si="23"/>
        <v>1</v>
      </c>
    </row>
    <row r="7" spans="1:49" x14ac:dyDescent="0.25">
      <c r="A7" s="1" t="s">
        <v>165</v>
      </c>
      <c r="B7" s="1">
        <v>7.1</v>
      </c>
      <c r="C7" s="1">
        <v>6</v>
      </c>
      <c r="D7" s="1">
        <v>12</v>
      </c>
      <c r="E7" s="1">
        <f t="shared" si="0"/>
        <v>0</v>
      </c>
      <c r="F7" s="1">
        <f t="shared" si="1"/>
        <v>0</v>
      </c>
      <c r="G7" s="1">
        <f t="shared" si="2"/>
        <v>1</v>
      </c>
      <c r="H7" s="1">
        <f t="shared" si="3"/>
        <v>0</v>
      </c>
      <c r="I7" s="1">
        <f t="shared" si="4"/>
        <v>1</v>
      </c>
      <c r="K7" s="1" t="s">
        <v>118</v>
      </c>
      <c r="L7" s="1">
        <v>6.2</v>
      </c>
      <c r="M7" s="1">
        <v>5</v>
      </c>
      <c r="N7" s="1">
        <v>12</v>
      </c>
      <c r="O7" s="1">
        <f t="shared" si="5"/>
        <v>0</v>
      </c>
      <c r="P7" s="1">
        <f t="shared" si="6"/>
        <v>0</v>
      </c>
      <c r="Q7" s="1">
        <f t="shared" si="7"/>
        <v>1</v>
      </c>
      <c r="R7" s="1">
        <f t="shared" si="8"/>
        <v>0</v>
      </c>
      <c r="S7" s="1">
        <f t="shared" si="9"/>
        <v>1</v>
      </c>
      <c r="U7" s="1" t="s">
        <v>81</v>
      </c>
      <c r="V7" s="1">
        <v>4.5999999999999996</v>
      </c>
      <c r="W7" s="1">
        <v>4</v>
      </c>
      <c r="X7" s="1">
        <v>15</v>
      </c>
      <c r="Y7" s="1">
        <f t="shared" si="10"/>
        <v>0</v>
      </c>
      <c r="Z7" s="1">
        <f t="shared" si="11"/>
        <v>0</v>
      </c>
      <c r="AA7" s="1">
        <f t="shared" si="12"/>
        <v>1</v>
      </c>
      <c r="AB7" s="1">
        <f t="shared" si="13"/>
        <v>0</v>
      </c>
      <c r="AC7" s="1">
        <f t="shared" si="14"/>
        <v>1</v>
      </c>
      <c r="AE7" s="1" t="s">
        <v>89</v>
      </c>
      <c r="AF7" s="1">
        <v>6.2</v>
      </c>
      <c r="AG7" s="1">
        <v>3</v>
      </c>
      <c r="AH7" s="1">
        <v>14</v>
      </c>
      <c r="AI7" s="1">
        <f t="shared" si="15"/>
        <v>0</v>
      </c>
      <c r="AJ7" s="1">
        <f t="shared" si="16"/>
        <v>0</v>
      </c>
      <c r="AK7" s="1">
        <f t="shared" si="17"/>
        <v>1</v>
      </c>
      <c r="AL7" s="1">
        <f t="shared" si="18"/>
        <v>0</v>
      </c>
      <c r="AM7" s="1">
        <f t="shared" si="19"/>
        <v>1</v>
      </c>
      <c r="AO7" s="1" t="s">
        <v>109</v>
      </c>
      <c r="AP7" s="1">
        <v>5.7</v>
      </c>
      <c r="AQ7" s="1">
        <v>2</v>
      </c>
      <c r="AR7" s="1">
        <v>6</v>
      </c>
      <c r="AS7" s="1">
        <v>1</v>
      </c>
      <c r="AT7" s="1">
        <f t="shared" si="20"/>
        <v>0</v>
      </c>
      <c r="AU7" s="1">
        <f t="shared" si="21"/>
        <v>0</v>
      </c>
      <c r="AV7" s="1">
        <f t="shared" si="22"/>
        <v>0</v>
      </c>
      <c r="AW7" s="1">
        <f t="shared" si="23"/>
        <v>1</v>
      </c>
    </row>
    <row r="8" spans="1:49" x14ac:dyDescent="0.25">
      <c r="A8" s="1" t="s">
        <v>155</v>
      </c>
      <c r="B8" s="1">
        <v>8.5</v>
      </c>
      <c r="C8" s="1">
        <v>6</v>
      </c>
      <c r="D8" s="1">
        <v>10</v>
      </c>
      <c r="E8" s="1">
        <f t="shared" si="0"/>
        <v>0</v>
      </c>
      <c r="F8" s="1">
        <f t="shared" si="1"/>
        <v>0</v>
      </c>
      <c r="G8" s="1">
        <f t="shared" si="2"/>
        <v>1</v>
      </c>
      <c r="H8" s="1">
        <f t="shared" si="3"/>
        <v>0</v>
      </c>
      <c r="I8" s="1">
        <f t="shared" si="4"/>
        <v>1</v>
      </c>
      <c r="K8" s="1" t="s">
        <v>155</v>
      </c>
      <c r="L8" s="1">
        <v>8.5</v>
      </c>
      <c r="M8" s="1">
        <v>5</v>
      </c>
      <c r="N8" s="1">
        <v>11</v>
      </c>
      <c r="O8" s="1">
        <f t="shared" si="5"/>
        <v>0</v>
      </c>
      <c r="P8" s="1">
        <f t="shared" si="6"/>
        <v>0</v>
      </c>
      <c r="Q8" s="1">
        <f t="shared" si="7"/>
        <v>1</v>
      </c>
      <c r="R8" s="1">
        <f t="shared" si="8"/>
        <v>0</v>
      </c>
      <c r="S8" s="1">
        <f t="shared" si="9"/>
        <v>1</v>
      </c>
      <c r="U8" s="1" t="s">
        <v>148</v>
      </c>
      <c r="V8" s="1">
        <v>7.1</v>
      </c>
      <c r="W8" s="1">
        <v>4</v>
      </c>
      <c r="X8" s="1">
        <v>14</v>
      </c>
      <c r="Y8" s="1">
        <f t="shared" si="10"/>
        <v>0</v>
      </c>
      <c r="Z8" s="1">
        <f t="shared" si="11"/>
        <v>0</v>
      </c>
      <c r="AA8" s="1">
        <f t="shared" si="12"/>
        <v>1</v>
      </c>
      <c r="AB8" s="1">
        <f t="shared" si="13"/>
        <v>0</v>
      </c>
      <c r="AC8" s="1">
        <f t="shared" si="14"/>
        <v>1</v>
      </c>
      <c r="AE8" s="1" t="s">
        <v>105</v>
      </c>
      <c r="AF8" s="1">
        <v>4.4000000000000004</v>
      </c>
      <c r="AG8" s="1">
        <v>3</v>
      </c>
      <c r="AH8" s="1">
        <v>14</v>
      </c>
      <c r="AI8" s="1">
        <f t="shared" si="15"/>
        <v>0</v>
      </c>
      <c r="AJ8" s="1">
        <f t="shared" si="16"/>
        <v>0</v>
      </c>
      <c r="AK8" s="1">
        <f t="shared" si="17"/>
        <v>1</v>
      </c>
      <c r="AL8" s="1">
        <f t="shared" si="18"/>
        <v>0</v>
      </c>
      <c r="AM8" s="1">
        <f t="shared" si="19"/>
        <v>1</v>
      </c>
      <c r="AO8" s="1" t="s">
        <v>109</v>
      </c>
      <c r="AP8" s="1">
        <v>5.7</v>
      </c>
      <c r="AQ8" s="1">
        <v>2</v>
      </c>
      <c r="AR8" s="1">
        <v>5</v>
      </c>
      <c r="AS8" s="1">
        <v>1</v>
      </c>
      <c r="AT8" s="1">
        <f t="shared" si="20"/>
        <v>0</v>
      </c>
      <c r="AU8" s="1">
        <f t="shared" si="21"/>
        <v>0</v>
      </c>
      <c r="AV8" s="1">
        <f t="shared" si="22"/>
        <v>0</v>
      </c>
      <c r="AW8" s="1">
        <f t="shared" si="23"/>
        <v>1</v>
      </c>
    </row>
    <row r="9" spans="1:49" x14ac:dyDescent="0.25">
      <c r="A9" s="1" t="s">
        <v>155</v>
      </c>
      <c r="B9" s="1">
        <v>8.5</v>
      </c>
      <c r="C9" s="1">
        <v>6</v>
      </c>
      <c r="D9" s="1">
        <v>9</v>
      </c>
      <c r="E9" s="1">
        <f t="shared" si="0"/>
        <v>1</v>
      </c>
      <c r="F9" s="1">
        <f t="shared" si="1"/>
        <v>0</v>
      </c>
      <c r="G9" s="1">
        <f t="shared" si="2"/>
        <v>0</v>
      </c>
      <c r="H9" s="1">
        <f t="shared" si="3"/>
        <v>0</v>
      </c>
      <c r="I9" s="1">
        <f t="shared" si="4"/>
        <v>1</v>
      </c>
      <c r="K9" s="1" t="s">
        <v>148</v>
      </c>
      <c r="L9" s="1">
        <v>7.1</v>
      </c>
      <c r="M9" s="1">
        <v>5</v>
      </c>
      <c r="N9" s="1">
        <v>11</v>
      </c>
      <c r="O9" s="1">
        <f t="shared" si="5"/>
        <v>0</v>
      </c>
      <c r="P9" s="1">
        <f t="shared" si="6"/>
        <v>0</v>
      </c>
      <c r="Q9" s="1">
        <f t="shared" si="7"/>
        <v>1</v>
      </c>
      <c r="R9" s="1">
        <f t="shared" si="8"/>
        <v>0</v>
      </c>
      <c r="S9" s="1">
        <f t="shared" si="9"/>
        <v>1</v>
      </c>
      <c r="U9" s="1" t="s">
        <v>103</v>
      </c>
      <c r="V9" s="1">
        <v>4.2</v>
      </c>
      <c r="W9" s="1">
        <v>4</v>
      </c>
      <c r="X9" s="1">
        <v>13</v>
      </c>
      <c r="Y9" s="1">
        <f t="shared" si="10"/>
        <v>0</v>
      </c>
      <c r="Z9" s="1">
        <f t="shared" si="11"/>
        <v>0</v>
      </c>
      <c r="AA9" s="1">
        <f t="shared" si="12"/>
        <v>1</v>
      </c>
      <c r="AB9" s="1">
        <f t="shared" si="13"/>
        <v>0</v>
      </c>
      <c r="AC9" s="1">
        <f t="shared" si="14"/>
        <v>1</v>
      </c>
      <c r="AE9" s="1" t="s">
        <v>193</v>
      </c>
      <c r="AF9" s="1">
        <v>4.3</v>
      </c>
      <c r="AG9" s="1">
        <v>3</v>
      </c>
      <c r="AH9" s="1">
        <v>10</v>
      </c>
      <c r="AI9" s="1">
        <f t="shared" si="15"/>
        <v>0</v>
      </c>
      <c r="AJ9" s="1">
        <f t="shared" si="16"/>
        <v>0</v>
      </c>
      <c r="AK9" s="1">
        <f t="shared" si="17"/>
        <v>1</v>
      </c>
      <c r="AL9" s="1">
        <f t="shared" si="18"/>
        <v>0</v>
      </c>
      <c r="AM9" s="1">
        <f t="shared" si="19"/>
        <v>1</v>
      </c>
      <c r="AO9" s="1" t="s">
        <v>108</v>
      </c>
      <c r="AP9" s="1">
        <v>4.4000000000000004</v>
      </c>
      <c r="AQ9" s="1">
        <v>2</v>
      </c>
      <c r="AR9" s="1">
        <v>5</v>
      </c>
      <c r="AS9" s="1">
        <v>1</v>
      </c>
      <c r="AT9" s="1">
        <f t="shared" si="20"/>
        <v>0</v>
      </c>
      <c r="AU9" s="1">
        <f t="shared" si="21"/>
        <v>0</v>
      </c>
      <c r="AV9" s="1">
        <f t="shared" si="22"/>
        <v>0</v>
      </c>
      <c r="AW9" s="1">
        <f t="shared" si="23"/>
        <v>1</v>
      </c>
    </row>
    <row r="10" spans="1:49" x14ac:dyDescent="0.25">
      <c r="A10" s="1" t="s">
        <v>155</v>
      </c>
      <c r="B10" s="1">
        <v>8.5</v>
      </c>
      <c r="C10" s="1">
        <v>6</v>
      </c>
      <c r="D10" s="1">
        <v>9</v>
      </c>
      <c r="E10" s="1">
        <f t="shared" si="0"/>
        <v>1</v>
      </c>
      <c r="F10" s="1">
        <f t="shared" si="1"/>
        <v>0</v>
      </c>
      <c r="G10" s="1">
        <f t="shared" si="2"/>
        <v>0</v>
      </c>
      <c r="H10" s="1">
        <f t="shared" si="3"/>
        <v>0</v>
      </c>
      <c r="I10" s="1">
        <f t="shared" si="4"/>
        <v>1</v>
      </c>
      <c r="K10" s="1" t="s">
        <v>109</v>
      </c>
      <c r="L10" s="1">
        <v>5.7</v>
      </c>
      <c r="M10" s="1">
        <v>5</v>
      </c>
      <c r="N10" s="1">
        <v>10</v>
      </c>
      <c r="O10" s="1">
        <f t="shared" si="5"/>
        <v>0</v>
      </c>
      <c r="P10" s="1">
        <f t="shared" si="6"/>
        <v>0</v>
      </c>
      <c r="Q10" s="1">
        <f t="shared" si="7"/>
        <v>1</v>
      </c>
      <c r="R10" s="1">
        <f t="shared" si="8"/>
        <v>0</v>
      </c>
      <c r="S10" s="1">
        <f t="shared" si="9"/>
        <v>1</v>
      </c>
      <c r="U10" s="1" t="s">
        <v>118</v>
      </c>
      <c r="V10" s="1">
        <v>6.2</v>
      </c>
      <c r="W10" s="1">
        <v>4</v>
      </c>
      <c r="X10" s="1">
        <v>13</v>
      </c>
      <c r="Y10" s="1">
        <f t="shared" si="10"/>
        <v>0</v>
      </c>
      <c r="Z10" s="1">
        <f t="shared" si="11"/>
        <v>0</v>
      </c>
      <c r="AA10" s="1">
        <f t="shared" si="12"/>
        <v>1</v>
      </c>
      <c r="AB10" s="1">
        <f t="shared" si="13"/>
        <v>0</v>
      </c>
      <c r="AC10" s="1">
        <f t="shared" si="14"/>
        <v>1</v>
      </c>
      <c r="AE10" s="1" t="s">
        <v>96</v>
      </c>
      <c r="AF10" s="1">
        <v>4.9000000000000004</v>
      </c>
      <c r="AG10" s="1">
        <v>3</v>
      </c>
      <c r="AH10" s="1">
        <v>9</v>
      </c>
      <c r="AI10" s="1">
        <f t="shared" si="15"/>
        <v>1</v>
      </c>
      <c r="AJ10" s="1">
        <f t="shared" si="16"/>
        <v>0</v>
      </c>
      <c r="AK10" s="1">
        <f t="shared" si="17"/>
        <v>0</v>
      </c>
      <c r="AL10" s="1">
        <f t="shared" si="18"/>
        <v>0</v>
      </c>
      <c r="AM10" s="1">
        <f t="shared" si="19"/>
        <v>1</v>
      </c>
      <c r="AO10" s="1" t="s">
        <v>100</v>
      </c>
      <c r="AP10" s="1">
        <v>4.8</v>
      </c>
      <c r="AQ10" s="1">
        <v>2</v>
      </c>
      <c r="AR10" s="1">
        <v>5</v>
      </c>
      <c r="AS10" s="1">
        <v>1</v>
      </c>
      <c r="AT10" s="1">
        <f t="shared" si="20"/>
        <v>0</v>
      </c>
      <c r="AU10" s="1">
        <f t="shared" si="21"/>
        <v>0</v>
      </c>
      <c r="AV10" s="1">
        <f t="shared" si="22"/>
        <v>0</v>
      </c>
      <c r="AW10" s="1">
        <f t="shared" si="23"/>
        <v>1</v>
      </c>
    </row>
    <row r="11" spans="1:49" x14ac:dyDescent="0.25">
      <c r="A11" s="1" t="s">
        <v>165</v>
      </c>
      <c r="B11" s="1">
        <v>7.1</v>
      </c>
      <c r="C11" s="1">
        <v>6</v>
      </c>
      <c r="D11" s="1">
        <v>9</v>
      </c>
      <c r="E11" s="1">
        <f t="shared" si="0"/>
        <v>1</v>
      </c>
      <c r="F11" s="1">
        <f t="shared" si="1"/>
        <v>0</v>
      </c>
      <c r="G11" s="1">
        <f t="shared" si="2"/>
        <v>0</v>
      </c>
      <c r="H11" s="1">
        <f t="shared" si="3"/>
        <v>0</v>
      </c>
      <c r="I11" s="1">
        <f t="shared" si="4"/>
        <v>1</v>
      </c>
      <c r="K11" s="1" t="s">
        <v>155</v>
      </c>
      <c r="L11" s="1">
        <v>8.5</v>
      </c>
      <c r="M11" s="1">
        <v>5</v>
      </c>
      <c r="N11" s="1">
        <v>10</v>
      </c>
      <c r="O11" s="1">
        <f t="shared" si="5"/>
        <v>0</v>
      </c>
      <c r="P11" s="1">
        <f t="shared" si="6"/>
        <v>0</v>
      </c>
      <c r="Q11" s="1">
        <f t="shared" si="7"/>
        <v>1</v>
      </c>
      <c r="R11" s="1">
        <f t="shared" si="8"/>
        <v>0</v>
      </c>
      <c r="S11" s="1">
        <f t="shared" si="9"/>
        <v>1</v>
      </c>
      <c r="U11" s="1" t="s">
        <v>72</v>
      </c>
      <c r="V11" s="1">
        <v>5.0999999999999996</v>
      </c>
      <c r="W11" s="1">
        <v>4</v>
      </c>
      <c r="X11" s="1">
        <v>13</v>
      </c>
      <c r="Y11" s="1">
        <f t="shared" si="10"/>
        <v>0</v>
      </c>
      <c r="Z11" s="1">
        <f t="shared" si="11"/>
        <v>0</v>
      </c>
      <c r="AA11" s="1">
        <f t="shared" si="12"/>
        <v>1</v>
      </c>
      <c r="AB11" s="1">
        <f t="shared" si="13"/>
        <v>0</v>
      </c>
      <c r="AC11" s="1">
        <f t="shared" si="14"/>
        <v>1</v>
      </c>
      <c r="AE11" s="1" t="s">
        <v>115</v>
      </c>
      <c r="AF11" s="1">
        <v>4.9000000000000004</v>
      </c>
      <c r="AG11" s="1">
        <v>3</v>
      </c>
      <c r="AH11" s="1">
        <v>9</v>
      </c>
      <c r="AI11" s="1">
        <f t="shared" si="15"/>
        <v>1</v>
      </c>
      <c r="AJ11" s="1">
        <f t="shared" si="16"/>
        <v>0</v>
      </c>
      <c r="AK11" s="1">
        <f t="shared" si="17"/>
        <v>0</v>
      </c>
      <c r="AL11" s="1">
        <f t="shared" si="18"/>
        <v>0</v>
      </c>
      <c r="AM11" s="1">
        <f t="shared" si="19"/>
        <v>1</v>
      </c>
      <c r="AO11" s="1" t="s">
        <v>135</v>
      </c>
      <c r="AP11" s="1">
        <v>4.9000000000000004</v>
      </c>
      <c r="AQ11" s="1">
        <v>2</v>
      </c>
      <c r="AR11" s="1">
        <v>5</v>
      </c>
      <c r="AS11" s="1">
        <v>1</v>
      </c>
      <c r="AT11" s="1">
        <f t="shared" si="20"/>
        <v>0</v>
      </c>
      <c r="AU11" s="1">
        <f t="shared" si="21"/>
        <v>0</v>
      </c>
      <c r="AV11" s="1">
        <f t="shared" si="22"/>
        <v>0</v>
      </c>
      <c r="AW11" s="1">
        <f t="shared" si="23"/>
        <v>1</v>
      </c>
    </row>
    <row r="12" spans="1:49" x14ac:dyDescent="0.25">
      <c r="A12" s="1" t="s">
        <v>148</v>
      </c>
      <c r="B12" s="1">
        <v>7.1</v>
      </c>
      <c r="C12" s="1">
        <v>6</v>
      </c>
      <c r="D12" s="1">
        <v>6</v>
      </c>
      <c r="E12" s="1">
        <v>1</v>
      </c>
      <c r="F12" s="1">
        <f t="shared" si="1"/>
        <v>0</v>
      </c>
      <c r="G12" s="1">
        <f t="shared" si="2"/>
        <v>0</v>
      </c>
      <c r="H12" s="1">
        <f t="shared" si="3"/>
        <v>0</v>
      </c>
      <c r="I12" s="1">
        <f t="shared" si="4"/>
        <v>1</v>
      </c>
      <c r="K12" s="1" t="s">
        <v>192</v>
      </c>
      <c r="L12" s="1">
        <v>5.6</v>
      </c>
      <c r="M12" s="1">
        <v>5</v>
      </c>
      <c r="N12" s="1">
        <v>9</v>
      </c>
      <c r="O12" s="1">
        <f t="shared" si="5"/>
        <v>1</v>
      </c>
      <c r="P12" s="1">
        <f t="shared" si="6"/>
        <v>0</v>
      </c>
      <c r="Q12" s="1">
        <f t="shared" si="7"/>
        <v>0</v>
      </c>
      <c r="R12" s="1">
        <f t="shared" si="8"/>
        <v>0</v>
      </c>
      <c r="S12" s="1">
        <f t="shared" si="9"/>
        <v>1</v>
      </c>
      <c r="U12" s="1" t="s">
        <v>59</v>
      </c>
      <c r="V12" s="1">
        <v>6.7</v>
      </c>
      <c r="W12" s="1">
        <v>4</v>
      </c>
      <c r="X12" s="1">
        <v>12</v>
      </c>
      <c r="Y12" s="1">
        <f t="shared" si="10"/>
        <v>0</v>
      </c>
      <c r="Z12" s="1">
        <f t="shared" si="11"/>
        <v>0</v>
      </c>
      <c r="AA12" s="1">
        <f t="shared" si="12"/>
        <v>1</v>
      </c>
      <c r="AB12" s="1">
        <f t="shared" si="13"/>
        <v>0</v>
      </c>
      <c r="AC12" s="1">
        <f t="shared" si="14"/>
        <v>1</v>
      </c>
      <c r="AE12" s="1" t="s">
        <v>106</v>
      </c>
      <c r="AF12" s="1">
        <v>4.3</v>
      </c>
      <c r="AG12" s="1">
        <v>3</v>
      </c>
      <c r="AH12" s="1">
        <v>9</v>
      </c>
      <c r="AI12" s="1">
        <f t="shared" si="15"/>
        <v>1</v>
      </c>
      <c r="AJ12" s="1">
        <f t="shared" si="16"/>
        <v>0</v>
      </c>
      <c r="AK12" s="1">
        <f t="shared" si="17"/>
        <v>0</v>
      </c>
      <c r="AL12" s="1">
        <f t="shared" si="18"/>
        <v>0</v>
      </c>
      <c r="AM12" s="1">
        <f t="shared" si="19"/>
        <v>1</v>
      </c>
      <c r="AO12" s="1" t="s">
        <v>112</v>
      </c>
      <c r="AP12" s="1">
        <v>4.9000000000000004</v>
      </c>
      <c r="AQ12" s="1">
        <v>2</v>
      </c>
      <c r="AR12" s="1">
        <v>5</v>
      </c>
      <c r="AS12" s="1">
        <v>1</v>
      </c>
      <c r="AT12" s="1">
        <f t="shared" si="20"/>
        <v>0</v>
      </c>
      <c r="AU12" s="1">
        <f t="shared" si="21"/>
        <v>0</v>
      </c>
      <c r="AV12" s="1">
        <f t="shared" si="22"/>
        <v>0</v>
      </c>
      <c r="AW12" s="1">
        <f t="shared" si="23"/>
        <v>1</v>
      </c>
    </row>
    <row r="13" spans="1:49" x14ac:dyDescent="0.25">
      <c r="A13" s="1" t="s">
        <v>155</v>
      </c>
      <c r="B13" s="1">
        <v>8.5</v>
      </c>
      <c r="C13" s="1">
        <v>6</v>
      </c>
      <c r="D13" s="1">
        <v>6</v>
      </c>
      <c r="E13" s="1">
        <v>1</v>
      </c>
      <c r="F13" s="1">
        <f t="shared" si="1"/>
        <v>0</v>
      </c>
      <c r="G13" s="1">
        <f t="shared" si="2"/>
        <v>0</v>
      </c>
      <c r="H13" s="1">
        <f t="shared" si="3"/>
        <v>0</v>
      </c>
      <c r="I13" s="1">
        <f t="shared" si="4"/>
        <v>1</v>
      </c>
      <c r="K13" s="1" t="s">
        <v>158</v>
      </c>
      <c r="L13" s="1">
        <v>4.3</v>
      </c>
      <c r="M13" s="1">
        <v>5</v>
      </c>
      <c r="N13" s="1">
        <v>9</v>
      </c>
      <c r="O13" s="1">
        <f t="shared" si="5"/>
        <v>1</v>
      </c>
      <c r="P13" s="1">
        <f t="shared" si="6"/>
        <v>0</v>
      </c>
      <c r="Q13" s="1">
        <f t="shared" si="7"/>
        <v>0</v>
      </c>
      <c r="R13" s="1">
        <f t="shared" si="8"/>
        <v>0</v>
      </c>
      <c r="S13" s="1">
        <f t="shared" si="9"/>
        <v>1</v>
      </c>
      <c r="U13" s="1" t="s">
        <v>192</v>
      </c>
      <c r="V13" s="1">
        <v>5.6</v>
      </c>
      <c r="W13" s="1">
        <v>4</v>
      </c>
      <c r="X13" s="1">
        <v>12</v>
      </c>
      <c r="Y13" s="1">
        <f t="shared" si="10"/>
        <v>0</v>
      </c>
      <c r="Z13" s="1">
        <f t="shared" si="11"/>
        <v>0</v>
      </c>
      <c r="AA13" s="1">
        <f t="shared" si="12"/>
        <v>1</v>
      </c>
      <c r="AB13" s="1">
        <f t="shared" si="13"/>
        <v>0</v>
      </c>
      <c r="AC13" s="1">
        <f t="shared" si="14"/>
        <v>1</v>
      </c>
      <c r="AE13" s="1" t="s">
        <v>61</v>
      </c>
      <c r="AF13" s="1">
        <v>4.7</v>
      </c>
      <c r="AG13" s="1">
        <v>3</v>
      </c>
      <c r="AH13" s="1">
        <v>9</v>
      </c>
      <c r="AI13" s="1">
        <f t="shared" si="15"/>
        <v>1</v>
      </c>
      <c r="AJ13" s="1">
        <f t="shared" si="16"/>
        <v>0</v>
      </c>
      <c r="AK13" s="1">
        <f t="shared" si="17"/>
        <v>0</v>
      </c>
      <c r="AL13" s="1">
        <f t="shared" si="18"/>
        <v>0</v>
      </c>
      <c r="AM13" s="1">
        <f t="shared" si="19"/>
        <v>1</v>
      </c>
      <c r="AO13" s="1" t="s">
        <v>61</v>
      </c>
      <c r="AP13" s="1">
        <v>4.7</v>
      </c>
      <c r="AQ13" s="1">
        <v>2</v>
      </c>
      <c r="AR13" s="1">
        <v>4</v>
      </c>
      <c r="AS13" s="1">
        <v>1</v>
      </c>
      <c r="AT13" s="1">
        <f t="shared" si="20"/>
        <v>0</v>
      </c>
      <c r="AU13" s="1">
        <f t="shared" si="21"/>
        <v>0</v>
      </c>
      <c r="AV13" s="1">
        <f t="shared" si="22"/>
        <v>0</v>
      </c>
      <c r="AW13" s="1">
        <f t="shared" si="23"/>
        <v>1</v>
      </c>
    </row>
    <row r="14" spans="1:49" x14ac:dyDescent="0.25">
      <c r="A14" s="1" t="s">
        <v>158</v>
      </c>
      <c r="B14" s="1">
        <v>4.3</v>
      </c>
      <c r="C14" s="1">
        <v>6</v>
      </c>
      <c r="D14" s="1">
        <v>6</v>
      </c>
      <c r="E14" s="1">
        <v>1</v>
      </c>
      <c r="F14" s="1">
        <f t="shared" si="1"/>
        <v>0</v>
      </c>
      <c r="G14" s="1">
        <f t="shared" si="2"/>
        <v>0</v>
      </c>
      <c r="H14" s="1">
        <f t="shared" si="3"/>
        <v>0</v>
      </c>
      <c r="I14" s="1">
        <f t="shared" si="4"/>
        <v>1</v>
      </c>
      <c r="K14" s="1" t="s">
        <v>155</v>
      </c>
      <c r="L14" s="1">
        <v>8.5</v>
      </c>
      <c r="M14" s="1">
        <v>5</v>
      </c>
      <c r="N14" s="1">
        <v>9</v>
      </c>
      <c r="O14" s="1">
        <f t="shared" si="5"/>
        <v>1</v>
      </c>
      <c r="P14" s="1">
        <f t="shared" si="6"/>
        <v>0</v>
      </c>
      <c r="Q14" s="1">
        <f t="shared" si="7"/>
        <v>0</v>
      </c>
      <c r="R14" s="1">
        <f t="shared" si="8"/>
        <v>0</v>
      </c>
      <c r="S14" s="1">
        <f t="shared" si="9"/>
        <v>1</v>
      </c>
      <c r="U14" s="1" t="s">
        <v>171</v>
      </c>
      <c r="V14" s="1">
        <v>4.7</v>
      </c>
      <c r="W14" s="1">
        <v>4</v>
      </c>
      <c r="X14" s="1">
        <v>12</v>
      </c>
      <c r="Y14" s="1">
        <f t="shared" si="10"/>
        <v>0</v>
      </c>
      <c r="Z14" s="1">
        <f t="shared" si="11"/>
        <v>0</v>
      </c>
      <c r="AA14" s="1">
        <f t="shared" si="12"/>
        <v>1</v>
      </c>
      <c r="AB14" s="1">
        <f t="shared" si="13"/>
        <v>0</v>
      </c>
      <c r="AC14" s="1">
        <f t="shared" si="14"/>
        <v>1</v>
      </c>
      <c r="AE14" s="1" t="s">
        <v>74</v>
      </c>
      <c r="AF14" s="1">
        <v>4.4000000000000004</v>
      </c>
      <c r="AG14" s="1">
        <v>3</v>
      </c>
      <c r="AH14" s="1">
        <v>9</v>
      </c>
      <c r="AI14" s="1">
        <f t="shared" si="15"/>
        <v>1</v>
      </c>
      <c r="AJ14" s="1">
        <f t="shared" si="16"/>
        <v>0</v>
      </c>
      <c r="AK14" s="1">
        <f t="shared" si="17"/>
        <v>0</v>
      </c>
      <c r="AL14" s="1">
        <f t="shared" si="18"/>
        <v>0</v>
      </c>
      <c r="AM14" s="1">
        <f t="shared" si="19"/>
        <v>1</v>
      </c>
      <c r="AO14" s="1" t="s">
        <v>91</v>
      </c>
      <c r="AP14" s="1">
        <v>4.9000000000000004</v>
      </c>
      <c r="AQ14" s="1">
        <v>2</v>
      </c>
      <c r="AR14" s="1">
        <v>4</v>
      </c>
      <c r="AS14" s="1">
        <v>1</v>
      </c>
      <c r="AT14" s="1">
        <f t="shared" si="20"/>
        <v>0</v>
      </c>
      <c r="AU14" s="1">
        <f t="shared" si="21"/>
        <v>0</v>
      </c>
      <c r="AV14" s="1">
        <f t="shared" si="22"/>
        <v>0</v>
      </c>
      <c r="AW14" s="1">
        <f t="shared" si="23"/>
        <v>1</v>
      </c>
    </row>
    <row r="15" spans="1:49" x14ac:dyDescent="0.25">
      <c r="A15" s="1" t="s">
        <v>103</v>
      </c>
      <c r="B15" s="1">
        <v>4.2</v>
      </c>
      <c r="C15" s="1">
        <v>6</v>
      </c>
      <c r="D15" s="1">
        <v>6</v>
      </c>
      <c r="E15" s="1">
        <v>1</v>
      </c>
      <c r="F15" s="1">
        <f t="shared" si="1"/>
        <v>0</v>
      </c>
      <c r="G15" s="1">
        <f t="shared" si="2"/>
        <v>0</v>
      </c>
      <c r="H15" s="1">
        <f t="shared" si="3"/>
        <v>0</v>
      </c>
      <c r="I15" s="1">
        <f t="shared" si="4"/>
        <v>1</v>
      </c>
      <c r="K15" s="1" t="s">
        <v>163</v>
      </c>
      <c r="L15" s="1">
        <v>5.6</v>
      </c>
      <c r="M15" s="1">
        <v>5</v>
      </c>
      <c r="N15" s="1">
        <v>8</v>
      </c>
      <c r="O15" s="1">
        <f t="shared" si="5"/>
        <v>1</v>
      </c>
      <c r="P15" s="1">
        <f t="shared" si="6"/>
        <v>0</v>
      </c>
      <c r="Q15" s="1">
        <f t="shared" si="7"/>
        <v>0</v>
      </c>
      <c r="R15" s="1">
        <f t="shared" si="8"/>
        <v>0</v>
      </c>
      <c r="S15" s="1">
        <f t="shared" si="9"/>
        <v>1</v>
      </c>
      <c r="U15" s="1" t="s">
        <v>92</v>
      </c>
      <c r="V15" s="1">
        <v>5.4</v>
      </c>
      <c r="W15" s="1">
        <v>4</v>
      </c>
      <c r="X15" s="1">
        <v>12</v>
      </c>
      <c r="Y15" s="1">
        <f t="shared" si="10"/>
        <v>0</v>
      </c>
      <c r="Z15" s="1">
        <f t="shared" si="11"/>
        <v>0</v>
      </c>
      <c r="AA15" s="1">
        <f t="shared" si="12"/>
        <v>1</v>
      </c>
      <c r="AB15" s="1">
        <f t="shared" si="13"/>
        <v>0</v>
      </c>
      <c r="AC15" s="1">
        <f t="shared" si="14"/>
        <v>1</v>
      </c>
      <c r="AE15" s="1" t="s">
        <v>200</v>
      </c>
      <c r="AF15" s="1">
        <v>4.4000000000000004</v>
      </c>
      <c r="AG15" s="1">
        <v>3</v>
      </c>
      <c r="AH15" s="1">
        <v>9</v>
      </c>
      <c r="AI15" s="1">
        <f t="shared" si="15"/>
        <v>1</v>
      </c>
      <c r="AJ15" s="1">
        <f t="shared" si="16"/>
        <v>0</v>
      </c>
      <c r="AK15" s="1">
        <f t="shared" si="17"/>
        <v>0</v>
      </c>
      <c r="AL15" s="1">
        <f t="shared" si="18"/>
        <v>0</v>
      </c>
      <c r="AM15" s="1">
        <f t="shared" si="19"/>
        <v>1</v>
      </c>
      <c r="AO15" s="1" t="s">
        <v>135</v>
      </c>
      <c r="AP15" s="1">
        <v>4.9000000000000004</v>
      </c>
      <c r="AQ15" s="1">
        <v>2</v>
      </c>
      <c r="AR15" s="1">
        <v>3.5</v>
      </c>
      <c r="AS15" s="1">
        <v>1</v>
      </c>
      <c r="AT15" s="1">
        <f t="shared" si="20"/>
        <v>0</v>
      </c>
      <c r="AU15" s="1">
        <f t="shared" si="21"/>
        <v>0</v>
      </c>
      <c r="AV15" s="1">
        <f t="shared" si="22"/>
        <v>0</v>
      </c>
      <c r="AW15" s="1">
        <f t="shared" si="23"/>
        <v>1</v>
      </c>
    </row>
    <row r="16" spans="1:49" x14ac:dyDescent="0.25">
      <c r="A16" s="1" t="s">
        <v>81</v>
      </c>
      <c r="B16" s="1">
        <v>4.5999999999999996</v>
      </c>
      <c r="C16" s="1">
        <v>6</v>
      </c>
      <c r="D16" s="1">
        <v>5</v>
      </c>
      <c r="E16" s="1">
        <f t="shared" ref="E16:E24" si="24">IF(AND((10&gt;D16),(D16&gt;C16),(C16&gt;2)),1,0)</f>
        <v>0</v>
      </c>
      <c r="F16" s="1">
        <f t="shared" si="1"/>
        <v>1</v>
      </c>
      <c r="G16" s="1">
        <f t="shared" si="2"/>
        <v>0</v>
      </c>
      <c r="H16" s="1">
        <f t="shared" si="3"/>
        <v>0</v>
      </c>
      <c r="I16" s="1">
        <f t="shared" si="4"/>
        <v>1</v>
      </c>
      <c r="K16" s="1" t="s">
        <v>178</v>
      </c>
      <c r="L16" s="1">
        <v>5.3</v>
      </c>
      <c r="M16" s="1">
        <v>5</v>
      </c>
      <c r="N16" s="1">
        <v>8</v>
      </c>
      <c r="O16" s="1">
        <f t="shared" si="5"/>
        <v>1</v>
      </c>
      <c r="P16" s="1">
        <f t="shared" si="6"/>
        <v>0</v>
      </c>
      <c r="Q16" s="1">
        <f t="shared" si="7"/>
        <v>0</v>
      </c>
      <c r="R16" s="1">
        <f t="shared" si="8"/>
        <v>0</v>
      </c>
      <c r="S16" s="1">
        <f t="shared" si="9"/>
        <v>1</v>
      </c>
      <c r="U16" s="1" t="s">
        <v>139</v>
      </c>
      <c r="V16" s="1">
        <v>4.4000000000000004</v>
      </c>
      <c r="W16" s="1">
        <v>4</v>
      </c>
      <c r="X16" s="1">
        <v>12</v>
      </c>
      <c r="Y16" s="1">
        <f t="shared" si="10"/>
        <v>0</v>
      </c>
      <c r="Z16" s="1">
        <f t="shared" si="11"/>
        <v>0</v>
      </c>
      <c r="AA16" s="1">
        <f t="shared" si="12"/>
        <v>1</v>
      </c>
      <c r="AB16" s="1">
        <f t="shared" si="13"/>
        <v>0</v>
      </c>
      <c r="AC16" s="1">
        <f t="shared" si="14"/>
        <v>1</v>
      </c>
      <c r="AE16" s="1" t="s">
        <v>154</v>
      </c>
      <c r="AF16" s="1">
        <v>5.7</v>
      </c>
      <c r="AG16" s="1">
        <v>3</v>
      </c>
      <c r="AH16" s="1">
        <v>9</v>
      </c>
      <c r="AI16" s="1">
        <f t="shared" si="15"/>
        <v>1</v>
      </c>
      <c r="AJ16" s="1">
        <f t="shared" si="16"/>
        <v>0</v>
      </c>
      <c r="AK16" s="1">
        <f t="shared" si="17"/>
        <v>0</v>
      </c>
      <c r="AL16" s="1">
        <f t="shared" si="18"/>
        <v>0</v>
      </c>
      <c r="AM16" s="1">
        <f t="shared" si="19"/>
        <v>1</v>
      </c>
      <c r="AO16" s="1" t="s">
        <v>69</v>
      </c>
      <c r="AP16" s="1">
        <v>4.4000000000000004</v>
      </c>
      <c r="AQ16" s="1">
        <v>2</v>
      </c>
      <c r="AR16" s="1">
        <v>2</v>
      </c>
      <c r="AS16" s="1">
        <v>1</v>
      </c>
      <c r="AT16" s="1">
        <f t="shared" si="20"/>
        <v>0</v>
      </c>
      <c r="AU16" s="1">
        <f t="shared" si="21"/>
        <v>0</v>
      </c>
      <c r="AV16" s="1">
        <v>0</v>
      </c>
      <c r="AW16" s="1">
        <f t="shared" si="23"/>
        <v>1</v>
      </c>
    </row>
    <row r="17" spans="1:49" x14ac:dyDescent="0.25">
      <c r="A17" s="1" t="s">
        <v>155</v>
      </c>
      <c r="B17" s="1">
        <v>8.5</v>
      </c>
      <c r="C17" s="1">
        <v>6</v>
      </c>
      <c r="D17" s="1">
        <v>4</v>
      </c>
      <c r="E17" s="1">
        <f t="shared" si="24"/>
        <v>0</v>
      </c>
      <c r="F17" s="1">
        <f t="shared" si="1"/>
        <v>1</v>
      </c>
      <c r="G17" s="1">
        <f t="shared" si="2"/>
        <v>0</v>
      </c>
      <c r="H17" s="1">
        <f t="shared" si="3"/>
        <v>0</v>
      </c>
      <c r="I17" s="1">
        <f t="shared" si="4"/>
        <v>1</v>
      </c>
      <c r="K17" s="1" t="s">
        <v>165</v>
      </c>
      <c r="L17" s="1">
        <v>7.1</v>
      </c>
      <c r="M17" s="1">
        <v>5</v>
      </c>
      <c r="N17" s="1">
        <v>8</v>
      </c>
      <c r="O17" s="1">
        <f t="shared" si="5"/>
        <v>1</v>
      </c>
      <c r="P17" s="1">
        <f t="shared" si="6"/>
        <v>0</v>
      </c>
      <c r="Q17" s="1">
        <f t="shared" si="7"/>
        <v>0</v>
      </c>
      <c r="R17" s="1">
        <f t="shared" si="8"/>
        <v>0</v>
      </c>
      <c r="S17" s="1">
        <f t="shared" si="9"/>
        <v>1</v>
      </c>
      <c r="U17" s="1" t="s">
        <v>81</v>
      </c>
      <c r="V17" s="1">
        <v>4.5999999999999996</v>
      </c>
      <c r="W17" s="1">
        <v>4</v>
      </c>
      <c r="X17" s="1">
        <v>12</v>
      </c>
      <c r="Y17" s="1">
        <f t="shared" si="10"/>
        <v>0</v>
      </c>
      <c r="Z17" s="1">
        <f t="shared" si="11"/>
        <v>0</v>
      </c>
      <c r="AA17" s="1">
        <f t="shared" si="12"/>
        <v>1</v>
      </c>
      <c r="AB17" s="1">
        <f t="shared" si="13"/>
        <v>0</v>
      </c>
      <c r="AC17" s="1">
        <f t="shared" si="14"/>
        <v>1</v>
      </c>
      <c r="AE17" s="1" t="s">
        <v>182</v>
      </c>
      <c r="AF17" s="1">
        <v>5.0999999999999996</v>
      </c>
      <c r="AG17" s="1">
        <v>3</v>
      </c>
      <c r="AH17" s="1">
        <v>9</v>
      </c>
      <c r="AI17" s="1">
        <f t="shared" si="15"/>
        <v>1</v>
      </c>
      <c r="AJ17" s="1">
        <f t="shared" si="16"/>
        <v>0</v>
      </c>
      <c r="AK17" s="1">
        <f t="shared" si="17"/>
        <v>0</v>
      </c>
      <c r="AL17" s="1">
        <f t="shared" si="18"/>
        <v>0</v>
      </c>
      <c r="AM17" s="1">
        <f t="shared" si="19"/>
        <v>1</v>
      </c>
      <c r="AO17" s="1" t="s">
        <v>184</v>
      </c>
      <c r="AP17" s="1">
        <v>5.4</v>
      </c>
      <c r="AQ17" s="1">
        <v>2</v>
      </c>
      <c r="AR17" s="1">
        <v>2</v>
      </c>
      <c r="AS17" s="1">
        <v>1</v>
      </c>
      <c r="AT17" s="1">
        <f t="shared" si="20"/>
        <v>0</v>
      </c>
      <c r="AU17" s="1">
        <f t="shared" si="21"/>
        <v>0</v>
      </c>
      <c r="AV17" s="1">
        <v>0</v>
      </c>
      <c r="AW17" s="1">
        <f t="shared" si="23"/>
        <v>1</v>
      </c>
    </row>
    <row r="18" spans="1:49" x14ac:dyDescent="0.25">
      <c r="A18" s="1" t="s">
        <v>165</v>
      </c>
      <c r="B18" s="1">
        <v>7.1</v>
      </c>
      <c r="C18" s="1">
        <v>6</v>
      </c>
      <c r="D18" s="1">
        <v>2</v>
      </c>
      <c r="E18" s="1">
        <f t="shared" si="24"/>
        <v>0</v>
      </c>
      <c r="F18" s="1">
        <f t="shared" si="1"/>
        <v>0</v>
      </c>
      <c r="G18" s="1">
        <f t="shared" si="2"/>
        <v>0</v>
      </c>
      <c r="H18" s="1">
        <f t="shared" si="3"/>
        <v>1</v>
      </c>
      <c r="I18" s="1">
        <f t="shared" si="4"/>
        <v>1</v>
      </c>
      <c r="K18" s="1" t="s">
        <v>104</v>
      </c>
      <c r="L18" s="1">
        <v>5.4</v>
      </c>
      <c r="M18" s="1">
        <v>5</v>
      </c>
      <c r="N18" s="1">
        <v>7</v>
      </c>
      <c r="O18" s="1">
        <f t="shared" si="5"/>
        <v>1</v>
      </c>
      <c r="P18" s="1">
        <f t="shared" si="6"/>
        <v>0</v>
      </c>
      <c r="Q18" s="1">
        <f t="shared" si="7"/>
        <v>0</v>
      </c>
      <c r="R18" s="1">
        <f t="shared" si="8"/>
        <v>0</v>
      </c>
      <c r="S18" s="1">
        <f t="shared" si="9"/>
        <v>1</v>
      </c>
      <c r="U18" s="1" t="s">
        <v>72</v>
      </c>
      <c r="V18" s="1">
        <v>5.0999999999999996</v>
      </c>
      <c r="W18" s="1">
        <v>4</v>
      </c>
      <c r="X18" s="1">
        <v>12</v>
      </c>
      <c r="Y18" s="1">
        <f t="shared" si="10"/>
        <v>0</v>
      </c>
      <c r="Z18" s="1">
        <f t="shared" si="11"/>
        <v>0</v>
      </c>
      <c r="AA18" s="1">
        <f t="shared" si="12"/>
        <v>1</v>
      </c>
      <c r="AB18" s="1">
        <f t="shared" si="13"/>
        <v>0</v>
      </c>
      <c r="AC18" s="1">
        <f t="shared" si="14"/>
        <v>1</v>
      </c>
      <c r="AE18" s="1" t="s">
        <v>141</v>
      </c>
      <c r="AF18" s="1">
        <v>4.7</v>
      </c>
      <c r="AG18" s="1">
        <v>3</v>
      </c>
      <c r="AH18" s="1">
        <v>9</v>
      </c>
      <c r="AI18" s="1">
        <f t="shared" si="15"/>
        <v>1</v>
      </c>
      <c r="AJ18" s="1">
        <f t="shared" si="16"/>
        <v>0</v>
      </c>
      <c r="AK18" s="1">
        <f t="shared" si="17"/>
        <v>0</v>
      </c>
      <c r="AL18" s="1">
        <f t="shared" si="18"/>
        <v>0</v>
      </c>
      <c r="AM18" s="1">
        <f t="shared" si="19"/>
        <v>1</v>
      </c>
      <c r="AO18" s="1" t="s">
        <v>149</v>
      </c>
      <c r="AP18" s="1">
        <v>4.4000000000000004</v>
      </c>
      <c r="AQ18" s="1">
        <v>2</v>
      </c>
      <c r="AR18" s="1">
        <v>2</v>
      </c>
      <c r="AS18" s="1">
        <v>1</v>
      </c>
      <c r="AT18" s="1">
        <f t="shared" si="20"/>
        <v>0</v>
      </c>
      <c r="AU18" s="1">
        <f t="shared" si="21"/>
        <v>0</v>
      </c>
      <c r="AV18" s="1">
        <v>0</v>
      </c>
      <c r="AW18" s="1">
        <f t="shared" si="23"/>
        <v>1</v>
      </c>
    </row>
    <row r="19" spans="1:49" x14ac:dyDescent="0.25">
      <c r="A19" s="1" t="s">
        <v>103</v>
      </c>
      <c r="B19" s="1">
        <v>4.2</v>
      </c>
      <c r="C19" s="1">
        <v>6</v>
      </c>
      <c r="D19" s="1">
        <v>1</v>
      </c>
      <c r="E19" s="1">
        <f t="shared" si="24"/>
        <v>0</v>
      </c>
      <c r="F19" s="1">
        <f t="shared" si="1"/>
        <v>0</v>
      </c>
      <c r="G19" s="1">
        <f t="shared" si="2"/>
        <v>0</v>
      </c>
      <c r="H19" s="1">
        <f t="shared" si="3"/>
        <v>1</v>
      </c>
      <c r="I19" s="1">
        <f t="shared" si="4"/>
        <v>1</v>
      </c>
      <c r="K19" s="1" t="s">
        <v>109</v>
      </c>
      <c r="L19" s="1">
        <v>5.7</v>
      </c>
      <c r="M19" s="1">
        <v>5</v>
      </c>
      <c r="N19" s="1">
        <v>7</v>
      </c>
      <c r="O19" s="1">
        <f t="shared" si="5"/>
        <v>1</v>
      </c>
      <c r="P19" s="1">
        <f t="shared" si="6"/>
        <v>0</v>
      </c>
      <c r="Q19" s="1">
        <f t="shared" si="7"/>
        <v>0</v>
      </c>
      <c r="R19" s="1">
        <f t="shared" si="8"/>
        <v>0</v>
      </c>
      <c r="S19" s="1">
        <f t="shared" si="9"/>
        <v>1</v>
      </c>
      <c r="U19" s="1" t="s">
        <v>134</v>
      </c>
      <c r="V19" s="1">
        <v>6.3</v>
      </c>
      <c r="W19" s="1">
        <v>4</v>
      </c>
      <c r="X19" s="1">
        <v>12</v>
      </c>
      <c r="Y19" s="1">
        <f t="shared" si="10"/>
        <v>0</v>
      </c>
      <c r="Z19" s="1">
        <f t="shared" si="11"/>
        <v>0</v>
      </c>
      <c r="AA19" s="1">
        <f t="shared" si="12"/>
        <v>1</v>
      </c>
      <c r="AB19" s="1">
        <f t="shared" si="13"/>
        <v>0</v>
      </c>
      <c r="AC19" s="1">
        <f t="shared" si="14"/>
        <v>1</v>
      </c>
      <c r="AE19" s="1" t="s">
        <v>134</v>
      </c>
      <c r="AF19" s="1">
        <v>6.3</v>
      </c>
      <c r="AG19" s="1">
        <v>3</v>
      </c>
      <c r="AH19" s="1">
        <v>8</v>
      </c>
      <c r="AI19" s="1">
        <f t="shared" si="15"/>
        <v>1</v>
      </c>
      <c r="AJ19" s="1">
        <f t="shared" si="16"/>
        <v>0</v>
      </c>
      <c r="AK19" s="1">
        <f t="shared" si="17"/>
        <v>0</v>
      </c>
      <c r="AL19" s="1">
        <f t="shared" si="18"/>
        <v>0</v>
      </c>
      <c r="AM19" s="1">
        <f t="shared" si="19"/>
        <v>1</v>
      </c>
      <c r="AO19" s="1" t="s">
        <v>122</v>
      </c>
      <c r="AP19" s="1">
        <v>4.5</v>
      </c>
      <c r="AQ19" s="1">
        <v>2</v>
      </c>
      <c r="AR19" s="1">
        <v>2</v>
      </c>
      <c r="AS19" s="1">
        <v>1</v>
      </c>
      <c r="AT19" s="1">
        <f t="shared" si="20"/>
        <v>0</v>
      </c>
      <c r="AU19" s="1">
        <f t="shared" si="21"/>
        <v>0</v>
      </c>
      <c r="AV19" s="1">
        <v>0</v>
      </c>
      <c r="AW19" s="1">
        <f t="shared" si="23"/>
        <v>1</v>
      </c>
    </row>
    <row r="20" spans="1:49" x14ac:dyDescent="0.25">
      <c r="A20" s="1" t="s">
        <v>154</v>
      </c>
      <c r="B20" s="1">
        <v>5.7</v>
      </c>
      <c r="C20" s="1">
        <v>6</v>
      </c>
      <c r="D20" s="1">
        <v>1</v>
      </c>
      <c r="E20" s="1">
        <f t="shared" si="24"/>
        <v>0</v>
      </c>
      <c r="F20" s="1">
        <f t="shared" si="1"/>
        <v>0</v>
      </c>
      <c r="G20" s="1">
        <f t="shared" si="2"/>
        <v>0</v>
      </c>
      <c r="H20" s="1">
        <f t="shared" si="3"/>
        <v>1</v>
      </c>
      <c r="I20" s="1">
        <f t="shared" si="4"/>
        <v>1</v>
      </c>
      <c r="K20" s="1" t="s">
        <v>155</v>
      </c>
      <c r="L20" s="1">
        <v>8.5</v>
      </c>
      <c r="M20" s="1">
        <v>5</v>
      </c>
      <c r="N20" s="1">
        <v>7</v>
      </c>
      <c r="O20" s="1">
        <f t="shared" si="5"/>
        <v>1</v>
      </c>
      <c r="P20" s="1">
        <f t="shared" si="6"/>
        <v>0</v>
      </c>
      <c r="Q20" s="1">
        <f t="shared" si="7"/>
        <v>0</v>
      </c>
      <c r="R20" s="1">
        <f t="shared" si="8"/>
        <v>0</v>
      </c>
      <c r="S20" s="1">
        <f t="shared" si="9"/>
        <v>1</v>
      </c>
      <c r="U20" s="1" t="s">
        <v>75</v>
      </c>
      <c r="V20" s="1">
        <v>4.3</v>
      </c>
      <c r="W20" s="1">
        <v>4</v>
      </c>
      <c r="X20" s="1">
        <v>11</v>
      </c>
      <c r="Y20" s="1">
        <f t="shared" si="10"/>
        <v>0</v>
      </c>
      <c r="Z20" s="1">
        <f t="shared" si="11"/>
        <v>0</v>
      </c>
      <c r="AA20" s="1">
        <f t="shared" si="12"/>
        <v>1</v>
      </c>
      <c r="AB20" s="1">
        <f t="shared" si="13"/>
        <v>0</v>
      </c>
      <c r="AC20" s="1">
        <f t="shared" si="14"/>
        <v>1</v>
      </c>
      <c r="AE20" s="1" t="s">
        <v>115</v>
      </c>
      <c r="AF20" s="1">
        <v>4.9000000000000004</v>
      </c>
      <c r="AG20" s="1">
        <v>3</v>
      </c>
      <c r="AH20" s="1">
        <v>8</v>
      </c>
      <c r="AI20" s="1">
        <f t="shared" si="15"/>
        <v>1</v>
      </c>
      <c r="AJ20" s="1">
        <f t="shared" si="16"/>
        <v>0</v>
      </c>
      <c r="AK20" s="1">
        <f t="shared" si="17"/>
        <v>0</v>
      </c>
      <c r="AL20" s="1">
        <f t="shared" si="18"/>
        <v>0</v>
      </c>
      <c r="AM20" s="1">
        <f t="shared" si="19"/>
        <v>1</v>
      </c>
      <c r="AO20" s="1" t="s">
        <v>184</v>
      </c>
      <c r="AP20" s="1">
        <v>5.4</v>
      </c>
      <c r="AQ20" s="1">
        <v>2</v>
      </c>
      <c r="AR20" s="1">
        <v>2</v>
      </c>
      <c r="AS20" s="1">
        <v>1</v>
      </c>
      <c r="AT20" s="1">
        <f t="shared" si="20"/>
        <v>0</v>
      </c>
      <c r="AU20" s="1">
        <f t="shared" si="21"/>
        <v>0</v>
      </c>
      <c r="AV20" s="1">
        <v>0</v>
      </c>
      <c r="AW20" s="1">
        <f t="shared" si="23"/>
        <v>1</v>
      </c>
    </row>
    <row r="21" spans="1:49" x14ac:dyDescent="0.25">
      <c r="A21" s="1" t="s">
        <v>148</v>
      </c>
      <c r="B21" s="1">
        <v>7.1</v>
      </c>
      <c r="C21" s="1">
        <v>6</v>
      </c>
      <c r="D21" s="1">
        <v>1</v>
      </c>
      <c r="E21" s="1">
        <f t="shared" si="24"/>
        <v>0</v>
      </c>
      <c r="F21" s="1">
        <f t="shared" si="1"/>
        <v>0</v>
      </c>
      <c r="G21" s="1">
        <f t="shared" si="2"/>
        <v>0</v>
      </c>
      <c r="H21" s="1">
        <f t="shared" si="3"/>
        <v>1</v>
      </c>
      <c r="I21" s="1">
        <f t="shared" si="4"/>
        <v>1</v>
      </c>
      <c r="K21" s="1" t="s">
        <v>84</v>
      </c>
      <c r="L21" s="1">
        <v>5</v>
      </c>
      <c r="M21" s="1">
        <v>5</v>
      </c>
      <c r="N21" s="1">
        <v>6</v>
      </c>
      <c r="O21" s="1">
        <f t="shared" si="5"/>
        <v>1</v>
      </c>
      <c r="P21" s="1">
        <f t="shared" si="6"/>
        <v>0</v>
      </c>
      <c r="Q21" s="1">
        <f t="shared" si="7"/>
        <v>0</v>
      </c>
      <c r="R21" s="1">
        <f t="shared" si="8"/>
        <v>0</v>
      </c>
      <c r="S21" s="1">
        <f t="shared" si="9"/>
        <v>1</v>
      </c>
      <c r="U21" s="1" t="s">
        <v>86</v>
      </c>
      <c r="V21" s="1">
        <v>4.3</v>
      </c>
      <c r="W21" s="1">
        <v>4</v>
      </c>
      <c r="X21" s="1">
        <v>11</v>
      </c>
      <c r="Y21" s="1">
        <f t="shared" si="10"/>
        <v>0</v>
      </c>
      <c r="Z21" s="1">
        <f t="shared" si="11"/>
        <v>0</v>
      </c>
      <c r="AA21" s="1">
        <f t="shared" si="12"/>
        <v>1</v>
      </c>
      <c r="AB21" s="1">
        <f t="shared" si="13"/>
        <v>0</v>
      </c>
      <c r="AC21" s="1">
        <f t="shared" si="14"/>
        <v>1</v>
      </c>
      <c r="AE21" s="1" t="s">
        <v>184</v>
      </c>
      <c r="AF21" s="1">
        <v>5.4</v>
      </c>
      <c r="AG21" s="1">
        <v>3</v>
      </c>
      <c r="AH21" s="1">
        <v>8</v>
      </c>
      <c r="AI21" s="1">
        <f t="shared" si="15"/>
        <v>1</v>
      </c>
      <c r="AJ21" s="1">
        <f t="shared" si="16"/>
        <v>0</v>
      </c>
      <c r="AK21" s="1">
        <f t="shared" si="17"/>
        <v>0</v>
      </c>
      <c r="AL21" s="1">
        <f t="shared" si="18"/>
        <v>0</v>
      </c>
      <c r="AM21" s="1">
        <f t="shared" si="19"/>
        <v>1</v>
      </c>
      <c r="AO21" s="1" t="s">
        <v>200</v>
      </c>
      <c r="AP21" s="1">
        <v>4.4000000000000004</v>
      </c>
      <c r="AQ21" s="1">
        <v>2</v>
      </c>
      <c r="AR21" s="1">
        <v>2</v>
      </c>
      <c r="AS21" s="1">
        <v>1</v>
      </c>
      <c r="AT21" s="1">
        <f t="shared" si="20"/>
        <v>0</v>
      </c>
      <c r="AU21" s="1">
        <f t="shared" si="21"/>
        <v>0</v>
      </c>
      <c r="AV21" s="1">
        <v>0</v>
      </c>
      <c r="AW21" s="1">
        <f t="shared" si="23"/>
        <v>1</v>
      </c>
    </row>
    <row r="22" spans="1:49" x14ac:dyDescent="0.25">
      <c r="A22" s="1" t="s">
        <v>154</v>
      </c>
      <c r="B22" s="1">
        <v>5.7</v>
      </c>
      <c r="C22" s="1">
        <v>6</v>
      </c>
      <c r="D22" s="1">
        <v>1</v>
      </c>
      <c r="E22" s="1">
        <f t="shared" si="24"/>
        <v>0</v>
      </c>
      <c r="F22" s="1">
        <f t="shared" si="1"/>
        <v>0</v>
      </c>
      <c r="G22" s="1">
        <f t="shared" si="2"/>
        <v>0</v>
      </c>
      <c r="H22" s="1">
        <f t="shared" si="3"/>
        <v>1</v>
      </c>
      <c r="I22" s="1">
        <f t="shared" si="4"/>
        <v>1</v>
      </c>
      <c r="K22" s="1" t="s">
        <v>148</v>
      </c>
      <c r="L22" s="1">
        <v>7.1</v>
      </c>
      <c r="M22" s="1">
        <v>5</v>
      </c>
      <c r="N22" s="1">
        <v>6</v>
      </c>
      <c r="O22" s="1">
        <f t="shared" si="5"/>
        <v>1</v>
      </c>
      <c r="P22" s="1">
        <f t="shared" si="6"/>
        <v>0</v>
      </c>
      <c r="Q22" s="1">
        <f t="shared" si="7"/>
        <v>0</v>
      </c>
      <c r="R22" s="1">
        <f t="shared" si="8"/>
        <v>0</v>
      </c>
      <c r="S22" s="1">
        <f t="shared" si="9"/>
        <v>1</v>
      </c>
      <c r="U22" s="1" t="s">
        <v>178</v>
      </c>
      <c r="V22" s="1">
        <v>5.3</v>
      </c>
      <c r="W22" s="1">
        <v>4</v>
      </c>
      <c r="X22" s="1">
        <v>11</v>
      </c>
      <c r="Y22" s="1">
        <f t="shared" si="10"/>
        <v>0</v>
      </c>
      <c r="Z22" s="1">
        <f t="shared" si="11"/>
        <v>0</v>
      </c>
      <c r="AA22" s="1">
        <f t="shared" si="12"/>
        <v>1</v>
      </c>
      <c r="AB22" s="1">
        <f t="shared" si="13"/>
        <v>0</v>
      </c>
      <c r="AC22" s="1">
        <f t="shared" si="14"/>
        <v>1</v>
      </c>
      <c r="AE22" s="1" t="s">
        <v>192</v>
      </c>
      <c r="AF22" s="1">
        <v>5.6</v>
      </c>
      <c r="AG22" s="1">
        <v>3</v>
      </c>
      <c r="AH22" s="1">
        <v>8</v>
      </c>
      <c r="AI22" s="1">
        <f t="shared" si="15"/>
        <v>1</v>
      </c>
      <c r="AJ22" s="1">
        <f t="shared" si="16"/>
        <v>0</v>
      </c>
      <c r="AK22" s="1">
        <f t="shared" si="17"/>
        <v>0</v>
      </c>
      <c r="AL22" s="1">
        <f t="shared" si="18"/>
        <v>0</v>
      </c>
      <c r="AM22" s="1">
        <f t="shared" si="19"/>
        <v>1</v>
      </c>
      <c r="AO22" s="1" t="s">
        <v>123</v>
      </c>
      <c r="AP22" s="1">
        <v>4.4000000000000004</v>
      </c>
      <c r="AQ22" s="1">
        <v>2</v>
      </c>
      <c r="AR22" s="1">
        <v>2</v>
      </c>
      <c r="AS22" s="1">
        <v>1</v>
      </c>
      <c r="AT22" s="1">
        <f t="shared" si="20"/>
        <v>0</v>
      </c>
      <c r="AU22" s="1">
        <f t="shared" si="21"/>
        <v>0</v>
      </c>
      <c r="AV22" s="1">
        <v>0</v>
      </c>
      <c r="AW22" s="1">
        <f t="shared" si="23"/>
        <v>1</v>
      </c>
    </row>
    <row r="23" spans="1:49" x14ac:dyDescent="0.25">
      <c r="A23" s="1" t="s">
        <v>70</v>
      </c>
      <c r="B23" s="1">
        <v>3.7</v>
      </c>
      <c r="C23" s="1">
        <v>6</v>
      </c>
      <c r="D23" s="1">
        <v>1</v>
      </c>
      <c r="E23" s="1">
        <f t="shared" si="24"/>
        <v>0</v>
      </c>
      <c r="F23" s="1">
        <f t="shared" si="1"/>
        <v>0</v>
      </c>
      <c r="G23" s="1">
        <f t="shared" si="2"/>
        <v>0</v>
      </c>
      <c r="H23" s="1">
        <f t="shared" si="3"/>
        <v>1</v>
      </c>
      <c r="I23" s="1">
        <f t="shared" si="4"/>
        <v>1</v>
      </c>
      <c r="K23" s="1" t="s">
        <v>101</v>
      </c>
      <c r="L23" s="1">
        <v>4.9000000000000004</v>
      </c>
      <c r="M23" s="1">
        <v>5</v>
      </c>
      <c r="N23" s="1">
        <v>6</v>
      </c>
      <c r="O23" s="1">
        <f t="shared" si="5"/>
        <v>1</v>
      </c>
      <c r="P23" s="1">
        <f t="shared" si="6"/>
        <v>0</v>
      </c>
      <c r="Q23" s="1">
        <f t="shared" si="7"/>
        <v>0</v>
      </c>
      <c r="R23" s="1">
        <f t="shared" si="8"/>
        <v>0</v>
      </c>
      <c r="S23" s="1">
        <f t="shared" si="9"/>
        <v>1</v>
      </c>
      <c r="U23" s="1" t="s">
        <v>60</v>
      </c>
      <c r="V23" s="1">
        <v>5.3</v>
      </c>
      <c r="W23" s="1">
        <v>4</v>
      </c>
      <c r="X23" s="1">
        <v>11</v>
      </c>
      <c r="Y23" s="1">
        <f t="shared" si="10"/>
        <v>0</v>
      </c>
      <c r="Z23" s="1">
        <f t="shared" si="11"/>
        <v>0</v>
      </c>
      <c r="AA23" s="1">
        <f t="shared" si="12"/>
        <v>1</v>
      </c>
      <c r="AB23" s="1">
        <f t="shared" si="13"/>
        <v>0</v>
      </c>
      <c r="AC23" s="1">
        <f t="shared" si="14"/>
        <v>1</v>
      </c>
      <c r="AE23" s="1" t="s">
        <v>114</v>
      </c>
      <c r="AF23" s="1">
        <v>4.5</v>
      </c>
      <c r="AG23" s="1">
        <v>3</v>
      </c>
      <c r="AH23" s="1">
        <v>8</v>
      </c>
      <c r="AI23" s="1">
        <f t="shared" si="15"/>
        <v>1</v>
      </c>
      <c r="AJ23" s="1">
        <f t="shared" si="16"/>
        <v>0</v>
      </c>
      <c r="AK23" s="1">
        <f t="shared" si="17"/>
        <v>0</v>
      </c>
      <c r="AL23" s="1">
        <f t="shared" si="18"/>
        <v>0</v>
      </c>
      <c r="AM23" s="1">
        <f t="shared" si="19"/>
        <v>1</v>
      </c>
      <c r="AO23" s="1" t="s">
        <v>86</v>
      </c>
      <c r="AP23" s="1">
        <v>4.3</v>
      </c>
      <c r="AQ23" s="1">
        <v>2</v>
      </c>
      <c r="AR23" s="1">
        <v>2</v>
      </c>
      <c r="AS23" s="1">
        <v>1</v>
      </c>
      <c r="AT23" s="1">
        <f t="shared" si="20"/>
        <v>0</v>
      </c>
      <c r="AU23" s="1">
        <f t="shared" si="21"/>
        <v>0</v>
      </c>
      <c r="AV23" s="1">
        <v>0</v>
      </c>
      <c r="AW23" s="1">
        <f t="shared" si="23"/>
        <v>1</v>
      </c>
    </row>
    <row r="24" spans="1:49" x14ac:dyDescent="0.25">
      <c r="A24" s="1" t="s">
        <v>148</v>
      </c>
      <c r="B24" s="1">
        <v>7.1</v>
      </c>
      <c r="C24" s="1">
        <v>6</v>
      </c>
      <c r="D24" s="1">
        <v>0</v>
      </c>
      <c r="E24" s="1">
        <f t="shared" si="24"/>
        <v>0</v>
      </c>
      <c r="F24" s="1">
        <f t="shared" si="1"/>
        <v>0</v>
      </c>
      <c r="G24" s="1">
        <f t="shared" si="2"/>
        <v>0</v>
      </c>
      <c r="H24" s="1">
        <f t="shared" si="3"/>
        <v>1</v>
      </c>
      <c r="I24" s="1">
        <f t="shared" si="4"/>
        <v>1</v>
      </c>
      <c r="K24" s="1" t="s">
        <v>138</v>
      </c>
      <c r="L24" s="1">
        <v>4.7</v>
      </c>
      <c r="M24" s="1">
        <v>5</v>
      </c>
      <c r="N24" s="1">
        <v>6</v>
      </c>
      <c r="O24" s="1">
        <f t="shared" si="5"/>
        <v>1</v>
      </c>
      <c r="P24" s="1">
        <f t="shared" si="6"/>
        <v>0</v>
      </c>
      <c r="Q24" s="1">
        <f t="shared" si="7"/>
        <v>0</v>
      </c>
      <c r="R24" s="1">
        <f t="shared" si="8"/>
        <v>0</v>
      </c>
      <c r="S24" s="1">
        <f t="shared" si="9"/>
        <v>1</v>
      </c>
      <c r="U24" s="1" t="s">
        <v>180</v>
      </c>
      <c r="V24" s="1">
        <v>5</v>
      </c>
      <c r="W24" s="1">
        <v>4</v>
      </c>
      <c r="X24" s="1">
        <v>11</v>
      </c>
      <c r="Y24" s="1">
        <f t="shared" si="10"/>
        <v>0</v>
      </c>
      <c r="Z24" s="1">
        <f t="shared" si="11"/>
        <v>0</v>
      </c>
      <c r="AA24" s="1">
        <f t="shared" si="12"/>
        <v>1</v>
      </c>
      <c r="AB24" s="1">
        <f t="shared" si="13"/>
        <v>0</v>
      </c>
      <c r="AC24" s="1">
        <f t="shared" si="14"/>
        <v>1</v>
      </c>
      <c r="AE24" s="1" t="s">
        <v>111</v>
      </c>
      <c r="AF24" s="1">
        <v>4.5</v>
      </c>
      <c r="AG24" s="1">
        <v>3</v>
      </c>
      <c r="AH24" s="1">
        <v>8</v>
      </c>
      <c r="AI24" s="1">
        <f t="shared" si="15"/>
        <v>1</v>
      </c>
      <c r="AJ24" s="1">
        <f t="shared" si="16"/>
        <v>0</v>
      </c>
      <c r="AK24" s="1">
        <f t="shared" si="17"/>
        <v>0</v>
      </c>
      <c r="AL24" s="1">
        <f t="shared" si="18"/>
        <v>0</v>
      </c>
      <c r="AM24" s="1">
        <f t="shared" si="19"/>
        <v>1</v>
      </c>
      <c r="AO24" s="1" t="s">
        <v>93</v>
      </c>
      <c r="AP24" s="1">
        <v>4.5</v>
      </c>
      <c r="AQ24" s="1">
        <v>2</v>
      </c>
      <c r="AR24" s="1">
        <v>2</v>
      </c>
      <c r="AS24" s="1">
        <v>1</v>
      </c>
      <c r="AT24" s="1">
        <f t="shared" si="20"/>
        <v>0</v>
      </c>
      <c r="AU24" s="1">
        <f t="shared" si="21"/>
        <v>0</v>
      </c>
      <c r="AV24" s="1">
        <v>0</v>
      </c>
      <c r="AW24" s="1">
        <f t="shared" si="23"/>
        <v>1</v>
      </c>
    </row>
    <row r="25" spans="1:49" x14ac:dyDescent="0.25">
      <c r="K25" s="1" t="s">
        <v>85</v>
      </c>
      <c r="L25" s="1">
        <v>4.8</v>
      </c>
      <c r="M25" s="1">
        <v>5</v>
      </c>
      <c r="N25" s="1">
        <v>6</v>
      </c>
      <c r="O25" s="1">
        <f t="shared" si="5"/>
        <v>1</v>
      </c>
      <c r="P25" s="1">
        <f t="shared" si="6"/>
        <v>0</v>
      </c>
      <c r="Q25" s="1">
        <f t="shared" si="7"/>
        <v>0</v>
      </c>
      <c r="R25" s="1">
        <f t="shared" si="8"/>
        <v>0</v>
      </c>
      <c r="S25" s="1">
        <f t="shared" si="9"/>
        <v>1</v>
      </c>
      <c r="U25" s="1" t="s">
        <v>140</v>
      </c>
      <c r="V25" s="1">
        <v>4.9000000000000004</v>
      </c>
      <c r="W25" s="1">
        <v>4</v>
      </c>
      <c r="X25" s="1">
        <v>10</v>
      </c>
      <c r="Y25" s="1">
        <f t="shared" si="10"/>
        <v>0</v>
      </c>
      <c r="Z25" s="1">
        <f t="shared" si="11"/>
        <v>0</v>
      </c>
      <c r="AA25" s="1">
        <f t="shared" si="12"/>
        <v>1</v>
      </c>
      <c r="AB25" s="1">
        <f t="shared" si="13"/>
        <v>0</v>
      </c>
      <c r="AC25" s="1">
        <f t="shared" si="14"/>
        <v>1</v>
      </c>
      <c r="AE25" s="1" t="s">
        <v>76</v>
      </c>
      <c r="AF25" s="1">
        <v>4.9000000000000004</v>
      </c>
      <c r="AG25" s="1">
        <v>3</v>
      </c>
      <c r="AH25" s="1">
        <v>8</v>
      </c>
      <c r="AI25" s="1">
        <f t="shared" si="15"/>
        <v>1</v>
      </c>
      <c r="AJ25" s="1">
        <f t="shared" si="16"/>
        <v>0</v>
      </c>
      <c r="AK25" s="1">
        <f t="shared" si="17"/>
        <v>0</v>
      </c>
      <c r="AL25" s="1">
        <f t="shared" si="18"/>
        <v>0</v>
      </c>
      <c r="AM25" s="1">
        <f t="shared" si="19"/>
        <v>1</v>
      </c>
      <c r="AO25" s="1" t="s">
        <v>102</v>
      </c>
      <c r="AP25" s="1">
        <v>4.3</v>
      </c>
      <c r="AQ25" s="1">
        <v>2</v>
      </c>
      <c r="AR25" s="1">
        <v>2</v>
      </c>
      <c r="AS25" s="1">
        <v>1</v>
      </c>
      <c r="AT25" s="1">
        <f t="shared" si="20"/>
        <v>0</v>
      </c>
      <c r="AU25" s="1">
        <f t="shared" si="21"/>
        <v>0</v>
      </c>
      <c r="AV25" s="1">
        <v>0</v>
      </c>
      <c r="AW25" s="1">
        <f t="shared" si="23"/>
        <v>1</v>
      </c>
    </row>
    <row r="26" spans="1:49" x14ac:dyDescent="0.25">
      <c r="D26" s="1">
        <f>COUNT(D2:D24)</f>
        <v>23</v>
      </c>
      <c r="E26" s="1">
        <f>COUNTIF(E2:E24,1)</f>
        <v>7</v>
      </c>
      <c r="F26" s="1">
        <f>COUNTIF(F2:F24,1)</f>
        <v>2</v>
      </c>
      <c r="G26" s="1">
        <f>COUNTIF(G2:G24,1)</f>
        <v>7</v>
      </c>
      <c r="H26" s="1">
        <f>COUNTIF(H2:H24,1)</f>
        <v>7</v>
      </c>
      <c r="I26" s="1">
        <f>COUNTIF(I2:I24,1)</f>
        <v>23</v>
      </c>
      <c r="K26" s="1" t="s">
        <v>103</v>
      </c>
      <c r="L26" s="1">
        <v>4.2</v>
      </c>
      <c r="M26" s="1">
        <v>5</v>
      </c>
      <c r="N26" s="1">
        <v>6</v>
      </c>
      <c r="O26" s="1">
        <f t="shared" si="5"/>
        <v>1</v>
      </c>
      <c r="P26" s="1">
        <f t="shared" si="6"/>
        <v>0</v>
      </c>
      <c r="Q26" s="1">
        <f t="shared" si="7"/>
        <v>0</v>
      </c>
      <c r="R26" s="1">
        <f t="shared" si="8"/>
        <v>0</v>
      </c>
      <c r="S26" s="1">
        <f t="shared" si="9"/>
        <v>1</v>
      </c>
      <c r="U26" s="1" t="s">
        <v>154</v>
      </c>
      <c r="V26" s="1">
        <v>5.7</v>
      </c>
      <c r="W26" s="1">
        <v>4</v>
      </c>
      <c r="X26" s="1">
        <v>10</v>
      </c>
      <c r="Y26" s="1">
        <f t="shared" si="10"/>
        <v>0</v>
      </c>
      <c r="Z26" s="1">
        <f t="shared" si="11"/>
        <v>0</v>
      </c>
      <c r="AA26" s="1">
        <f t="shared" si="12"/>
        <v>1</v>
      </c>
      <c r="AB26" s="1">
        <f t="shared" si="13"/>
        <v>0</v>
      </c>
      <c r="AC26" s="1">
        <f t="shared" si="14"/>
        <v>1</v>
      </c>
      <c r="AE26" s="1" t="s">
        <v>77</v>
      </c>
      <c r="AF26" s="1">
        <v>4.7</v>
      </c>
      <c r="AG26" s="1">
        <v>3</v>
      </c>
      <c r="AH26" s="1">
        <v>8</v>
      </c>
      <c r="AI26" s="1">
        <f t="shared" si="15"/>
        <v>1</v>
      </c>
      <c r="AJ26" s="1">
        <f t="shared" si="16"/>
        <v>0</v>
      </c>
      <c r="AK26" s="1">
        <f t="shared" si="17"/>
        <v>0</v>
      </c>
      <c r="AL26" s="1">
        <f t="shared" si="18"/>
        <v>0</v>
      </c>
      <c r="AM26" s="1">
        <f t="shared" si="19"/>
        <v>1</v>
      </c>
      <c r="AO26" s="1" t="s">
        <v>115</v>
      </c>
      <c r="AP26" s="1">
        <v>4.9000000000000004</v>
      </c>
      <c r="AQ26" s="1">
        <v>2</v>
      </c>
      <c r="AR26" s="1">
        <v>1</v>
      </c>
      <c r="AS26" s="1">
        <f t="shared" ref="AS26:AS40" si="25">IF(AND((10&gt;AR26),(AR26&gt;AQ26),(AQ26&gt;2)),1,0)</f>
        <v>0</v>
      </c>
      <c r="AT26" s="1">
        <f t="shared" si="20"/>
        <v>0</v>
      </c>
      <c r="AU26" s="1">
        <f t="shared" si="21"/>
        <v>0</v>
      </c>
      <c r="AV26" s="1">
        <f t="shared" ref="AV26:AV41" si="26">IF(AR26&lt;=2,1,0)</f>
        <v>1</v>
      </c>
      <c r="AW26" s="1">
        <f t="shared" si="23"/>
        <v>1</v>
      </c>
    </row>
    <row r="27" spans="1:49" x14ac:dyDescent="0.25">
      <c r="K27" s="1" t="s">
        <v>148</v>
      </c>
      <c r="L27" s="1">
        <v>7.1</v>
      </c>
      <c r="M27" s="1">
        <v>5</v>
      </c>
      <c r="N27" s="1">
        <v>6</v>
      </c>
      <c r="O27" s="1">
        <f t="shared" si="5"/>
        <v>1</v>
      </c>
      <c r="P27" s="1">
        <f t="shared" si="6"/>
        <v>0</v>
      </c>
      <c r="Q27" s="1">
        <f t="shared" si="7"/>
        <v>0</v>
      </c>
      <c r="R27" s="1">
        <f t="shared" si="8"/>
        <v>0</v>
      </c>
      <c r="S27" s="1">
        <f t="shared" si="9"/>
        <v>1</v>
      </c>
      <c r="U27" s="1" t="s">
        <v>150</v>
      </c>
      <c r="V27" s="1">
        <v>5.7</v>
      </c>
      <c r="W27" s="1">
        <v>4</v>
      </c>
      <c r="X27" s="1">
        <v>10</v>
      </c>
      <c r="Y27" s="1">
        <f t="shared" si="10"/>
        <v>0</v>
      </c>
      <c r="Z27" s="1">
        <f t="shared" si="11"/>
        <v>0</v>
      </c>
      <c r="AA27" s="1">
        <f t="shared" si="12"/>
        <v>1</v>
      </c>
      <c r="AB27" s="1">
        <f t="shared" si="13"/>
        <v>0</v>
      </c>
      <c r="AC27" s="1">
        <f t="shared" si="14"/>
        <v>1</v>
      </c>
      <c r="AE27" s="1" t="s">
        <v>141</v>
      </c>
      <c r="AF27" s="1">
        <v>4.7</v>
      </c>
      <c r="AG27" s="1">
        <v>3</v>
      </c>
      <c r="AH27" s="1">
        <v>8</v>
      </c>
      <c r="AI27" s="1">
        <f t="shared" si="15"/>
        <v>1</v>
      </c>
      <c r="AJ27" s="1">
        <f t="shared" si="16"/>
        <v>0</v>
      </c>
      <c r="AK27" s="1">
        <f t="shared" si="17"/>
        <v>0</v>
      </c>
      <c r="AL27" s="1">
        <f t="shared" si="18"/>
        <v>0</v>
      </c>
      <c r="AM27" s="1">
        <f t="shared" si="19"/>
        <v>1</v>
      </c>
      <c r="AO27" s="1" t="s">
        <v>168</v>
      </c>
      <c r="AP27" s="1">
        <v>4.4000000000000004</v>
      </c>
      <c r="AQ27" s="1">
        <v>2</v>
      </c>
      <c r="AR27" s="1">
        <v>1</v>
      </c>
      <c r="AS27" s="1">
        <f t="shared" si="25"/>
        <v>0</v>
      </c>
      <c r="AT27" s="1">
        <f t="shared" si="20"/>
        <v>0</v>
      </c>
      <c r="AU27" s="1">
        <f t="shared" si="21"/>
        <v>0</v>
      </c>
      <c r="AV27" s="1">
        <f t="shared" si="26"/>
        <v>1</v>
      </c>
      <c r="AW27" s="1">
        <f t="shared" si="23"/>
        <v>1</v>
      </c>
    </row>
    <row r="28" spans="1:49" x14ac:dyDescent="0.25">
      <c r="K28" s="1" t="s">
        <v>150</v>
      </c>
      <c r="L28" s="1">
        <v>5.7</v>
      </c>
      <c r="M28" s="1">
        <v>5</v>
      </c>
      <c r="N28" s="1">
        <v>6</v>
      </c>
      <c r="O28" s="1">
        <f t="shared" si="5"/>
        <v>1</v>
      </c>
      <c r="P28" s="1">
        <f t="shared" si="6"/>
        <v>0</v>
      </c>
      <c r="Q28" s="1">
        <f t="shared" si="7"/>
        <v>0</v>
      </c>
      <c r="R28" s="1">
        <f t="shared" si="8"/>
        <v>0</v>
      </c>
      <c r="S28" s="1">
        <f t="shared" si="9"/>
        <v>1</v>
      </c>
      <c r="U28" s="1" t="s">
        <v>174</v>
      </c>
      <c r="V28" s="1">
        <v>3.9</v>
      </c>
      <c r="W28" s="1">
        <v>4</v>
      </c>
      <c r="X28" s="1">
        <v>10</v>
      </c>
      <c r="Y28" s="1">
        <f t="shared" si="10"/>
        <v>0</v>
      </c>
      <c r="Z28" s="1">
        <f t="shared" si="11"/>
        <v>0</v>
      </c>
      <c r="AA28" s="1">
        <f t="shared" si="12"/>
        <v>1</v>
      </c>
      <c r="AB28" s="1">
        <f t="shared" si="13"/>
        <v>0</v>
      </c>
      <c r="AC28" s="1">
        <f t="shared" si="14"/>
        <v>1</v>
      </c>
      <c r="AE28" s="1" t="s">
        <v>169</v>
      </c>
      <c r="AF28" s="1">
        <v>4.5</v>
      </c>
      <c r="AG28" s="1">
        <v>3</v>
      </c>
      <c r="AH28" s="1">
        <v>8</v>
      </c>
      <c r="AI28" s="1">
        <f t="shared" si="15"/>
        <v>1</v>
      </c>
      <c r="AJ28" s="1">
        <f t="shared" si="16"/>
        <v>0</v>
      </c>
      <c r="AK28" s="1">
        <f t="shared" si="17"/>
        <v>0</v>
      </c>
      <c r="AL28" s="1">
        <f t="shared" si="18"/>
        <v>0</v>
      </c>
      <c r="AM28" s="1">
        <f t="shared" si="19"/>
        <v>1</v>
      </c>
      <c r="AO28" s="1" t="s">
        <v>135</v>
      </c>
      <c r="AP28" s="1">
        <v>4.9000000000000004</v>
      </c>
      <c r="AQ28" s="1">
        <v>2</v>
      </c>
      <c r="AR28" s="1">
        <v>1</v>
      </c>
      <c r="AS28" s="1">
        <f t="shared" si="25"/>
        <v>0</v>
      </c>
      <c r="AT28" s="1">
        <f t="shared" si="20"/>
        <v>0</v>
      </c>
      <c r="AU28" s="1">
        <f t="shared" si="21"/>
        <v>0</v>
      </c>
      <c r="AV28" s="1">
        <f t="shared" si="26"/>
        <v>1</v>
      </c>
      <c r="AW28" s="1">
        <f t="shared" si="23"/>
        <v>1</v>
      </c>
    </row>
    <row r="29" spans="1:49" x14ac:dyDescent="0.25">
      <c r="E29" s="1" t="s">
        <v>214</v>
      </c>
      <c r="F29" s="1" t="s">
        <v>215</v>
      </c>
      <c r="G29" s="1" t="s">
        <v>216</v>
      </c>
      <c r="H29" s="1" t="s">
        <v>217</v>
      </c>
      <c r="K29" s="1" t="s">
        <v>89</v>
      </c>
      <c r="L29" s="1">
        <v>6.2</v>
      </c>
      <c r="M29" s="1">
        <v>5</v>
      </c>
      <c r="N29" s="1">
        <v>6</v>
      </c>
      <c r="O29" s="1">
        <f t="shared" si="5"/>
        <v>1</v>
      </c>
      <c r="P29" s="1">
        <f t="shared" si="6"/>
        <v>0</v>
      </c>
      <c r="Q29" s="1">
        <f t="shared" si="7"/>
        <v>0</v>
      </c>
      <c r="R29" s="1">
        <f t="shared" si="8"/>
        <v>0</v>
      </c>
      <c r="S29" s="1">
        <f t="shared" si="9"/>
        <v>1</v>
      </c>
      <c r="U29" s="1" t="s">
        <v>122</v>
      </c>
      <c r="V29" s="1">
        <v>4.5</v>
      </c>
      <c r="W29" s="1">
        <v>4</v>
      </c>
      <c r="X29" s="1">
        <v>10</v>
      </c>
      <c r="Y29" s="1">
        <f t="shared" si="10"/>
        <v>0</v>
      </c>
      <c r="Z29" s="1">
        <f t="shared" si="11"/>
        <v>0</v>
      </c>
      <c r="AA29" s="1">
        <f t="shared" si="12"/>
        <v>1</v>
      </c>
      <c r="AB29" s="1">
        <f t="shared" si="13"/>
        <v>0</v>
      </c>
      <c r="AC29" s="1">
        <f t="shared" si="14"/>
        <v>1</v>
      </c>
      <c r="AE29" s="1" t="s">
        <v>163</v>
      </c>
      <c r="AF29" s="1">
        <v>5.6</v>
      </c>
      <c r="AG29" s="1">
        <v>3</v>
      </c>
      <c r="AH29" s="1">
        <v>8</v>
      </c>
      <c r="AI29" s="1">
        <f t="shared" si="15"/>
        <v>1</v>
      </c>
      <c r="AJ29" s="1">
        <f t="shared" si="16"/>
        <v>0</v>
      </c>
      <c r="AK29" s="1">
        <f t="shared" si="17"/>
        <v>0</v>
      </c>
      <c r="AL29" s="1">
        <f t="shared" si="18"/>
        <v>0</v>
      </c>
      <c r="AM29" s="1">
        <f t="shared" si="19"/>
        <v>1</v>
      </c>
      <c r="AO29" s="1" t="s">
        <v>175</v>
      </c>
      <c r="AP29" s="1">
        <v>3.9</v>
      </c>
      <c r="AQ29" s="1">
        <v>2</v>
      </c>
      <c r="AR29" s="1">
        <v>1</v>
      </c>
      <c r="AS29" s="1">
        <f t="shared" si="25"/>
        <v>0</v>
      </c>
      <c r="AT29" s="1">
        <f t="shared" si="20"/>
        <v>0</v>
      </c>
      <c r="AU29" s="1">
        <f t="shared" si="21"/>
        <v>0</v>
      </c>
      <c r="AV29" s="1">
        <f t="shared" si="26"/>
        <v>1</v>
      </c>
      <c r="AW29" s="1">
        <f t="shared" si="23"/>
        <v>1</v>
      </c>
    </row>
    <row r="30" spans="1:49" x14ac:dyDescent="0.25">
      <c r="K30" s="1" t="s">
        <v>75</v>
      </c>
      <c r="L30" s="1">
        <v>4.3</v>
      </c>
      <c r="M30" s="1">
        <v>5</v>
      </c>
      <c r="N30" s="1">
        <v>6</v>
      </c>
      <c r="O30" s="1">
        <f t="shared" si="5"/>
        <v>1</v>
      </c>
      <c r="P30" s="1">
        <f t="shared" si="6"/>
        <v>0</v>
      </c>
      <c r="Q30" s="1">
        <f t="shared" si="7"/>
        <v>0</v>
      </c>
      <c r="R30" s="1">
        <f t="shared" si="8"/>
        <v>0</v>
      </c>
      <c r="S30" s="1">
        <f t="shared" si="9"/>
        <v>1</v>
      </c>
      <c r="U30" s="1" t="s">
        <v>149</v>
      </c>
      <c r="V30" s="1">
        <v>4.4000000000000004</v>
      </c>
      <c r="W30" s="1">
        <v>4</v>
      </c>
      <c r="X30" s="1">
        <v>10</v>
      </c>
      <c r="Y30" s="1">
        <f t="shared" si="10"/>
        <v>0</v>
      </c>
      <c r="Z30" s="1">
        <f t="shared" si="11"/>
        <v>0</v>
      </c>
      <c r="AA30" s="1">
        <f t="shared" si="12"/>
        <v>1</v>
      </c>
      <c r="AB30" s="1">
        <f t="shared" si="13"/>
        <v>0</v>
      </c>
      <c r="AC30" s="1">
        <f t="shared" si="14"/>
        <v>1</v>
      </c>
      <c r="AE30" s="1" t="s">
        <v>118</v>
      </c>
      <c r="AF30" s="1">
        <v>6.2</v>
      </c>
      <c r="AG30" s="1">
        <v>3</v>
      </c>
      <c r="AH30" s="1">
        <v>8</v>
      </c>
      <c r="AI30" s="1">
        <f t="shared" si="15"/>
        <v>1</v>
      </c>
      <c r="AJ30" s="1">
        <f t="shared" si="16"/>
        <v>0</v>
      </c>
      <c r="AK30" s="1">
        <f t="shared" si="17"/>
        <v>0</v>
      </c>
      <c r="AL30" s="1">
        <f t="shared" si="18"/>
        <v>0</v>
      </c>
      <c r="AM30" s="1">
        <f t="shared" si="19"/>
        <v>1</v>
      </c>
      <c r="AO30" s="1" t="s">
        <v>114</v>
      </c>
      <c r="AP30" s="1">
        <v>4.5</v>
      </c>
      <c r="AQ30" s="1">
        <v>2</v>
      </c>
      <c r="AR30" s="1">
        <v>1</v>
      </c>
      <c r="AS30" s="1">
        <f t="shared" si="25"/>
        <v>0</v>
      </c>
      <c r="AT30" s="1">
        <f t="shared" si="20"/>
        <v>0</v>
      </c>
      <c r="AU30" s="1">
        <f t="shared" si="21"/>
        <v>0</v>
      </c>
      <c r="AV30" s="1">
        <f t="shared" si="26"/>
        <v>1</v>
      </c>
      <c r="AW30" s="1">
        <f t="shared" si="23"/>
        <v>1</v>
      </c>
    </row>
    <row r="31" spans="1:49" x14ac:dyDescent="0.25">
      <c r="E31" s="2">
        <f>(E26)/(E26+G26)</f>
        <v>0.5</v>
      </c>
      <c r="F31" s="2">
        <f>(F26)/(F26+H26)</f>
        <v>0.22222222222222221</v>
      </c>
      <c r="G31" s="2">
        <f>(E31+F31)/2</f>
        <v>0.3611111111111111</v>
      </c>
      <c r="H31" s="2">
        <f>(E26+F26)/(E26+F26+G26+H26)</f>
        <v>0.39130434782608697</v>
      </c>
      <c r="K31" s="1" t="s">
        <v>124</v>
      </c>
      <c r="L31" s="1">
        <v>4.5</v>
      </c>
      <c r="M31" s="1">
        <v>5</v>
      </c>
      <c r="N31" s="1">
        <v>6</v>
      </c>
      <c r="O31" s="1">
        <f t="shared" si="5"/>
        <v>1</v>
      </c>
      <c r="P31" s="1">
        <f t="shared" si="6"/>
        <v>0</v>
      </c>
      <c r="Q31" s="1">
        <f t="shared" si="7"/>
        <v>0</v>
      </c>
      <c r="R31" s="1">
        <f t="shared" si="8"/>
        <v>0</v>
      </c>
      <c r="S31" s="1">
        <f t="shared" si="9"/>
        <v>1</v>
      </c>
      <c r="U31" s="1" t="s">
        <v>92</v>
      </c>
      <c r="V31" s="1">
        <v>5.4</v>
      </c>
      <c r="W31" s="1">
        <v>4</v>
      </c>
      <c r="X31" s="1">
        <v>9</v>
      </c>
      <c r="Y31" s="1">
        <f t="shared" si="10"/>
        <v>1</v>
      </c>
      <c r="Z31" s="1">
        <f t="shared" si="11"/>
        <v>0</v>
      </c>
      <c r="AA31" s="1">
        <f t="shared" si="12"/>
        <v>0</v>
      </c>
      <c r="AB31" s="1">
        <f t="shared" si="13"/>
        <v>0</v>
      </c>
      <c r="AC31" s="1">
        <f t="shared" si="14"/>
        <v>1</v>
      </c>
      <c r="AE31" s="1" t="s">
        <v>153</v>
      </c>
      <c r="AF31" s="1">
        <v>3.8</v>
      </c>
      <c r="AG31" s="1">
        <v>3</v>
      </c>
      <c r="AH31" s="1">
        <v>8</v>
      </c>
      <c r="AI31" s="1">
        <f t="shared" si="15"/>
        <v>1</v>
      </c>
      <c r="AJ31" s="1">
        <f t="shared" si="16"/>
        <v>0</v>
      </c>
      <c r="AK31" s="1">
        <f t="shared" si="17"/>
        <v>0</v>
      </c>
      <c r="AL31" s="1">
        <f t="shared" si="18"/>
        <v>0</v>
      </c>
      <c r="AM31" s="1">
        <f t="shared" si="19"/>
        <v>1</v>
      </c>
      <c r="AO31" s="1" t="s">
        <v>184</v>
      </c>
      <c r="AP31" s="1">
        <v>5.4</v>
      </c>
      <c r="AQ31" s="1">
        <v>2</v>
      </c>
      <c r="AR31" s="1">
        <v>1</v>
      </c>
      <c r="AS31" s="1">
        <f t="shared" si="25"/>
        <v>0</v>
      </c>
      <c r="AT31" s="1">
        <f t="shared" si="20"/>
        <v>0</v>
      </c>
      <c r="AU31" s="1">
        <f t="shared" si="21"/>
        <v>0</v>
      </c>
      <c r="AV31" s="1">
        <f t="shared" si="26"/>
        <v>1</v>
      </c>
      <c r="AW31" s="1">
        <f t="shared" si="23"/>
        <v>1</v>
      </c>
    </row>
    <row r="32" spans="1:49" x14ac:dyDescent="0.25">
      <c r="K32" s="1" t="s">
        <v>152</v>
      </c>
      <c r="L32" s="1">
        <v>4.5</v>
      </c>
      <c r="M32" s="1">
        <v>5</v>
      </c>
      <c r="N32" s="1">
        <v>6</v>
      </c>
      <c r="O32" s="1">
        <f t="shared" si="5"/>
        <v>1</v>
      </c>
      <c r="P32" s="1">
        <f t="shared" si="6"/>
        <v>0</v>
      </c>
      <c r="Q32" s="1">
        <f t="shared" si="7"/>
        <v>0</v>
      </c>
      <c r="R32" s="1">
        <f t="shared" si="8"/>
        <v>0</v>
      </c>
      <c r="S32" s="1">
        <f t="shared" si="9"/>
        <v>1</v>
      </c>
      <c r="U32" s="1" t="s">
        <v>74</v>
      </c>
      <c r="V32" s="1">
        <v>4.4000000000000004</v>
      </c>
      <c r="W32" s="1">
        <v>4</v>
      </c>
      <c r="X32" s="1">
        <v>9</v>
      </c>
      <c r="Y32" s="1">
        <f t="shared" si="10"/>
        <v>1</v>
      </c>
      <c r="Z32" s="1">
        <f t="shared" si="11"/>
        <v>0</v>
      </c>
      <c r="AA32" s="1">
        <f t="shared" si="12"/>
        <v>0</v>
      </c>
      <c r="AB32" s="1">
        <f t="shared" si="13"/>
        <v>0</v>
      </c>
      <c r="AC32" s="1">
        <f t="shared" si="14"/>
        <v>1</v>
      </c>
      <c r="AE32" s="1" t="s">
        <v>189</v>
      </c>
      <c r="AF32" s="1">
        <v>4.4000000000000004</v>
      </c>
      <c r="AG32" s="1">
        <v>3</v>
      </c>
      <c r="AH32" s="1">
        <v>8</v>
      </c>
      <c r="AI32" s="1">
        <f t="shared" si="15"/>
        <v>1</v>
      </c>
      <c r="AJ32" s="1">
        <f t="shared" si="16"/>
        <v>0</v>
      </c>
      <c r="AK32" s="1">
        <f t="shared" si="17"/>
        <v>0</v>
      </c>
      <c r="AL32" s="1">
        <f t="shared" si="18"/>
        <v>0</v>
      </c>
      <c r="AM32" s="1">
        <f t="shared" si="19"/>
        <v>1</v>
      </c>
      <c r="AO32" s="1" t="s">
        <v>104</v>
      </c>
      <c r="AP32" s="1">
        <v>5.4</v>
      </c>
      <c r="AQ32" s="1">
        <v>2</v>
      </c>
      <c r="AR32" s="1">
        <v>1</v>
      </c>
      <c r="AS32" s="1">
        <f t="shared" si="25"/>
        <v>0</v>
      </c>
      <c r="AT32" s="1">
        <f t="shared" si="20"/>
        <v>0</v>
      </c>
      <c r="AU32" s="1">
        <f t="shared" si="21"/>
        <v>0</v>
      </c>
      <c r="AV32" s="1">
        <f t="shared" si="26"/>
        <v>1</v>
      </c>
      <c r="AW32" s="1">
        <f t="shared" si="23"/>
        <v>1</v>
      </c>
    </row>
    <row r="33" spans="5:49" x14ac:dyDescent="0.25">
      <c r="E33" s="1" t="s">
        <v>218</v>
      </c>
      <c r="F33" s="1">
        <f>H26/I26</f>
        <v>0.30434782608695654</v>
      </c>
      <c r="K33" s="1" t="s">
        <v>107</v>
      </c>
      <c r="L33" s="1">
        <v>4.8</v>
      </c>
      <c r="M33" s="1">
        <v>5</v>
      </c>
      <c r="N33" s="1">
        <v>6</v>
      </c>
      <c r="O33" s="1">
        <f t="shared" si="5"/>
        <v>1</v>
      </c>
      <c r="P33" s="1">
        <f t="shared" si="6"/>
        <v>0</v>
      </c>
      <c r="Q33" s="1">
        <f t="shared" si="7"/>
        <v>0</v>
      </c>
      <c r="R33" s="1">
        <f t="shared" si="8"/>
        <v>0</v>
      </c>
      <c r="S33" s="1">
        <f t="shared" si="9"/>
        <v>1</v>
      </c>
      <c r="U33" s="1" t="s">
        <v>182</v>
      </c>
      <c r="V33" s="1">
        <v>5.0999999999999996</v>
      </c>
      <c r="W33" s="1">
        <v>4</v>
      </c>
      <c r="X33" s="1">
        <v>9</v>
      </c>
      <c r="Y33" s="1">
        <f t="shared" si="10"/>
        <v>1</v>
      </c>
      <c r="Z33" s="1">
        <f t="shared" si="11"/>
        <v>0</v>
      </c>
      <c r="AA33" s="1">
        <f t="shared" si="12"/>
        <v>0</v>
      </c>
      <c r="AB33" s="1">
        <f t="shared" si="13"/>
        <v>0</v>
      </c>
      <c r="AC33" s="1">
        <f t="shared" si="14"/>
        <v>1</v>
      </c>
      <c r="AE33" s="1" t="s">
        <v>117</v>
      </c>
      <c r="AF33" s="1">
        <v>4.5999999999999996</v>
      </c>
      <c r="AG33" s="1">
        <v>3</v>
      </c>
      <c r="AH33" s="1">
        <v>7</v>
      </c>
      <c r="AI33" s="1">
        <f t="shared" si="15"/>
        <v>1</v>
      </c>
      <c r="AJ33" s="1">
        <f t="shared" si="16"/>
        <v>0</v>
      </c>
      <c r="AK33" s="1">
        <f t="shared" si="17"/>
        <v>0</v>
      </c>
      <c r="AL33" s="1">
        <f t="shared" si="18"/>
        <v>0</v>
      </c>
      <c r="AM33" s="1">
        <f t="shared" si="19"/>
        <v>1</v>
      </c>
      <c r="AO33" s="1" t="s">
        <v>61</v>
      </c>
      <c r="AP33" s="1">
        <v>4.7</v>
      </c>
      <c r="AQ33" s="1">
        <v>2</v>
      </c>
      <c r="AR33" s="1">
        <v>1</v>
      </c>
      <c r="AS33" s="1">
        <f t="shared" si="25"/>
        <v>0</v>
      </c>
      <c r="AT33" s="1">
        <f t="shared" si="20"/>
        <v>0</v>
      </c>
      <c r="AU33" s="1">
        <f t="shared" si="21"/>
        <v>0</v>
      </c>
      <c r="AV33" s="1">
        <f t="shared" si="26"/>
        <v>1</v>
      </c>
      <c r="AW33" s="1">
        <f t="shared" si="23"/>
        <v>1</v>
      </c>
    </row>
    <row r="34" spans="5:49" x14ac:dyDescent="0.25">
      <c r="K34" s="1" t="s">
        <v>93</v>
      </c>
      <c r="L34" s="1">
        <v>4.5</v>
      </c>
      <c r="M34" s="1">
        <v>5</v>
      </c>
      <c r="N34" s="1">
        <v>6</v>
      </c>
      <c r="O34" s="1">
        <f t="shared" si="5"/>
        <v>1</v>
      </c>
      <c r="P34" s="1">
        <f t="shared" ref="P34:P65" si="27">IF(AND((N34&lt;M34),(N34&gt;2),(M34&lt;10)),1,0)</f>
        <v>0</v>
      </c>
      <c r="Q34" s="1">
        <f t="shared" ref="Q34:Q65" si="28">IF(N34&gt;=10,1,0)</f>
        <v>0</v>
      </c>
      <c r="R34" s="1">
        <f t="shared" ref="R34:R65" si="29">IF(N34&lt;=2,1,0)</f>
        <v>0</v>
      </c>
      <c r="S34" s="1">
        <f t="shared" ref="S34:S65" si="30">SUM(O34:R34)</f>
        <v>1</v>
      </c>
      <c r="U34" s="1" t="s">
        <v>129</v>
      </c>
      <c r="V34" s="1">
        <v>4.8</v>
      </c>
      <c r="W34" s="1">
        <v>4</v>
      </c>
      <c r="X34" s="1">
        <v>9</v>
      </c>
      <c r="Y34" s="1">
        <f t="shared" si="10"/>
        <v>1</v>
      </c>
      <c r="Z34" s="1">
        <f t="shared" si="11"/>
        <v>0</v>
      </c>
      <c r="AA34" s="1">
        <f t="shared" si="12"/>
        <v>0</v>
      </c>
      <c r="AB34" s="1">
        <f t="shared" si="13"/>
        <v>0</v>
      </c>
      <c r="AC34" s="1">
        <f t="shared" si="14"/>
        <v>1</v>
      </c>
      <c r="AE34" s="1" t="s">
        <v>133</v>
      </c>
      <c r="AF34" s="1">
        <v>4.5999999999999996</v>
      </c>
      <c r="AG34" s="1">
        <v>3</v>
      </c>
      <c r="AH34" s="1">
        <v>7</v>
      </c>
      <c r="AI34" s="1">
        <f t="shared" ref="AI34:AI65" si="31">IF(AND((10&gt;AH34),(AH34&gt;AG34),(AG34&gt;2)),1,0)</f>
        <v>1</v>
      </c>
      <c r="AJ34" s="1">
        <f t="shared" si="16"/>
        <v>0</v>
      </c>
      <c r="AK34" s="1">
        <f t="shared" si="17"/>
        <v>0</v>
      </c>
      <c r="AL34" s="1">
        <f t="shared" si="18"/>
        <v>0</v>
      </c>
      <c r="AM34" s="1">
        <f t="shared" si="19"/>
        <v>1</v>
      </c>
      <c r="AO34" s="1" t="s">
        <v>191</v>
      </c>
      <c r="AP34" s="1">
        <v>4.3</v>
      </c>
      <c r="AQ34" s="1">
        <v>2</v>
      </c>
      <c r="AR34" s="1">
        <v>1</v>
      </c>
      <c r="AS34" s="1">
        <f t="shared" si="25"/>
        <v>0</v>
      </c>
      <c r="AT34" s="1">
        <f t="shared" si="20"/>
        <v>0</v>
      </c>
      <c r="AU34" s="1">
        <f t="shared" si="21"/>
        <v>0</v>
      </c>
      <c r="AV34" s="1">
        <f t="shared" si="26"/>
        <v>1</v>
      </c>
      <c r="AW34" s="1">
        <f t="shared" si="23"/>
        <v>1</v>
      </c>
    </row>
    <row r="35" spans="5:49" x14ac:dyDescent="0.25">
      <c r="K35" s="1" t="s">
        <v>129</v>
      </c>
      <c r="L35" s="1">
        <v>4.8</v>
      </c>
      <c r="M35" s="1">
        <v>5</v>
      </c>
      <c r="N35" s="1">
        <v>6</v>
      </c>
      <c r="O35" s="1">
        <f t="shared" si="5"/>
        <v>1</v>
      </c>
      <c r="P35" s="1">
        <f t="shared" si="27"/>
        <v>0</v>
      </c>
      <c r="Q35" s="1">
        <f t="shared" si="28"/>
        <v>0</v>
      </c>
      <c r="R35" s="1">
        <f t="shared" si="29"/>
        <v>0</v>
      </c>
      <c r="S35" s="1">
        <f t="shared" si="30"/>
        <v>1</v>
      </c>
      <c r="U35" s="1" t="s">
        <v>89</v>
      </c>
      <c r="V35" s="1">
        <v>6.2</v>
      </c>
      <c r="W35" s="1">
        <v>4</v>
      </c>
      <c r="X35" s="1">
        <v>9</v>
      </c>
      <c r="Y35" s="1">
        <f t="shared" si="10"/>
        <v>1</v>
      </c>
      <c r="Z35" s="1">
        <f t="shared" si="11"/>
        <v>0</v>
      </c>
      <c r="AA35" s="1">
        <f t="shared" si="12"/>
        <v>0</v>
      </c>
      <c r="AB35" s="1">
        <f t="shared" si="13"/>
        <v>0</v>
      </c>
      <c r="AC35" s="1">
        <f t="shared" si="14"/>
        <v>1</v>
      </c>
      <c r="AE35" s="1" t="s">
        <v>72</v>
      </c>
      <c r="AF35" s="1">
        <v>5.0999999999999996</v>
      </c>
      <c r="AG35" s="1">
        <v>3</v>
      </c>
      <c r="AH35" s="1">
        <v>7</v>
      </c>
      <c r="AI35" s="1">
        <f t="shared" si="31"/>
        <v>1</v>
      </c>
      <c r="AJ35" s="1">
        <f t="shared" si="16"/>
        <v>0</v>
      </c>
      <c r="AK35" s="1">
        <f t="shared" si="17"/>
        <v>0</v>
      </c>
      <c r="AL35" s="1">
        <f t="shared" si="18"/>
        <v>0</v>
      </c>
      <c r="AM35" s="1">
        <f t="shared" si="19"/>
        <v>1</v>
      </c>
      <c r="AO35" s="1" t="s">
        <v>135</v>
      </c>
      <c r="AP35" s="1">
        <v>4.9000000000000004</v>
      </c>
      <c r="AQ35" s="1">
        <v>2</v>
      </c>
      <c r="AR35" s="1">
        <v>1</v>
      </c>
      <c r="AS35" s="1">
        <f t="shared" si="25"/>
        <v>0</v>
      </c>
      <c r="AT35" s="1">
        <f t="shared" si="20"/>
        <v>0</v>
      </c>
      <c r="AU35" s="1">
        <f t="shared" si="21"/>
        <v>0</v>
      </c>
      <c r="AV35" s="1">
        <f t="shared" si="26"/>
        <v>1</v>
      </c>
      <c r="AW35" s="1">
        <f t="shared" si="23"/>
        <v>1</v>
      </c>
    </row>
    <row r="36" spans="5:49" x14ac:dyDescent="0.25">
      <c r="K36" s="1" t="s">
        <v>133</v>
      </c>
      <c r="L36" s="1">
        <v>4.5999999999999996</v>
      </c>
      <c r="M36" s="1">
        <v>5</v>
      </c>
      <c r="N36" s="1">
        <v>6</v>
      </c>
      <c r="O36" s="1">
        <f t="shared" si="5"/>
        <v>1</v>
      </c>
      <c r="P36" s="1">
        <f t="shared" si="27"/>
        <v>0</v>
      </c>
      <c r="Q36" s="1">
        <f t="shared" si="28"/>
        <v>0</v>
      </c>
      <c r="R36" s="1">
        <f t="shared" si="29"/>
        <v>0</v>
      </c>
      <c r="S36" s="1">
        <f t="shared" si="30"/>
        <v>1</v>
      </c>
      <c r="U36" s="1" t="s">
        <v>92</v>
      </c>
      <c r="V36" s="1">
        <v>5.4</v>
      </c>
      <c r="W36" s="1">
        <v>4</v>
      </c>
      <c r="X36" s="1">
        <v>9</v>
      </c>
      <c r="Y36" s="1">
        <f t="shared" si="10"/>
        <v>1</v>
      </c>
      <c r="Z36" s="1">
        <f t="shared" si="11"/>
        <v>0</v>
      </c>
      <c r="AA36" s="1">
        <f t="shared" si="12"/>
        <v>0</v>
      </c>
      <c r="AB36" s="1">
        <f t="shared" si="13"/>
        <v>0</v>
      </c>
      <c r="AC36" s="1">
        <f t="shared" si="14"/>
        <v>1</v>
      </c>
      <c r="AE36" s="1" t="s">
        <v>88</v>
      </c>
      <c r="AF36" s="1">
        <v>4.5</v>
      </c>
      <c r="AG36" s="1">
        <v>3</v>
      </c>
      <c r="AH36" s="1">
        <v>7</v>
      </c>
      <c r="AI36" s="1">
        <f t="shared" si="31"/>
        <v>1</v>
      </c>
      <c r="AJ36" s="1">
        <f t="shared" si="16"/>
        <v>0</v>
      </c>
      <c r="AK36" s="1">
        <f t="shared" si="17"/>
        <v>0</v>
      </c>
      <c r="AL36" s="1">
        <f t="shared" si="18"/>
        <v>0</v>
      </c>
      <c r="AM36" s="1">
        <f t="shared" si="19"/>
        <v>1</v>
      </c>
      <c r="AO36" s="1" t="s">
        <v>135</v>
      </c>
      <c r="AP36" s="1">
        <v>4.9000000000000004</v>
      </c>
      <c r="AQ36" s="1">
        <v>2</v>
      </c>
      <c r="AR36" s="1">
        <v>1</v>
      </c>
      <c r="AS36" s="1">
        <f t="shared" si="25"/>
        <v>0</v>
      </c>
      <c r="AT36" s="1">
        <f t="shared" si="20"/>
        <v>0</v>
      </c>
      <c r="AU36" s="1">
        <f t="shared" si="21"/>
        <v>0</v>
      </c>
      <c r="AV36" s="1">
        <f t="shared" si="26"/>
        <v>1</v>
      </c>
      <c r="AW36" s="1">
        <f t="shared" si="23"/>
        <v>1</v>
      </c>
    </row>
    <row r="37" spans="5:49" x14ac:dyDescent="0.25">
      <c r="K37" s="1" t="s">
        <v>87</v>
      </c>
      <c r="L37" s="1">
        <v>5</v>
      </c>
      <c r="M37" s="1">
        <v>5</v>
      </c>
      <c r="N37" s="1">
        <v>6</v>
      </c>
      <c r="O37" s="1">
        <f t="shared" si="5"/>
        <v>1</v>
      </c>
      <c r="P37" s="1">
        <f t="shared" si="27"/>
        <v>0</v>
      </c>
      <c r="Q37" s="1">
        <f t="shared" si="28"/>
        <v>0</v>
      </c>
      <c r="R37" s="1">
        <f t="shared" si="29"/>
        <v>0</v>
      </c>
      <c r="S37" s="1">
        <f t="shared" si="30"/>
        <v>1</v>
      </c>
      <c r="U37" s="1" t="s">
        <v>123</v>
      </c>
      <c r="V37" s="1">
        <v>4.4000000000000004</v>
      </c>
      <c r="W37" s="1">
        <v>4</v>
      </c>
      <c r="X37" s="1">
        <v>9</v>
      </c>
      <c r="Y37" s="1">
        <f t="shared" si="10"/>
        <v>1</v>
      </c>
      <c r="Z37" s="1">
        <f t="shared" si="11"/>
        <v>0</v>
      </c>
      <c r="AA37" s="1">
        <f t="shared" si="12"/>
        <v>0</v>
      </c>
      <c r="AB37" s="1">
        <f t="shared" si="13"/>
        <v>0</v>
      </c>
      <c r="AC37" s="1">
        <f t="shared" si="14"/>
        <v>1</v>
      </c>
      <c r="AE37" s="1" t="s">
        <v>100</v>
      </c>
      <c r="AF37" s="1">
        <v>4.8</v>
      </c>
      <c r="AG37" s="1">
        <v>3</v>
      </c>
      <c r="AH37" s="1">
        <v>7</v>
      </c>
      <c r="AI37" s="1">
        <f t="shared" si="31"/>
        <v>1</v>
      </c>
      <c r="AJ37" s="1">
        <f t="shared" si="16"/>
        <v>0</v>
      </c>
      <c r="AK37" s="1">
        <f t="shared" si="17"/>
        <v>0</v>
      </c>
      <c r="AL37" s="1">
        <f t="shared" si="18"/>
        <v>0</v>
      </c>
      <c r="AM37" s="1">
        <f t="shared" si="19"/>
        <v>1</v>
      </c>
      <c r="AO37" s="1" t="s">
        <v>147</v>
      </c>
      <c r="AP37" s="1">
        <v>5.0999999999999996</v>
      </c>
      <c r="AQ37" s="1">
        <v>2</v>
      </c>
      <c r="AR37" s="1">
        <v>1</v>
      </c>
      <c r="AS37" s="1">
        <f t="shared" si="25"/>
        <v>0</v>
      </c>
      <c r="AT37" s="1">
        <f t="shared" si="20"/>
        <v>0</v>
      </c>
      <c r="AU37" s="1">
        <f t="shared" si="21"/>
        <v>0</v>
      </c>
      <c r="AV37" s="1">
        <f t="shared" si="26"/>
        <v>1</v>
      </c>
      <c r="AW37" s="1">
        <f t="shared" si="23"/>
        <v>1</v>
      </c>
    </row>
    <row r="38" spans="5:49" x14ac:dyDescent="0.25">
      <c r="K38" s="1" t="s">
        <v>109</v>
      </c>
      <c r="L38" s="1">
        <v>5.7</v>
      </c>
      <c r="M38" s="1">
        <v>5</v>
      </c>
      <c r="N38" s="1">
        <v>6</v>
      </c>
      <c r="O38" s="1">
        <f t="shared" si="5"/>
        <v>1</v>
      </c>
      <c r="P38" s="1">
        <f t="shared" si="27"/>
        <v>0</v>
      </c>
      <c r="Q38" s="1">
        <f t="shared" si="28"/>
        <v>0</v>
      </c>
      <c r="R38" s="1">
        <f t="shared" si="29"/>
        <v>0</v>
      </c>
      <c r="S38" s="1">
        <f t="shared" si="30"/>
        <v>1</v>
      </c>
      <c r="U38" s="1" t="s">
        <v>152</v>
      </c>
      <c r="V38" s="1">
        <v>4.5</v>
      </c>
      <c r="W38" s="1">
        <v>4</v>
      </c>
      <c r="X38" s="1">
        <v>9</v>
      </c>
      <c r="Y38" s="1">
        <f t="shared" si="10"/>
        <v>1</v>
      </c>
      <c r="Z38" s="1">
        <f t="shared" si="11"/>
        <v>0</v>
      </c>
      <c r="AA38" s="1">
        <f t="shared" si="12"/>
        <v>0</v>
      </c>
      <c r="AB38" s="1">
        <f t="shared" si="13"/>
        <v>0</v>
      </c>
      <c r="AC38" s="1">
        <f t="shared" si="14"/>
        <v>1</v>
      </c>
      <c r="AE38" s="1" t="s">
        <v>62</v>
      </c>
      <c r="AF38" s="1">
        <v>4.5</v>
      </c>
      <c r="AG38" s="1">
        <v>3</v>
      </c>
      <c r="AH38" s="1">
        <v>7</v>
      </c>
      <c r="AI38" s="1">
        <f t="shared" si="31"/>
        <v>1</v>
      </c>
      <c r="AJ38" s="1">
        <f t="shared" si="16"/>
        <v>0</v>
      </c>
      <c r="AK38" s="1">
        <f t="shared" si="17"/>
        <v>0</v>
      </c>
      <c r="AL38" s="1">
        <f t="shared" si="18"/>
        <v>0</v>
      </c>
      <c r="AM38" s="1">
        <f t="shared" si="19"/>
        <v>1</v>
      </c>
      <c r="AO38" s="1" t="s">
        <v>117</v>
      </c>
      <c r="AP38" s="1">
        <v>4.5999999999999996</v>
      </c>
      <c r="AQ38" s="1">
        <v>2</v>
      </c>
      <c r="AR38" s="1">
        <v>1</v>
      </c>
      <c r="AS38" s="1">
        <f t="shared" si="25"/>
        <v>0</v>
      </c>
      <c r="AT38" s="1">
        <f t="shared" si="20"/>
        <v>0</v>
      </c>
      <c r="AU38" s="1">
        <f t="shared" si="21"/>
        <v>0</v>
      </c>
      <c r="AV38" s="1">
        <f t="shared" si="26"/>
        <v>1</v>
      </c>
      <c r="AW38" s="1">
        <f t="shared" si="23"/>
        <v>1</v>
      </c>
    </row>
    <row r="39" spans="5:49" x14ac:dyDescent="0.25">
      <c r="K39" s="1" t="s">
        <v>195</v>
      </c>
      <c r="L39" s="1">
        <v>4.5</v>
      </c>
      <c r="M39" s="1">
        <v>5</v>
      </c>
      <c r="N39" s="1">
        <v>6</v>
      </c>
      <c r="O39" s="1">
        <f t="shared" si="5"/>
        <v>1</v>
      </c>
      <c r="P39" s="1">
        <f t="shared" si="27"/>
        <v>0</v>
      </c>
      <c r="Q39" s="1">
        <f t="shared" si="28"/>
        <v>0</v>
      </c>
      <c r="R39" s="1">
        <f t="shared" si="29"/>
        <v>0</v>
      </c>
      <c r="S39" s="1">
        <f t="shared" si="30"/>
        <v>1</v>
      </c>
      <c r="U39" s="1" t="s">
        <v>124</v>
      </c>
      <c r="V39" s="1">
        <v>4.5</v>
      </c>
      <c r="W39" s="1">
        <v>4</v>
      </c>
      <c r="X39" s="1">
        <v>9</v>
      </c>
      <c r="Y39" s="1">
        <f t="shared" si="10"/>
        <v>1</v>
      </c>
      <c r="Z39" s="1">
        <f t="shared" si="11"/>
        <v>0</v>
      </c>
      <c r="AA39" s="1">
        <f t="shared" si="12"/>
        <v>0</v>
      </c>
      <c r="AB39" s="1">
        <f t="shared" si="13"/>
        <v>0</v>
      </c>
      <c r="AC39" s="1">
        <f t="shared" si="14"/>
        <v>1</v>
      </c>
      <c r="AE39" s="1" t="s">
        <v>178</v>
      </c>
      <c r="AF39" s="1">
        <v>5.3</v>
      </c>
      <c r="AG39" s="1">
        <v>3</v>
      </c>
      <c r="AH39" s="1">
        <v>7</v>
      </c>
      <c r="AI39" s="1">
        <f t="shared" si="31"/>
        <v>1</v>
      </c>
      <c r="AJ39" s="1">
        <f t="shared" si="16"/>
        <v>0</v>
      </c>
      <c r="AK39" s="1">
        <f t="shared" si="17"/>
        <v>0</v>
      </c>
      <c r="AL39" s="1">
        <f t="shared" si="18"/>
        <v>0</v>
      </c>
      <c r="AM39" s="1">
        <f t="shared" si="19"/>
        <v>1</v>
      </c>
      <c r="AO39" s="1" t="s">
        <v>149</v>
      </c>
      <c r="AP39" s="1">
        <v>4.4000000000000004</v>
      </c>
      <c r="AQ39" s="1">
        <v>2</v>
      </c>
      <c r="AR39" s="1">
        <v>1</v>
      </c>
      <c r="AS39" s="1">
        <f t="shared" si="25"/>
        <v>0</v>
      </c>
      <c r="AT39" s="1">
        <f t="shared" si="20"/>
        <v>0</v>
      </c>
      <c r="AU39" s="1">
        <f t="shared" si="21"/>
        <v>0</v>
      </c>
      <c r="AV39" s="1">
        <f t="shared" si="26"/>
        <v>1</v>
      </c>
      <c r="AW39" s="1">
        <f t="shared" si="23"/>
        <v>1</v>
      </c>
    </row>
    <row r="40" spans="5:49" x14ac:dyDescent="0.25">
      <c r="K40" s="1" t="s">
        <v>134</v>
      </c>
      <c r="L40" s="1">
        <v>6.3</v>
      </c>
      <c r="M40" s="1">
        <v>5</v>
      </c>
      <c r="N40" s="1">
        <v>6</v>
      </c>
      <c r="O40" s="1">
        <f t="shared" si="5"/>
        <v>1</v>
      </c>
      <c r="P40" s="1">
        <f t="shared" si="27"/>
        <v>0</v>
      </c>
      <c r="Q40" s="1">
        <f t="shared" si="28"/>
        <v>0</v>
      </c>
      <c r="R40" s="1">
        <f t="shared" si="29"/>
        <v>0</v>
      </c>
      <c r="S40" s="1">
        <f t="shared" si="30"/>
        <v>1</v>
      </c>
      <c r="U40" s="1" t="s">
        <v>182</v>
      </c>
      <c r="V40" s="1">
        <v>5.0999999999999996</v>
      </c>
      <c r="W40" s="1">
        <v>4</v>
      </c>
      <c r="X40" s="1">
        <v>9</v>
      </c>
      <c r="Y40" s="1">
        <f t="shared" si="10"/>
        <v>1</v>
      </c>
      <c r="Z40" s="1">
        <f t="shared" si="11"/>
        <v>0</v>
      </c>
      <c r="AA40" s="1">
        <f t="shared" si="12"/>
        <v>0</v>
      </c>
      <c r="AB40" s="1">
        <f t="shared" si="13"/>
        <v>0</v>
      </c>
      <c r="AC40" s="1">
        <f t="shared" si="14"/>
        <v>1</v>
      </c>
      <c r="AE40" s="1" t="s">
        <v>87</v>
      </c>
      <c r="AF40" s="1">
        <v>5</v>
      </c>
      <c r="AG40" s="1">
        <v>3</v>
      </c>
      <c r="AH40" s="1">
        <v>7</v>
      </c>
      <c r="AI40" s="1">
        <f t="shared" si="31"/>
        <v>1</v>
      </c>
      <c r="AJ40" s="1">
        <f t="shared" si="16"/>
        <v>0</v>
      </c>
      <c r="AK40" s="1">
        <f t="shared" si="17"/>
        <v>0</v>
      </c>
      <c r="AL40" s="1">
        <f t="shared" si="18"/>
        <v>0</v>
      </c>
      <c r="AM40" s="1">
        <f t="shared" si="19"/>
        <v>1</v>
      </c>
      <c r="AO40" s="1" t="s">
        <v>78</v>
      </c>
      <c r="AP40" s="1">
        <v>4.2</v>
      </c>
      <c r="AQ40" s="1">
        <v>2</v>
      </c>
      <c r="AR40" s="1">
        <v>0</v>
      </c>
      <c r="AS40" s="1">
        <f t="shared" si="25"/>
        <v>0</v>
      </c>
      <c r="AT40" s="1">
        <f t="shared" si="20"/>
        <v>0</v>
      </c>
      <c r="AU40" s="1">
        <f t="shared" si="21"/>
        <v>0</v>
      </c>
      <c r="AV40" s="1">
        <f t="shared" si="26"/>
        <v>1</v>
      </c>
      <c r="AW40" s="1">
        <f t="shared" si="23"/>
        <v>1</v>
      </c>
    </row>
    <row r="41" spans="5:49" x14ac:dyDescent="0.25">
      <c r="K41" s="1" t="s">
        <v>148</v>
      </c>
      <c r="L41" s="1">
        <v>7.1</v>
      </c>
      <c r="M41" s="1">
        <v>5</v>
      </c>
      <c r="N41" s="1">
        <v>6</v>
      </c>
      <c r="O41" s="1">
        <f t="shared" si="5"/>
        <v>1</v>
      </c>
      <c r="P41" s="1">
        <f t="shared" si="27"/>
        <v>0</v>
      </c>
      <c r="Q41" s="1">
        <f t="shared" si="28"/>
        <v>0</v>
      </c>
      <c r="R41" s="1">
        <f t="shared" si="29"/>
        <v>0</v>
      </c>
      <c r="S41" s="1">
        <f t="shared" si="30"/>
        <v>1</v>
      </c>
      <c r="U41" s="1" t="s">
        <v>134</v>
      </c>
      <c r="V41" s="1">
        <v>6.3</v>
      </c>
      <c r="W41" s="1">
        <v>4</v>
      </c>
      <c r="X41" s="1">
        <v>9</v>
      </c>
      <c r="Y41" s="1">
        <f t="shared" si="10"/>
        <v>1</v>
      </c>
      <c r="Z41" s="1">
        <f t="shared" si="11"/>
        <v>0</v>
      </c>
      <c r="AA41" s="1">
        <f t="shared" si="12"/>
        <v>0</v>
      </c>
      <c r="AB41" s="1">
        <f t="shared" si="13"/>
        <v>0</v>
      </c>
      <c r="AC41" s="1">
        <f t="shared" si="14"/>
        <v>1</v>
      </c>
      <c r="AE41" s="1" t="s">
        <v>126</v>
      </c>
      <c r="AF41" s="1">
        <v>4.4000000000000004</v>
      </c>
      <c r="AG41" s="1">
        <v>3</v>
      </c>
      <c r="AH41" s="1">
        <v>7</v>
      </c>
      <c r="AI41" s="1">
        <f t="shared" si="31"/>
        <v>1</v>
      </c>
      <c r="AJ41" s="1">
        <f t="shared" si="16"/>
        <v>0</v>
      </c>
      <c r="AK41" s="1">
        <f t="shared" si="17"/>
        <v>0</v>
      </c>
      <c r="AL41" s="1">
        <f t="shared" si="18"/>
        <v>0</v>
      </c>
      <c r="AM41" s="1">
        <f t="shared" si="19"/>
        <v>1</v>
      </c>
      <c r="AO41" s="1" t="s">
        <v>112</v>
      </c>
      <c r="AP41" s="1">
        <v>4.9000000000000004</v>
      </c>
      <c r="AQ41" s="1">
        <v>1</v>
      </c>
      <c r="AR41" s="1">
        <v>5</v>
      </c>
      <c r="AS41" s="1">
        <v>1</v>
      </c>
      <c r="AT41" s="1">
        <f t="shared" si="20"/>
        <v>0</v>
      </c>
      <c r="AU41" s="1">
        <f t="shared" si="21"/>
        <v>0</v>
      </c>
      <c r="AV41" s="1">
        <f t="shared" si="26"/>
        <v>0</v>
      </c>
      <c r="AW41" s="1">
        <f t="shared" si="23"/>
        <v>1</v>
      </c>
    </row>
    <row r="42" spans="5:49" x14ac:dyDescent="0.25">
      <c r="K42" s="1" t="s">
        <v>137</v>
      </c>
      <c r="L42" s="1">
        <v>5.3</v>
      </c>
      <c r="M42" s="1">
        <v>5</v>
      </c>
      <c r="N42" s="1">
        <v>6</v>
      </c>
      <c r="O42" s="1">
        <f t="shared" si="5"/>
        <v>1</v>
      </c>
      <c r="P42" s="1">
        <f t="shared" si="27"/>
        <v>0</v>
      </c>
      <c r="Q42" s="1">
        <f t="shared" si="28"/>
        <v>0</v>
      </c>
      <c r="R42" s="1">
        <f t="shared" si="29"/>
        <v>0</v>
      </c>
      <c r="S42" s="1">
        <f t="shared" si="30"/>
        <v>1</v>
      </c>
      <c r="U42" s="1" t="s">
        <v>85</v>
      </c>
      <c r="V42" s="1">
        <v>4.8</v>
      </c>
      <c r="W42" s="1">
        <v>4</v>
      </c>
      <c r="X42" s="1">
        <v>9</v>
      </c>
      <c r="Y42" s="1">
        <f t="shared" si="10"/>
        <v>1</v>
      </c>
      <c r="Z42" s="1">
        <f t="shared" si="11"/>
        <v>0</v>
      </c>
      <c r="AA42" s="1">
        <f t="shared" si="12"/>
        <v>0</v>
      </c>
      <c r="AB42" s="1">
        <f t="shared" si="13"/>
        <v>0</v>
      </c>
      <c r="AC42" s="1">
        <f t="shared" si="14"/>
        <v>1</v>
      </c>
      <c r="AE42" s="1" t="s">
        <v>141</v>
      </c>
      <c r="AF42" s="1">
        <v>4.7</v>
      </c>
      <c r="AG42" s="1">
        <v>3</v>
      </c>
      <c r="AH42" s="1">
        <v>7</v>
      </c>
      <c r="AI42" s="1">
        <f t="shared" si="31"/>
        <v>1</v>
      </c>
      <c r="AJ42" s="1">
        <f t="shared" si="16"/>
        <v>0</v>
      </c>
      <c r="AK42" s="1">
        <f t="shared" si="17"/>
        <v>0</v>
      </c>
      <c r="AL42" s="1">
        <f t="shared" si="18"/>
        <v>0</v>
      </c>
      <c r="AM42" s="1">
        <f t="shared" si="19"/>
        <v>1</v>
      </c>
      <c r="AO42" s="1" t="s">
        <v>66</v>
      </c>
      <c r="AP42" s="1">
        <v>4.8</v>
      </c>
      <c r="AQ42" s="1">
        <v>1</v>
      </c>
      <c r="AR42" s="1">
        <v>1</v>
      </c>
      <c r="AS42" s="1">
        <v>1</v>
      </c>
      <c r="AT42" s="1">
        <f t="shared" si="20"/>
        <v>0</v>
      </c>
      <c r="AU42" s="1">
        <f t="shared" si="21"/>
        <v>0</v>
      </c>
      <c r="AV42" s="1">
        <v>0</v>
      </c>
      <c r="AW42" s="1">
        <f t="shared" si="23"/>
        <v>1</v>
      </c>
    </row>
    <row r="43" spans="5:49" x14ac:dyDescent="0.25">
      <c r="K43" s="1" t="s">
        <v>109</v>
      </c>
      <c r="L43" s="1">
        <v>5.7</v>
      </c>
      <c r="M43" s="1">
        <v>5</v>
      </c>
      <c r="N43" s="1">
        <v>5</v>
      </c>
      <c r="O43" s="1">
        <v>1</v>
      </c>
      <c r="P43" s="1">
        <f t="shared" si="27"/>
        <v>0</v>
      </c>
      <c r="Q43" s="1">
        <f t="shared" si="28"/>
        <v>0</v>
      </c>
      <c r="R43" s="1">
        <f t="shared" si="29"/>
        <v>0</v>
      </c>
      <c r="S43" s="1">
        <f t="shared" si="30"/>
        <v>1</v>
      </c>
      <c r="U43" s="1" t="s">
        <v>89</v>
      </c>
      <c r="V43" s="1">
        <v>6.2</v>
      </c>
      <c r="W43" s="1">
        <v>4</v>
      </c>
      <c r="X43" s="1">
        <v>9</v>
      </c>
      <c r="Y43" s="1">
        <f t="shared" si="10"/>
        <v>1</v>
      </c>
      <c r="Z43" s="1">
        <f t="shared" si="11"/>
        <v>0</v>
      </c>
      <c r="AA43" s="1">
        <f t="shared" si="12"/>
        <v>0</v>
      </c>
      <c r="AB43" s="1">
        <f t="shared" si="13"/>
        <v>0</v>
      </c>
      <c r="AC43" s="1">
        <f t="shared" si="14"/>
        <v>1</v>
      </c>
      <c r="AE43" s="1" t="s">
        <v>132</v>
      </c>
      <c r="AF43" s="1">
        <v>5.0999999999999996</v>
      </c>
      <c r="AG43" s="1">
        <v>3</v>
      </c>
      <c r="AH43" s="1">
        <v>7</v>
      </c>
      <c r="AI43" s="1">
        <f t="shared" si="31"/>
        <v>1</v>
      </c>
      <c r="AJ43" s="1">
        <f t="shared" si="16"/>
        <v>0</v>
      </c>
      <c r="AK43" s="1">
        <f t="shared" si="17"/>
        <v>0</v>
      </c>
      <c r="AL43" s="1">
        <f t="shared" si="18"/>
        <v>0</v>
      </c>
      <c r="AM43" s="1">
        <f t="shared" si="19"/>
        <v>1</v>
      </c>
      <c r="AO43" s="1" t="s">
        <v>112</v>
      </c>
      <c r="AP43" s="1">
        <v>4.9000000000000004</v>
      </c>
      <c r="AQ43" s="1">
        <v>1</v>
      </c>
      <c r="AR43" s="1">
        <v>2</v>
      </c>
      <c r="AS43" s="1">
        <f>IF(AND((10&gt;AR43),(AR43&gt;AQ43),(AQ43&gt;2)),1,0)</f>
        <v>0</v>
      </c>
      <c r="AT43" s="1">
        <f t="shared" si="20"/>
        <v>0</v>
      </c>
      <c r="AU43" s="1">
        <f t="shared" si="21"/>
        <v>0</v>
      </c>
      <c r="AV43" s="1">
        <f>IF(AR43&lt;=2,1,0)</f>
        <v>1</v>
      </c>
      <c r="AW43" s="1">
        <f t="shared" si="23"/>
        <v>1</v>
      </c>
    </row>
    <row r="44" spans="5:49" x14ac:dyDescent="0.25">
      <c r="K44" s="1" t="s">
        <v>109</v>
      </c>
      <c r="L44" s="1">
        <v>5.7</v>
      </c>
      <c r="M44" s="1">
        <v>5</v>
      </c>
      <c r="N44" s="1">
        <v>5</v>
      </c>
      <c r="O44" s="1">
        <v>1</v>
      </c>
      <c r="P44" s="1">
        <f t="shared" si="27"/>
        <v>0</v>
      </c>
      <c r="Q44" s="1">
        <f t="shared" si="28"/>
        <v>0</v>
      </c>
      <c r="R44" s="1">
        <f t="shared" si="29"/>
        <v>0</v>
      </c>
      <c r="S44" s="1">
        <f t="shared" si="30"/>
        <v>1</v>
      </c>
      <c r="U44" s="1" t="s">
        <v>65</v>
      </c>
      <c r="V44" s="1">
        <v>5.0999999999999996</v>
      </c>
      <c r="W44" s="1">
        <v>4</v>
      </c>
      <c r="X44" s="1">
        <v>8</v>
      </c>
      <c r="Y44" s="1">
        <f t="shared" si="10"/>
        <v>1</v>
      </c>
      <c r="Z44" s="1">
        <f t="shared" si="11"/>
        <v>0</v>
      </c>
      <c r="AA44" s="1">
        <f t="shared" si="12"/>
        <v>0</v>
      </c>
      <c r="AB44" s="1">
        <f t="shared" si="13"/>
        <v>0</v>
      </c>
      <c r="AC44" s="1">
        <f t="shared" si="14"/>
        <v>1</v>
      </c>
      <c r="AE44" s="1" t="s">
        <v>184</v>
      </c>
      <c r="AF44" s="1">
        <v>5.4</v>
      </c>
      <c r="AG44" s="1">
        <v>3</v>
      </c>
      <c r="AH44" s="1">
        <v>7</v>
      </c>
      <c r="AI44" s="1">
        <f t="shared" si="31"/>
        <v>1</v>
      </c>
      <c r="AJ44" s="1">
        <f t="shared" si="16"/>
        <v>0</v>
      </c>
      <c r="AK44" s="1">
        <f t="shared" si="17"/>
        <v>0</v>
      </c>
      <c r="AL44" s="1">
        <f t="shared" si="18"/>
        <v>0</v>
      </c>
      <c r="AM44" s="1">
        <f t="shared" si="19"/>
        <v>1</v>
      </c>
      <c r="AO44" s="1" t="s">
        <v>117</v>
      </c>
      <c r="AP44" s="1">
        <v>4.5999999999999996</v>
      </c>
      <c r="AQ44" s="1">
        <v>1</v>
      </c>
      <c r="AR44" s="1">
        <v>2</v>
      </c>
      <c r="AS44" s="1">
        <f>IF(AND((10&gt;AR44),(AR44&gt;AQ44),(AQ44&gt;2)),1,0)</f>
        <v>0</v>
      </c>
      <c r="AT44" s="1">
        <f t="shared" si="20"/>
        <v>0</v>
      </c>
      <c r="AU44" s="1">
        <f t="shared" si="21"/>
        <v>0</v>
      </c>
      <c r="AV44" s="1">
        <f>IF(AR44&lt;=2,1,0)</f>
        <v>1</v>
      </c>
      <c r="AW44" s="1">
        <f t="shared" si="23"/>
        <v>1</v>
      </c>
    </row>
    <row r="45" spans="5:49" x14ac:dyDescent="0.25">
      <c r="K45" s="1" t="s">
        <v>84</v>
      </c>
      <c r="L45" s="1">
        <v>5</v>
      </c>
      <c r="M45" s="1">
        <v>5</v>
      </c>
      <c r="N45" s="1">
        <v>5</v>
      </c>
      <c r="O45" s="1">
        <v>1</v>
      </c>
      <c r="P45" s="1">
        <f t="shared" si="27"/>
        <v>0</v>
      </c>
      <c r="Q45" s="1">
        <f t="shared" si="28"/>
        <v>0</v>
      </c>
      <c r="R45" s="1">
        <f t="shared" si="29"/>
        <v>0</v>
      </c>
      <c r="S45" s="1">
        <f t="shared" si="30"/>
        <v>1</v>
      </c>
      <c r="U45" s="1" t="s">
        <v>129</v>
      </c>
      <c r="V45" s="1">
        <v>4.8</v>
      </c>
      <c r="W45" s="1">
        <v>4</v>
      </c>
      <c r="X45" s="1">
        <v>8</v>
      </c>
      <c r="Y45" s="1">
        <f t="shared" si="10"/>
        <v>1</v>
      </c>
      <c r="Z45" s="1">
        <f t="shared" si="11"/>
        <v>0</v>
      </c>
      <c r="AA45" s="1">
        <f t="shared" si="12"/>
        <v>0</v>
      </c>
      <c r="AB45" s="1">
        <f t="shared" si="13"/>
        <v>0</v>
      </c>
      <c r="AC45" s="1">
        <f t="shared" si="14"/>
        <v>1</v>
      </c>
      <c r="AE45" s="1" t="s">
        <v>118</v>
      </c>
      <c r="AF45" s="1">
        <v>6.2</v>
      </c>
      <c r="AG45" s="1">
        <v>3</v>
      </c>
      <c r="AH45" s="1">
        <v>7</v>
      </c>
      <c r="AI45" s="1">
        <f t="shared" si="31"/>
        <v>1</v>
      </c>
      <c r="AJ45" s="1">
        <f t="shared" si="16"/>
        <v>0</v>
      </c>
      <c r="AK45" s="1">
        <f t="shared" si="17"/>
        <v>0</v>
      </c>
      <c r="AL45" s="1">
        <f t="shared" si="18"/>
        <v>0</v>
      </c>
      <c r="AM45" s="1">
        <f t="shared" si="19"/>
        <v>1</v>
      </c>
      <c r="AO45" s="1" t="s">
        <v>149</v>
      </c>
      <c r="AP45" s="1">
        <v>4.4000000000000004</v>
      </c>
      <c r="AQ45" s="1">
        <v>1</v>
      </c>
      <c r="AR45" s="1">
        <v>2</v>
      </c>
      <c r="AS45" s="1">
        <f>IF(AND((10&gt;AR45),(AR45&gt;AQ45),(AQ45&gt;2)),1,0)</f>
        <v>0</v>
      </c>
      <c r="AT45" s="1">
        <f t="shared" si="20"/>
        <v>0</v>
      </c>
      <c r="AU45" s="1">
        <f t="shared" si="21"/>
        <v>0</v>
      </c>
      <c r="AV45" s="1">
        <f>IF(AR45&lt;=2,1,0)</f>
        <v>1</v>
      </c>
      <c r="AW45" s="1">
        <f t="shared" si="23"/>
        <v>1</v>
      </c>
    </row>
    <row r="46" spans="5:49" x14ac:dyDescent="0.25">
      <c r="K46" s="1" t="s">
        <v>104</v>
      </c>
      <c r="L46" s="1">
        <v>5.4</v>
      </c>
      <c r="M46" s="1">
        <v>5</v>
      </c>
      <c r="N46" s="1">
        <v>5</v>
      </c>
      <c r="O46" s="1">
        <v>1</v>
      </c>
      <c r="P46" s="1">
        <f t="shared" si="27"/>
        <v>0</v>
      </c>
      <c r="Q46" s="1">
        <f t="shared" si="28"/>
        <v>0</v>
      </c>
      <c r="R46" s="1">
        <f t="shared" si="29"/>
        <v>0</v>
      </c>
      <c r="S46" s="1">
        <f t="shared" si="30"/>
        <v>1</v>
      </c>
      <c r="U46" s="1" t="s">
        <v>137</v>
      </c>
      <c r="V46" s="1">
        <v>5.3</v>
      </c>
      <c r="W46" s="1">
        <v>4</v>
      </c>
      <c r="X46" s="1">
        <v>8</v>
      </c>
      <c r="Y46" s="1">
        <f t="shared" si="10"/>
        <v>1</v>
      </c>
      <c r="Z46" s="1">
        <f t="shared" si="11"/>
        <v>0</v>
      </c>
      <c r="AA46" s="1">
        <f t="shared" si="12"/>
        <v>0</v>
      </c>
      <c r="AB46" s="1">
        <f t="shared" si="13"/>
        <v>0</v>
      </c>
      <c r="AC46" s="1">
        <f t="shared" si="14"/>
        <v>1</v>
      </c>
      <c r="AE46" s="1" t="s">
        <v>77</v>
      </c>
      <c r="AF46" s="1">
        <v>4.7</v>
      </c>
      <c r="AG46" s="1">
        <v>3</v>
      </c>
      <c r="AH46" s="1">
        <v>7</v>
      </c>
      <c r="AI46" s="1">
        <f t="shared" si="31"/>
        <v>1</v>
      </c>
      <c r="AJ46" s="1">
        <f t="shared" si="16"/>
        <v>0</v>
      </c>
      <c r="AK46" s="1">
        <f t="shared" si="17"/>
        <v>0</v>
      </c>
      <c r="AL46" s="1">
        <f t="shared" si="18"/>
        <v>0</v>
      </c>
      <c r="AM46" s="1">
        <f t="shared" si="19"/>
        <v>1</v>
      </c>
      <c r="AO46" s="1" t="s">
        <v>123</v>
      </c>
      <c r="AP46" s="1">
        <v>4.4000000000000004</v>
      </c>
      <c r="AQ46" s="1">
        <v>0</v>
      </c>
      <c r="AR46" s="1">
        <v>7</v>
      </c>
      <c r="AS46" s="1">
        <v>1</v>
      </c>
      <c r="AT46" s="1">
        <f t="shared" si="20"/>
        <v>0</v>
      </c>
      <c r="AU46" s="1">
        <f t="shared" si="21"/>
        <v>0</v>
      </c>
      <c r="AV46" s="1">
        <f>IF(AR46&lt;=2,1,0)</f>
        <v>0</v>
      </c>
      <c r="AW46" s="1">
        <f t="shared" si="23"/>
        <v>1</v>
      </c>
    </row>
    <row r="47" spans="5:49" x14ac:dyDescent="0.25">
      <c r="K47" s="1" t="s">
        <v>88</v>
      </c>
      <c r="L47" s="1">
        <v>4.5</v>
      </c>
      <c r="M47" s="1">
        <v>5</v>
      </c>
      <c r="N47" s="1">
        <v>5</v>
      </c>
      <c r="O47" s="1">
        <v>1</v>
      </c>
      <c r="P47" s="1">
        <f t="shared" si="27"/>
        <v>0</v>
      </c>
      <c r="Q47" s="1">
        <f t="shared" si="28"/>
        <v>0</v>
      </c>
      <c r="R47" s="1">
        <f t="shared" si="29"/>
        <v>0</v>
      </c>
      <c r="S47" s="1">
        <f t="shared" si="30"/>
        <v>1</v>
      </c>
      <c r="U47" s="1" t="s">
        <v>93</v>
      </c>
      <c r="V47" s="1">
        <v>4.5</v>
      </c>
      <c r="W47" s="1">
        <v>4</v>
      </c>
      <c r="X47" s="1">
        <v>8</v>
      </c>
      <c r="Y47" s="1">
        <f t="shared" si="10"/>
        <v>1</v>
      </c>
      <c r="Z47" s="1">
        <f t="shared" si="11"/>
        <v>0</v>
      </c>
      <c r="AA47" s="1">
        <f t="shared" si="12"/>
        <v>0</v>
      </c>
      <c r="AB47" s="1">
        <f t="shared" si="13"/>
        <v>0</v>
      </c>
      <c r="AC47" s="1">
        <f t="shared" si="14"/>
        <v>1</v>
      </c>
      <c r="AE47" s="1" t="s">
        <v>100</v>
      </c>
      <c r="AF47" s="1">
        <v>4.8</v>
      </c>
      <c r="AG47" s="1">
        <v>3</v>
      </c>
      <c r="AH47" s="1">
        <v>7</v>
      </c>
      <c r="AI47" s="1">
        <f t="shared" si="31"/>
        <v>1</v>
      </c>
      <c r="AJ47" s="1">
        <f t="shared" si="16"/>
        <v>0</v>
      </c>
      <c r="AK47" s="1">
        <f t="shared" si="17"/>
        <v>0</v>
      </c>
      <c r="AL47" s="1">
        <f t="shared" si="18"/>
        <v>0</v>
      </c>
      <c r="AM47" s="1">
        <f t="shared" si="19"/>
        <v>1</v>
      </c>
    </row>
    <row r="48" spans="5:49" x14ac:dyDescent="0.25">
      <c r="K48" s="1" t="s">
        <v>155</v>
      </c>
      <c r="L48" s="1">
        <v>8.5</v>
      </c>
      <c r="M48" s="1">
        <v>5</v>
      </c>
      <c r="N48" s="1">
        <v>4</v>
      </c>
      <c r="O48" s="1">
        <f t="shared" ref="O48:O79" si="32">IF(AND((10&gt;N48),(N48&gt;M48),(M48&gt;2)),1,0)</f>
        <v>0</v>
      </c>
      <c r="P48" s="1">
        <f t="shared" si="27"/>
        <v>1</v>
      </c>
      <c r="Q48" s="1">
        <f t="shared" si="28"/>
        <v>0</v>
      </c>
      <c r="R48" s="1">
        <f t="shared" si="29"/>
        <v>0</v>
      </c>
      <c r="S48" s="1">
        <f t="shared" si="30"/>
        <v>1</v>
      </c>
      <c r="U48" s="1" t="s">
        <v>127</v>
      </c>
      <c r="V48" s="1">
        <v>4.7</v>
      </c>
      <c r="W48" s="1">
        <v>4</v>
      </c>
      <c r="X48" s="1">
        <v>8</v>
      </c>
      <c r="Y48" s="1">
        <f t="shared" si="10"/>
        <v>1</v>
      </c>
      <c r="Z48" s="1">
        <f t="shared" si="11"/>
        <v>0</v>
      </c>
      <c r="AA48" s="1">
        <f t="shared" si="12"/>
        <v>0</v>
      </c>
      <c r="AB48" s="1">
        <f t="shared" si="13"/>
        <v>0</v>
      </c>
      <c r="AC48" s="1">
        <f t="shared" si="14"/>
        <v>1</v>
      </c>
      <c r="AE48" s="1" t="s">
        <v>160</v>
      </c>
      <c r="AF48" s="1">
        <v>3.9</v>
      </c>
      <c r="AG48" s="1">
        <v>3</v>
      </c>
      <c r="AH48" s="1">
        <v>7</v>
      </c>
      <c r="AI48" s="1">
        <f t="shared" si="31"/>
        <v>1</v>
      </c>
      <c r="AJ48" s="1">
        <f t="shared" si="16"/>
        <v>0</v>
      </c>
      <c r="AK48" s="1">
        <f t="shared" si="17"/>
        <v>0</v>
      </c>
      <c r="AL48" s="1">
        <f t="shared" si="18"/>
        <v>0</v>
      </c>
      <c r="AM48" s="1">
        <f t="shared" si="19"/>
        <v>1</v>
      </c>
      <c r="AR48" s="1">
        <f>COUNT(AR2:AR46)</f>
        <v>45</v>
      </c>
      <c r="AS48" s="1">
        <f>COUNTIF(AS2:AS46,1)</f>
        <v>27</v>
      </c>
      <c r="AT48" s="1">
        <f>COUNTIF(AT2:AT46,1)</f>
        <v>0</v>
      </c>
      <c r="AU48" s="1">
        <f>COUNTIF(AU2:AU46,1)</f>
        <v>0</v>
      </c>
      <c r="AV48" s="1">
        <f>COUNTIF(AV2:AV46,1)</f>
        <v>18</v>
      </c>
      <c r="AW48" s="1">
        <f>COUNTIF(AW2:AW46,1)</f>
        <v>45</v>
      </c>
    </row>
    <row r="49" spans="11:48" x14ac:dyDescent="0.25">
      <c r="K49" s="1" t="s">
        <v>105</v>
      </c>
      <c r="L49" s="1">
        <v>4.4000000000000004</v>
      </c>
      <c r="M49" s="1">
        <v>5</v>
      </c>
      <c r="N49" s="1">
        <v>4</v>
      </c>
      <c r="O49" s="1">
        <f t="shared" si="32"/>
        <v>0</v>
      </c>
      <c r="P49" s="1">
        <f t="shared" si="27"/>
        <v>1</v>
      </c>
      <c r="Q49" s="1">
        <f t="shared" si="28"/>
        <v>0</v>
      </c>
      <c r="R49" s="1">
        <f t="shared" si="29"/>
        <v>0</v>
      </c>
      <c r="S49" s="1">
        <f t="shared" si="30"/>
        <v>1</v>
      </c>
      <c r="U49" s="1" t="s">
        <v>129</v>
      </c>
      <c r="V49" s="1">
        <v>4.8</v>
      </c>
      <c r="W49" s="1">
        <v>4</v>
      </c>
      <c r="X49" s="1">
        <v>8</v>
      </c>
      <c r="Y49" s="1">
        <f t="shared" si="10"/>
        <v>1</v>
      </c>
      <c r="Z49" s="1">
        <f t="shared" si="11"/>
        <v>0</v>
      </c>
      <c r="AA49" s="1">
        <f t="shared" si="12"/>
        <v>0</v>
      </c>
      <c r="AB49" s="1">
        <f t="shared" si="13"/>
        <v>0</v>
      </c>
      <c r="AC49" s="1">
        <f t="shared" si="14"/>
        <v>1</v>
      </c>
      <c r="AE49" s="1" t="s">
        <v>104</v>
      </c>
      <c r="AF49" s="1">
        <v>5.4</v>
      </c>
      <c r="AG49" s="1">
        <v>3</v>
      </c>
      <c r="AH49" s="1">
        <v>7</v>
      </c>
      <c r="AI49" s="1">
        <f t="shared" si="31"/>
        <v>1</v>
      </c>
      <c r="AJ49" s="1">
        <f t="shared" si="16"/>
        <v>0</v>
      </c>
      <c r="AK49" s="1">
        <f t="shared" si="17"/>
        <v>0</v>
      </c>
      <c r="AL49" s="1">
        <f t="shared" si="18"/>
        <v>0</v>
      </c>
      <c r="AM49" s="1">
        <f t="shared" si="19"/>
        <v>1</v>
      </c>
    </row>
    <row r="50" spans="11:48" x14ac:dyDescent="0.25">
      <c r="K50" s="1" t="s">
        <v>73</v>
      </c>
      <c r="L50" s="1">
        <v>4.3</v>
      </c>
      <c r="M50" s="1">
        <v>5</v>
      </c>
      <c r="N50" s="1">
        <v>4</v>
      </c>
      <c r="O50" s="1">
        <f t="shared" si="32"/>
        <v>0</v>
      </c>
      <c r="P50" s="1">
        <f t="shared" si="27"/>
        <v>1</v>
      </c>
      <c r="Q50" s="1">
        <f t="shared" si="28"/>
        <v>0</v>
      </c>
      <c r="R50" s="1">
        <f t="shared" si="29"/>
        <v>0</v>
      </c>
      <c r="S50" s="1">
        <f t="shared" si="30"/>
        <v>1</v>
      </c>
      <c r="U50" s="1" t="s">
        <v>116</v>
      </c>
      <c r="V50" s="1">
        <v>4</v>
      </c>
      <c r="W50" s="1">
        <v>4</v>
      </c>
      <c r="X50" s="1">
        <v>8</v>
      </c>
      <c r="Y50" s="1">
        <f t="shared" si="10"/>
        <v>1</v>
      </c>
      <c r="Z50" s="1">
        <f t="shared" si="11"/>
        <v>0</v>
      </c>
      <c r="AA50" s="1">
        <f t="shared" si="12"/>
        <v>0</v>
      </c>
      <c r="AB50" s="1">
        <f t="shared" si="13"/>
        <v>0</v>
      </c>
      <c r="AC50" s="1">
        <f t="shared" si="14"/>
        <v>1</v>
      </c>
      <c r="AE50" s="1" t="s">
        <v>59</v>
      </c>
      <c r="AF50" s="1">
        <v>6.7</v>
      </c>
      <c r="AG50" s="1">
        <v>3</v>
      </c>
      <c r="AH50" s="1">
        <v>7</v>
      </c>
      <c r="AI50" s="1">
        <f t="shared" si="31"/>
        <v>1</v>
      </c>
      <c r="AJ50" s="1">
        <f t="shared" si="16"/>
        <v>0</v>
      </c>
      <c r="AK50" s="1">
        <f t="shared" si="17"/>
        <v>0</v>
      </c>
      <c r="AL50" s="1">
        <f t="shared" si="18"/>
        <v>0</v>
      </c>
      <c r="AM50" s="1">
        <f t="shared" si="19"/>
        <v>1</v>
      </c>
    </row>
    <row r="51" spans="11:48" x14ac:dyDescent="0.25">
      <c r="K51" s="1" t="s">
        <v>85</v>
      </c>
      <c r="L51" s="1">
        <v>4.8</v>
      </c>
      <c r="M51" s="1">
        <v>5</v>
      </c>
      <c r="N51" s="1">
        <v>2</v>
      </c>
      <c r="O51" s="1">
        <f t="shared" si="32"/>
        <v>0</v>
      </c>
      <c r="P51" s="1">
        <f t="shared" si="27"/>
        <v>0</v>
      </c>
      <c r="Q51" s="1">
        <f t="shared" si="28"/>
        <v>0</v>
      </c>
      <c r="R51" s="1">
        <f t="shared" si="29"/>
        <v>1</v>
      </c>
      <c r="S51" s="1">
        <f t="shared" si="30"/>
        <v>1</v>
      </c>
      <c r="U51" s="1" t="s">
        <v>64</v>
      </c>
      <c r="V51" s="1">
        <v>4.5</v>
      </c>
      <c r="W51" s="1">
        <v>4</v>
      </c>
      <c r="X51" s="1">
        <v>8</v>
      </c>
      <c r="Y51" s="1">
        <f t="shared" si="10"/>
        <v>1</v>
      </c>
      <c r="Z51" s="1">
        <f t="shared" si="11"/>
        <v>0</v>
      </c>
      <c r="AA51" s="1">
        <f t="shared" si="12"/>
        <v>0</v>
      </c>
      <c r="AB51" s="1">
        <f t="shared" si="13"/>
        <v>0</v>
      </c>
      <c r="AC51" s="1">
        <f t="shared" si="14"/>
        <v>1</v>
      </c>
      <c r="AE51" s="1" t="s">
        <v>200</v>
      </c>
      <c r="AF51" s="1">
        <v>4.4000000000000004</v>
      </c>
      <c r="AG51" s="1">
        <v>3</v>
      </c>
      <c r="AH51" s="1">
        <v>7</v>
      </c>
      <c r="AI51" s="1">
        <f t="shared" si="31"/>
        <v>1</v>
      </c>
      <c r="AJ51" s="1">
        <f t="shared" si="16"/>
        <v>0</v>
      </c>
      <c r="AK51" s="1">
        <f t="shared" si="17"/>
        <v>0</v>
      </c>
      <c r="AL51" s="1">
        <f t="shared" si="18"/>
        <v>0</v>
      </c>
      <c r="AM51" s="1">
        <f t="shared" si="19"/>
        <v>1</v>
      </c>
      <c r="AS51" s="1" t="s">
        <v>214</v>
      </c>
      <c r="AT51" s="1" t="s">
        <v>215</v>
      </c>
      <c r="AU51" s="1" t="s">
        <v>216</v>
      </c>
      <c r="AV51" s="1" t="s">
        <v>217</v>
      </c>
    </row>
    <row r="52" spans="11:48" x14ac:dyDescent="0.25">
      <c r="K52" s="1" t="s">
        <v>59</v>
      </c>
      <c r="L52" s="1">
        <v>6.7</v>
      </c>
      <c r="M52" s="1">
        <v>5</v>
      </c>
      <c r="N52" s="1">
        <v>2</v>
      </c>
      <c r="O52" s="1">
        <f t="shared" si="32"/>
        <v>0</v>
      </c>
      <c r="P52" s="1">
        <f t="shared" si="27"/>
        <v>0</v>
      </c>
      <c r="Q52" s="1">
        <f t="shared" si="28"/>
        <v>0</v>
      </c>
      <c r="R52" s="1">
        <f t="shared" si="29"/>
        <v>1</v>
      </c>
      <c r="S52" s="1">
        <f t="shared" si="30"/>
        <v>1</v>
      </c>
      <c r="U52" s="1" t="s">
        <v>149</v>
      </c>
      <c r="V52" s="1">
        <v>4.4000000000000004</v>
      </c>
      <c r="W52" s="1">
        <v>4</v>
      </c>
      <c r="X52" s="1">
        <v>8</v>
      </c>
      <c r="Y52" s="1">
        <f t="shared" si="10"/>
        <v>1</v>
      </c>
      <c r="Z52" s="1">
        <f t="shared" si="11"/>
        <v>0</v>
      </c>
      <c r="AA52" s="1">
        <f t="shared" si="12"/>
        <v>0</v>
      </c>
      <c r="AB52" s="1">
        <f t="shared" si="13"/>
        <v>0</v>
      </c>
      <c r="AC52" s="1">
        <f t="shared" si="14"/>
        <v>1</v>
      </c>
      <c r="AE52" s="1" t="s">
        <v>72</v>
      </c>
      <c r="AF52" s="1">
        <v>5.0999999999999996</v>
      </c>
      <c r="AG52" s="1">
        <v>3</v>
      </c>
      <c r="AH52" s="1">
        <v>7</v>
      </c>
      <c r="AI52" s="1">
        <f t="shared" si="31"/>
        <v>1</v>
      </c>
      <c r="AJ52" s="1">
        <f t="shared" si="16"/>
        <v>0</v>
      </c>
      <c r="AK52" s="1">
        <f t="shared" si="17"/>
        <v>0</v>
      </c>
      <c r="AL52" s="1">
        <f t="shared" si="18"/>
        <v>0</v>
      </c>
      <c r="AM52" s="1">
        <f t="shared" si="19"/>
        <v>1</v>
      </c>
    </row>
    <row r="53" spans="11:48" x14ac:dyDescent="0.25">
      <c r="K53" s="1" t="s">
        <v>101</v>
      </c>
      <c r="L53" s="1">
        <v>4.9000000000000004</v>
      </c>
      <c r="M53" s="1">
        <v>5</v>
      </c>
      <c r="N53" s="1">
        <v>2</v>
      </c>
      <c r="O53" s="1">
        <f t="shared" si="32"/>
        <v>0</v>
      </c>
      <c r="P53" s="1">
        <f t="shared" si="27"/>
        <v>0</v>
      </c>
      <c r="Q53" s="1">
        <f t="shared" si="28"/>
        <v>0</v>
      </c>
      <c r="R53" s="1">
        <f t="shared" si="29"/>
        <v>1</v>
      </c>
      <c r="S53" s="1">
        <f t="shared" si="30"/>
        <v>1</v>
      </c>
      <c r="U53" s="1" t="s">
        <v>62</v>
      </c>
      <c r="V53" s="1">
        <v>4.5</v>
      </c>
      <c r="W53" s="1">
        <v>4</v>
      </c>
      <c r="X53" s="1">
        <v>8</v>
      </c>
      <c r="Y53" s="1">
        <f t="shared" si="10"/>
        <v>1</v>
      </c>
      <c r="Z53" s="1">
        <f t="shared" si="11"/>
        <v>0</v>
      </c>
      <c r="AA53" s="1">
        <f t="shared" si="12"/>
        <v>0</v>
      </c>
      <c r="AB53" s="1">
        <f t="shared" si="13"/>
        <v>0</v>
      </c>
      <c r="AC53" s="1">
        <f t="shared" si="14"/>
        <v>1</v>
      </c>
      <c r="AE53" s="1" t="s">
        <v>98</v>
      </c>
      <c r="AF53" s="1">
        <v>5</v>
      </c>
      <c r="AG53" s="1">
        <v>3</v>
      </c>
      <c r="AH53" s="1">
        <v>7</v>
      </c>
      <c r="AI53" s="1">
        <f t="shared" si="31"/>
        <v>1</v>
      </c>
      <c r="AJ53" s="1">
        <f t="shared" si="16"/>
        <v>0</v>
      </c>
      <c r="AK53" s="1">
        <f t="shared" si="17"/>
        <v>0</v>
      </c>
      <c r="AL53" s="1">
        <f t="shared" si="18"/>
        <v>0</v>
      </c>
      <c r="AM53" s="1">
        <f t="shared" si="19"/>
        <v>1</v>
      </c>
      <c r="AS53" s="2">
        <f>(AS48)/(AS48+AU48)</f>
        <v>1</v>
      </c>
      <c r="AT53" s="2">
        <f>(AT48)/(AT48+AV48)</f>
        <v>0</v>
      </c>
      <c r="AU53" s="2">
        <f>(AS53+AT53)/2</f>
        <v>0.5</v>
      </c>
      <c r="AV53" s="2">
        <f>(AS48+AT48)/(AS48+AT48+AU48+AV48)</f>
        <v>0.6</v>
      </c>
    </row>
    <row r="54" spans="11:48" x14ac:dyDescent="0.25">
      <c r="K54" s="1" t="s">
        <v>143</v>
      </c>
      <c r="L54" s="1">
        <v>4.5999999999999996</v>
      </c>
      <c r="M54" s="1">
        <v>5</v>
      </c>
      <c r="N54" s="1">
        <v>2</v>
      </c>
      <c r="O54" s="1">
        <f t="shared" si="32"/>
        <v>0</v>
      </c>
      <c r="P54" s="1">
        <f t="shared" si="27"/>
        <v>0</v>
      </c>
      <c r="Q54" s="1">
        <f t="shared" si="28"/>
        <v>0</v>
      </c>
      <c r="R54" s="1">
        <f t="shared" si="29"/>
        <v>1</v>
      </c>
      <c r="S54" s="1">
        <f t="shared" si="30"/>
        <v>1</v>
      </c>
      <c r="U54" s="1" t="s">
        <v>67</v>
      </c>
      <c r="V54" s="1">
        <v>5.4</v>
      </c>
      <c r="W54" s="1">
        <v>4</v>
      </c>
      <c r="X54" s="1">
        <v>8</v>
      </c>
      <c r="Y54" s="1">
        <f t="shared" si="10"/>
        <v>1</v>
      </c>
      <c r="Z54" s="1">
        <f t="shared" si="11"/>
        <v>0</v>
      </c>
      <c r="AA54" s="1">
        <f t="shared" si="12"/>
        <v>0</v>
      </c>
      <c r="AB54" s="1">
        <f t="shared" si="13"/>
        <v>0</v>
      </c>
      <c r="AC54" s="1">
        <f t="shared" si="14"/>
        <v>1</v>
      </c>
      <c r="AE54" s="1" t="s">
        <v>141</v>
      </c>
      <c r="AF54" s="1">
        <v>4.7</v>
      </c>
      <c r="AG54" s="1">
        <v>3</v>
      </c>
      <c r="AH54" s="1">
        <v>7</v>
      </c>
      <c r="AI54" s="1">
        <f t="shared" si="31"/>
        <v>1</v>
      </c>
      <c r="AJ54" s="1">
        <f t="shared" si="16"/>
        <v>0</v>
      </c>
      <c r="AK54" s="1">
        <f t="shared" si="17"/>
        <v>0</v>
      </c>
      <c r="AL54" s="1">
        <f t="shared" si="18"/>
        <v>0</v>
      </c>
      <c r="AM54" s="1">
        <f t="shared" si="19"/>
        <v>1</v>
      </c>
    </row>
    <row r="55" spans="11:48" x14ac:dyDescent="0.25">
      <c r="K55" s="1" t="s">
        <v>93</v>
      </c>
      <c r="L55" s="1">
        <v>4.5</v>
      </c>
      <c r="M55" s="1">
        <v>5</v>
      </c>
      <c r="N55" s="1">
        <v>2</v>
      </c>
      <c r="O55" s="1">
        <f t="shared" si="32"/>
        <v>0</v>
      </c>
      <c r="P55" s="1">
        <f t="shared" si="27"/>
        <v>0</v>
      </c>
      <c r="Q55" s="1">
        <f t="shared" si="28"/>
        <v>0</v>
      </c>
      <c r="R55" s="1">
        <f t="shared" si="29"/>
        <v>1</v>
      </c>
      <c r="S55" s="1">
        <f t="shared" si="30"/>
        <v>1</v>
      </c>
      <c r="U55" s="1" t="s">
        <v>90</v>
      </c>
      <c r="V55" s="1">
        <v>4.8</v>
      </c>
      <c r="W55" s="1">
        <v>4</v>
      </c>
      <c r="X55" s="1">
        <v>8</v>
      </c>
      <c r="Y55" s="1">
        <f t="shared" si="10"/>
        <v>1</v>
      </c>
      <c r="Z55" s="1">
        <f t="shared" si="11"/>
        <v>0</v>
      </c>
      <c r="AA55" s="1">
        <f t="shared" si="12"/>
        <v>0</v>
      </c>
      <c r="AB55" s="1">
        <f t="shared" si="13"/>
        <v>0</v>
      </c>
      <c r="AC55" s="1">
        <f t="shared" si="14"/>
        <v>1</v>
      </c>
      <c r="AE55" s="1" t="s">
        <v>111</v>
      </c>
      <c r="AF55" s="1">
        <v>4.5</v>
      </c>
      <c r="AG55" s="1">
        <v>3</v>
      </c>
      <c r="AH55" s="1">
        <v>7</v>
      </c>
      <c r="AI55" s="1">
        <f t="shared" si="31"/>
        <v>1</v>
      </c>
      <c r="AJ55" s="1">
        <f t="shared" si="16"/>
        <v>0</v>
      </c>
      <c r="AK55" s="1">
        <f t="shared" si="17"/>
        <v>0</v>
      </c>
      <c r="AL55" s="1">
        <f t="shared" si="18"/>
        <v>0</v>
      </c>
      <c r="AM55" s="1">
        <f t="shared" si="19"/>
        <v>1</v>
      </c>
      <c r="AS55" s="1" t="s">
        <v>218</v>
      </c>
      <c r="AT55" s="2">
        <f>AV48/AW48</f>
        <v>0.4</v>
      </c>
    </row>
    <row r="56" spans="11:48" x14ac:dyDescent="0.25">
      <c r="K56" s="1" t="s">
        <v>84</v>
      </c>
      <c r="L56" s="1">
        <v>5</v>
      </c>
      <c r="M56" s="1">
        <v>5</v>
      </c>
      <c r="N56" s="1">
        <v>2</v>
      </c>
      <c r="O56" s="1">
        <f t="shared" si="32"/>
        <v>0</v>
      </c>
      <c r="P56" s="1">
        <f t="shared" si="27"/>
        <v>0</v>
      </c>
      <c r="Q56" s="1">
        <f t="shared" si="28"/>
        <v>0</v>
      </c>
      <c r="R56" s="1">
        <f t="shared" si="29"/>
        <v>1</v>
      </c>
      <c r="S56" s="1">
        <f t="shared" si="30"/>
        <v>1</v>
      </c>
      <c r="U56" s="1" t="s">
        <v>133</v>
      </c>
      <c r="V56" s="1">
        <v>4.5999999999999996</v>
      </c>
      <c r="W56" s="1">
        <v>4</v>
      </c>
      <c r="X56" s="1">
        <v>8</v>
      </c>
      <c r="Y56" s="1">
        <f t="shared" si="10"/>
        <v>1</v>
      </c>
      <c r="Z56" s="1">
        <f t="shared" si="11"/>
        <v>0</v>
      </c>
      <c r="AA56" s="1">
        <f t="shared" si="12"/>
        <v>0</v>
      </c>
      <c r="AB56" s="1">
        <f t="shared" si="13"/>
        <v>0</v>
      </c>
      <c r="AC56" s="1">
        <f t="shared" si="14"/>
        <v>1</v>
      </c>
      <c r="AE56" s="1" t="s">
        <v>170</v>
      </c>
      <c r="AF56" s="1">
        <v>5.3</v>
      </c>
      <c r="AG56" s="1">
        <v>3</v>
      </c>
      <c r="AH56" s="1">
        <v>7</v>
      </c>
      <c r="AI56" s="1">
        <f t="shared" si="31"/>
        <v>1</v>
      </c>
      <c r="AJ56" s="1">
        <f t="shared" si="16"/>
        <v>0</v>
      </c>
      <c r="AK56" s="1">
        <f t="shared" si="17"/>
        <v>0</v>
      </c>
      <c r="AL56" s="1">
        <f t="shared" si="18"/>
        <v>0</v>
      </c>
      <c r="AM56" s="1">
        <f t="shared" si="19"/>
        <v>1</v>
      </c>
    </row>
    <row r="57" spans="11:48" x14ac:dyDescent="0.25">
      <c r="K57" s="1" t="s">
        <v>172</v>
      </c>
      <c r="L57" s="1">
        <v>4.2</v>
      </c>
      <c r="M57" s="1">
        <v>5</v>
      </c>
      <c r="N57" s="1">
        <v>2</v>
      </c>
      <c r="O57" s="1">
        <f t="shared" si="32"/>
        <v>0</v>
      </c>
      <c r="P57" s="1">
        <f t="shared" si="27"/>
        <v>0</v>
      </c>
      <c r="Q57" s="1">
        <f t="shared" si="28"/>
        <v>0</v>
      </c>
      <c r="R57" s="1">
        <f t="shared" si="29"/>
        <v>1</v>
      </c>
      <c r="S57" s="1">
        <f t="shared" si="30"/>
        <v>1</v>
      </c>
      <c r="U57" s="1" t="s">
        <v>149</v>
      </c>
      <c r="V57" s="1">
        <v>4.4000000000000004</v>
      </c>
      <c r="W57" s="1">
        <v>4</v>
      </c>
      <c r="X57" s="1">
        <v>8</v>
      </c>
      <c r="Y57" s="1">
        <f t="shared" si="10"/>
        <v>1</v>
      </c>
      <c r="Z57" s="1">
        <f t="shared" si="11"/>
        <v>0</v>
      </c>
      <c r="AA57" s="1">
        <f t="shared" si="12"/>
        <v>0</v>
      </c>
      <c r="AB57" s="1">
        <f t="shared" si="13"/>
        <v>0</v>
      </c>
      <c r="AC57" s="1">
        <f t="shared" si="14"/>
        <v>1</v>
      </c>
      <c r="AE57" s="1" t="s">
        <v>173</v>
      </c>
      <c r="AF57" s="1">
        <v>4.3</v>
      </c>
      <c r="AG57" s="1">
        <v>3</v>
      </c>
      <c r="AH57" s="1">
        <v>7</v>
      </c>
      <c r="AI57" s="1">
        <f t="shared" si="31"/>
        <v>1</v>
      </c>
      <c r="AJ57" s="1">
        <f t="shared" si="16"/>
        <v>0</v>
      </c>
      <c r="AK57" s="1">
        <f t="shared" si="17"/>
        <v>0</v>
      </c>
      <c r="AL57" s="1">
        <f t="shared" si="18"/>
        <v>0</v>
      </c>
      <c r="AM57" s="1">
        <f t="shared" si="19"/>
        <v>1</v>
      </c>
    </row>
    <row r="58" spans="11:48" x14ac:dyDescent="0.25">
      <c r="K58" s="1" t="s">
        <v>167</v>
      </c>
      <c r="L58" s="1">
        <v>4.5</v>
      </c>
      <c r="M58" s="1">
        <v>5</v>
      </c>
      <c r="N58" s="1">
        <v>2</v>
      </c>
      <c r="O58" s="1">
        <f t="shared" si="32"/>
        <v>0</v>
      </c>
      <c r="P58" s="1">
        <f t="shared" si="27"/>
        <v>0</v>
      </c>
      <c r="Q58" s="1">
        <f t="shared" si="28"/>
        <v>0</v>
      </c>
      <c r="R58" s="1">
        <f t="shared" si="29"/>
        <v>1</v>
      </c>
      <c r="S58" s="1">
        <f t="shared" si="30"/>
        <v>1</v>
      </c>
      <c r="U58" s="1" t="s">
        <v>195</v>
      </c>
      <c r="V58" s="1">
        <v>4.5</v>
      </c>
      <c r="W58" s="1">
        <v>4</v>
      </c>
      <c r="X58" s="1">
        <v>8</v>
      </c>
      <c r="Y58" s="1">
        <f t="shared" si="10"/>
        <v>1</v>
      </c>
      <c r="Z58" s="1">
        <f t="shared" si="11"/>
        <v>0</v>
      </c>
      <c r="AA58" s="1">
        <f t="shared" si="12"/>
        <v>0</v>
      </c>
      <c r="AB58" s="1">
        <f t="shared" si="13"/>
        <v>0</v>
      </c>
      <c r="AC58" s="1">
        <f t="shared" si="14"/>
        <v>1</v>
      </c>
      <c r="AE58" s="1" t="s">
        <v>109</v>
      </c>
      <c r="AF58" s="1">
        <v>5.7</v>
      </c>
      <c r="AG58" s="1">
        <v>3</v>
      </c>
      <c r="AH58" s="1">
        <v>6</v>
      </c>
      <c r="AI58" s="1">
        <f t="shared" si="31"/>
        <v>1</v>
      </c>
      <c r="AJ58" s="1">
        <f t="shared" si="16"/>
        <v>0</v>
      </c>
      <c r="AK58" s="1">
        <f t="shared" si="17"/>
        <v>0</v>
      </c>
      <c r="AL58" s="1">
        <f t="shared" si="18"/>
        <v>0</v>
      </c>
      <c r="AM58" s="1">
        <f t="shared" si="19"/>
        <v>1</v>
      </c>
    </row>
    <row r="59" spans="11:48" x14ac:dyDescent="0.25">
      <c r="K59" s="1" t="s">
        <v>109</v>
      </c>
      <c r="L59" s="1">
        <v>5.7</v>
      </c>
      <c r="M59" s="1">
        <v>5</v>
      </c>
      <c r="N59" s="1">
        <v>2</v>
      </c>
      <c r="O59" s="1">
        <f t="shared" si="32"/>
        <v>0</v>
      </c>
      <c r="P59" s="1">
        <f t="shared" si="27"/>
        <v>0</v>
      </c>
      <c r="Q59" s="1">
        <f t="shared" si="28"/>
        <v>0</v>
      </c>
      <c r="R59" s="1">
        <f t="shared" si="29"/>
        <v>1</v>
      </c>
      <c r="S59" s="1">
        <f t="shared" si="30"/>
        <v>1</v>
      </c>
      <c r="U59" s="1" t="s">
        <v>180</v>
      </c>
      <c r="V59" s="1">
        <v>5</v>
      </c>
      <c r="W59" s="1">
        <v>4</v>
      </c>
      <c r="X59" s="1">
        <v>8</v>
      </c>
      <c r="Y59" s="1">
        <f t="shared" si="10"/>
        <v>1</v>
      </c>
      <c r="Z59" s="1">
        <f t="shared" si="11"/>
        <v>0</v>
      </c>
      <c r="AA59" s="1">
        <f t="shared" si="12"/>
        <v>0</v>
      </c>
      <c r="AB59" s="1">
        <f t="shared" si="13"/>
        <v>0</v>
      </c>
      <c r="AC59" s="1">
        <f t="shared" si="14"/>
        <v>1</v>
      </c>
      <c r="AE59" s="1" t="s">
        <v>119</v>
      </c>
      <c r="AF59" s="1">
        <v>4.2</v>
      </c>
      <c r="AG59" s="1">
        <v>3</v>
      </c>
      <c r="AH59" s="1">
        <v>6</v>
      </c>
      <c r="AI59" s="1">
        <f t="shared" si="31"/>
        <v>1</v>
      </c>
      <c r="AJ59" s="1">
        <f t="shared" si="16"/>
        <v>0</v>
      </c>
      <c r="AK59" s="1">
        <f t="shared" si="17"/>
        <v>0</v>
      </c>
      <c r="AL59" s="1">
        <f t="shared" si="18"/>
        <v>0</v>
      </c>
      <c r="AM59" s="1">
        <f t="shared" si="19"/>
        <v>1</v>
      </c>
    </row>
    <row r="60" spans="11:48" x14ac:dyDescent="0.25">
      <c r="K60" s="1" t="s">
        <v>124</v>
      </c>
      <c r="L60" s="1">
        <v>4.5</v>
      </c>
      <c r="M60" s="1">
        <v>5</v>
      </c>
      <c r="N60" s="1">
        <v>2</v>
      </c>
      <c r="O60" s="1">
        <f t="shared" si="32"/>
        <v>0</v>
      </c>
      <c r="P60" s="1">
        <f t="shared" si="27"/>
        <v>0</v>
      </c>
      <c r="Q60" s="1">
        <f t="shared" si="28"/>
        <v>0</v>
      </c>
      <c r="R60" s="1">
        <f t="shared" si="29"/>
        <v>1</v>
      </c>
      <c r="S60" s="1">
        <f t="shared" si="30"/>
        <v>1</v>
      </c>
      <c r="U60" s="1" t="s">
        <v>117</v>
      </c>
      <c r="V60" s="1">
        <v>4.5999999999999996</v>
      </c>
      <c r="W60" s="1">
        <v>4</v>
      </c>
      <c r="X60" s="1">
        <v>8</v>
      </c>
      <c r="Y60" s="1">
        <f t="shared" si="10"/>
        <v>1</v>
      </c>
      <c r="Z60" s="1">
        <f t="shared" si="11"/>
        <v>0</v>
      </c>
      <c r="AA60" s="1">
        <f t="shared" si="12"/>
        <v>0</v>
      </c>
      <c r="AB60" s="1">
        <f t="shared" si="13"/>
        <v>0</v>
      </c>
      <c r="AC60" s="1">
        <f t="shared" si="14"/>
        <v>1</v>
      </c>
      <c r="AE60" s="1" t="s">
        <v>78</v>
      </c>
      <c r="AF60" s="1">
        <v>4.2</v>
      </c>
      <c r="AG60" s="1">
        <v>3</v>
      </c>
      <c r="AH60" s="1">
        <v>6</v>
      </c>
      <c r="AI60" s="1">
        <f t="shared" si="31"/>
        <v>1</v>
      </c>
      <c r="AJ60" s="1">
        <f t="shared" si="16"/>
        <v>0</v>
      </c>
      <c r="AK60" s="1">
        <f t="shared" si="17"/>
        <v>0</v>
      </c>
      <c r="AL60" s="1">
        <f t="shared" si="18"/>
        <v>0</v>
      </c>
      <c r="AM60" s="1">
        <f t="shared" si="19"/>
        <v>1</v>
      </c>
    </row>
    <row r="61" spans="11:48" x14ac:dyDescent="0.25">
      <c r="K61" s="1" t="s">
        <v>137</v>
      </c>
      <c r="L61" s="1">
        <v>5.3</v>
      </c>
      <c r="M61" s="1">
        <v>5</v>
      </c>
      <c r="N61" s="1">
        <v>2</v>
      </c>
      <c r="O61" s="1">
        <f t="shared" si="32"/>
        <v>0</v>
      </c>
      <c r="P61" s="1">
        <f t="shared" si="27"/>
        <v>0</v>
      </c>
      <c r="Q61" s="1">
        <f t="shared" si="28"/>
        <v>0</v>
      </c>
      <c r="R61" s="1">
        <f t="shared" si="29"/>
        <v>1</v>
      </c>
      <c r="S61" s="1">
        <f t="shared" si="30"/>
        <v>1</v>
      </c>
      <c r="U61" s="1" t="s">
        <v>171</v>
      </c>
      <c r="V61" s="1">
        <v>4.7</v>
      </c>
      <c r="W61" s="1">
        <v>4</v>
      </c>
      <c r="X61" s="1">
        <v>8</v>
      </c>
      <c r="Y61" s="1">
        <f t="shared" si="10"/>
        <v>1</v>
      </c>
      <c r="Z61" s="1">
        <f t="shared" si="11"/>
        <v>0</v>
      </c>
      <c r="AA61" s="1">
        <f t="shared" si="12"/>
        <v>0</v>
      </c>
      <c r="AB61" s="1">
        <f t="shared" si="13"/>
        <v>0</v>
      </c>
      <c r="AC61" s="1">
        <f t="shared" si="14"/>
        <v>1</v>
      </c>
      <c r="AE61" s="1" t="s">
        <v>81</v>
      </c>
      <c r="AF61" s="1">
        <v>4.5999999999999996</v>
      </c>
      <c r="AG61" s="1">
        <v>3</v>
      </c>
      <c r="AH61" s="1">
        <v>6</v>
      </c>
      <c r="AI61" s="1">
        <f t="shared" si="31"/>
        <v>1</v>
      </c>
      <c r="AJ61" s="1">
        <f t="shared" si="16"/>
        <v>0</v>
      </c>
      <c r="AK61" s="1">
        <f t="shared" si="17"/>
        <v>0</v>
      </c>
      <c r="AL61" s="1">
        <f t="shared" si="18"/>
        <v>0</v>
      </c>
      <c r="AM61" s="1">
        <f t="shared" si="19"/>
        <v>1</v>
      </c>
    </row>
    <row r="62" spans="11:48" x14ac:dyDescent="0.25">
      <c r="K62" s="1" t="s">
        <v>167</v>
      </c>
      <c r="L62" s="1">
        <v>4.5</v>
      </c>
      <c r="M62" s="1">
        <v>5</v>
      </c>
      <c r="N62" s="1">
        <v>2</v>
      </c>
      <c r="O62" s="1">
        <f t="shared" si="32"/>
        <v>0</v>
      </c>
      <c r="P62" s="1">
        <f t="shared" si="27"/>
        <v>0</v>
      </c>
      <c r="Q62" s="1">
        <f t="shared" si="28"/>
        <v>0</v>
      </c>
      <c r="R62" s="1">
        <f t="shared" si="29"/>
        <v>1</v>
      </c>
      <c r="S62" s="1">
        <f t="shared" si="30"/>
        <v>1</v>
      </c>
      <c r="U62" s="1" t="s">
        <v>85</v>
      </c>
      <c r="V62" s="1">
        <v>4.8</v>
      </c>
      <c r="W62" s="1">
        <v>4</v>
      </c>
      <c r="X62" s="1">
        <v>8</v>
      </c>
      <c r="Y62" s="1">
        <f t="shared" si="10"/>
        <v>1</v>
      </c>
      <c r="Z62" s="1">
        <f t="shared" si="11"/>
        <v>0</v>
      </c>
      <c r="AA62" s="1">
        <f t="shared" si="12"/>
        <v>0</v>
      </c>
      <c r="AB62" s="1">
        <f t="shared" si="13"/>
        <v>0</v>
      </c>
      <c r="AC62" s="1">
        <f t="shared" si="14"/>
        <v>1</v>
      </c>
      <c r="AE62" s="1" t="s">
        <v>163</v>
      </c>
      <c r="AF62" s="1">
        <v>5.6</v>
      </c>
      <c r="AG62" s="1">
        <v>3</v>
      </c>
      <c r="AH62" s="1">
        <v>6</v>
      </c>
      <c r="AI62" s="1">
        <f t="shared" si="31"/>
        <v>1</v>
      </c>
      <c r="AJ62" s="1">
        <f t="shared" si="16"/>
        <v>0</v>
      </c>
      <c r="AK62" s="1">
        <f t="shared" si="17"/>
        <v>0</v>
      </c>
      <c r="AL62" s="1">
        <f t="shared" si="18"/>
        <v>0</v>
      </c>
      <c r="AM62" s="1">
        <f t="shared" si="19"/>
        <v>1</v>
      </c>
    </row>
    <row r="63" spans="11:48" x14ac:dyDescent="0.25">
      <c r="K63" s="1" t="s">
        <v>148</v>
      </c>
      <c r="L63" s="1">
        <v>7.1</v>
      </c>
      <c r="M63" s="1">
        <v>5</v>
      </c>
      <c r="N63" s="1">
        <v>2</v>
      </c>
      <c r="O63" s="1">
        <f t="shared" si="32"/>
        <v>0</v>
      </c>
      <c r="P63" s="1">
        <f t="shared" si="27"/>
        <v>0</v>
      </c>
      <c r="Q63" s="1">
        <f t="shared" si="28"/>
        <v>0</v>
      </c>
      <c r="R63" s="1">
        <f t="shared" si="29"/>
        <v>1</v>
      </c>
      <c r="S63" s="1">
        <f t="shared" si="30"/>
        <v>1</v>
      </c>
      <c r="U63" s="1" t="s">
        <v>163</v>
      </c>
      <c r="V63" s="1">
        <v>5.6</v>
      </c>
      <c r="W63" s="1">
        <v>4</v>
      </c>
      <c r="X63" s="1">
        <v>8</v>
      </c>
      <c r="Y63" s="1">
        <f t="shared" si="10"/>
        <v>1</v>
      </c>
      <c r="Z63" s="1">
        <f t="shared" si="11"/>
        <v>0</v>
      </c>
      <c r="AA63" s="1">
        <f t="shared" si="12"/>
        <v>0</v>
      </c>
      <c r="AB63" s="1">
        <f t="shared" si="13"/>
        <v>0</v>
      </c>
      <c r="AC63" s="1">
        <f t="shared" si="14"/>
        <v>1</v>
      </c>
      <c r="AE63" s="1" t="s">
        <v>145</v>
      </c>
      <c r="AF63" s="1">
        <v>4.7</v>
      </c>
      <c r="AG63" s="1">
        <v>3</v>
      </c>
      <c r="AH63" s="1">
        <v>6</v>
      </c>
      <c r="AI63" s="1">
        <f t="shared" si="31"/>
        <v>1</v>
      </c>
      <c r="AJ63" s="1">
        <f t="shared" si="16"/>
        <v>0</v>
      </c>
      <c r="AK63" s="1">
        <f t="shared" si="17"/>
        <v>0</v>
      </c>
      <c r="AL63" s="1">
        <f t="shared" si="18"/>
        <v>0</v>
      </c>
      <c r="AM63" s="1">
        <f t="shared" si="19"/>
        <v>1</v>
      </c>
    </row>
    <row r="64" spans="11:48" x14ac:dyDescent="0.25">
      <c r="K64" s="1" t="s">
        <v>143</v>
      </c>
      <c r="L64" s="1">
        <v>4.5999999999999996</v>
      </c>
      <c r="M64" s="1">
        <v>5</v>
      </c>
      <c r="N64" s="1">
        <v>2</v>
      </c>
      <c r="O64" s="1">
        <f t="shared" si="32"/>
        <v>0</v>
      </c>
      <c r="P64" s="1">
        <f t="shared" si="27"/>
        <v>0</v>
      </c>
      <c r="Q64" s="1">
        <f t="shared" si="28"/>
        <v>0</v>
      </c>
      <c r="R64" s="1">
        <f t="shared" si="29"/>
        <v>1</v>
      </c>
      <c r="S64" s="1">
        <f t="shared" si="30"/>
        <v>1</v>
      </c>
      <c r="U64" s="1" t="s">
        <v>97</v>
      </c>
      <c r="V64" s="1">
        <v>4.5</v>
      </c>
      <c r="W64" s="1">
        <v>4</v>
      </c>
      <c r="X64" s="1">
        <v>8</v>
      </c>
      <c r="Y64" s="1">
        <f t="shared" si="10"/>
        <v>1</v>
      </c>
      <c r="Z64" s="1">
        <f t="shared" si="11"/>
        <v>0</v>
      </c>
      <c r="AA64" s="1">
        <f t="shared" si="12"/>
        <v>0</v>
      </c>
      <c r="AB64" s="1">
        <f t="shared" si="13"/>
        <v>0</v>
      </c>
      <c r="AC64" s="1">
        <f t="shared" si="14"/>
        <v>1</v>
      </c>
      <c r="AE64" s="1" t="s">
        <v>89</v>
      </c>
      <c r="AF64" s="1">
        <v>6.2</v>
      </c>
      <c r="AG64" s="1">
        <v>3</v>
      </c>
      <c r="AH64" s="1">
        <v>6</v>
      </c>
      <c r="AI64" s="1">
        <f t="shared" si="31"/>
        <v>1</v>
      </c>
      <c r="AJ64" s="1">
        <f t="shared" si="16"/>
        <v>0</v>
      </c>
      <c r="AK64" s="1">
        <f t="shared" si="17"/>
        <v>0</v>
      </c>
      <c r="AL64" s="1">
        <f t="shared" si="18"/>
        <v>0</v>
      </c>
      <c r="AM64" s="1">
        <f t="shared" si="19"/>
        <v>1</v>
      </c>
    </row>
    <row r="65" spans="11:39" x14ac:dyDescent="0.25">
      <c r="K65" s="1" t="s">
        <v>89</v>
      </c>
      <c r="L65" s="1">
        <v>6.2</v>
      </c>
      <c r="M65" s="1">
        <v>5</v>
      </c>
      <c r="N65" s="1">
        <v>2</v>
      </c>
      <c r="O65" s="1">
        <f t="shared" si="32"/>
        <v>0</v>
      </c>
      <c r="P65" s="1">
        <f t="shared" si="27"/>
        <v>0</v>
      </c>
      <c r="Q65" s="1">
        <f t="shared" si="28"/>
        <v>0</v>
      </c>
      <c r="R65" s="1">
        <f t="shared" si="29"/>
        <v>1</v>
      </c>
      <c r="S65" s="1">
        <f t="shared" si="30"/>
        <v>1</v>
      </c>
      <c r="U65" s="1" t="s">
        <v>182</v>
      </c>
      <c r="V65" s="1">
        <v>5.0999999999999996</v>
      </c>
      <c r="W65" s="1">
        <v>4</v>
      </c>
      <c r="X65" s="1">
        <v>8</v>
      </c>
      <c r="Y65" s="1">
        <f t="shared" si="10"/>
        <v>1</v>
      </c>
      <c r="Z65" s="1">
        <f t="shared" si="11"/>
        <v>0</v>
      </c>
      <c r="AA65" s="1">
        <f t="shared" si="12"/>
        <v>0</v>
      </c>
      <c r="AB65" s="1">
        <f t="shared" si="13"/>
        <v>0</v>
      </c>
      <c r="AC65" s="1">
        <f t="shared" si="14"/>
        <v>1</v>
      </c>
      <c r="AE65" s="1" t="s">
        <v>143</v>
      </c>
      <c r="AF65" s="1">
        <v>4.5999999999999996</v>
      </c>
      <c r="AG65" s="1">
        <v>3</v>
      </c>
      <c r="AH65" s="1">
        <v>6</v>
      </c>
      <c r="AI65" s="1">
        <f t="shared" si="31"/>
        <v>1</v>
      </c>
      <c r="AJ65" s="1">
        <f t="shared" si="16"/>
        <v>0</v>
      </c>
      <c r="AK65" s="1">
        <f t="shared" si="17"/>
        <v>0</v>
      </c>
      <c r="AL65" s="1">
        <f t="shared" si="18"/>
        <v>0</v>
      </c>
      <c r="AM65" s="1">
        <f t="shared" si="19"/>
        <v>1</v>
      </c>
    </row>
    <row r="66" spans="11:39" x14ac:dyDescent="0.25">
      <c r="K66" s="1" t="s">
        <v>182</v>
      </c>
      <c r="L66" s="1">
        <v>5.0999999999999996</v>
      </c>
      <c r="M66" s="1">
        <v>5</v>
      </c>
      <c r="N66" s="1">
        <v>2</v>
      </c>
      <c r="O66" s="1">
        <f t="shared" si="32"/>
        <v>0</v>
      </c>
      <c r="P66" s="1">
        <f t="shared" ref="P66:P97" si="33">IF(AND((N66&lt;M66),(N66&gt;2),(M66&lt;10)),1,0)</f>
        <v>0</v>
      </c>
      <c r="Q66" s="1">
        <f t="shared" ref="Q66:Q97" si="34">IF(N66&gt;=10,1,0)</f>
        <v>0</v>
      </c>
      <c r="R66" s="1">
        <f t="shared" ref="R66:R97" si="35">IF(N66&lt;=2,1,0)</f>
        <v>1</v>
      </c>
      <c r="S66" s="1">
        <f t="shared" ref="S66:S97" si="36">SUM(O66:R66)</f>
        <v>1</v>
      </c>
      <c r="U66" s="1" t="s">
        <v>180</v>
      </c>
      <c r="V66" s="1">
        <v>5</v>
      </c>
      <c r="W66" s="1">
        <v>4</v>
      </c>
      <c r="X66" s="1">
        <v>8</v>
      </c>
      <c r="Y66" s="1">
        <f t="shared" ref="Y66:Y129" si="37">IF(AND((10&gt;X66),(X66&gt;W66),(W66&gt;2)),1,0)</f>
        <v>1</v>
      </c>
      <c r="Z66" s="1">
        <f t="shared" ref="Z66:Z129" si="38">IF(AND((X66&lt;W66),(X66&gt;2),(W66&lt;10)),1,0)</f>
        <v>0</v>
      </c>
      <c r="AA66" s="1">
        <f t="shared" ref="AA66:AA129" si="39">IF(X66&gt;=10,1,0)</f>
        <v>0</v>
      </c>
      <c r="AB66" s="1">
        <f t="shared" ref="AB66:AB129" si="40">IF(X66&lt;=2,1,0)</f>
        <v>0</v>
      </c>
      <c r="AC66" s="1">
        <f t="shared" ref="AC66:AC129" si="41">SUM(Y66:AB66)</f>
        <v>1</v>
      </c>
      <c r="AE66" s="1" t="s">
        <v>69</v>
      </c>
      <c r="AF66" s="1">
        <v>4.4000000000000004</v>
      </c>
      <c r="AG66" s="1">
        <v>3</v>
      </c>
      <c r="AH66" s="1">
        <v>6</v>
      </c>
      <c r="AI66" s="1">
        <f t="shared" ref="AI66:AI97" si="42">IF(AND((10&gt;AH66),(AH66&gt;AG66),(AG66&gt;2)),1,0)</f>
        <v>1</v>
      </c>
      <c r="AJ66" s="1">
        <f t="shared" ref="AJ66:AJ129" si="43">IF(AND((AH66&lt;AG66),(AH66&gt;2),(AG66&lt;10)),1,0)</f>
        <v>0</v>
      </c>
      <c r="AK66" s="1">
        <f t="shared" ref="AK66:AK129" si="44">IF(AH66&gt;=10,1,0)</f>
        <v>0</v>
      </c>
      <c r="AL66" s="1">
        <f t="shared" ref="AL66:AL129" si="45">IF(AH66&lt;=2,1,0)</f>
        <v>0</v>
      </c>
      <c r="AM66" s="1">
        <f t="shared" ref="AM66:AM129" si="46">SUM(AI66:AL66)</f>
        <v>1</v>
      </c>
    </row>
    <row r="67" spans="11:39" x14ac:dyDescent="0.25">
      <c r="K67" s="1" t="s">
        <v>67</v>
      </c>
      <c r="L67" s="1">
        <v>5.4</v>
      </c>
      <c r="M67" s="1">
        <v>5</v>
      </c>
      <c r="N67" s="1">
        <v>2</v>
      </c>
      <c r="O67" s="1">
        <f t="shared" si="32"/>
        <v>0</v>
      </c>
      <c r="P67" s="1">
        <f t="shared" si="33"/>
        <v>0</v>
      </c>
      <c r="Q67" s="1">
        <f t="shared" si="34"/>
        <v>0</v>
      </c>
      <c r="R67" s="1">
        <f t="shared" si="35"/>
        <v>1</v>
      </c>
      <c r="S67" s="1">
        <f t="shared" si="36"/>
        <v>1</v>
      </c>
      <c r="U67" s="1" t="s">
        <v>165</v>
      </c>
      <c r="V67" s="1">
        <v>7.1</v>
      </c>
      <c r="W67" s="1">
        <v>4</v>
      </c>
      <c r="X67" s="1">
        <v>7</v>
      </c>
      <c r="Y67" s="1">
        <f t="shared" si="37"/>
        <v>1</v>
      </c>
      <c r="Z67" s="1">
        <f t="shared" si="38"/>
        <v>0</v>
      </c>
      <c r="AA67" s="1">
        <f t="shared" si="39"/>
        <v>0</v>
      </c>
      <c r="AB67" s="1">
        <f t="shared" si="40"/>
        <v>0</v>
      </c>
      <c r="AC67" s="1">
        <f t="shared" si="41"/>
        <v>1</v>
      </c>
      <c r="AE67" s="1" t="s">
        <v>72</v>
      </c>
      <c r="AF67" s="1">
        <v>5.0999999999999996</v>
      </c>
      <c r="AG67" s="1">
        <v>3</v>
      </c>
      <c r="AH67" s="1">
        <v>6</v>
      </c>
      <c r="AI67" s="1">
        <f t="shared" si="42"/>
        <v>1</v>
      </c>
      <c r="AJ67" s="1">
        <f t="shared" si="43"/>
        <v>0</v>
      </c>
      <c r="AK67" s="1">
        <f t="shared" si="44"/>
        <v>0</v>
      </c>
      <c r="AL67" s="1">
        <f t="shared" si="45"/>
        <v>0</v>
      </c>
      <c r="AM67" s="1">
        <f t="shared" si="46"/>
        <v>1</v>
      </c>
    </row>
    <row r="68" spans="11:39" x14ac:dyDescent="0.25">
      <c r="K68" s="1" t="s">
        <v>161</v>
      </c>
      <c r="L68" s="1">
        <v>4.2</v>
      </c>
      <c r="M68" s="1">
        <v>5</v>
      </c>
      <c r="N68" s="1">
        <v>2</v>
      </c>
      <c r="O68" s="1">
        <f t="shared" si="32"/>
        <v>0</v>
      </c>
      <c r="P68" s="1">
        <f t="shared" si="33"/>
        <v>0</v>
      </c>
      <c r="Q68" s="1">
        <f t="shared" si="34"/>
        <v>0</v>
      </c>
      <c r="R68" s="1">
        <f t="shared" si="35"/>
        <v>1</v>
      </c>
      <c r="S68" s="1">
        <f t="shared" si="36"/>
        <v>1</v>
      </c>
      <c r="U68" s="1" t="s">
        <v>134</v>
      </c>
      <c r="V68" s="1">
        <v>6.3</v>
      </c>
      <c r="W68" s="1">
        <v>4</v>
      </c>
      <c r="X68" s="1">
        <v>7</v>
      </c>
      <c r="Y68" s="1">
        <f t="shared" si="37"/>
        <v>1</v>
      </c>
      <c r="Z68" s="1">
        <f t="shared" si="38"/>
        <v>0</v>
      </c>
      <c r="AA68" s="1">
        <f t="shared" si="39"/>
        <v>0</v>
      </c>
      <c r="AB68" s="1">
        <f t="shared" si="40"/>
        <v>0</v>
      </c>
      <c r="AC68" s="1">
        <f t="shared" si="41"/>
        <v>1</v>
      </c>
      <c r="AE68" s="1" t="s">
        <v>77</v>
      </c>
      <c r="AF68" s="1">
        <v>4.7</v>
      </c>
      <c r="AG68" s="1">
        <v>3</v>
      </c>
      <c r="AH68" s="1">
        <v>6</v>
      </c>
      <c r="AI68" s="1">
        <f t="shared" si="42"/>
        <v>1</v>
      </c>
      <c r="AJ68" s="1">
        <f t="shared" si="43"/>
        <v>0</v>
      </c>
      <c r="AK68" s="1">
        <f t="shared" si="44"/>
        <v>0</v>
      </c>
      <c r="AL68" s="1">
        <f t="shared" si="45"/>
        <v>0</v>
      </c>
      <c r="AM68" s="1">
        <f t="shared" si="46"/>
        <v>1</v>
      </c>
    </row>
    <row r="69" spans="11:39" x14ac:dyDescent="0.25">
      <c r="K69" s="1" t="s">
        <v>101</v>
      </c>
      <c r="L69" s="1">
        <v>4.9000000000000004</v>
      </c>
      <c r="M69" s="1">
        <v>5</v>
      </c>
      <c r="N69" s="1">
        <v>2</v>
      </c>
      <c r="O69" s="1">
        <f t="shared" si="32"/>
        <v>0</v>
      </c>
      <c r="P69" s="1">
        <f t="shared" si="33"/>
        <v>0</v>
      </c>
      <c r="Q69" s="1">
        <f t="shared" si="34"/>
        <v>0</v>
      </c>
      <c r="R69" s="1">
        <f t="shared" si="35"/>
        <v>1</v>
      </c>
      <c r="S69" s="1">
        <f t="shared" si="36"/>
        <v>1</v>
      </c>
      <c r="U69" s="1" t="s">
        <v>152</v>
      </c>
      <c r="V69" s="1">
        <v>4.5</v>
      </c>
      <c r="W69" s="1">
        <v>4</v>
      </c>
      <c r="X69" s="1">
        <v>7</v>
      </c>
      <c r="Y69" s="1">
        <f t="shared" si="37"/>
        <v>1</v>
      </c>
      <c r="Z69" s="1">
        <f t="shared" si="38"/>
        <v>0</v>
      </c>
      <c r="AA69" s="1">
        <f t="shared" si="39"/>
        <v>0</v>
      </c>
      <c r="AB69" s="1">
        <f t="shared" si="40"/>
        <v>0</v>
      </c>
      <c r="AC69" s="1">
        <f t="shared" si="41"/>
        <v>1</v>
      </c>
      <c r="AE69" s="1" t="s">
        <v>112</v>
      </c>
      <c r="AF69" s="1">
        <v>4.9000000000000004</v>
      </c>
      <c r="AG69" s="1">
        <v>3</v>
      </c>
      <c r="AH69" s="1">
        <v>6</v>
      </c>
      <c r="AI69" s="1">
        <f t="shared" si="42"/>
        <v>1</v>
      </c>
      <c r="AJ69" s="1">
        <f t="shared" si="43"/>
        <v>0</v>
      </c>
      <c r="AK69" s="1">
        <f t="shared" si="44"/>
        <v>0</v>
      </c>
      <c r="AL69" s="1">
        <f t="shared" si="45"/>
        <v>0</v>
      </c>
      <c r="AM69" s="1">
        <f t="shared" si="46"/>
        <v>1</v>
      </c>
    </row>
    <row r="70" spans="11:39" x14ac:dyDescent="0.25">
      <c r="K70" s="1" t="s">
        <v>129</v>
      </c>
      <c r="L70" s="1">
        <v>4.8</v>
      </c>
      <c r="M70" s="1">
        <v>5</v>
      </c>
      <c r="N70" s="1">
        <v>2</v>
      </c>
      <c r="O70" s="1">
        <f t="shared" si="32"/>
        <v>0</v>
      </c>
      <c r="P70" s="1">
        <f t="shared" si="33"/>
        <v>0</v>
      </c>
      <c r="Q70" s="1">
        <f t="shared" si="34"/>
        <v>0</v>
      </c>
      <c r="R70" s="1">
        <f t="shared" si="35"/>
        <v>1</v>
      </c>
      <c r="S70" s="1">
        <f t="shared" si="36"/>
        <v>1</v>
      </c>
      <c r="U70" s="1" t="s">
        <v>157</v>
      </c>
      <c r="V70" s="1">
        <v>4.4000000000000004</v>
      </c>
      <c r="W70" s="1">
        <v>4</v>
      </c>
      <c r="X70" s="1">
        <v>7</v>
      </c>
      <c r="Y70" s="1">
        <f t="shared" si="37"/>
        <v>1</v>
      </c>
      <c r="Z70" s="1">
        <f t="shared" si="38"/>
        <v>0</v>
      </c>
      <c r="AA70" s="1">
        <f t="shared" si="39"/>
        <v>0</v>
      </c>
      <c r="AB70" s="1">
        <f t="shared" si="40"/>
        <v>0</v>
      </c>
      <c r="AC70" s="1">
        <f t="shared" si="41"/>
        <v>1</v>
      </c>
      <c r="AE70" s="1" t="s">
        <v>150</v>
      </c>
      <c r="AF70" s="1">
        <v>5.7</v>
      </c>
      <c r="AG70" s="1">
        <v>3</v>
      </c>
      <c r="AH70" s="1">
        <v>6</v>
      </c>
      <c r="AI70" s="1">
        <f t="shared" si="42"/>
        <v>1</v>
      </c>
      <c r="AJ70" s="1">
        <f t="shared" si="43"/>
        <v>0</v>
      </c>
      <c r="AK70" s="1">
        <f t="shared" si="44"/>
        <v>0</v>
      </c>
      <c r="AL70" s="1">
        <f t="shared" si="45"/>
        <v>0</v>
      </c>
      <c r="AM70" s="1">
        <f t="shared" si="46"/>
        <v>1</v>
      </c>
    </row>
    <row r="71" spans="11:39" x14ac:dyDescent="0.25">
      <c r="K71" s="1" t="s">
        <v>148</v>
      </c>
      <c r="L71" s="1">
        <v>7.1</v>
      </c>
      <c r="M71" s="1">
        <v>5</v>
      </c>
      <c r="N71" s="1">
        <v>2</v>
      </c>
      <c r="O71" s="1">
        <f t="shared" si="32"/>
        <v>0</v>
      </c>
      <c r="P71" s="1">
        <f t="shared" si="33"/>
        <v>0</v>
      </c>
      <c r="Q71" s="1">
        <f t="shared" si="34"/>
        <v>0</v>
      </c>
      <c r="R71" s="1">
        <f t="shared" si="35"/>
        <v>1</v>
      </c>
      <c r="S71" s="1">
        <f t="shared" si="36"/>
        <v>1</v>
      </c>
      <c r="U71" s="1" t="s">
        <v>67</v>
      </c>
      <c r="V71" s="1">
        <v>5.4</v>
      </c>
      <c r="W71" s="1">
        <v>4</v>
      </c>
      <c r="X71" s="1">
        <v>7</v>
      </c>
      <c r="Y71" s="1">
        <f t="shared" si="37"/>
        <v>1</v>
      </c>
      <c r="Z71" s="1">
        <f t="shared" si="38"/>
        <v>0</v>
      </c>
      <c r="AA71" s="1">
        <f t="shared" si="39"/>
        <v>0</v>
      </c>
      <c r="AB71" s="1">
        <f t="shared" si="40"/>
        <v>0</v>
      </c>
      <c r="AC71" s="1">
        <f t="shared" si="41"/>
        <v>1</v>
      </c>
      <c r="AE71" s="1" t="s">
        <v>77</v>
      </c>
      <c r="AF71" s="1">
        <v>4.7</v>
      </c>
      <c r="AG71" s="1">
        <v>3</v>
      </c>
      <c r="AH71" s="1">
        <v>6</v>
      </c>
      <c r="AI71" s="1">
        <f t="shared" si="42"/>
        <v>1</v>
      </c>
      <c r="AJ71" s="1">
        <f t="shared" si="43"/>
        <v>0</v>
      </c>
      <c r="AK71" s="1">
        <f t="shared" si="44"/>
        <v>0</v>
      </c>
      <c r="AL71" s="1">
        <f t="shared" si="45"/>
        <v>0</v>
      </c>
      <c r="AM71" s="1">
        <f t="shared" si="46"/>
        <v>1</v>
      </c>
    </row>
    <row r="72" spans="11:39" x14ac:dyDescent="0.25">
      <c r="K72" s="1" t="s">
        <v>155</v>
      </c>
      <c r="L72" s="1">
        <v>8.5</v>
      </c>
      <c r="M72" s="1">
        <v>5</v>
      </c>
      <c r="N72" s="1">
        <v>2</v>
      </c>
      <c r="O72" s="1">
        <f t="shared" si="32"/>
        <v>0</v>
      </c>
      <c r="P72" s="1">
        <f t="shared" si="33"/>
        <v>0</v>
      </c>
      <c r="Q72" s="1">
        <f t="shared" si="34"/>
        <v>0</v>
      </c>
      <c r="R72" s="1">
        <f t="shared" si="35"/>
        <v>1</v>
      </c>
      <c r="S72" s="1">
        <f t="shared" si="36"/>
        <v>1</v>
      </c>
      <c r="U72" s="1" t="s">
        <v>161</v>
      </c>
      <c r="V72" s="1">
        <v>4.2</v>
      </c>
      <c r="W72" s="1">
        <v>4</v>
      </c>
      <c r="X72" s="1">
        <v>7</v>
      </c>
      <c r="Y72" s="1">
        <f t="shared" si="37"/>
        <v>1</v>
      </c>
      <c r="Z72" s="1">
        <f t="shared" si="38"/>
        <v>0</v>
      </c>
      <c r="AA72" s="1">
        <f t="shared" si="39"/>
        <v>0</v>
      </c>
      <c r="AB72" s="1">
        <f t="shared" si="40"/>
        <v>0</v>
      </c>
      <c r="AC72" s="1">
        <f t="shared" si="41"/>
        <v>1</v>
      </c>
      <c r="AE72" s="1" t="s">
        <v>99</v>
      </c>
      <c r="AF72" s="1">
        <v>4.9000000000000004</v>
      </c>
      <c r="AG72" s="1">
        <v>3</v>
      </c>
      <c r="AH72" s="1">
        <v>6</v>
      </c>
      <c r="AI72" s="1">
        <f t="shared" si="42"/>
        <v>1</v>
      </c>
      <c r="AJ72" s="1">
        <f t="shared" si="43"/>
        <v>0</v>
      </c>
      <c r="AK72" s="1">
        <f t="shared" si="44"/>
        <v>0</v>
      </c>
      <c r="AL72" s="1">
        <f t="shared" si="45"/>
        <v>0</v>
      </c>
      <c r="AM72" s="1">
        <f t="shared" si="46"/>
        <v>1</v>
      </c>
    </row>
    <row r="73" spans="11:39" x14ac:dyDescent="0.25">
      <c r="K73" s="1" t="s">
        <v>148</v>
      </c>
      <c r="L73" s="1">
        <v>7.1</v>
      </c>
      <c r="M73" s="1">
        <v>5</v>
      </c>
      <c r="N73" s="1">
        <v>2</v>
      </c>
      <c r="O73" s="1">
        <f t="shared" si="32"/>
        <v>0</v>
      </c>
      <c r="P73" s="1">
        <f t="shared" si="33"/>
        <v>0</v>
      </c>
      <c r="Q73" s="1">
        <f t="shared" si="34"/>
        <v>0</v>
      </c>
      <c r="R73" s="1">
        <f t="shared" si="35"/>
        <v>1</v>
      </c>
      <c r="S73" s="1">
        <f t="shared" si="36"/>
        <v>1</v>
      </c>
      <c r="U73" s="1" t="s">
        <v>87</v>
      </c>
      <c r="V73" s="1">
        <v>5</v>
      </c>
      <c r="W73" s="1">
        <v>4</v>
      </c>
      <c r="X73" s="1">
        <v>7</v>
      </c>
      <c r="Y73" s="1">
        <f t="shared" si="37"/>
        <v>1</v>
      </c>
      <c r="Z73" s="1">
        <f t="shared" si="38"/>
        <v>0</v>
      </c>
      <c r="AA73" s="1">
        <f t="shared" si="39"/>
        <v>0</v>
      </c>
      <c r="AB73" s="1">
        <f t="shared" si="40"/>
        <v>0</v>
      </c>
      <c r="AC73" s="1">
        <f t="shared" si="41"/>
        <v>1</v>
      </c>
      <c r="AE73" s="1" t="s">
        <v>112</v>
      </c>
      <c r="AF73" s="1">
        <v>4.9000000000000004</v>
      </c>
      <c r="AG73" s="1">
        <v>3</v>
      </c>
      <c r="AH73" s="1">
        <v>6</v>
      </c>
      <c r="AI73" s="1">
        <f t="shared" si="42"/>
        <v>1</v>
      </c>
      <c r="AJ73" s="1">
        <f t="shared" si="43"/>
        <v>0</v>
      </c>
      <c r="AK73" s="1">
        <f t="shared" si="44"/>
        <v>0</v>
      </c>
      <c r="AL73" s="1">
        <f t="shared" si="45"/>
        <v>0</v>
      </c>
      <c r="AM73" s="1">
        <f t="shared" si="46"/>
        <v>1</v>
      </c>
    </row>
    <row r="74" spans="11:39" x14ac:dyDescent="0.25">
      <c r="K74" s="1" t="s">
        <v>126</v>
      </c>
      <c r="L74" s="1">
        <v>4.4000000000000004</v>
      </c>
      <c r="M74" s="1">
        <v>5</v>
      </c>
      <c r="N74" s="1">
        <v>2</v>
      </c>
      <c r="O74" s="1">
        <f t="shared" si="32"/>
        <v>0</v>
      </c>
      <c r="P74" s="1">
        <f t="shared" si="33"/>
        <v>0</v>
      </c>
      <c r="Q74" s="1">
        <f t="shared" si="34"/>
        <v>0</v>
      </c>
      <c r="R74" s="1">
        <f t="shared" si="35"/>
        <v>1</v>
      </c>
      <c r="S74" s="1">
        <f t="shared" si="36"/>
        <v>1</v>
      </c>
      <c r="U74" s="1" t="s">
        <v>93</v>
      </c>
      <c r="V74" s="1">
        <v>4.5</v>
      </c>
      <c r="W74" s="1">
        <v>4</v>
      </c>
      <c r="X74" s="1">
        <v>7</v>
      </c>
      <c r="Y74" s="1">
        <f t="shared" si="37"/>
        <v>1</v>
      </c>
      <c r="Z74" s="1">
        <f t="shared" si="38"/>
        <v>0</v>
      </c>
      <c r="AA74" s="1">
        <f t="shared" si="39"/>
        <v>0</v>
      </c>
      <c r="AB74" s="1">
        <f t="shared" si="40"/>
        <v>0</v>
      </c>
      <c r="AC74" s="1">
        <f t="shared" si="41"/>
        <v>1</v>
      </c>
      <c r="AE74" s="1" t="s">
        <v>177</v>
      </c>
      <c r="AF74" s="1">
        <v>4.8</v>
      </c>
      <c r="AG74" s="1">
        <v>3</v>
      </c>
      <c r="AH74" s="1">
        <v>6</v>
      </c>
      <c r="AI74" s="1">
        <f t="shared" si="42"/>
        <v>1</v>
      </c>
      <c r="AJ74" s="1">
        <f t="shared" si="43"/>
        <v>0</v>
      </c>
      <c r="AK74" s="1">
        <f t="shared" si="44"/>
        <v>0</v>
      </c>
      <c r="AL74" s="1">
        <f t="shared" si="45"/>
        <v>0</v>
      </c>
      <c r="AM74" s="1">
        <f t="shared" si="46"/>
        <v>1</v>
      </c>
    </row>
    <row r="75" spans="11:39" x14ac:dyDescent="0.25">
      <c r="K75" s="1" t="s">
        <v>150</v>
      </c>
      <c r="L75" s="1">
        <v>5.7</v>
      </c>
      <c r="M75" s="1">
        <v>5</v>
      </c>
      <c r="N75" s="1">
        <v>2</v>
      </c>
      <c r="O75" s="1">
        <f t="shared" si="32"/>
        <v>0</v>
      </c>
      <c r="P75" s="1">
        <f t="shared" si="33"/>
        <v>0</v>
      </c>
      <c r="Q75" s="1">
        <f t="shared" si="34"/>
        <v>0</v>
      </c>
      <c r="R75" s="1">
        <f t="shared" si="35"/>
        <v>1</v>
      </c>
      <c r="S75" s="1">
        <f t="shared" si="36"/>
        <v>1</v>
      </c>
      <c r="U75" s="1" t="s">
        <v>98</v>
      </c>
      <c r="V75" s="1">
        <v>5</v>
      </c>
      <c r="W75" s="1">
        <v>4</v>
      </c>
      <c r="X75" s="1">
        <v>7</v>
      </c>
      <c r="Y75" s="1">
        <f t="shared" si="37"/>
        <v>1</v>
      </c>
      <c r="Z75" s="1">
        <f t="shared" si="38"/>
        <v>0</v>
      </c>
      <c r="AA75" s="1">
        <f t="shared" si="39"/>
        <v>0</v>
      </c>
      <c r="AB75" s="1">
        <f t="shared" si="40"/>
        <v>0</v>
      </c>
      <c r="AC75" s="1">
        <f t="shared" si="41"/>
        <v>1</v>
      </c>
      <c r="AE75" s="1" t="s">
        <v>72</v>
      </c>
      <c r="AF75" s="1">
        <v>5.0999999999999996</v>
      </c>
      <c r="AG75" s="1">
        <v>3</v>
      </c>
      <c r="AH75" s="1">
        <v>6</v>
      </c>
      <c r="AI75" s="1">
        <f t="shared" si="42"/>
        <v>1</v>
      </c>
      <c r="AJ75" s="1">
        <f t="shared" si="43"/>
        <v>0</v>
      </c>
      <c r="AK75" s="1">
        <f t="shared" si="44"/>
        <v>0</v>
      </c>
      <c r="AL75" s="1">
        <f t="shared" si="45"/>
        <v>0</v>
      </c>
      <c r="AM75" s="1">
        <f t="shared" si="46"/>
        <v>1</v>
      </c>
    </row>
    <row r="76" spans="11:39" x14ac:dyDescent="0.25">
      <c r="K76" s="1" t="s">
        <v>158</v>
      </c>
      <c r="L76" s="1">
        <v>4.3</v>
      </c>
      <c r="M76" s="1">
        <v>5</v>
      </c>
      <c r="N76" s="1">
        <v>2</v>
      </c>
      <c r="O76" s="1">
        <f t="shared" si="32"/>
        <v>0</v>
      </c>
      <c r="P76" s="1">
        <f t="shared" si="33"/>
        <v>0</v>
      </c>
      <c r="Q76" s="1">
        <f t="shared" si="34"/>
        <v>0</v>
      </c>
      <c r="R76" s="1">
        <f t="shared" si="35"/>
        <v>1</v>
      </c>
      <c r="S76" s="1">
        <f t="shared" si="36"/>
        <v>1</v>
      </c>
      <c r="U76" s="1" t="s">
        <v>104</v>
      </c>
      <c r="V76" s="1">
        <v>5.4</v>
      </c>
      <c r="W76" s="1">
        <v>4</v>
      </c>
      <c r="X76" s="1">
        <v>7</v>
      </c>
      <c r="Y76" s="1">
        <f t="shared" si="37"/>
        <v>1</v>
      </c>
      <c r="Z76" s="1">
        <f t="shared" si="38"/>
        <v>0</v>
      </c>
      <c r="AA76" s="1">
        <f t="shared" si="39"/>
        <v>0</v>
      </c>
      <c r="AB76" s="1">
        <f t="shared" si="40"/>
        <v>0</v>
      </c>
      <c r="AC76" s="1">
        <f t="shared" si="41"/>
        <v>1</v>
      </c>
      <c r="AE76" s="1" t="s">
        <v>178</v>
      </c>
      <c r="AF76" s="1">
        <v>5.3</v>
      </c>
      <c r="AG76" s="1">
        <v>3</v>
      </c>
      <c r="AH76" s="1">
        <v>6</v>
      </c>
      <c r="AI76" s="1">
        <f t="shared" si="42"/>
        <v>1</v>
      </c>
      <c r="AJ76" s="1">
        <f t="shared" si="43"/>
        <v>0</v>
      </c>
      <c r="AK76" s="1">
        <f t="shared" si="44"/>
        <v>0</v>
      </c>
      <c r="AL76" s="1">
        <f t="shared" si="45"/>
        <v>0</v>
      </c>
      <c r="AM76" s="1">
        <f t="shared" si="46"/>
        <v>1</v>
      </c>
    </row>
    <row r="77" spans="11:39" x14ac:dyDescent="0.25">
      <c r="K77" s="1" t="s">
        <v>159</v>
      </c>
      <c r="L77" s="1">
        <v>4.3</v>
      </c>
      <c r="M77" s="1">
        <v>5</v>
      </c>
      <c r="N77" s="1">
        <v>2</v>
      </c>
      <c r="O77" s="1">
        <f t="shared" si="32"/>
        <v>0</v>
      </c>
      <c r="P77" s="1">
        <f t="shared" si="33"/>
        <v>0</v>
      </c>
      <c r="Q77" s="1">
        <f t="shared" si="34"/>
        <v>0</v>
      </c>
      <c r="R77" s="1">
        <f t="shared" si="35"/>
        <v>1</v>
      </c>
      <c r="S77" s="1">
        <f t="shared" si="36"/>
        <v>1</v>
      </c>
      <c r="U77" s="1" t="s">
        <v>62</v>
      </c>
      <c r="V77" s="1">
        <v>4.5</v>
      </c>
      <c r="W77" s="1">
        <v>4</v>
      </c>
      <c r="X77" s="1">
        <v>7</v>
      </c>
      <c r="Y77" s="1">
        <f t="shared" si="37"/>
        <v>1</v>
      </c>
      <c r="Z77" s="1">
        <f t="shared" si="38"/>
        <v>0</v>
      </c>
      <c r="AA77" s="1">
        <f t="shared" si="39"/>
        <v>0</v>
      </c>
      <c r="AB77" s="1">
        <f t="shared" si="40"/>
        <v>0</v>
      </c>
      <c r="AC77" s="1">
        <f t="shared" si="41"/>
        <v>1</v>
      </c>
      <c r="AE77" s="1" t="s">
        <v>189</v>
      </c>
      <c r="AF77" s="1">
        <v>4.4000000000000004</v>
      </c>
      <c r="AG77" s="1">
        <v>3</v>
      </c>
      <c r="AH77" s="1">
        <v>6</v>
      </c>
      <c r="AI77" s="1">
        <f t="shared" si="42"/>
        <v>1</v>
      </c>
      <c r="AJ77" s="1">
        <f t="shared" si="43"/>
        <v>0</v>
      </c>
      <c r="AK77" s="1">
        <f t="shared" si="44"/>
        <v>0</v>
      </c>
      <c r="AL77" s="1">
        <f t="shared" si="45"/>
        <v>0</v>
      </c>
      <c r="AM77" s="1">
        <f t="shared" si="46"/>
        <v>1</v>
      </c>
    </row>
    <row r="78" spans="11:39" x14ac:dyDescent="0.25">
      <c r="K78" s="1" t="s">
        <v>101</v>
      </c>
      <c r="L78" s="1">
        <v>4.9000000000000004</v>
      </c>
      <c r="M78" s="1">
        <v>5</v>
      </c>
      <c r="N78" s="1">
        <v>2</v>
      </c>
      <c r="O78" s="1">
        <f t="shared" si="32"/>
        <v>0</v>
      </c>
      <c r="P78" s="1">
        <f t="shared" si="33"/>
        <v>0</v>
      </c>
      <c r="Q78" s="1">
        <f t="shared" si="34"/>
        <v>0</v>
      </c>
      <c r="R78" s="1">
        <f t="shared" si="35"/>
        <v>1</v>
      </c>
      <c r="S78" s="1">
        <f t="shared" si="36"/>
        <v>1</v>
      </c>
      <c r="U78" s="1" t="s">
        <v>123</v>
      </c>
      <c r="V78" s="1">
        <v>4.4000000000000004</v>
      </c>
      <c r="W78" s="1">
        <v>4</v>
      </c>
      <c r="X78" s="1">
        <v>7</v>
      </c>
      <c r="Y78" s="1">
        <f t="shared" si="37"/>
        <v>1</v>
      </c>
      <c r="Z78" s="1">
        <f t="shared" si="38"/>
        <v>0</v>
      </c>
      <c r="AA78" s="1">
        <f t="shared" si="39"/>
        <v>0</v>
      </c>
      <c r="AB78" s="1">
        <f t="shared" si="40"/>
        <v>0</v>
      </c>
      <c r="AC78" s="1">
        <f t="shared" si="41"/>
        <v>1</v>
      </c>
      <c r="AE78" s="1" t="s">
        <v>145</v>
      </c>
      <c r="AF78" s="1">
        <v>4.7</v>
      </c>
      <c r="AG78" s="1">
        <v>3</v>
      </c>
      <c r="AH78" s="1">
        <v>6</v>
      </c>
      <c r="AI78" s="1">
        <f t="shared" si="42"/>
        <v>1</v>
      </c>
      <c r="AJ78" s="1">
        <f t="shared" si="43"/>
        <v>0</v>
      </c>
      <c r="AK78" s="1">
        <f t="shared" si="44"/>
        <v>0</v>
      </c>
      <c r="AL78" s="1">
        <f t="shared" si="45"/>
        <v>0</v>
      </c>
      <c r="AM78" s="1">
        <f t="shared" si="46"/>
        <v>1</v>
      </c>
    </row>
    <row r="79" spans="11:39" x14ac:dyDescent="0.25">
      <c r="K79" s="1" t="s">
        <v>89</v>
      </c>
      <c r="L79" s="1">
        <v>6.2</v>
      </c>
      <c r="M79" s="1">
        <v>5</v>
      </c>
      <c r="N79" s="1">
        <v>2</v>
      </c>
      <c r="O79" s="1">
        <f t="shared" si="32"/>
        <v>0</v>
      </c>
      <c r="P79" s="1">
        <f t="shared" si="33"/>
        <v>0</v>
      </c>
      <c r="Q79" s="1">
        <f t="shared" si="34"/>
        <v>0</v>
      </c>
      <c r="R79" s="1">
        <f t="shared" si="35"/>
        <v>1</v>
      </c>
      <c r="S79" s="1">
        <f t="shared" si="36"/>
        <v>1</v>
      </c>
      <c r="U79" s="1" t="s">
        <v>139</v>
      </c>
      <c r="V79" s="1">
        <v>4.4000000000000004</v>
      </c>
      <c r="W79" s="1">
        <v>4</v>
      </c>
      <c r="X79" s="1">
        <v>7</v>
      </c>
      <c r="Y79" s="1">
        <f t="shared" si="37"/>
        <v>1</v>
      </c>
      <c r="Z79" s="1">
        <f t="shared" si="38"/>
        <v>0</v>
      </c>
      <c r="AA79" s="1">
        <f t="shared" si="39"/>
        <v>0</v>
      </c>
      <c r="AB79" s="1">
        <f t="shared" si="40"/>
        <v>0</v>
      </c>
      <c r="AC79" s="1">
        <f t="shared" si="41"/>
        <v>1</v>
      </c>
      <c r="AE79" s="1" t="s">
        <v>101</v>
      </c>
      <c r="AF79" s="1">
        <v>4.9000000000000004</v>
      </c>
      <c r="AG79" s="1">
        <v>3</v>
      </c>
      <c r="AH79" s="1">
        <v>6</v>
      </c>
      <c r="AI79" s="1">
        <f t="shared" si="42"/>
        <v>1</v>
      </c>
      <c r="AJ79" s="1">
        <f t="shared" si="43"/>
        <v>0</v>
      </c>
      <c r="AK79" s="1">
        <f t="shared" si="44"/>
        <v>0</v>
      </c>
      <c r="AL79" s="1">
        <f t="shared" si="45"/>
        <v>0</v>
      </c>
      <c r="AM79" s="1">
        <f t="shared" si="46"/>
        <v>1</v>
      </c>
    </row>
    <row r="80" spans="11:39" x14ac:dyDescent="0.25">
      <c r="K80" s="1" t="s">
        <v>155</v>
      </c>
      <c r="L80" s="1">
        <v>8.5</v>
      </c>
      <c r="M80" s="1">
        <v>5</v>
      </c>
      <c r="N80" s="1">
        <v>2</v>
      </c>
      <c r="O80" s="1">
        <f t="shared" ref="O80:O111" si="47">IF(AND((10&gt;N80),(N80&gt;M80),(M80&gt;2)),1,0)</f>
        <v>0</v>
      </c>
      <c r="P80" s="1">
        <f t="shared" si="33"/>
        <v>0</v>
      </c>
      <c r="Q80" s="1">
        <f t="shared" si="34"/>
        <v>0</v>
      </c>
      <c r="R80" s="1">
        <f t="shared" si="35"/>
        <v>1</v>
      </c>
      <c r="S80" s="1">
        <f t="shared" si="36"/>
        <v>1</v>
      </c>
      <c r="U80" s="1" t="s">
        <v>80</v>
      </c>
      <c r="V80" s="1">
        <v>4.9000000000000004</v>
      </c>
      <c r="W80" s="1">
        <v>4</v>
      </c>
      <c r="X80" s="1">
        <v>7</v>
      </c>
      <c r="Y80" s="1">
        <f t="shared" si="37"/>
        <v>1</v>
      </c>
      <c r="Z80" s="1">
        <f t="shared" si="38"/>
        <v>0</v>
      </c>
      <c r="AA80" s="1">
        <f t="shared" si="39"/>
        <v>0</v>
      </c>
      <c r="AB80" s="1">
        <f t="shared" si="40"/>
        <v>0</v>
      </c>
      <c r="AC80" s="1">
        <f t="shared" si="41"/>
        <v>1</v>
      </c>
      <c r="AE80" s="1" t="s">
        <v>123</v>
      </c>
      <c r="AF80" s="1">
        <v>4.4000000000000004</v>
      </c>
      <c r="AG80" s="1">
        <v>3</v>
      </c>
      <c r="AH80" s="1">
        <v>6</v>
      </c>
      <c r="AI80" s="1">
        <f t="shared" si="42"/>
        <v>1</v>
      </c>
      <c r="AJ80" s="1">
        <f t="shared" si="43"/>
        <v>0</v>
      </c>
      <c r="AK80" s="1">
        <f t="shared" si="44"/>
        <v>0</v>
      </c>
      <c r="AL80" s="1">
        <f t="shared" si="45"/>
        <v>0</v>
      </c>
      <c r="AM80" s="1">
        <f t="shared" si="46"/>
        <v>1</v>
      </c>
    </row>
    <row r="81" spans="11:39" x14ac:dyDescent="0.25">
      <c r="K81" s="1" t="s">
        <v>81</v>
      </c>
      <c r="L81" s="1">
        <v>4.5999999999999996</v>
      </c>
      <c r="M81" s="1">
        <v>5</v>
      </c>
      <c r="N81" s="1">
        <v>2</v>
      </c>
      <c r="O81" s="1">
        <f t="shared" si="47"/>
        <v>0</v>
      </c>
      <c r="P81" s="1">
        <f t="shared" si="33"/>
        <v>0</v>
      </c>
      <c r="Q81" s="1">
        <f t="shared" si="34"/>
        <v>0</v>
      </c>
      <c r="R81" s="1">
        <f t="shared" si="35"/>
        <v>1</v>
      </c>
      <c r="S81" s="1">
        <f t="shared" si="36"/>
        <v>1</v>
      </c>
      <c r="U81" s="1" t="s">
        <v>137</v>
      </c>
      <c r="V81" s="1">
        <v>5.3</v>
      </c>
      <c r="W81" s="1">
        <v>4</v>
      </c>
      <c r="X81" s="1">
        <v>7</v>
      </c>
      <c r="Y81" s="1">
        <f t="shared" si="37"/>
        <v>1</v>
      </c>
      <c r="Z81" s="1">
        <f t="shared" si="38"/>
        <v>0</v>
      </c>
      <c r="AA81" s="1">
        <f t="shared" si="39"/>
        <v>0</v>
      </c>
      <c r="AB81" s="1">
        <f t="shared" si="40"/>
        <v>0</v>
      </c>
      <c r="AC81" s="1">
        <f t="shared" si="41"/>
        <v>1</v>
      </c>
      <c r="AE81" s="1" t="s">
        <v>116</v>
      </c>
      <c r="AF81" s="1">
        <v>4</v>
      </c>
      <c r="AG81" s="1">
        <v>3</v>
      </c>
      <c r="AH81" s="1">
        <v>6</v>
      </c>
      <c r="AI81" s="1">
        <f t="shared" si="42"/>
        <v>1</v>
      </c>
      <c r="AJ81" s="1">
        <f t="shared" si="43"/>
        <v>0</v>
      </c>
      <c r="AK81" s="1">
        <f t="shared" si="44"/>
        <v>0</v>
      </c>
      <c r="AL81" s="1">
        <f t="shared" si="45"/>
        <v>0</v>
      </c>
      <c r="AM81" s="1">
        <f t="shared" si="46"/>
        <v>1</v>
      </c>
    </row>
    <row r="82" spans="11:39" x14ac:dyDescent="0.25">
      <c r="K82" s="1" t="s">
        <v>134</v>
      </c>
      <c r="L82" s="1">
        <v>6.3</v>
      </c>
      <c r="M82" s="1">
        <v>5</v>
      </c>
      <c r="N82" s="1">
        <v>2</v>
      </c>
      <c r="O82" s="1">
        <f t="shared" si="47"/>
        <v>0</v>
      </c>
      <c r="P82" s="1">
        <f t="shared" si="33"/>
        <v>0</v>
      </c>
      <c r="Q82" s="1">
        <f t="shared" si="34"/>
        <v>0</v>
      </c>
      <c r="R82" s="1">
        <f t="shared" si="35"/>
        <v>1</v>
      </c>
      <c r="S82" s="1">
        <f t="shared" si="36"/>
        <v>1</v>
      </c>
      <c r="U82" s="1" t="s">
        <v>97</v>
      </c>
      <c r="V82" s="1">
        <v>4.5</v>
      </c>
      <c r="W82" s="1">
        <v>4</v>
      </c>
      <c r="X82" s="1">
        <v>7</v>
      </c>
      <c r="Y82" s="1">
        <f t="shared" si="37"/>
        <v>1</v>
      </c>
      <c r="Z82" s="1">
        <f t="shared" si="38"/>
        <v>0</v>
      </c>
      <c r="AA82" s="1">
        <f t="shared" si="39"/>
        <v>0</v>
      </c>
      <c r="AB82" s="1">
        <f t="shared" si="40"/>
        <v>0</v>
      </c>
      <c r="AC82" s="1">
        <f t="shared" si="41"/>
        <v>1</v>
      </c>
      <c r="AE82" s="1" t="s">
        <v>184</v>
      </c>
      <c r="AF82" s="1">
        <v>5.4</v>
      </c>
      <c r="AG82" s="1">
        <v>3</v>
      </c>
      <c r="AH82" s="1">
        <v>6</v>
      </c>
      <c r="AI82" s="1">
        <f t="shared" si="42"/>
        <v>1</v>
      </c>
      <c r="AJ82" s="1">
        <f t="shared" si="43"/>
        <v>0</v>
      </c>
      <c r="AK82" s="1">
        <f t="shared" si="44"/>
        <v>0</v>
      </c>
      <c r="AL82" s="1">
        <f t="shared" si="45"/>
        <v>0</v>
      </c>
      <c r="AM82" s="1">
        <f t="shared" si="46"/>
        <v>1</v>
      </c>
    </row>
    <row r="83" spans="11:39" x14ac:dyDescent="0.25">
      <c r="K83" s="1" t="s">
        <v>148</v>
      </c>
      <c r="L83" s="1">
        <v>7.1</v>
      </c>
      <c r="M83" s="1">
        <v>5</v>
      </c>
      <c r="N83" s="1">
        <v>2</v>
      </c>
      <c r="O83" s="1">
        <f t="shared" si="47"/>
        <v>0</v>
      </c>
      <c r="P83" s="1">
        <f t="shared" si="33"/>
        <v>0</v>
      </c>
      <c r="Q83" s="1">
        <f t="shared" si="34"/>
        <v>0</v>
      </c>
      <c r="R83" s="1">
        <f t="shared" si="35"/>
        <v>1</v>
      </c>
      <c r="S83" s="1">
        <f t="shared" si="36"/>
        <v>1</v>
      </c>
      <c r="U83" s="1" t="s">
        <v>65</v>
      </c>
      <c r="V83" s="1">
        <v>5.0999999999999996</v>
      </c>
      <c r="W83" s="1">
        <v>4</v>
      </c>
      <c r="X83" s="1">
        <v>7</v>
      </c>
      <c r="Y83" s="1">
        <f t="shared" si="37"/>
        <v>1</v>
      </c>
      <c r="Z83" s="1">
        <f t="shared" si="38"/>
        <v>0</v>
      </c>
      <c r="AA83" s="1">
        <f t="shared" si="39"/>
        <v>0</v>
      </c>
      <c r="AB83" s="1">
        <f t="shared" si="40"/>
        <v>0</v>
      </c>
      <c r="AC83" s="1">
        <f t="shared" si="41"/>
        <v>1</v>
      </c>
      <c r="AE83" s="1" t="s">
        <v>185</v>
      </c>
      <c r="AF83" s="1">
        <v>4.5</v>
      </c>
      <c r="AG83" s="1">
        <v>3</v>
      </c>
      <c r="AH83" s="1">
        <v>6</v>
      </c>
      <c r="AI83" s="1">
        <f t="shared" si="42"/>
        <v>1</v>
      </c>
      <c r="AJ83" s="1">
        <f t="shared" si="43"/>
        <v>0</v>
      </c>
      <c r="AK83" s="1">
        <f t="shared" si="44"/>
        <v>0</v>
      </c>
      <c r="AL83" s="1">
        <f t="shared" si="45"/>
        <v>0</v>
      </c>
      <c r="AM83" s="1">
        <f t="shared" si="46"/>
        <v>1</v>
      </c>
    </row>
    <row r="84" spans="11:39" x14ac:dyDescent="0.25">
      <c r="K84" s="1" t="s">
        <v>163</v>
      </c>
      <c r="L84" s="1">
        <v>5.6</v>
      </c>
      <c r="M84" s="1">
        <v>5</v>
      </c>
      <c r="N84" s="1">
        <v>2</v>
      </c>
      <c r="O84" s="1">
        <f t="shared" si="47"/>
        <v>0</v>
      </c>
      <c r="P84" s="1">
        <f t="shared" si="33"/>
        <v>0</v>
      </c>
      <c r="Q84" s="1">
        <f t="shared" si="34"/>
        <v>0</v>
      </c>
      <c r="R84" s="1">
        <f t="shared" si="35"/>
        <v>1</v>
      </c>
      <c r="S84" s="1">
        <f t="shared" si="36"/>
        <v>1</v>
      </c>
      <c r="U84" s="1" t="s">
        <v>124</v>
      </c>
      <c r="V84" s="1">
        <v>4.5</v>
      </c>
      <c r="W84" s="1">
        <v>4</v>
      </c>
      <c r="X84" s="1">
        <v>7</v>
      </c>
      <c r="Y84" s="1">
        <f t="shared" si="37"/>
        <v>1</v>
      </c>
      <c r="Z84" s="1">
        <f t="shared" si="38"/>
        <v>0</v>
      </c>
      <c r="AA84" s="1">
        <f t="shared" si="39"/>
        <v>0</v>
      </c>
      <c r="AB84" s="1">
        <f t="shared" si="40"/>
        <v>0</v>
      </c>
      <c r="AC84" s="1">
        <f t="shared" si="41"/>
        <v>1</v>
      </c>
      <c r="AE84" s="1" t="s">
        <v>145</v>
      </c>
      <c r="AF84" s="1">
        <v>4.7</v>
      </c>
      <c r="AG84" s="1">
        <v>3</v>
      </c>
      <c r="AH84" s="1">
        <v>6</v>
      </c>
      <c r="AI84" s="1">
        <f t="shared" si="42"/>
        <v>1</v>
      </c>
      <c r="AJ84" s="1">
        <f t="shared" si="43"/>
        <v>0</v>
      </c>
      <c r="AK84" s="1">
        <f t="shared" si="44"/>
        <v>0</v>
      </c>
      <c r="AL84" s="1">
        <f t="shared" si="45"/>
        <v>0</v>
      </c>
      <c r="AM84" s="1">
        <f t="shared" si="46"/>
        <v>1</v>
      </c>
    </row>
    <row r="85" spans="11:39" x14ac:dyDescent="0.25">
      <c r="K85" s="1" t="s">
        <v>60</v>
      </c>
      <c r="L85" s="1">
        <v>5.3</v>
      </c>
      <c r="M85" s="1">
        <v>5</v>
      </c>
      <c r="N85" s="1">
        <v>1</v>
      </c>
      <c r="O85" s="1">
        <f t="shared" si="47"/>
        <v>0</v>
      </c>
      <c r="P85" s="1">
        <f t="shared" si="33"/>
        <v>0</v>
      </c>
      <c r="Q85" s="1">
        <f t="shared" si="34"/>
        <v>0</v>
      </c>
      <c r="R85" s="1">
        <f t="shared" si="35"/>
        <v>1</v>
      </c>
      <c r="S85" s="1">
        <f t="shared" si="36"/>
        <v>1</v>
      </c>
      <c r="U85" s="1" t="s">
        <v>67</v>
      </c>
      <c r="V85" s="1">
        <v>5.4</v>
      </c>
      <c r="W85" s="1">
        <v>4</v>
      </c>
      <c r="X85" s="1">
        <v>7</v>
      </c>
      <c r="Y85" s="1">
        <f t="shared" si="37"/>
        <v>1</v>
      </c>
      <c r="Z85" s="1">
        <f t="shared" si="38"/>
        <v>0</v>
      </c>
      <c r="AA85" s="1">
        <f t="shared" si="39"/>
        <v>0</v>
      </c>
      <c r="AB85" s="1">
        <f t="shared" si="40"/>
        <v>0</v>
      </c>
      <c r="AC85" s="1">
        <f t="shared" si="41"/>
        <v>1</v>
      </c>
      <c r="AE85" s="1" t="s">
        <v>74</v>
      </c>
      <c r="AF85" s="1">
        <v>4.4000000000000004</v>
      </c>
      <c r="AG85" s="1">
        <v>3</v>
      </c>
      <c r="AH85" s="1">
        <v>6</v>
      </c>
      <c r="AI85" s="1">
        <f t="shared" si="42"/>
        <v>1</v>
      </c>
      <c r="AJ85" s="1">
        <f t="shared" si="43"/>
        <v>0</v>
      </c>
      <c r="AK85" s="1">
        <f t="shared" si="44"/>
        <v>0</v>
      </c>
      <c r="AL85" s="1">
        <f t="shared" si="45"/>
        <v>0</v>
      </c>
      <c r="AM85" s="1">
        <f t="shared" si="46"/>
        <v>1</v>
      </c>
    </row>
    <row r="86" spans="11:39" x14ac:dyDescent="0.25">
      <c r="K86" s="1" t="s">
        <v>70</v>
      </c>
      <c r="L86" s="1">
        <v>3.7</v>
      </c>
      <c r="M86" s="1">
        <v>5</v>
      </c>
      <c r="N86" s="1">
        <v>1</v>
      </c>
      <c r="O86" s="1">
        <f t="shared" si="47"/>
        <v>0</v>
      </c>
      <c r="P86" s="1">
        <f t="shared" si="33"/>
        <v>0</v>
      </c>
      <c r="Q86" s="1">
        <f t="shared" si="34"/>
        <v>0</v>
      </c>
      <c r="R86" s="1">
        <f t="shared" si="35"/>
        <v>1</v>
      </c>
      <c r="S86" s="1">
        <f t="shared" si="36"/>
        <v>1</v>
      </c>
      <c r="U86" s="1" t="s">
        <v>87</v>
      </c>
      <c r="V86" s="1">
        <v>5</v>
      </c>
      <c r="W86" s="1">
        <v>4</v>
      </c>
      <c r="X86" s="1">
        <v>7</v>
      </c>
      <c r="Y86" s="1">
        <f t="shared" si="37"/>
        <v>1</v>
      </c>
      <c r="Z86" s="1">
        <f t="shared" si="38"/>
        <v>0</v>
      </c>
      <c r="AA86" s="1">
        <f t="shared" si="39"/>
        <v>0</v>
      </c>
      <c r="AB86" s="1">
        <f t="shared" si="40"/>
        <v>0</v>
      </c>
      <c r="AC86" s="1">
        <f t="shared" si="41"/>
        <v>1</v>
      </c>
      <c r="AE86" s="1" t="s">
        <v>106</v>
      </c>
      <c r="AF86" s="1">
        <v>4.3</v>
      </c>
      <c r="AG86" s="1">
        <v>3</v>
      </c>
      <c r="AH86" s="1">
        <v>6</v>
      </c>
      <c r="AI86" s="1">
        <f t="shared" si="42"/>
        <v>1</v>
      </c>
      <c r="AJ86" s="1">
        <f t="shared" si="43"/>
        <v>0</v>
      </c>
      <c r="AK86" s="1">
        <f t="shared" si="44"/>
        <v>0</v>
      </c>
      <c r="AL86" s="1">
        <f t="shared" si="45"/>
        <v>0</v>
      </c>
      <c r="AM86" s="1">
        <f t="shared" si="46"/>
        <v>1</v>
      </c>
    </row>
    <row r="87" spans="11:39" x14ac:dyDescent="0.25">
      <c r="K87" s="1" t="s">
        <v>63</v>
      </c>
      <c r="L87" s="1">
        <v>4.4000000000000004</v>
      </c>
      <c r="M87" s="1">
        <v>5</v>
      </c>
      <c r="N87" s="1">
        <v>1</v>
      </c>
      <c r="O87" s="1">
        <f t="shared" si="47"/>
        <v>0</v>
      </c>
      <c r="P87" s="1">
        <f t="shared" si="33"/>
        <v>0</v>
      </c>
      <c r="Q87" s="1">
        <f t="shared" si="34"/>
        <v>0</v>
      </c>
      <c r="R87" s="1">
        <f t="shared" si="35"/>
        <v>1</v>
      </c>
      <c r="S87" s="1">
        <f t="shared" si="36"/>
        <v>1</v>
      </c>
      <c r="U87" s="1" t="s">
        <v>122</v>
      </c>
      <c r="V87" s="1">
        <v>4.5</v>
      </c>
      <c r="W87" s="1">
        <v>4</v>
      </c>
      <c r="X87" s="1">
        <v>7</v>
      </c>
      <c r="Y87" s="1">
        <f t="shared" si="37"/>
        <v>1</v>
      </c>
      <c r="Z87" s="1">
        <f t="shared" si="38"/>
        <v>0</v>
      </c>
      <c r="AA87" s="1">
        <f t="shared" si="39"/>
        <v>0</v>
      </c>
      <c r="AB87" s="1">
        <f t="shared" si="40"/>
        <v>0</v>
      </c>
      <c r="AC87" s="1">
        <f t="shared" si="41"/>
        <v>1</v>
      </c>
      <c r="AE87" s="1" t="s">
        <v>115</v>
      </c>
      <c r="AF87" s="1">
        <v>4.9000000000000004</v>
      </c>
      <c r="AG87" s="1">
        <v>3</v>
      </c>
      <c r="AH87" s="1">
        <v>6</v>
      </c>
      <c r="AI87" s="1">
        <f t="shared" si="42"/>
        <v>1</v>
      </c>
      <c r="AJ87" s="1">
        <f t="shared" si="43"/>
        <v>0</v>
      </c>
      <c r="AK87" s="1">
        <f t="shared" si="44"/>
        <v>0</v>
      </c>
      <c r="AL87" s="1">
        <f t="shared" si="45"/>
        <v>0</v>
      </c>
      <c r="AM87" s="1">
        <f t="shared" si="46"/>
        <v>1</v>
      </c>
    </row>
    <row r="88" spans="11:39" x14ac:dyDescent="0.25">
      <c r="K88" s="1" t="s">
        <v>85</v>
      </c>
      <c r="L88" s="1">
        <v>4.8</v>
      </c>
      <c r="M88" s="1">
        <v>5</v>
      </c>
      <c r="N88" s="1">
        <v>1</v>
      </c>
      <c r="O88" s="1">
        <f t="shared" si="47"/>
        <v>0</v>
      </c>
      <c r="P88" s="1">
        <f t="shared" si="33"/>
        <v>0</v>
      </c>
      <c r="Q88" s="1">
        <f t="shared" si="34"/>
        <v>0</v>
      </c>
      <c r="R88" s="1">
        <f t="shared" si="35"/>
        <v>1</v>
      </c>
      <c r="S88" s="1">
        <f t="shared" si="36"/>
        <v>1</v>
      </c>
      <c r="U88" s="1" t="s">
        <v>124</v>
      </c>
      <c r="V88" s="1">
        <v>4.5</v>
      </c>
      <c r="W88" s="1">
        <v>4</v>
      </c>
      <c r="X88" s="1">
        <v>7</v>
      </c>
      <c r="Y88" s="1">
        <f t="shared" si="37"/>
        <v>1</v>
      </c>
      <c r="Z88" s="1">
        <f t="shared" si="38"/>
        <v>0</v>
      </c>
      <c r="AA88" s="1">
        <f t="shared" si="39"/>
        <v>0</v>
      </c>
      <c r="AB88" s="1">
        <f t="shared" si="40"/>
        <v>0</v>
      </c>
      <c r="AC88" s="1">
        <f t="shared" si="41"/>
        <v>1</v>
      </c>
      <c r="AE88" s="1" t="s">
        <v>194</v>
      </c>
      <c r="AF88" s="1">
        <v>5.2</v>
      </c>
      <c r="AG88" s="1">
        <v>3</v>
      </c>
      <c r="AH88" s="1">
        <v>6</v>
      </c>
      <c r="AI88" s="1">
        <f t="shared" si="42"/>
        <v>1</v>
      </c>
      <c r="AJ88" s="1">
        <f t="shared" si="43"/>
        <v>0</v>
      </c>
      <c r="AK88" s="1">
        <f t="shared" si="44"/>
        <v>0</v>
      </c>
      <c r="AL88" s="1">
        <f t="shared" si="45"/>
        <v>0</v>
      </c>
      <c r="AM88" s="1">
        <f t="shared" si="46"/>
        <v>1</v>
      </c>
    </row>
    <row r="89" spans="11:39" x14ac:dyDescent="0.25">
      <c r="K89" s="1" t="s">
        <v>59</v>
      </c>
      <c r="L89" s="1">
        <v>6.7</v>
      </c>
      <c r="M89" s="1">
        <v>5</v>
      </c>
      <c r="N89" s="1">
        <v>1</v>
      </c>
      <c r="O89" s="1">
        <f t="shared" si="47"/>
        <v>0</v>
      </c>
      <c r="P89" s="1">
        <f t="shared" si="33"/>
        <v>0</v>
      </c>
      <c r="Q89" s="1">
        <f t="shared" si="34"/>
        <v>0</v>
      </c>
      <c r="R89" s="1">
        <f t="shared" si="35"/>
        <v>1</v>
      </c>
      <c r="S89" s="1">
        <f t="shared" si="36"/>
        <v>1</v>
      </c>
      <c r="U89" s="1" t="s">
        <v>165</v>
      </c>
      <c r="V89" s="1">
        <v>7.1</v>
      </c>
      <c r="W89" s="1">
        <v>4</v>
      </c>
      <c r="X89" s="1">
        <v>7</v>
      </c>
      <c r="Y89" s="1">
        <f t="shared" si="37"/>
        <v>1</v>
      </c>
      <c r="Z89" s="1">
        <f t="shared" si="38"/>
        <v>0</v>
      </c>
      <c r="AA89" s="1">
        <f t="shared" si="39"/>
        <v>0</v>
      </c>
      <c r="AB89" s="1">
        <f t="shared" si="40"/>
        <v>0</v>
      </c>
      <c r="AC89" s="1">
        <f t="shared" si="41"/>
        <v>1</v>
      </c>
      <c r="AE89" s="1" t="s">
        <v>106</v>
      </c>
      <c r="AF89" s="1">
        <v>4.3</v>
      </c>
      <c r="AG89" s="1">
        <v>3</v>
      </c>
      <c r="AH89" s="1">
        <v>6</v>
      </c>
      <c r="AI89" s="1">
        <f t="shared" si="42"/>
        <v>1</v>
      </c>
      <c r="AJ89" s="1">
        <f t="shared" si="43"/>
        <v>0</v>
      </c>
      <c r="AK89" s="1">
        <f t="shared" si="44"/>
        <v>0</v>
      </c>
      <c r="AL89" s="1">
        <f t="shared" si="45"/>
        <v>0</v>
      </c>
      <c r="AM89" s="1">
        <f t="shared" si="46"/>
        <v>1</v>
      </c>
    </row>
    <row r="90" spans="11:39" x14ac:dyDescent="0.25">
      <c r="K90" s="1" t="s">
        <v>172</v>
      </c>
      <c r="L90" s="1">
        <v>4.2</v>
      </c>
      <c r="M90" s="1">
        <v>5</v>
      </c>
      <c r="N90" s="1">
        <v>1</v>
      </c>
      <c r="O90" s="1">
        <f t="shared" si="47"/>
        <v>0</v>
      </c>
      <c r="P90" s="1">
        <f t="shared" si="33"/>
        <v>0</v>
      </c>
      <c r="Q90" s="1">
        <f t="shared" si="34"/>
        <v>0</v>
      </c>
      <c r="R90" s="1">
        <f t="shared" si="35"/>
        <v>1</v>
      </c>
      <c r="S90" s="1">
        <f t="shared" si="36"/>
        <v>1</v>
      </c>
      <c r="U90" s="1" t="s">
        <v>167</v>
      </c>
      <c r="V90" s="1">
        <v>4.5</v>
      </c>
      <c r="W90" s="1">
        <v>4</v>
      </c>
      <c r="X90" s="1">
        <v>7</v>
      </c>
      <c r="Y90" s="1">
        <f t="shared" si="37"/>
        <v>1</v>
      </c>
      <c r="Z90" s="1">
        <f t="shared" si="38"/>
        <v>0</v>
      </c>
      <c r="AA90" s="1">
        <f t="shared" si="39"/>
        <v>0</v>
      </c>
      <c r="AB90" s="1">
        <f t="shared" si="40"/>
        <v>0</v>
      </c>
      <c r="AC90" s="1">
        <f t="shared" si="41"/>
        <v>1</v>
      </c>
      <c r="AE90" s="1" t="s">
        <v>142</v>
      </c>
      <c r="AF90" s="1">
        <v>4.4000000000000004</v>
      </c>
      <c r="AG90" s="1">
        <v>3</v>
      </c>
      <c r="AH90" s="1">
        <v>6</v>
      </c>
      <c r="AI90" s="1">
        <f t="shared" si="42"/>
        <v>1</v>
      </c>
      <c r="AJ90" s="1">
        <f t="shared" si="43"/>
        <v>0</v>
      </c>
      <c r="AK90" s="1">
        <f t="shared" si="44"/>
        <v>0</v>
      </c>
      <c r="AL90" s="1">
        <f t="shared" si="45"/>
        <v>0</v>
      </c>
      <c r="AM90" s="1">
        <f t="shared" si="46"/>
        <v>1</v>
      </c>
    </row>
    <row r="91" spans="11:39" x14ac:dyDescent="0.25">
      <c r="K91" s="1" t="s">
        <v>165</v>
      </c>
      <c r="L91" s="1">
        <v>7.1</v>
      </c>
      <c r="M91" s="1">
        <v>5</v>
      </c>
      <c r="N91" s="1">
        <v>1</v>
      </c>
      <c r="O91" s="1">
        <f t="shared" si="47"/>
        <v>0</v>
      </c>
      <c r="P91" s="1">
        <f t="shared" si="33"/>
        <v>0</v>
      </c>
      <c r="Q91" s="1">
        <f t="shared" si="34"/>
        <v>0</v>
      </c>
      <c r="R91" s="1">
        <f t="shared" si="35"/>
        <v>1</v>
      </c>
      <c r="S91" s="1">
        <f t="shared" si="36"/>
        <v>1</v>
      </c>
      <c r="U91" s="1" t="s">
        <v>179</v>
      </c>
      <c r="V91" s="1">
        <v>5.4</v>
      </c>
      <c r="W91" s="1">
        <v>4</v>
      </c>
      <c r="X91" s="1">
        <v>7</v>
      </c>
      <c r="Y91" s="1">
        <f t="shared" si="37"/>
        <v>1</v>
      </c>
      <c r="Z91" s="1">
        <f t="shared" si="38"/>
        <v>0</v>
      </c>
      <c r="AA91" s="1">
        <f t="shared" si="39"/>
        <v>0</v>
      </c>
      <c r="AB91" s="1">
        <f t="shared" si="40"/>
        <v>0</v>
      </c>
      <c r="AC91" s="1">
        <f t="shared" si="41"/>
        <v>1</v>
      </c>
      <c r="AE91" s="1" t="s">
        <v>114</v>
      </c>
      <c r="AF91" s="1">
        <v>4.5</v>
      </c>
      <c r="AG91" s="1">
        <v>3</v>
      </c>
      <c r="AH91" s="1">
        <v>6</v>
      </c>
      <c r="AI91" s="1">
        <f t="shared" si="42"/>
        <v>1</v>
      </c>
      <c r="AJ91" s="1">
        <f t="shared" si="43"/>
        <v>0</v>
      </c>
      <c r="AK91" s="1">
        <f t="shared" si="44"/>
        <v>0</v>
      </c>
      <c r="AL91" s="1">
        <f t="shared" si="45"/>
        <v>0</v>
      </c>
      <c r="AM91" s="1">
        <f t="shared" si="46"/>
        <v>1</v>
      </c>
    </row>
    <row r="92" spans="11:39" x14ac:dyDescent="0.25">
      <c r="K92" s="1" t="s">
        <v>109</v>
      </c>
      <c r="L92" s="1">
        <v>5.7</v>
      </c>
      <c r="M92" s="1">
        <v>5</v>
      </c>
      <c r="N92" s="1">
        <v>1</v>
      </c>
      <c r="O92" s="1">
        <f t="shared" si="47"/>
        <v>0</v>
      </c>
      <c r="P92" s="1">
        <f t="shared" si="33"/>
        <v>0</v>
      </c>
      <c r="Q92" s="1">
        <f t="shared" si="34"/>
        <v>0</v>
      </c>
      <c r="R92" s="1">
        <f t="shared" si="35"/>
        <v>1</v>
      </c>
      <c r="S92" s="1">
        <f t="shared" si="36"/>
        <v>1</v>
      </c>
      <c r="U92" s="1" t="s">
        <v>108</v>
      </c>
      <c r="V92" s="1">
        <v>4.4000000000000004</v>
      </c>
      <c r="W92" s="1">
        <v>4</v>
      </c>
      <c r="X92" s="1">
        <v>7</v>
      </c>
      <c r="Y92" s="1">
        <f t="shared" si="37"/>
        <v>1</v>
      </c>
      <c r="Z92" s="1">
        <f t="shared" si="38"/>
        <v>0</v>
      </c>
      <c r="AA92" s="1">
        <f t="shared" si="39"/>
        <v>0</v>
      </c>
      <c r="AB92" s="1">
        <f t="shared" si="40"/>
        <v>0</v>
      </c>
      <c r="AC92" s="1">
        <f t="shared" si="41"/>
        <v>1</v>
      </c>
      <c r="AE92" s="1" t="s">
        <v>133</v>
      </c>
      <c r="AF92" s="1">
        <v>4.5999999999999996</v>
      </c>
      <c r="AG92" s="1">
        <v>3</v>
      </c>
      <c r="AH92" s="1">
        <v>6</v>
      </c>
      <c r="AI92" s="1">
        <f t="shared" si="42"/>
        <v>1</v>
      </c>
      <c r="AJ92" s="1">
        <f t="shared" si="43"/>
        <v>0</v>
      </c>
      <c r="AK92" s="1">
        <f t="shared" si="44"/>
        <v>0</v>
      </c>
      <c r="AL92" s="1">
        <f t="shared" si="45"/>
        <v>0</v>
      </c>
      <c r="AM92" s="1">
        <f t="shared" si="46"/>
        <v>1</v>
      </c>
    </row>
    <row r="93" spans="11:39" x14ac:dyDescent="0.25">
      <c r="K93" s="1" t="s">
        <v>77</v>
      </c>
      <c r="L93" s="1">
        <v>4.7</v>
      </c>
      <c r="M93" s="1">
        <v>5</v>
      </c>
      <c r="N93" s="1">
        <v>1</v>
      </c>
      <c r="O93" s="1">
        <f t="shared" si="47"/>
        <v>0</v>
      </c>
      <c r="P93" s="1">
        <f t="shared" si="33"/>
        <v>0</v>
      </c>
      <c r="Q93" s="1">
        <f t="shared" si="34"/>
        <v>0</v>
      </c>
      <c r="R93" s="1">
        <f t="shared" si="35"/>
        <v>1</v>
      </c>
      <c r="S93" s="1">
        <f t="shared" si="36"/>
        <v>1</v>
      </c>
      <c r="U93" s="1" t="s">
        <v>101</v>
      </c>
      <c r="V93" s="1">
        <v>4.9000000000000004</v>
      </c>
      <c r="W93" s="1">
        <v>4</v>
      </c>
      <c r="X93" s="1">
        <v>7</v>
      </c>
      <c r="Y93" s="1">
        <f t="shared" si="37"/>
        <v>1</v>
      </c>
      <c r="Z93" s="1">
        <f t="shared" si="38"/>
        <v>0</v>
      </c>
      <c r="AA93" s="1">
        <f t="shared" si="39"/>
        <v>0</v>
      </c>
      <c r="AB93" s="1">
        <f t="shared" si="40"/>
        <v>0</v>
      </c>
      <c r="AC93" s="1">
        <f t="shared" si="41"/>
        <v>1</v>
      </c>
      <c r="AE93" s="1" t="s">
        <v>122</v>
      </c>
      <c r="AF93" s="1">
        <v>4.5</v>
      </c>
      <c r="AG93" s="1">
        <v>3</v>
      </c>
      <c r="AH93" s="1">
        <v>6</v>
      </c>
      <c r="AI93" s="1">
        <f t="shared" si="42"/>
        <v>1</v>
      </c>
      <c r="AJ93" s="1">
        <f t="shared" si="43"/>
        <v>0</v>
      </c>
      <c r="AK93" s="1">
        <f t="shared" si="44"/>
        <v>0</v>
      </c>
      <c r="AL93" s="1">
        <f t="shared" si="45"/>
        <v>0</v>
      </c>
      <c r="AM93" s="1">
        <f t="shared" si="46"/>
        <v>1</v>
      </c>
    </row>
    <row r="94" spans="11:39" x14ac:dyDescent="0.25">
      <c r="K94" s="1" t="s">
        <v>124</v>
      </c>
      <c r="L94" s="1">
        <v>4.5</v>
      </c>
      <c r="M94" s="1">
        <v>5</v>
      </c>
      <c r="N94" s="1">
        <v>1</v>
      </c>
      <c r="O94" s="1">
        <f t="shared" si="47"/>
        <v>0</v>
      </c>
      <c r="P94" s="1">
        <f t="shared" si="33"/>
        <v>0</v>
      </c>
      <c r="Q94" s="1">
        <f t="shared" si="34"/>
        <v>0</v>
      </c>
      <c r="R94" s="1">
        <f t="shared" si="35"/>
        <v>1</v>
      </c>
      <c r="S94" s="1">
        <f t="shared" si="36"/>
        <v>1</v>
      </c>
      <c r="U94" s="1" t="s">
        <v>105</v>
      </c>
      <c r="V94" s="1">
        <v>4.4000000000000004</v>
      </c>
      <c r="W94" s="1">
        <v>4</v>
      </c>
      <c r="X94" s="1">
        <v>7</v>
      </c>
      <c r="Y94" s="1">
        <f t="shared" si="37"/>
        <v>1</v>
      </c>
      <c r="Z94" s="1">
        <f t="shared" si="38"/>
        <v>0</v>
      </c>
      <c r="AA94" s="1">
        <f t="shared" si="39"/>
        <v>0</v>
      </c>
      <c r="AB94" s="1">
        <f t="shared" si="40"/>
        <v>0</v>
      </c>
      <c r="AC94" s="1">
        <f t="shared" si="41"/>
        <v>1</v>
      </c>
      <c r="AE94" s="1" t="s">
        <v>159</v>
      </c>
      <c r="AF94" s="1">
        <v>4.3</v>
      </c>
      <c r="AG94" s="1">
        <v>3</v>
      </c>
      <c r="AH94" s="1">
        <v>6</v>
      </c>
      <c r="AI94" s="1">
        <f t="shared" si="42"/>
        <v>1</v>
      </c>
      <c r="AJ94" s="1">
        <f t="shared" si="43"/>
        <v>0</v>
      </c>
      <c r="AK94" s="1">
        <f t="shared" si="44"/>
        <v>0</v>
      </c>
      <c r="AL94" s="1">
        <f t="shared" si="45"/>
        <v>0</v>
      </c>
      <c r="AM94" s="1">
        <f t="shared" si="46"/>
        <v>1</v>
      </c>
    </row>
    <row r="95" spans="11:39" x14ac:dyDescent="0.25">
      <c r="K95" s="1" t="s">
        <v>147</v>
      </c>
      <c r="L95" s="1">
        <v>5.0999999999999996</v>
      </c>
      <c r="M95" s="1">
        <v>5</v>
      </c>
      <c r="N95" s="1">
        <v>1</v>
      </c>
      <c r="O95" s="1">
        <f t="shared" si="47"/>
        <v>0</v>
      </c>
      <c r="P95" s="1">
        <f t="shared" si="33"/>
        <v>0</v>
      </c>
      <c r="Q95" s="1">
        <f t="shared" si="34"/>
        <v>0</v>
      </c>
      <c r="R95" s="1">
        <f t="shared" si="35"/>
        <v>1</v>
      </c>
      <c r="S95" s="1">
        <f t="shared" si="36"/>
        <v>1</v>
      </c>
      <c r="U95" s="1" t="s">
        <v>107</v>
      </c>
      <c r="V95" s="1">
        <v>4.8</v>
      </c>
      <c r="W95" s="1">
        <v>4</v>
      </c>
      <c r="X95" s="1">
        <v>7</v>
      </c>
      <c r="Y95" s="1">
        <f t="shared" si="37"/>
        <v>1</v>
      </c>
      <c r="Z95" s="1">
        <f t="shared" si="38"/>
        <v>0</v>
      </c>
      <c r="AA95" s="1">
        <f t="shared" si="39"/>
        <v>0</v>
      </c>
      <c r="AB95" s="1">
        <f t="shared" si="40"/>
        <v>0</v>
      </c>
      <c r="AC95" s="1">
        <f t="shared" si="41"/>
        <v>1</v>
      </c>
      <c r="AE95" s="1" t="s">
        <v>81</v>
      </c>
      <c r="AF95" s="1">
        <v>4.5999999999999996</v>
      </c>
      <c r="AG95" s="1">
        <v>3</v>
      </c>
      <c r="AH95" s="1">
        <v>6</v>
      </c>
      <c r="AI95" s="1">
        <f t="shared" si="42"/>
        <v>1</v>
      </c>
      <c r="AJ95" s="1">
        <f t="shared" si="43"/>
        <v>0</v>
      </c>
      <c r="AK95" s="1">
        <f t="shared" si="44"/>
        <v>0</v>
      </c>
      <c r="AL95" s="1">
        <f t="shared" si="45"/>
        <v>0</v>
      </c>
      <c r="AM95" s="1">
        <f t="shared" si="46"/>
        <v>1</v>
      </c>
    </row>
    <row r="96" spans="11:39" x14ac:dyDescent="0.25">
      <c r="K96" s="1" t="s">
        <v>194</v>
      </c>
      <c r="L96" s="1">
        <v>5.2</v>
      </c>
      <c r="M96" s="1">
        <v>5</v>
      </c>
      <c r="N96" s="1">
        <v>1</v>
      </c>
      <c r="O96" s="1">
        <f t="shared" si="47"/>
        <v>0</v>
      </c>
      <c r="P96" s="1">
        <f t="shared" si="33"/>
        <v>0</v>
      </c>
      <c r="Q96" s="1">
        <f t="shared" si="34"/>
        <v>0</v>
      </c>
      <c r="R96" s="1">
        <f t="shared" si="35"/>
        <v>1</v>
      </c>
      <c r="S96" s="1">
        <f t="shared" si="36"/>
        <v>1</v>
      </c>
      <c r="U96" s="1" t="s">
        <v>148</v>
      </c>
      <c r="V96" s="1">
        <v>7.1</v>
      </c>
      <c r="W96" s="1">
        <v>4</v>
      </c>
      <c r="X96" s="1">
        <v>7</v>
      </c>
      <c r="Y96" s="1">
        <f t="shared" si="37"/>
        <v>1</v>
      </c>
      <c r="Z96" s="1">
        <f t="shared" si="38"/>
        <v>0</v>
      </c>
      <c r="AA96" s="1">
        <f t="shared" si="39"/>
        <v>0</v>
      </c>
      <c r="AB96" s="1">
        <f t="shared" si="40"/>
        <v>0</v>
      </c>
      <c r="AC96" s="1">
        <f t="shared" si="41"/>
        <v>1</v>
      </c>
      <c r="AE96" s="1" t="s">
        <v>181</v>
      </c>
      <c r="AF96" s="1">
        <v>4.5</v>
      </c>
      <c r="AG96" s="1">
        <v>3</v>
      </c>
      <c r="AH96" s="1">
        <v>6</v>
      </c>
      <c r="AI96" s="1">
        <f t="shared" si="42"/>
        <v>1</v>
      </c>
      <c r="AJ96" s="1">
        <f t="shared" si="43"/>
        <v>0</v>
      </c>
      <c r="AK96" s="1">
        <f t="shared" si="44"/>
        <v>0</v>
      </c>
      <c r="AL96" s="1">
        <f t="shared" si="45"/>
        <v>0</v>
      </c>
      <c r="AM96" s="1">
        <f t="shared" si="46"/>
        <v>1</v>
      </c>
    </row>
    <row r="97" spans="11:39" x14ac:dyDescent="0.25">
      <c r="K97" s="1" t="s">
        <v>155</v>
      </c>
      <c r="L97" s="1">
        <v>8.5</v>
      </c>
      <c r="M97" s="1">
        <v>5</v>
      </c>
      <c r="N97" s="1">
        <v>1</v>
      </c>
      <c r="O97" s="1">
        <f t="shared" si="47"/>
        <v>0</v>
      </c>
      <c r="P97" s="1">
        <f t="shared" si="33"/>
        <v>0</v>
      </c>
      <c r="Q97" s="1">
        <f t="shared" si="34"/>
        <v>0</v>
      </c>
      <c r="R97" s="1">
        <f t="shared" si="35"/>
        <v>1</v>
      </c>
      <c r="S97" s="1">
        <f t="shared" si="36"/>
        <v>1</v>
      </c>
      <c r="U97" s="1" t="s">
        <v>87</v>
      </c>
      <c r="V97" s="1">
        <v>5</v>
      </c>
      <c r="W97" s="1">
        <v>4</v>
      </c>
      <c r="X97" s="1">
        <v>7</v>
      </c>
      <c r="Y97" s="1">
        <f t="shared" si="37"/>
        <v>1</v>
      </c>
      <c r="Z97" s="1">
        <f t="shared" si="38"/>
        <v>0</v>
      </c>
      <c r="AA97" s="1">
        <f t="shared" si="39"/>
        <v>0</v>
      </c>
      <c r="AB97" s="1">
        <f t="shared" si="40"/>
        <v>0</v>
      </c>
      <c r="AC97" s="1">
        <f t="shared" si="41"/>
        <v>1</v>
      </c>
      <c r="AE97" s="1" t="s">
        <v>176</v>
      </c>
      <c r="AF97" s="1">
        <v>4.2</v>
      </c>
      <c r="AG97" s="1">
        <v>3</v>
      </c>
      <c r="AH97" s="1">
        <v>6</v>
      </c>
      <c r="AI97" s="1">
        <f t="shared" si="42"/>
        <v>1</v>
      </c>
      <c r="AJ97" s="1">
        <f t="shared" si="43"/>
        <v>0</v>
      </c>
      <c r="AK97" s="1">
        <f t="shared" si="44"/>
        <v>0</v>
      </c>
      <c r="AL97" s="1">
        <f t="shared" si="45"/>
        <v>0</v>
      </c>
      <c r="AM97" s="1">
        <f t="shared" si="46"/>
        <v>1</v>
      </c>
    </row>
    <row r="98" spans="11:39" x14ac:dyDescent="0.25">
      <c r="K98" s="1" t="s">
        <v>117</v>
      </c>
      <c r="L98" s="1">
        <v>4.5999999999999996</v>
      </c>
      <c r="M98" s="1">
        <v>5</v>
      </c>
      <c r="N98" s="1">
        <v>1</v>
      </c>
      <c r="O98" s="1">
        <f t="shared" si="47"/>
        <v>0</v>
      </c>
      <c r="P98" s="1">
        <f t="shared" ref="P98:P128" si="48">IF(AND((N98&lt;M98),(N98&gt;2),(M98&lt;10)),1,0)</f>
        <v>0</v>
      </c>
      <c r="Q98" s="1">
        <f t="shared" ref="Q98:Q128" si="49">IF(N98&gt;=10,1,0)</f>
        <v>0</v>
      </c>
      <c r="R98" s="1">
        <f t="shared" ref="R98:R128" si="50">IF(N98&lt;=2,1,0)</f>
        <v>1</v>
      </c>
      <c r="S98" s="1">
        <f t="shared" ref="S98:S129" si="51">SUM(O98:R98)</f>
        <v>1</v>
      </c>
      <c r="U98" s="1" t="s">
        <v>92</v>
      </c>
      <c r="V98" s="1">
        <v>5.4</v>
      </c>
      <c r="W98" s="1">
        <v>4</v>
      </c>
      <c r="X98" s="1">
        <v>7</v>
      </c>
      <c r="Y98" s="1">
        <f t="shared" si="37"/>
        <v>1</v>
      </c>
      <c r="Z98" s="1">
        <f t="shared" si="38"/>
        <v>0</v>
      </c>
      <c r="AA98" s="1">
        <f t="shared" si="39"/>
        <v>0</v>
      </c>
      <c r="AB98" s="1">
        <f t="shared" si="40"/>
        <v>0</v>
      </c>
      <c r="AC98" s="1">
        <f t="shared" si="41"/>
        <v>1</v>
      </c>
      <c r="AE98" s="1" t="s">
        <v>76</v>
      </c>
      <c r="AF98" s="1">
        <v>4.9000000000000004</v>
      </c>
      <c r="AG98" s="1">
        <v>3</v>
      </c>
      <c r="AH98" s="1">
        <v>6</v>
      </c>
      <c r="AI98" s="1">
        <f t="shared" ref="AI98:AI129" si="52">IF(AND((10&gt;AH98),(AH98&gt;AG98),(AG98&gt;2)),1,0)</f>
        <v>1</v>
      </c>
      <c r="AJ98" s="1">
        <f t="shared" si="43"/>
        <v>0</v>
      </c>
      <c r="AK98" s="1">
        <f t="shared" si="44"/>
        <v>0</v>
      </c>
      <c r="AL98" s="1">
        <f t="shared" si="45"/>
        <v>0</v>
      </c>
      <c r="AM98" s="1">
        <f t="shared" si="46"/>
        <v>1</v>
      </c>
    </row>
    <row r="99" spans="11:39" x14ac:dyDescent="0.25">
      <c r="K99" s="1" t="s">
        <v>201</v>
      </c>
      <c r="L99" s="1">
        <v>3.9</v>
      </c>
      <c r="M99" s="1">
        <v>5</v>
      </c>
      <c r="N99" s="1">
        <v>1</v>
      </c>
      <c r="O99" s="1">
        <f t="shared" si="47"/>
        <v>0</v>
      </c>
      <c r="P99" s="1">
        <f t="shared" si="48"/>
        <v>0</v>
      </c>
      <c r="Q99" s="1">
        <f t="shared" si="49"/>
        <v>0</v>
      </c>
      <c r="R99" s="1">
        <f t="shared" si="50"/>
        <v>1</v>
      </c>
      <c r="S99" s="1">
        <f t="shared" si="51"/>
        <v>1</v>
      </c>
      <c r="U99" s="1" t="s">
        <v>189</v>
      </c>
      <c r="V99" s="1">
        <v>4.4000000000000004</v>
      </c>
      <c r="W99" s="1">
        <v>4</v>
      </c>
      <c r="X99" s="1">
        <v>7</v>
      </c>
      <c r="Y99" s="1">
        <f t="shared" si="37"/>
        <v>1</v>
      </c>
      <c r="Z99" s="1">
        <f t="shared" si="38"/>
        <v>0</v>
      </c>
      <c r="AA99" s="1">
        <f t="shared" si="39"/>
        <v>0</v>
      </c>
      <c r="AB99" s="1">
        <f t="shared" si="40"/>
        <v>0</v>
      </c>
      <c r="AC99" s="1">
        <f t="shared" si="41"/>
        <v>1</v>
      </c>
      <c r="AE99" s="1" t="s">
        <v>204</v>
      </c>
      <c r="AF99" s="1">
        <v>4.3</v>
      </c>
      <c r="AG99" s="1">
        <v>3</v>
      </c>
      <c r="AH99" s="1">
        <v>6</v>
      </c>
      <c r="AI99" s="1">
        <f t="shared" si="52"/>
        <v>1</v>
      </c>
      <c r="AJ99" s="1">
        <f t="shared" si="43"/>
        <v>0</v>
      </c>
      <c r="AK99" s="1">
        <f t="shared" si="44"/>
        <v>0</v>
      </c>
      <c r="AL99" s="1">
        <f t="shared" si="45"/>
        <v>0</v>
      </c>
      <c r="AM99" s="1">
        <f t="shared" si="46"/>
        <v>1</v>
      </c>
    </row>
    <row r="100" spans="11:39" x14ac:dyDescent="0.25">
      <c r="K100" s="1" t="s">
        <v>88</v>
      </c>
      <c r="L100" s="1">
        <v>4.5</v>
      </c>
      <c r="M100" s="1">
        <v>5</v>
      </c>
      <c r="N100" s="1">
        <v>1</v>
      </c>
      <c r="O100" s="1">
        <f t="shared" si="47"/>
        <v>0</v>
      </c>
      <c r="P100" s="1">
        <f t="shared" si="48"/>
        <v>0</v>
      </c>
      <c r="Q100" s="1">
        <f t="shared" si="49"/>
        <v>0</v>
      </c>
      <c r="R100" s="1">
        <f t="shared" si="50"/>
        <v>1</v>
      </c>
      <c r="S100" s="1">
        <f t="shared" si="51"/>
        <v>1</v>
      </c>
      <c r="U100" s="1" t="s">
        <v>109</v>
      </c>
      <c r="V100" s="1">
        <v>5.7</v>
      </c>
      <c r="W100" s="1">
        <v>4</v>
      </c>
      <c r="X100" s="1">
        <v>7</v>
      </c>
      <c r="Y100" s="1">
        <f t="shared" si="37"/>
        <v>1</v>
      </c>
      <c r="Z100" s="1">
        <f t="shared" si="38"/>
        <v>0</v>
      </c>
      <c r="AA100" s="1">
        <f t="shared" si="39"/>
        <v>0</v>
      </c>
      <c r="AB100" s="1">
        <f t="shared" si="40"/>
        <v>0</v>
      </c>
      <c r="AC100" s="1">
        <f t="shared" si="41"/>
        <v>1</v>
      </c>
      <c r="AE100" s="1" t="s">
        <v>138</v>
      </c>
      <c r="AF100" s="1">
        <v>4.7</v>
      </c>
      <c r="AG100" s="1">
        <v>3</v>
      </c>
      <c r="AH100" s="1">
        <v>6</v>
      </c>
      <c r="AI100" s="1">
        <f t="shared" si="52"/>
        <v>1</v>
      </c>
      <c r="AJ100" s="1">
        <f t="shared" si="43"/>
        <v>0</v>
      </c>
      <c r="AK100" s="1">
        <f t="shared" si="44"/>
        <v>0</v>
      </c>
      <c r="AL100" s="1">
        <f t="shared" si="45"/>
        <v>0</v>
      </c>
      <c r="AM100" s="1">
        <f t="shared" si="46"/>
        <v>1</v>
      </c>
    </row>
    <row r="101" spans="11:39" x14ac:dyDescent="0.25">
      <c r="K101" s="1" t="s">
        <v>93</v>
      </c>
      <c r="L101" s="1">
        <v>4.5</v>
      </c>
      <c r="M101" s="1">
        <v>5</v>
      </c>
      <c r="N101" s="1">
        <v>1</v>
      </c>
      <c r="O101" s="1">
        <f t="shared" si="47"/>
        <v>0</v>
      </c>
      <c r="P101" s="1">
        <f t="shared" si="48"/>
        <v>0</v>
      </c>
      <c r="Q101" s="1">
        <f t="shared" si="49"/>
        <v>0</v>
      </c>
      <c r="R101" s="1">
        <f t="shared" si="50"/>
        <v>1</v>
      </c>
      <c r="S101" s="1">
        <f t="shared" si="51"/>
        <v>1</v>
      </c>
      <c r="U101" s="1" t="s">
        <v>63</v>
      </c>
      <c r="V101" s="1">
        <v>4.4000000000000004</v>
      </c>
      <c r="W101" s="1">
        <v>4</v>
      </c>
      <c r="X101" s="1">
        <v>6.5</v>
      </c>
      <c r="Y101" s="1">
        <f t="shared" si="37"/>
        <v>1</v>
      </c>
      <c r="Z101" s="1">
        <f t="shared" si="38"/>
        <v>0</v>
      </c>
      <c r="AA101" s="1">
        <f t="shared" si="39"/>
        <v>0</v>
      </c>
      <c r="AB101" s="1">
        <f t="shared" si="40"/>
        <v>0</v>
      </c>
      <c r="AC101" s="1">
        <f t="shared" si="41"/>
        <v>1</v>
      </c>
      <c r="AE101" s="1" t="s">
        <v>77</v>
      </c>
      <c r="AF101" s="1">
        <v>4.7</v>
      </c>
      <c r="AG101" s="1">
        <v>3</v>
      </c>
      <c r="AH101" s="1">
        <v>6</v>
      </c>
      <c r="AI101" s="1">
        <f t="shared" si="52"/>
        <v>1</v>
      </c>
      <c r="AJ101" s="1">
        <f t="shared" si="43"/>
        <v>0</v>
      </c>
      <c r="AK101" s="1">
        <f t="shared" si="44"/>
        <v>0</v>
      </c>
      <c r="AL101" s="1">
        <f t="shared" si="45"/>
        <v>0</v>
      </c>
      <c r="AM101" s="1">
        <f t="shared" si="46"/>
        <v>1</v>
      </c>
    </row>
    <row r="102" spans="11:39" x14ac:dyDescent="0.25">
      <c r="K102" s="1" t="s">
        <v>180</v>
      </c>
      <c r="L102" s="1">
        <v>5</v>
      </c>
      <c r="M102" s="1">
        <v>5</v>
      </c>
      <c r="N102" s="1">
        <v>1</v>
      </c>
      <c r="O102" s="1">
        <f t="shared" si="47"/>
        <v>0</v>
      </c>
      <c r="P102" s="1">
        <f t="shared" si="48"/>
        <v>0</v>
      </c>
      <c r="Q102" s="1">
        <f t="shared" si="49"/>
        <v>0</v>
      </c>
      <c r="R102" s="1">
        <f t="shared" si="50"/>
        <v>1</v>
      </c>
      <c r="S102" s="1">
        <f t="shared" si="51"/>
        <v>1</v>
      </c>
      <c r="U102" s="1" t="s">
        <v>105</v>
      </c>
      <c r="V102" s="1">
        <v>4.4000000000000004</v>
      </c>
      <c r="W102" s="1">
        <v>4</v>
      </c>
      <c r="X102" s="1">
        <v>6</v>
      </c>
      <c r="Y102" s="1">
        <f t="shared" si="37"/>
        <v>1</v>
      </c>
      <c r="Z102" s="1">
        <f t="shared" si="38"/>
        <v>0</v>
      </c>
      <c r="AA102" s="1">
        <f t="shared" si="39"/>
        <v>0</v>
      </c>
      <c r="AB102" s="1">
        <f t="shared" si="40"/>
        <v>0</v>
      </c>
      <c r="AC102" s="1">
        <f t="shared" si="41"/>
        <v>1</v>
      </c>
      <c r="AE102" s="1" t="s">
        <v>178</v>
      </c>
      <c r="AF102" s="1">
        <v>5.3</v>
      </c>
      <c r="AG102" s="1">
        <v>3</v>
      </c>
      <c r="AH102" s="1">
        <v>6</v>
      </c>
      <c r="AI102" s="1">
        <f t="shared" si="52"/>
        <v>1</v>
      </c>
      <c r="AJ102" s="1">
        <f t="shared" si="43"/>
        <v>0</v>
      </c>
      <c r="AK102" s="1">
        <f t="shared" si="44"/>
        <v>0</v>
      </c>
      <c r="AL102" s="1">
        <f t="shared" si="45"/>
        <v>0</v>
      </c>
      <c r="AM102" s="1">
        <f t="shared" si="46"/>
        <v>1</v>
      </c>
    </row>
    <row r="103" spans="11:39" x14ac:dyDescent="0.25">
      <c r="K103" s="1" t="s">
        <v>109</v>
      </c>
      <c r="L103" s="1">
        <v>5.7</v>
      </c>
      <c r="M103" s="1">
        <v>5</v>
      </c>
      <c r="N103" s="1">
        <v>1</v>
      </c>
      <c r="O103" s="1">
        <f t="shared" si="47"/>
        <v>0</v>
      </c>
      <c r="P103" s="1">
        <f t="shared" si="48"/>
        <v>0</v>
      </c>
      <c r="Q103" s="1">
        <f t="shared" si="49"/>
        <v>0</v>
      </c>
      <c r="R103" s="1">
        <f t="shared" si="50"/>
        <v>1</v>
      </c>
      <c r="S103" s="1">
        <f t="shared" si="51"/>
        <v>1</v>
      </c>
      <c r="U103" s="1" t="s">
        <v>115</v>
      </c>
      <c r="V103" s="1">
        <v>4.9000000000000004</v>
      </c>
      <c r="W103" s="1">
        <v>4</v>
      </c>
      <c r="X103" s="1">
        <v>6</v>
      </c>
      <c r="Y103" s="1">
        <f t="shared" si="37"/>
        <v>1</v>
      </c>
      <c r="Z103" s="1">
        <f t="shared" si="38"/>
        <v>0</v>
      </c>
      <c r="AA103" s="1">
        <f t="shared" si="39"/>
        <v>0</v>
      </c>
      <c r="AB103" s="1">
        <f t="shared" si="40"/>
        <v>0</v>
      </c>
      <c r="AC103" s="1">
        <f t="shared" si="41"/>
        <v>1</v>
      </c>
      <c r="AE103" s="1" t="s">
        <v>154</v>
      </c>
      <c r="AF103" s="1">
        <v>5.7</v>
      </c>
      <c r="AG103" s="1">
        <v>3</v>
      </c>
      <c r="AH103" s="1">
        <v>6</v>
      </c>
      <c r="AI103" s="1">
        <f t="shared" si="52"/>
        <v>1</v>
      </c>
      <c r="AJ103" s="1">
        <f t="shared" si="43"/>
        <v>0</v>
      </c>
      <c r="AK103" s="1">
        <f t="shared" si="44"/>
        <v>0</v>
      </c>
      <c r="AL103" s="1">
        <f t="shared" si="45"/>
        <v>0</v>
      </c>
      <c r="AM103" s="1">
        <f t="shared" si="46"/>
        <v>1</v>
      </c>
    </row>
    <row r="104" spans="11:39" x14ac:dyDescent="0.25">
      <c r="K104" s="1" t="s">
        <v>148</v>
      </c>
      <c r="L104" s="1">
        <v>7.1</v>
      </c>
      <c r="M104" s="1">
        <v>5</v>
      </c>
      <c r="N104" s="1">
        <v>1</v>
      </c>
      <c r="O104" s="1">
        <f t="shared" si="47"/>
        <v>0</v>
      </c>
      <c r="P104" s="1">
        <f t="shared" si="48"/>
        <v>0</v>
      </c>
      <c r="Q104" s="1">
        <f t="shared" si="49"/>
        <v>0</v>
      </c>
      <c r="R104" s="1">
        <f t="shared" si="50"/>
        <v>1</v>
      </c>
      <c r="S104" s="1">
        <f t="shared" si="51"/>
        <v>1</v>
      </c>
      <c r="U104" s="1" t="s">
        <v>132</v>
      </c>
      <c r="V104" s="1">
        <v>5.0999999999999996</v>
      </c>
      <c r="W104" s="1">
        <v>4</v>
      </c>
      <c r="X104" s="1">
        <v>6</v>
      </c>
      <c r="Y104" s="1">
        <f t="shared" si="37"/>
        <v>1</v>
      </c>
      <c r="Z104" s="1">
        <f t="shared" si="38"/>
        <v>0</v>
      </c>
      <c r="AA104" s="1">
        <f t="shared" si="39"/>
        <v>0</v>
      </c>
      <c r="AB104" s="1">
        <f t="shared" si="40"/>
        <v>0</v>
      </c>
      <c r="AC104" s="1">
        <f t="shared" si="41"/>
        <v>1</v>
      </c>
      <c r="AE104" s="1" t="s">
        <v>118</v>
      </c>
      <c r="AF104" s="1">
        <v>6.2</v>
      </c>
      <c r="AG104" s="1">
        <v>3</v>
      </c>
      <c r="AH104" s="1">
        <v>6</v>
      </c>
      <c r="AI104" s="1">
        <f t="shared" si="52"/>
        <v>1</v>
      </c>
      <c r="AJ104" s="1">
        <f t="shared" si="43"/>
        <v>0</v>
      </c>
      <c r="AK104" s="1">
        <f t="shared" si="44"/>
        <v>0</v>
      </c>
      <c r="AL104" s="1">
        <f t="shared" si="45"/>
        <v>0</v>
      </c>
      <c r="AM104" s="1">
        <f t="shared" si="46"/>
        <v>1</v>
      </c>
    </row>
    <row r="105" spans="11:39" x14ac:dyDescent="0.25">
      <c r="K105" s="1" t="s">
        <v>63</v>
      </c>
      <c r="L105" s="1">
        <v>4.4000000000000004</v>
      </c>
      <c r="M105" s="1">
        <v>5</v>
      </c>
      <c r="N105" s="1">
        <v>1</v>
      </c>
      <c r="O105" s="1">
        <f t="shared" si="47"/>
        <v>0</v>
      </c>
      <c r="P105" s="1">
        <f t="shared" si="48"/>
        <v>0</v>
      </c>
      <c r="Q105" s="1">
        <f t="shared" si="49"/>
        <v>0</v>
      </c>
      <c r="R105" s="1">
        <f t="shared" si="50"/>
        <v>1</v>
      </c>
      <c r="S105" s="1">
        <f t="shared" si="51"/>
        <v>1</v>
      </c>
      <c r="U105" s="1" t="s">
        <v>134</v>
      </c>
      <c r="V105" s="1">
        <v>6.3</v>
      </c>
      <c r="W105" s="1">
        <v>4</v>
      </c>
      <c r="X105" s="1">
        <v>6</v>
      </c>
      <c r="Y105" s="1">
        <f t="shared" si="37"/>
        <v>1</v>
      </c>
      <c r="Z105" s="1">
        <f t="shared" si="38"/>
        <v>0</v>
      </c>
      <c r="AA105" s="1">
        <f t="shared" si="39"/>
        <v>0</v>
      </c>
      <c r="AB105" s="1">
        <f t="shared" si="40"/>
        <v>0</v>
      </c>
      <c r="AC105" s="1">
        <f t="shared" si="41"/>
        <v>1</v>
      </c>
      <c r="AE105" s="1" t="s">
        <v>152</v>
      </c>
      <c r="AF105" s="1">
        <v>4.5</v>
      </c>
      <c r="AG105" s="1">
        <v>3</v>
      </c>
      <c r="AH105" s="1">
        <v>6</v>
      </c>
      <c r="AI105" s="1">
        <f t="shared" si="52"/>
        <v>1</v>
      </c>
      <c r="AJ105" s="1">
        <f t="shared" si="43"/>
        <v>0</v>
      </c>
      <c r="AK105" s="1">
        <f t="shared" si="44"/>
        <v>0</v>
      </c>
      <c r="AL105" s="1">
        <f t="shared" si="45"/>
        <v>0</v>
      </c>
      <c r="AM105" s="1">
        <f t="shared" si="46"/>
        <v>1</v>
      </c>
    </row>
    <row r="106" spans="11:39" x14ac:dyDescent="0.25">
      <c r="K106" s="1" t="s">
        <v>75</v>
      </c>
      <c r="L106" s="1">
        <v>4.3</v>
      </c>
      <c r="M106" s="1">
        <v>5</v>
      </c>
      <c r="N106" s="1">
        <v>1</v>
      </c>
      <c r="O106" s="1">
        <f t="shared" si="47"/>
        <v>0</v>
      </c>
      <c r="P106" s="1">
        <f t="shared" si="48"/>
        <v>0</v>
      </c>
      <c r="Q106" s="1">
        <f t="shared" si="49"/>
        <v>0</v>
      </c>
      <c r="R106" s="1">
        <f t="shared" si="50"/>
        <v>1</v>
      </c>
      <c r="S106" s="1">
        <f t="shared" si="51"/>
        <v>1</v>
      </c>
      <c r="U106" s="1" t="s">
        <v>161</v>
      </c>
      <c r="V106" s="1">
        <v>4.2</v>
      </c>
      <c r="W106" s="1">
        <v>4</v>
      </c>
      <c r="X106" s="1">
        <v>6</v>
      </c>
      <c r="Y106" s="1">
        <f t="shared" si="37"/>
        <v>1</v>
      </c>
      <c r="Z106" s="1">
        <f t="shared" si="38"/>
        <v>0</v>
      </c>
      <c r="AA106" s="1">
        <f t="shared" si="39"/>
        <v>0</v>
      </c>
      <c r="AB106" s="1">
        <f t="shared" si="40"/>
        <v>0</v>
      </c>
      <c r="AC106" s="1">
        <f t="shared" si="41"/>
        <v>1</v>
      </c>
      <c r="AE106" s="1" t="s">
        <v>109</v>
      </c>
      <c r="AF106" s="1">
        <v>5.7</v>
      </c>
      <c r="AG106" s="1">
        <v>3</v>
      </c>
      <c r="AH106" s="1">
        <v>6</v>
      </c>
      <c r="AI106" s="1">
        <f t="shared" si="52"/>
        <v>1</v>
      </c>
      <c r="AJ106" s="1">
        <f t="shared" si="43"/>
        <v>0</v>
      </c>
      <c r="AK106" s="1">
        <f t="shared" si="44"/>
        <v>0</v>
      </c>
      <c r="AL106" s="1">
        <f t="shared" si="45"/>
        <v>0</v>
      </c>
      <c r="AM106" s="1">
        <f t="shared" si="46"/>
        <v>1</v>
      </c>
    </row>
    <row r="107" spans="11:39" x14ac:dyDescent="0.25">
      <c r="K107" s="1" t="s">
        <v>121</v>
      </c>
      <c r="L107" s="1">
        <v>3.9</v>
      </c>
      <c r="M107" s="1">
        <v>5</v>
      </c>
      <c r="N107" s="1">
        <v>1</v>
      </c>
      <c r="O107" s="1">
        <f t="shared" si="47"/>
        <v>0</v>
      </c>
      <c r="P107" s="1">
        <f t="shared" si="48"/>
        <v>0</v>
      </c>
      <c r="Q107" s="1">
        <f t="shared" si="49"/>
        <v>0</v>
      </c>
      <c r="R107" s="1">
        <f t="shared" si="50"/>
        <v>1</v>
      </c>
      <c r="S107" s="1">
        <f t="shared" si="51"/>
        <v>1</v>
      </c>
      <c r="U107" s="1" t="s">
        <v>94</v>
      </c>
      <c r="V107" s="1">
        <v>4.8</v>
      </c>
      <c r="W107" s="1">
        <v>4</v>
      </c>
      <c r="X107" s="1">
        <v>6</v>
      </c>
      <c r="Y107" s="1">
        <f t="shared" si="37"/>
        <v>1</v>
      </c>
      <c r="Z107" s="1">
        <f t="shared" si="38"/>
        <v>0</v>
      </c>
      <c r="AA107" s="1">
        <f t="shared" si="39"/>
        <v>0</v>
      </c>
      <c r="AB107" s="1">
        <f t="shared" si="40"/>
        <v>0</v>
      </c>
      <c r="AC107" s="1">
        <f t="shared" si="41"/>
        <v>1</v>
      </c>
      <c r="AE107" s="1" t="s">
        <v>137</v>
      </c>
      <c r="AF107" s="1">
        <v>5.3</v>
      </c>
      <c r="AG107" s="1">
        <v>3</v>
      </c>
      <c r="AH107" s="1">
        <v>5</v>
      </c>
      <c r="AI107" s="1">
        <f t="shared" si="52"/>
        <v>1</v>
      </c>
      <c r="AJ107" s="1">
        <f t="shared" si="43"/>
        <v>0</v>
      </c>
      <c r="AK107" s="1">
        <f t="shared" si="44"/>
        <v>0</v>
      </c>
      <c r="AL107" s="1">
        <f t="shared" si="45"/>
        <v>0</v>
      </c>
      <c r="AM107" s="1">
        <f t="shared" si="46"/>
        <v>1</v>
      </c>
    </row>
    <row r="108" spans="11:39" x14ac:dyDescent="0.25">
      <c r="K108" s="1" t="s">
        <v>89</v>
      </c>
      <c r="L108" s="1">
        <v>6.2</v>
      </c>
      <c r="M108" s="1">
        <v>5</v>
      </c>
      <c r="N108" s="1">
        <v>1</v>
      </c>
      <c r="O108" s="1">
        <f t="shared" si="47"/>
        <v>0</v>
      </c>
      <c r="P108" s="1">
        <f t="shared" si="48"/>
        <v>0</v>
      </c>
      <c r="Q108" s="1">
        <f t="shared" si="49"/>
        <v>0</v>
      </c>
      <c r="R108" s="1">
        <f t="shared" si="50"/>
        <v>1</v>
      </c>
      <c r="S108" s="1">
        <f t="shared" si="51"/>
        <v>1</v>
      </c>
      <c r="U108" s="1" t="s">
        <v>59</v>
      </c>
      <c r="V108" s="1">
        <v>6.7</v>
      </c>
      <c r="W108" s="1">
        <v>4</v>
      </c>
      <c r="X108" s="1">
        <v>6</v>
      </c>
      <c r="Y108" s="1">
        <f t="shared" si="37"/>
        <v>1</v>
      </c>
      <c r="Z108" s="1">
        <f t="shared" si="38"/>
        <v>0</v>
      </c>
      <c r="AA108" s="1">
        <f t="shared" si="39"/>
        <v>0</v>
      </c>
      <c r="AB108" s="1">
        <f t="shared" si="40"/>
        <v>0</v>
      </c>
      <c r="AC108" s="1">
        <f t="shared" si="41"/>
        <v>1</v>
      </c>
      <c r="AE108" s="1" t="s">
        <v>83</v>
      </c>
      <c r="AF108" s="1">
        <v>4.4000000000000004</v>
      </c>
      <c r="AG108" s="1">
        <v>3</v>
      </c>
      <c r="AH108" s="1">
        <v>5</v>
      </c>
      <c r="AI108" s="1">
        <f t="shared" si="52"/>
        <v>1</v>
      </c>
      <c r="AJ108" s="1">
        <f t="shared" si="43"/>
        <v>0</v>
      </c>
      <c r="AK108" s="1">
        <f t="shared" si="44"/>
        <v>0</v>
      </c>
      <c r="AL108" s="1">
        <f t="shared" si="45"/>
        <v>0</v>
      </c>
      <c r="AM108" s="1">
        <f t="shared" si="46"/>
        <v>1</v>
      </c>
    </row>
    <row r="109" spans="11:39" x14ac:dyDescent="0.25">
      <c r="K109" s="1" t="s">
        <v>139</v>
      </c>
      <c r="L109" s="1">
        <v>4.4000000000000004</v>
      </c>
      <c r="M109" s="1">
        <v>5</v>
      </c>
      <c r="N109" s="1">
        <v>1</v>
      </c>
      <c r="O109" s="1">
        <f t="shared" si="47"/>
        <v>0</v>
      </c>
      <c r="P109" s="1">
        <f t="shared" si="48"/>
        <v>0</v>
      </c>
      <c r="Q109" s="1">
        <f t="shared" si="49"/>
        <v>0</v>
      </c>
      <c r="R109" s="1">
        <f t="shared" si="50"/>
        <v>1</v>
      </c>
      <c r="S109" s="1">
        <f t="shared" si="51"/>
        <v>1</v>
      </c>
      <c r="U109" s="1" t="s">
        <v>64</v>
      </c>
      <c r="V109" s="1">
        <v>4.5</v>
      </c>
      <c r="W109" s="1">
        <v>4</v>
      </c>
      <c r="X109" s="1">
        <v>6</v>
      </c>
      <c r="Y109" s="1">
        <f t="shared" si="37"/>
        <v>1</v>
      </c>
      <c r="Z109" s="1">
        <f t="shared" si="38"/>
        <v>0</v>
      </c>
      <c r="AA109" s="1">
        <f t="shared" si="39"/>
        <v>0</v>
      </c>
      <c r="AB109" s="1">
        <f t="shared" si="40"/>
        <v>0</v>
      </c>
      <c r="AC109" s="1">
        <f t="shared" si="41"/>
        <v>1</v>
      </c>
      <c r="AE109" s="1" t="s">
        <v>130</v>
      </c>
      <c r="AF109" s="1">
        <v>4.0999999999999996</v>
      </c>
      <c r="AG109" s="1">
        <v>3</v>
      </c>
      <c r="AH109" s="1">
        <v>5</v>
      </c>
      <c r="AI109" s="1">
        <f t="shared" si="52"/>
        <v>1</v>
      </c>
      <c r="AJ109" s="1">
        <f t="shared" si="43"/>
        <v>0</v>
      </c>
      <c r="AK109" s="1">
        <f t="shared" si="44"/>
        <v>0</v>
      </c>
      <c r="AL109" s="1">
        <f t="shared" si="45"/>
        <v>0</v>
      </c>
      <c r="AM109" s="1">
        <f t="shared" si="46"/>
        <v>1</v>
      </c>
    </row>
    <row r="110" spans="11:39" x14ac:dyDescent="0.25">
      <c r="K110" s="1" t="s">
        <v>154</v>
      </c>
      <c r="L110" s="1">
        <v>5.7</v>
      </c>
      <c r="M110" s="1">
        <v>5</v>
      </c>
      <c r="N110" s="1">
        <v>1</v>
      </c>
      <c r="O110" s="1">
        <f t="shared" si="47"/>
        <v>0</v>
      </c>
      <c r="P110" s="1">
        <f t="shared" si="48"/>
        <v>0</v>
      </c>
      <c r="Q110" s="1">
        <f t="shared" si="49"/>
        <v>0</v>
      </c>
      <c r="R110" s="1">
        <f t="shared" si="50"/>
        <v>1</v>
      </c>
      <c r="S110" s="1">
        <f t="shared" si="51"/>
        <v>1</v>
      </c>
      <c r="U110" s="1" t="s">
        <v>67</v>
      </c>
      <c r="V110" s="1">
        <v>5.4</v>
      </c>
      <c r="W110" s="1">
        <v>4</v>
      </c>
      <c r="X110" s="1">
        <v>6</v>
      </c>
      <c r="Y110" s="1">
        <f t="shared" si="37"/>
        <v>1</v>
      </c>
      <c r="Z110" s="1">
        <f t="shared" si="38"/>
        <v>0</v>
      </c>
      <c r="AA110" s="1">
        <f t="shared" si="39"/>
        <v>0</v>
      </c>
      <c r="AB110" s="1">
        <f t="shared" si="40"/>
        <v>0</v>
      </c>
      <c r="AC110" s="1">
        <f t="shared" si="41"/>
        <v>1</v>
      </c>
      <c r="AE110" s="1" t="s">
        <v>70</v>
      </c>
      <c r="AF110" s="1">
        <v>3.7</v>
      </c>
      <c r="AG110" s="1">
        <v>3</v>
      </c>
      <c r="AH110" s="1">
        <v>5</v>
      </c>
      <c r="AI110" s="1">
        <f t="shared" si="52"/>
        <v>1</v>
      </c>
      <c r="AJ110" s="1">
        <f t="shared" si="43"/>
        <v>0</v>
      </c>
      <c r="AK110" s="1">
        <f t="shared" si="44"/>
        <v>0</v>
      </c>
      <c r="AL110" s="1">
        <f t="shared" si="45"/>
        <v>0</v>
      </c>
      <c r="AM110" s="1">
        <f t="shared" si="46"/>
        <v>1</v>
      </c>
    </row>
    <row r="111" spans="11:39" x14ac:dyDescent="0.25">
      <c r="K111" s="1" t="s">
        <v>151</v>
      </c>
      <c r="L111" s="1">
        <v>4.3</v>
      </c>
      <c r="M111" s="1">
        <v>5</v>
      </c>
      <c r="N111" s="1">
        <v>1</v>
      </c>
      <c r="O111" s="1">
        <f t="shared" si="47"/>
        <v>0</v>
      </c>
      <c r="P111" s="1">
        <f t="shared" si="48"/>
        <v>0</v>
      </c>
      <c r="Q111" s="1">
        <f t="shared" si="49"/>
        <v>0</v>
      </c>
      <c r="R111" s="1">
        <f t="shared" si="50"/>
        <v>1</v>
      </c>
      <c r="S111" s="1">
        <f t="shared" si="51"/>
        <v>1</v>
      </c>
      <c r="U111" s="1" t="s">
        <v>85</v>
      </c>
      <c r="V111" s="1">
        <v>4.8</v>
      </c>
      <c r="W111" s="1">
        <v>4</v>
      </c>
      <c r="X111" s="1">
        <v>6</v>
      </c>
      <c r="Y111" s="1">
        <f t="shared" si="37"/>
        <v>1</v>
      </c>
      <c r="Z111" s="1">
        <f t="shared" si="38"/>
        <v>0</v>
      </c>
      <c r="AA111" s="1">
        <f t="shared" si="39"/>
        <v>0</v>
      </c>
      <c r="AB111" s="1">
        <f t="shared" si="40"/>
        <v>0</v>
      </c>
      <c r="AC111" s="1">
        <f t="shared" si="41"/>
        <v>1</v>
      </c>
      <c r="AE111" s="1" t="s">
        <v>132</v>
      </c>
      <c r="AF111" s="1">
        <v>5.0999999999999996</v>
      </c>
      <c r="AG111" s="1">
        <v>3</v>
      </c>
      <c r="AH111" s="1">
        <v>5</v>
      </c>
      <c r="AI111" s="1">
        <f t="shared" si="52"/>
        <v>1</v>
      </c>
      <c r="AJ111" s="1">
        <f t="shared" si="43"/>
        <v>0</v>
      </c>
      <c r="AK111" s="1">
        <f t="shared" si="44"/>
        <v>0</v>
      </c>
      <c r="AL111" s="1">
        <f t="shared" si="45"/>
        <v>0</v>
      </c>
      <c r="AM111" s="1">
        <f t="shared" si="46"/>
        <v>1</v>
      </c>
    </row>
    <row r="112" spans="11:39" x14ac:dyDescent="0.25">
      <c r="K112" s="1" t="s">
        <v>123</v>
      </c>
      <c r="L112" s="1">
        <v>4.4000000000000004</v>
      </c>
      <c r="M112" s="1">
        <v>5</v>
      </c>
      <c r="N112" s="1">
        <v>1</v>
      </c>
      <c r="O112" s="1">
        <f t="shared" ref="O112:O143" si="53">IF(AND((10&gt;N112),(N112&gt;M112),(M112&gt;2)),1,0)</f>
        <v>0</v>
      </c>
      <c r="P112" s="1">
        <f t="shared" si="48"/>
        <v>0</v>
      </c>
      <c r="Q112" s="1">
        <f t="shared" si="49"/>
        <v>0</v>
      </c>
      <c r="R112" s="1">
        <f t="shared" si="50"/>
        <v>1</v>
      </c>
      <c r="S112" s="1">
        <f t="shared" si="51"/>
        <v>1</v>
      </c>
      <c r="U112" s="1" t="s">
        <v>87</v>
      </c>
      <c r="V112" s="1">
        <v>5</v>
      </c>
      <c r="W112" s="1">
        <v>4</v>
      </c>
      <c r="X112" s="1">
        <v>6</v>
      </c>
      <c r="Y112" s="1">
        <f t="shared" si="37"/>
        <v>1</v>
      </c>
      <c r="Z112" s="1">
        <f t="shared" si="38"/>
        <v>0</v>
      </c>
      <c r="AA112" s="1">
        <f t="shared" si="39"/>
        <v>0</v>
      </c>
      <c r="AB112" s="1">
        <f t="shared" si="40"/>
        <v>0</v>
      </c>
      <c r="AC112" s="1">
        <f t="shared" si="41"/>
        <v>1</v>
      </c>
      <c r="AE112" s="1" t="s">
        <v>76</v>
      </c>
      <c r="AF112" s="1">
        <v>4.9000000000000004</v>
      </c>
      <c r="AG112" s="1">
        <v>3</v>
      </c>
      <c r="AH112" s="1">
        <v>5</v>
      </c>
      <c r="AI112" s="1">
        <f t="shared" si="52"/>
        <v>1</v>
      </c>
      <c r="AJ112" s="1">
        <f t="shared" si="43"/>
        <v>0</v>
      </c>
      <c r="AK112" s="1">
        <f t="shared" si="44"/>
        <v>0</v>
      </c>
      <c r="AL112" s="1">
        <f t="shared" si="45"/>
        <v>0</v>
      </c>
      <c r="AM112" s="1">
        <f t="shared" si="46"/>
        <v>1</v>
      </c>
    </row>
    <row r="113" spans="3:39" x14ac:dyDescent="0.25">
      <c r="K113" s="1" t="s">
        <v>125</v>
      </c>
      <c r="L113" s="1">
        <v>4.4000000000000004</v>
      </c>
      <c r="M113" s="1">
        <v>5</v>
      </c>
      <c r="N113" s="1">
        <v>1</v>
      </c>
      <c r="O113" s="1">
        <f t="shared" si="53"/>
        <v>0</v>
      </c>
      <c r="P113" s="1">
        <f t="shared" si="48"/>
        <v>0</v>
      </c>
      <c r="Q113" s="1">
        <f t="shared" si="49"/>
        <v>0</v>
      </c>
      <c r="R113" s="1">
        <f t="shared" si="50"/>
        <v>1</v>
      </c>
      <c r="S113" s="1">
        <f t="shared" si="51"/>
        <v>1</v>
      </c>
      <c r="U113" s="1" t="s">
        <v>97</v>
      </c>
      <c r="V113" s="1">
        <v>4.5</v>
      </c>
      <c r="W113" s="1">
        <v>4</v>
      </c>
      <c r="X113" s="1">
        <v>6</v>
      </c>
      <c r="Y113" s="1">
        <f t="shared" si="37"/>
        <v>1</v>
      </c>
      <c r="Z113" s="1">
        <f t="shared" si="38"/>
        <v>0</v>
      </c>
      <c r="AA113" s="1">
        <f t="shared" si="39"/>
        <v>0</v>
      </c>
      <c r="AB113" s="1">
        <f t="shared" si="40"/>
        <v>0</v>
      </c>
      <c r="AC113" s="1">
        <f t="shared" si="41"/>
        <v>1</v>
      </c>
      <c r="AE113" s="1" t="s">
        <v>105</v>
      </c>
      <c r="AF113" s="1">
        <v>4.4000000000000004</v>
      </c>
      <c r="AG113" s="1">
        <v>3</v>
      </c>
      <c r="AH113" s="1">
        <v>5</v>
      </c>
      <c r="AI113" s="1">
        <f t="shared" si="52"/>
        <v>1</v>
      </c>
      <c r="AJ113" s="1">
        <f t="shared" si="43"/>
        <v>0</v>
      </c>
      <c r="AK113" s="1">
        <f t="shared" si="44"/>
        <v>0</v>
      </c>
      <c r="AL113" s="1">
        <f t="shared" si="45"/>
        <v>0</v>
      </c>
      <c r="AM113" s="1">
        <f t="shared" si="46"/>
        <v>1</v>
      </c>
    </row>
    <row r="114" spans="3:39" x14ac:dyDescent="0.25">
      <c r="K114" s="1" t="s">
        <v>97</v>
      </c>
      <c r="L114" s="1">
        <v>4.5</v>
      </c>
      <c r="M114" s="1">
        <v>5</v>
      </c>
      <c r="N114" s="1">
        <v>1</v>
      </c>
      <c r="O114" s="1">
        <f t="shared" si="53"/>
        <v>0</v>
      </c>
      <c r="P114" s="1">
        <f t="shared" si="48"/>
        <v>0</v>
      </c>
      <c r="Q114" s="1">
        <f t="shared" si="49"/>
        <v>0</v>
      </c>
      <c r="R114" s="1">
        <f t="shared" si="50"/>
        <v>1</v>
      </c>
      <c r="S114" s="1">
        <f t="shared" si="51"/>
        <v>1</v>
      </c>
      <c r="U114" s="1" t="s">
        <v>106</v>
      </c>
      <c r="V114" s="1">
        <v>4.3</v>
      </c>
      <c r="W114" s="1">
        <v>4</v>
      </c>
      <c r="X114" s="1">
        <v>6</v>
      </c>
      <c r="Y114" s="1">
        <f t="shared" si="37"/>
        <v>1</v>
      </c>
      <c r="Z114" s="1">
        <f t="shared" si="38"/>
        <v>0</v>
      </c>
      <c r="AA114" s="1">
        <f t="shared" si="39"/>
        <v>0</v>
      </c>
      <c r="AB114" s="1">
        <f t="shared" si="40"/>
        <v>0</v>
      </c>
      <c r="AC114" s="1">
        <f t="shared" si="41"/>
        <v>1</v>
      </c>
      <c r="AE114" s="1" t="s">
        <v>189</v>
      </c>
      <c r="AF114" s="1">
        <v>4.4000000000000004</v>
      </c>
      <c r="AG114" s="1">
        <v>3</v>
      </c>
      <c r="AH114" s="1">
        <v>5</v>
      </c>
      <c r="AI114" s="1">
        <f t="shared" si="52"/>
        <v>1</v>
      </c>
      <c r="AJ114" s="1">
        <f t="shared" si="43"/>
        <v>0</v>
      </c>
      <c r="AK114" s="1">
        <f t="shared" si="44"/>
        <v>0</v>
      </c>
      <c r="AL114" s="1">
        <f t="shared" si="45"/>
        <v>0</v>
      </c>
      <c r="AM114" s="1">
        <f t="shared" si="46"/>
        <v>1</v>
      </c>
    </row>
    <row r="115" spans="3:39" x14ac:dyDescent="0.25">
      <c r="K115" s="1" t="s">
        <v>163</v>
      </c>
      <c r="L115" s="1">
        <v>5.6</v>
      </c>
      <c r="M115" s="1">
        <v>5</v>
      </c>
      <c r="N115" s="1">
        <v>1</v>
      </c>
      <c r="O115" s="1">
        <f t="shared" si="53"/>
        <v>0</v>
      </c>
      <c r="P115" s="1">
        <f t="shared" si="48"/>
        <v>0</v>
      </c>
      <c r="Q115" s="1">
        <f t="shared" si="49"/>
        <v>0</v>
      </c>
      <c r="R115" s="1">
        <f t="shared" si="50"/>
        <v>1</v>
      </c>
      <c r="S115" s="1">
        <f t="shared" si="51"/>
        <v>1</v>
      </c>
      <c r="U115" s="1" t="s">
        <v>111</v>
      </c>
      <c r="V115" s="1">
        <v>4.5</v>
      </c>
      <c r="W115" s="1">
        <v>4</v>
      </c>
      <c r="X115" s="1">
        <v>6</v>
      </c>
      <c r="Y115" s="1">
        <f t="shared" si="37"/>
        <v>1</v>
      </c>
      <c r="Z115" s="1">
        <f t="shared" si="38"/>
        <v>0</v>
      </c>
      <c r="AA115" s="1">
        <f t="shared" si="39"/>
        <v>0</v>
      </c>
      <c r="AB115" s="1">
        <f t="shared" si="40"/>
        <v>0</v>
      </c>
      <c r="AC115" s="1">
        <f t="shared" si="41"/>
        <v>1</v>
      </c>
      <c r="AE115" s="1" t="s">
        <v>96</v>
      </c>
      <c r="AF115" s="1">
        <v>4.9000000000000004</v>
      </c>
      <c r="AG115" s="1">
        <v>3</v>
      </c>
      <c r="AH115" s="1">
        <v>5</v>
      </c>
      <c r="AI115" s="1">
        <f t="shared" si="52"/>
        <v>1</v>
      </c>
      <c r="AJ115" s="1">
        <f t="shared" si="43"/>
        <v>0</v>
      </c>
      <c r="AK115" s="1">
        <f t="shared" si="44"/>
        <v>0</v>
      </c>
      <c r="AL115" s="1">
        <f t="shared" si="45"/>
        <v>0</v>
      </c>
      <c r="AM115" s="1">
        <f t="shared" si="46"/>
        <v>1</v>
      </c>
    </row>
    <row r="116" spans="3:39" x14ac:dyDescent="0.25">
      <c r="K116" s="1" t="s">
        <v>62</v>
      </c>
      <c r="L116" s="1">
        <v>4.5</v>
      </c>
      <c r="M116" s="1">
        <v>5</v>
      </c>
      <c r="N116" s="1">
        <v>1</v>
      </c>
      <c r="O116" s="1">
        <f t="shared" si="53"/>
        <v>0</v>
      </c>
      <c r="P116" s="1">
        <f t="shared" si="48"/>
        <v>0</v>
      </c>
      <c r="Q116" s="1">
        <f t="shared" si="49"/>
        <v>0</v>
      </c>
      <c r="R116" s="1">
        <f t="shared" si="50"/>
        <v>1</v>
      </c>
      <c r="S116" s="1">
        <f t="shared" si="51"/>
        <v>1</v>
      </c>
      <c r="U116" s="1" t="s">
        <v>124</v>
      </c>
      <c r="V116" s="1">
        <v>4.5</v>
      </c>
      <c r="W116" s="1">
        <v>4</v>
      </c>
      <c r="X116" s="1">
        <v>6</v>
      </c>
      <c r="Y116" s="1">
        <f t="shared" si="37"/>
        <v>1</v>
      </c>
      <c r="Z116" s="1">
        <f t="shared" si="38"/>
        <v>0</v>
      </c>
      <c r="AA116" s="1">
        <f t="shared" si="39"/>
        <v>0</v>
      </c>
      <c r="AB116" s="1">
        <f t="shared" si="40"/>
        <v>0</v>
      </c>
      <c r="AC116" s="1">
        <f t="shared" si="41"/>
        <v>1</v>
      </c>
      <c r="AE116" s="1" t="s">
        <v>92</v>
      </c>
      <c r="AF116" s="1">
        <v>5.4</v>
      </c>
      <c r="AG116" s="1">
        <v>3</v>
      </c>
      <c r="AH116" s="1">
        <v>5</v>
      </c>
      <c r="AI116" s="1">
        <f t="shared" si="52"/>
        <v>1</v>
      </c>
      <c r="AJ116" s="1">
        <f t="shared" si="43"/>
        <v>0</v>
      </c>
      <c r="AK116" s="1">
        <f t="shared" si="44"/>
        <v>0</v>
      </c>
      <c r="AL116" s="1">
        <f t="shared" si="45"/>
        <v>0</v>
      </c>
      <c r="AM116" s="1">
        <f t="shared" si="46"/>
        <v>1</v>
      </c>
    </row>
    <row r="117" spans="3:39" x14ac:dyDescent="0.25">
      <c r="K117" s="1" t="s">
        <v>84</v>
      </c>
      <c r="L117" s="1">
        <v>5</v>
      </c>
      <c r="M117" s="1">
        <v>5</v>
      </c>
      <c r="N117" s="1">
        <v>1</v>
      </c>
      <c r="O117" s="1">
        <f t="shared" si="53"/>
        <v>0</v>
      </c>
      <c r="P117" s="1">
        <f t="shared" si="48"/>
        <v>0</v>
      </c>
      <c r="Q117" s="1">
        <f t="shared" si="49"/>
        <v>0</v>
      </c>
      <c r="R117" s="1">
        <f t="shared" si="50"/>
        <v>1</v>
      </c>
      <c r="S117" s="1">
        <f t="shared" si="51"/>
        <v>1</v>
      </c>
      <c r="U117" s="1" t="s">
        <v>135</v>
      </c>
      <c r="V117" s="1">
        <v>4.9000000000000004</v>
      </c>
      <c r="W117" s="1">
        <v>4</v>
      </c>
      <c r="X117" s="1">
        <v>6</v>
      </c>
      <c r="Y117" s="1">
        <f t="shared" si="37"/>
        <v>1</v>
      </c>
      <c r="Z117" s="1">
        <f t="shared" si="38"/>
        <v>0</v>
      </c>
      <c r="AA117" s="1">
        <f t="shared" si="39"/>
        <v>0</v>
      </c>
      <c r="AB117" s="1">
        <f t="shared" si="40"/>
        <v>0</v>
      </c>
      <c r="AC117" s="1">
        <f t="shared" si="41"/>
        <v>1</v>
      </c>
      <c r="AE117" s="1" t="s">
        <v>178</v>
      </c>
      <c r="AF117" s="1">
        <v>5.3</v>
      </c>
      <c r="AG117" s="1">
        <v>3</v>
      </c>
      <c r="AH117" s="1">
        <v>5</v>
      </c>
      <c r="AI117" s="1">
        <f t="shared" si="52"/>
        <v>1</v>
      </c>
      <c r="AJ117" s="1">
        <f t="shared" si="43"/>
        <v>0</v>
      </c>
      <c r="AK117" s="1">
        <f t="shared" si="44"/>
        <v>0</v>
      </c>
      <c r="AL117" s="1">
        <f t="shared" si="45"/>
        <v>0</v>
      </c>
      <c r="AM117" s="1">
        <f t="shared" si="46"/>
        <v>1</v>
      </c>
    </row>
    <row r="118" spans="3:39" x14ac:dyDescent="0.25">
      <c r="K118" s="1" t="s">
        <v>64</v>
      </c>
      <c r="L118" s="1">
        <v>4.5</v>
      </c>
      <c r="M118" s="1">
        <v>5</v>
      </c>
      <c r="N118" s="1">
        <v>0</v>
      </c>
      <c r="O118" s="1">
        <f t="shared" si="53"/>
        <v>0</v>
      </c>
      <c r="P118" s="1">
        <f t="shared" si="48"/>
        <v>0</v>
      </c>
      <c r="Q118" s="1">
        <f t="shared" si="49"/>
        <v>0</v>
      </c>
      <c r="R118" s="1">
        <f t="shared" si="50"/>
        <v>1</v>
      </c>
      <c r="S118" s="1">
        <f t="shared" si="51"/>
        <v>1</v>
      </c>
      <c r="U118" s="1" t="s">
        <v>141</v>
      </c>
      <c r="V118" s="1">
        <v>4.7</v>
      </c>
      <c r="W118" s="1">
        <v>4</v>
      </c>
      <c r="X118" s="1">
        <v>6</v>
      </c>
      <c r="Y118" s="1">
        <f t="shared" si="37"/>
        <v>1</v>
      </c>
      <c r="Z118" s="1">
        <f t="shared" si="38"/>
        <v>0</v>
      </c>
      <c r="AA118" s="1">
        <f t="shared" si="39"/>
        <v>0</v>
      </c>
      <c r="AB118" s="1">
        <f t="shared" si="40"/>
        <v>0</v>
      </c>
      <c r="AC118" s="1">
        <f t="shared" si="41"/>
        <v>1</v>
      </c>
      <c r="AE118" s="1" t="s">
        <v>117</v>
      </c>
      <c r="AF118" s="1">
        <v>4.5999999999999996</v>
      </c>
      <c r="AG118" s="1">
        <v>3</v>
      </c>
      <c r="AH118" s="1">
        <v>5</v>
      </c>
      <c r="AI118" s="1">
        <f t="shared" si="52"/>
        <v>1</v>
      </c>
      <c r="AJ118" s="1">
        <f t="shared" si="43"/>
        <v>0</v>
      </c>
      <c r="AK118" s="1">
        <f t="shared" si="44"/>
        <v>0</v>
      </c>
      <c r="AL118" s="1">
        <f t="shared" si="45"/>
        <v>0</v>
      </c>
      <c r="AM118" s="1">
        <f t="shared" si="46"/>
        <v>1</v>
      </c>
    </row>
    <row r="119" spans="3:39" x14ac:dyDescent="0.25">
      <c r="K119" s="1" t="s">
        <v>95</v>
      </c>
      <c r="L119" s="1">
        <v>5.2</v>
      </c>
      <c r="M119" s="1">
        <v>5</v>
      </c>
      <c r="N119" s="1">
        <v>0</v>
      </c>
      <c r="O119" s="1">
        <f t="shared" si="53"/>
        <v>0</v>
      </c>
      <c r="P119" s="1">
        <f t="shared" si="48"/>
        <v>0</v>
      </c>
      <c r="Q119" s="1">
        <f t="shared" si="49"/>
        <v>0</v>
      </c>
      <c r="R119" s="1">
        <f t="shared" si="50"/>
        <v>1</v>
      </c>
      <c r="S119" s="1">
        <f t="shared" si="51"/>
        <v>1</v>
      </c>
      <c r="U119" s="1" t="s">
        <v>171</v>
      </c>
      <c r="V119" s="1">
        <v>4.7</v>
      </c>
      <c r="W119" s="1">
        <v>4</v>
      </c>
      <c r="X119" s="1">
        <v>6</v>
      </c>
      <c r="Y119" s="1">
        <f t="shared" si="37"/>
        <v>1</v>
      </c>
      <c r="Z119" s="1">
        <f t="shared" si="38"/>
        <v>0</v>
      </c>
      <c r="AA119" s="1">
        <f t="shared" si="39"/>
        <v>0</v>
      </c>
      <c r="AB119" s="1">
        <f t="shared" si="40"/>
        <v>0</v>
      </c>
      <c r="AC119" s="1">
        <f t="shared" si="41"/>
        <v>1</v>
      </c>
      <c r="AE119" s="1" t="s">
        <v>125</v>
      </c>
      <c r="AF119" s="1">
        <v>4.4000000000000004</v>
      </c>
      <c r="AG119" s="1">
        <v>3</v>
      </c>
      <c r="AH119" s="1">
        <v>5</v>
      </c>
      <c r="AI119" s="1">
        <f t="shared" si="52"/>
        <v>1</v>
      </c>
      <c r="AJ119" s="1">
        <f t="shared" si="43"/>
        <v>0</v>
      </c>
      <c r="AK119" s="1">
        <f t="shared" si="44"/>
        <v>0</v>
      </c>
      <c r="AL119" s="1">
        <f t="shared" si="45"/>
        <v>0</v>
      </c>
      <c r="AM119" s="1">
        <f t="shared" si="46"/>
        <v>1</v>
      </c>
    </row>
    <row r="120" spans="3:39" x14ac:dyDescent="0.25">
      <c r="K120" s="1" t="s">
        <v>84</v>
      </c>
      <c r="L120" s="1">
        <v>5</v>
      </c>
      <c r="M120" s="1">
        <v>5</v>
      </c>
      <c r="N120" s="1">
        <v>0</v>
      </c>
      <c r="O120" s="1">
        <f t="shared" si="53"/>
        <v>0</v>
      </c>
      <c r="P120" s="1">
        <f t="shared" si="48"/>
        <v>0</v>
      </c>
      <c r="Q120" s="1">
        <f t="shared" si="49"/>
        <v>0</v>
      </c>
      <c r="R120" s="1">
        <f t="shared" si="50"/>
        <v>1</v>
      </c>
      <c r="S120" s="1">
        <f t="shared" si="51"/>
        <v>1</v>
      </c>
      <c r="U120" s="1" t="s">
        <v>98</v>
      </c>
      <c r="V120" s="1">
        <v>5</v>
      </c>
      <c r="W120" s="1">
        <v>4</v>
      </c>
      <c r="X120" s="1">
        <v>6</v>
      </c>
      <c r="Y120" s="1">
        <f t="shared" si="37"/>
        <v>1</v>
      </c>
      <c r="Z120" s="1">
        <f t="shared" si="38"/>
        <v>0</v>
      </c>
      <c r="AA120" s="1">
        <f t="shared" si="39"/>
        <v>0</v>
      </c>
      <c r="AB120" s="1">
        <f t="shared" si="40"/>
        <v>0</v>
      </c>
      <c r="AC120" s="1">
        <f t="shared" si="41"/>
        <v>1</v>
      </c>
      <c r="AE120" s="1" t="s">
        <v>105</v>
      </c>
      <c r="AF120" s="1">
        <v>4.4000000000000004</v>
      </c>
      <c r="AG120" s="1">
        <v>3</v>
      </c>
      <c r="AH120" s="1">
        <v>5</v>
      </c>
      <c r="AI120" s="1">
        <f t="shared" si="52"/>
        <v>1</v>
      </c>
      <c r="AJ120" s="1">
        <f t="shared" si="43"/>
        <v>0</v>
      </c>
      <c r="AK120" s="1">
        <f t="shared" si="44"/>
        <v>0</v>
      </c>
      <c r="AL120" s="1">
        <f t="shared" si="45"/>
        <v>0</v>
      </c>
      <c r="AM120" s="1">
        <f t="shared" si="46"/>
        <v>1</v>
      </c>
    </row>
    <row r="121" spans="3:39" x14ac:dyDescent="0.25">
      <c r="K121" s="1" t="s">
        <v>183</v>
      </c>
      <c r="L121" s="1">
        <v>4.5999999999999996</v>
      </c>
      <c r="M121" s="1">
        <v>5</v>
      </c>
      <c r="N121" s="1">
        <v>0</v>
      </c>
      <c r="O121" s="1">
        <f t="shared" si="53"/>
        <v>0</v>
      </c>
      <c r="P121" s="1">
        <f t="shared" si="48"/>
        <v>0</v>
      </c>
      <c r="Q121" s="1">
        <f t="shared" si="49"/>
        <v>0</v>
      </c>
      <c r="R121" s="1">
        <f t="shared" si="50"/>
        <v>1</v>
      </c>
      <c r="S121" s="1">
        <f t="shared" si="51"/>
        <v>1</v>
      </c>
      <c r="U121" s="1" t="s">
        <v>67</v>
      </c>
      <c r="V121" s="1">
        <v>5.4</v>
      </c>
      <c r="W121" s="1">
        <v>4</v>
      </c>
      <c r="X121" s="1">
        <v>6</v>
      </c>
      <c r="Y121" s="1">
        <f t="shared" si="37"/>
        <v>1</v>
      </c>
      <c r="Z121" s="1">
        <f t="shared" si="38"/>
        <v>0</v>
      </c>
      <c r="AA121" s="1">
        <f t="shared" si="39"/>
        <v>0</v>
      </c>
      <c r="AB121" s="1">
        <f t="shared" si="40"/>
        <v>0</v>
      </c>
      <c r="AC121" s="1">
        <f t="shared" si="41"/>
        <v>1</v>
      </c>
      <c r="AE121" s="1" t="s">
        <v>107</v>
      </c>
      <c r="AF121" s="1">
        <v>4.8</v>
      </c>
      <c r="AG121" s="1">
        <v>3</v>
      </c>
      <c r="AH121" s="1">
        <v>5</v>
      </c>
      <c r="AI121" s="1">
        <f t="shared" si="52"/>
        <v>1</v>
      </c>
      <c r="AJ121" s="1">
        <f t="shared" si="43"/>
        <v>0</v>
      </c>
      <c r="AK121" s="1">
        <f t="shared" si="44"/>
        <v>0</v>
      </c>
      <c r="AL121" s="1">
        <f t="shared" si="45"/>
        <v>0</v>
      </c>
      <c r="AM121" s="1">
        <f t="shared" si="46"/>
        <v>1</v>
      </c>
    </row>
    <row r="122" spans="3:39" x14ac:dyDescent="0.25">
      <c r="K122" s="1" t="s">
        <v>107</v>
      </c>
      <c r="L122" s="1">
        <v>4.8</v>
      </c>
      <c r="M122" s="1">
        <v>5</v>
      </c>
      <c r="N122" s="1">
        <v>0</v>
      </c>
      <c r="O122" s="1">
        <f t="shared" si="53"/>
        <v>0</v>
      </c>
      <c r="P122" s="1">
        <f t="shared" si="48"/>
        <v>0</v>
      </c>
      <c r="Q122" s="1">
        <f t="shared" si="49"/>
        <v>0</v>
      </c>
      <c r="R122" s="1">
        <f t="shared" si="50"/>
        <v>1</v>
      </c>
      <c r="S122" s="1">
        <f t="shared" si="51"/>
        <v>1</v>
      </c>
      <c r="U122" s="1" t="s">
        <v>114</v>
      </c>
      <c r="V122" s="1">
        <v>4.5</v>
      </c>
      <c r="W122" s="1">
        <v>4</v>
      </c>
      <c r="X122" s="1">
        <v>6</v>
      </c>
      <c r="Y122" s="1">
        <f t="shared" si="37"/>
        <v>1</v>
      </c>
      <c r="Z122" s="1">
        <f t="shared" si="38"/>
        <v>0</v>
      </c>
      <c r="AA122" s="1">
        <f t="shared" si="39"/>
        <v>0</v>
      </c>
      <c r="AB122" s="1">
        <f t="shared" si="40"/>
        <v>0</v>
      </c>
      <c r="AC122" s="1">
        <f t="shared" si="41"/>
        <v>1</v>
      </c>
      <c r="AE122" s="1" t="s">
        <v>100</v>
      </c>
      <c r="AF122" s="1">
        <v>4.8</v>
      </c>
      <c r="AG122" s="1">
        <v>3</v>
      </c>
      <c r="AH122" s="1">
        <v>5</v>
      </c>
      <c r="AI122" s="1">
        <f t="shared" si="52"/>
        <v>1</v>
      </c>
      <c r="AJ122" s="1">
        <f t="shared" si="43"/>
        <v>0</v>
      </c>
      <c r="AK122" s="1">
        <f t="shared" si="44"/>
        <v>0</v>
      </c>
      <c r="AL122" s="1">
        <f t="shared" si="45"/>
        <v>0</v>
      </c>
      <c r="AM122" s="1">
        <f t="shared" si="46"/>
        <v>1</v>
      </c>
    </row>
    <row r="123" spans="3:39" x14ac:dyDescent="0.25">
      <c r="K123" s="1" t="s">
        <v>165</v>
      </c>
      <c r="L123" s="1">
        <v>7.1</v>
      </c>
      <c r="M123" s="1">
        <v>5</v>
      </c>
      <c r="N123" s="1">
        <v>0</v>
      </c>
      <c r="O123" s="1">
        <f t="shared" si="53"/>
        <v>0</v>
      </c>
      <c r="P123" s="1">
        <f t="shared" si="48"/>
        <v>0</v>
      </c>
      <c r="Q123" s="1">
        <f t="shared" si="49"/>
        <v>0</v>
      </c>
      <c r="R123" s="1">
        <f t="shared" si="50"/>
        <v>1</v>
      </c>
      <c r="S123" s="1">
        <f t="shared" si="51"/>
        <v>1</v>
      </c>
      <c r="U123" s="1" t="s">
        <v>141</v>
      </c>
      <c r="V123" s="1">
        <v>4.7</v>
      </c>
      <c r="W123" s="1">
        <v>4</v>
      </c>
      <c r="X123" s="1">
        <v>6</v>
      </c>
      <c r="Y123" s="1">
        <f t="shared" si="37"/>
        <v>1</v>
      </c>
      <c r="Z123" s="1">
        <f t="shared" si="38"/>
        <v>0</v>
      </c>
      <c r="AA123" s="1">
        <f t="shared" si="39"/>
        <v>0</v>
      </c>
      <c r="AB123" s="1">
        <f t="shared" si="40"/>
        <v>0</v>
      </c>
      <c r="AC123" s="1">
        <f t="shared" si="41"/>
        <v>1</v>
      </c>
      <c r="AE123" s="1" t="s">
        <v>74</v>
      </c>
      <c r="AF123" s="1">
        <v>4.4000000000000004</v>
      </c>
      <c r="AG123" s="1">
        <v>3</v>
      </c>
      <c r="AH123" s="1">
        <v>5</v>
      </c>
      <c r="AI123" s="1">
        <f t="shared" si="52"/>
        <v>1</v>
      </c>
      <c r="AJ123" s="1">
        <f t="shared" si="43"/>
        <v>0</v>
      </c>
      <c r="AK123" s="1">
        <f t="shared" si="44"/>
        <v>0</v>
      </c>
      <c r="AL123" s="1">
        <f t="shared" si="45"/>
        <v>0</v>
      </c>
      <c r="AM123" s="1">
        <f t="shared" si="46"/>
        <v>1</v>
      </c>
    </row>
    <row r="124" spans="3:39" x14ac:dyDescent="0.25">
      <c r="K124" s="1" t="s">
        <v>147</v>
      </c>
      <c r="L124" s="1">
        <v>5.0999999999999996</v>
      </c>
      <c r="M124" s="1">
        <v>5</v>
      </c>
      <c r="N124" s="1">
        <v>0</v>
      </c>
      <c r="O124" s="1">
        <f t="shared" si="53"/>
        <v>0</v>
      </c>
      <c r="P124" s="1">
        <f t="shared" si="48"/>
        <v>0</v>
      </c>
      <c r="Q124" s="1">
        <f t="shared" si="49"/>
        <v>0</v>
      </c>
      <c r="R124" s="1">
        <f t="shared" si="50"/>
        <v>1</v>
      </c>
      <c r="S124" s="1">
        <f t="shared" si="51"/>
        <v>1</v>
      </c>
      <c r="U124" s="1" t="s">
        <v>125</v>
      </c>
      <c r="V124" s="1">
        <v>4.4000000000000004</v>
      </c>
      <c r="W124" s="1">
        <v>4</v>
      </c>
      <c r="X124" s="1">
        <v>6</v>
      </c>
      <c r="Y124" s="1">
        <f t="shared" si="37"/>
        <v>1</v>
      </c>
      <c r="Z124" s="1">
        <f t="shared" si="38"/>
        <v>0</v>
      </c>
      <c r="AA124" s="1">
        <f t="shared" si="39"/>
        <v>0</v>
      </c>
      <c r="AB124" s="1">
        <f t="shared" si="40"/>
        <v>0</v>
      </c>
      <c r="AC124" s="1">
        <f t="shared" si="41"/>
        <v>1</v>
      </c>
      <c r="AE124" s="1" t="s">
        <v>114</v>
      </c>
      <c r="AF124" s="1">
        <v>4.5</v>
      </c>
      <c r="AG124" s="1">
        <v>3</v>
      </c>
      <c r="AH124" s="1">
        <v>5</v>
      </c>
      <c r="AI124" s="1">
        <f t="shared" si="52"/>
        <v>1</v>
      </c>
      <c r="AJ124" s="1">
        <f t="shared" si="43"/>
        <v>0</v>
      </c>
      <c r="AK124" s="1">
        <f t="shared" si="44"/>
        <v>0</v>
      </c>
      <c r="AL124" s="1">
        <f t="shared" si="45"/>
        <v>0</v>
      </c>
      <c r="AM124" s="1">
        <f t="shared" si="46"/>
        <v>1</v>
      </c>
    </row>
    <row r="125" spans="3:39" x14ac:dyDescent="0.25">
      <c r="K125" s="1" t="s">
        <v>64</v>
      </c>
      <c r="L125" s="1">
        <v>4.5</v>
      </c>
      <c r="M125" s="1">
        <v>5</v>
      </c>
      <c r="N125" s="1">
        <v>0</v>
      </c>
      <c r="O125" s="1">
        <f t="shared" si="53"/>
        <v>0</v>
      </c>
      <c r="P125" s="1">
        <f t="shared" si="48"/>
        <v>0</v>
      </c>
      <c r="Q125" s="1">
        <f t="shared" si="49"/>
        <v>0</v>
      </c>
      <c r="R125" s="1">
        <f t="shared" si="50"/>
        <v>1</v>
      </c>
      <c r="S125" s="1">
        <f t="shared" si="51"/>
        <v>1</v>
      </c>
      <c r="U125" s="1" t="s">
        <v>126</v>
      </c>
      <c r="V125" s="1">
        <v>4.4000000000000004</v>
      </c>
      <c r="W125" s="1">
        <v>4</v>
      </c>
      <c r="X125" s="1">
        <v>6</v>
      </c>
      <c r="Y125" s="1">
        <f t="shared" si="37"/>
        <v>1</v>
      </c>
      <c r="Z125" s="1">
        <f t="shared" si="38"/>
        <v>0</v>
      </c>
      <c r="AA125" s="1">
        <f t="shared" si="39"/>
        <v>0</v>
      </c>
      <c r="AB125" s="1">
        <f t="shared" si="40"/>
        <v>0</v>
      </c>
      <c r="AC125" s="1">
        <f t="shared" si="41"/>
        <v>1</v>
      </c>
      <c r="AE125" s="1" t="s">
        <v>95</v>
      </c>
      <c r="AF125" s="1">
        <v>5.2</v>
      </c>
      <c r="AG125" s="1">
        <v>3</v>
      </c>
      <c r="AH125" s="1">
        <v>4</v>
      </c>
      <c r="AI125" s="1">
        <f t="shared" si="52"/>
        <v>1</v>
      </c>
      <c r="AJ125" s="1">
        <f t="shared" si="43"/>
        <v>0</v>
      </c>
      <c r="AK125" s="1">
        <f t="shared" si="44"/>
        <v>0</v>
      </c>
      <c r="AL125" s="1">
        <f t="shared" si="45"/>
        <v>0</v>
      </c>
      <c r="AM125" s="1">
        <f t="shared" si="46"/>
        <v>1</v>
      </c>
    </row>
    <row r="126" spans="3:39" x14ac:dyDescent="0.25">
      <c r="K126" s="1" t="s">
        <v>172</v>
      </c>
      <c r="L126" s="1">
        <v>4.2</v>
      </c>
      <c r="M126" s="1">
        <v>5</v>
      </c>
      <c r="N126" s="1">
        <v>0</v>
      </c>
      <c r="O126" s="1">
        <f t="shared" si="53"/>
        <v>0</v>
      </c>
      <c r="P126" s="1">
        <f t="shared" si="48"/>
        <v>0</v>
      </c>
      <c r="Q126" s="1">
        <f t="shared" si="49"/>
        <v>0</v>
      </c>
      <c r="R126" s="1">
        <f t="shared" si="50"/>
        <v>1</v>
      </c>
      <c r="S126" s="1">
        <f t="shared" si="51"/>
        <v>1</v>
      </c>
      <c r="U126" s="1" t="s">
        <v>171</v>
      </c>
      <c r="V126" s="1">
        <v>4.7</v>
      </c>
      <c r="W126" s="1">
        <v>4</v>
      </c>
      <c r="X126" s="1">
        <v>6</v>
      </c>
      <c r="Y126" s="1">
        <f t="shared" si="37"/>
        <v>1</v>
      </c>
      <c r="Z126" s="1">
        <f t="shared" si="38"/>
        <v>0</v>
      </c>
      <c r="AA126" s="1">
        <f t="shared" si="39"/>
        <v>0</v>
      </c>
      <c r="AB126" s="1">
        <f t="shared" si="40"/>
        <v>0</v>
      </c>
      <c r="AC126" s="1">
        <f t="shared" si="41"/>
        <v>1</v>
      </c>
      <c r="AE126" s="1" t="s">
        <v>92</v>
      </c>
      <c r="AF126" s="1">
        <v>5.4</v>
      </c>
      <c r="AG126" s="1">
        <v>3</v>
      </c>
      <c r="AH126" s="1">
        <v>4</v>
      </c>
      <c r="AI126" s="1">
        <f t="shared" si="52"/>
        <v>1</v>
      </c>
      <c r="AJ126" s="1">
        <f t="shared" si="43"/>
        <v>0</v>
      </c>
      <c r="AK126" s="1">
        <f t="shared" si="44"/>
        <v>0</v>
      </c>
      <c r="AL126" s="1">
        <f t="shared" si="45"/>
        <v>0</v>
      </c>
      <c r="AM126" s="1">
        <f t="shared" si="46"/>
        <v>1</v>
      </c>
    </row>
    <row r="127" spans="3:39" x14ac:dyDescent="0.25">
      <c r="K127" s="1" t="s">
        <v>75</v>
      </c>
      <c r="L127" s="1">
        <v>4.3</v>
      </c>
      <c r="M127" s="1">
        <v>5</v>
      </c>
      <c r="N127" s="1">
        <v>0</v>
      </c>
      <c r="O127" s="1">
        <f t="shared" si="53"/>
        <v>0</v>
      </c>
      <c r="P127" s="1">
        <f t="shared" si="48"/>
        <v>0</v>
      </c>
      <c r="Q127" s="1">
        <f t="shared" si="49"/>
        <v>0</v>
      </c>
      <c r="R127" s="1">
        <f t="shared" si="50"/>
        <v>1</v>
      </c>
      <c r="S127" s="1">
        <f t="shared" si="51"/>
        <v>1</v>
      </c>
      <c r="U127" s="1" t="s">
        <v>187</v>
      </c>
      <c r="V127" s="1">
        <v>4.4000000000000004</v>
      </c>
      <c r="W127" s="1">
        <v>4</v>
      </c>
      <c r="X127" s="1">
        <v>6</v>
      </c>
      <c r="Y127" s="1">
        <f t="shared" si="37"/>
        <v>1</v>
      </c>
      <c r="Z127" s="1">
        <f t="shared" si="38"/>
        <v>0</v>
      </c>
      <c r="AA127" s="1">
        <f t="shared" si="39"/>
        <v>0</v>
      </c>
      <c r="AB127" s="1">
        <f t="shared" si="40"/>
        <v>0</v>
      </c>
      <c r="AC127" s="1">
        <f t="shared" si="41"/>
        <v>1</v>
      </c>
      <c r="AE127" s="1" t="s">
        <v>117</v>
      </c>
      <c r="AF127" s="1">
        <v>4.5999999999999996</v>
      </c>
      <c r="AG127" s="1">
        <v>3</v>
      </c>
      <c r="AH127" s="1">
        <v>4</v>
      </c>
      <c r="AI127" s="1">
        <f t="shared" si="52"/>
        <v>1</v>
      </c>
      <c r="AJ127" s="1">
        <f t="shared" si="43"/>
        <v>0</v>
      </c>
      <c r="AK127" s="1">
        <f t="shared" si="44"/>
        <v>0</v>
      </c>
      <c r="AL127" s="1">
        <f t="shared" si="45"/>
        <v>0</v>
      </c>
      <c r="AM127" s="1">
        <f t="shared" si="46"/>
        <v>1</v>
      </c>
    </row>
    <row r="128" spans="3:39" x14ac:dyDescent="0.25">
      <c r="C128" s="1">
        <v>0.42</v>
      </c>
      <c r="D128" s="1">
        <v>0.59</v>
      </c>
      <c r="E128" s="1">
        <v>0.71</v>
      </c>
      <c r="K128" s="1" t="s">
        <v>104</v>
      </c>
      <c r="L128" s="1">
        <v>5.4</v>
      </c>
      <c r="M128" s="1">
        <v>5</v>
      </c>
      <c r="N128" s="1">
        <v>-1</v>
      </c>
      <c r="O128" s="1">
        <f t="shared" si="53"/>
        <v>0</v>
      </c>
      <c r="P128" s="1">
        <f t="shared" si="48"/>
        <v>0</v>
      </c>
      <c r="Q128" s="1">
        <f t="shared" si="49"/>
        <v>0</v>
      </c>
      <c r="R128" s="1">
        <f t="shared" si="50"/>
        <v>1</v>
      </c>
      <c r="S128" s="1">
        <f t="shared" si="51"/>
        <v>1</v>
      </c>
      <c r="U128" s="1" t="s">
        <v>130</v>
      </c>
      <c r="V128" s="1">
        <v>4.0999999999999996</v>
      </c>
      <c r="W128" s="1">
        <v>4</v>
      </c>
      <c r="X128" s="1">
        <v>6</v>
      </c>
      <c r="Y128" s="1">
        <f t="shared" si="37"/>
        <v>1</v>
      </c>
      <c r="Z128" s="1">
        <f t="shared" si="38"/>
        <v>0</v>
      </c>
      <c r="AA128" s="1">
        <f t="shared" si="39"/>
        <v>0</v>
      </c>
      <c r="AB128" s="1">
        <f t="shared" si="40"/>
        <v>0</v>
      </c>
      <c r="AC128" s="1">
        <f t="shared" si="41"/>
        <v>1</v>
      </c>
      <c r="AE128" s="1" t="s">
        <v>106</v>
      </c>
      <c r="AF128" s="1">
        <v>4.3</v>
      </c>
      <c r="AG128" s="1">
        <v>3</v>
      </c>
      <c r="AH128" s="1">
        <v>4</v>
      </c>
      <c r="AI128" s="1">
        <f t="shared" si="52"/>
        <v>1</v>
      </c>
      <c r="AJ128" s="1">
        <f t="shared" si="43"/>
        <v>0</v>
      </c>
      <c r="AK128" s="1">
        <f t="shared" si="44"/>
        <v>0</v>
      </c>
      <c r="AL128" s="1">
        <f t="shared" si="45"/>
        <v>0</v>
      </c>
      <c r="AM128" s="1">
        <f t="shared" si="46"/>
        <v>1</v>
      </c>
    </row>
    <row r="129" spans="3:39" x14ac:dyDescent="0.25">
      <c r="U129" s="1" t="s">
        <v>143</v>
      </c>
      <c r="V129" s="1">
        <v>4.5999999999999996</v>
      </c>
      <c r="W129" s="1">
        <v>4</v>
      </c>
      <c r="X129" s="1">
        <v>6</v>
      </c>
      <c r="Y129" s="1">
        <f t="shared" si="37"/>
        <v>1</v>
      </c>
      <c r="Z129" s="1">
        <f t="shared" si="38"/>
        <v>0</v>
      </c>
      <c r="AA129" s="1">
        <f t="shared" si="39"/>
        <v>0</v>
      </c>
      <c r="AB129" s="1">
        <f t="shared" si="40"/>
        <v>0</v>
      </c>
      <c r="AC129" s="1">
        <f t="shared" si="41"/>
        <v>1</v>
      </c>
      <c r="AE129" s="1" t="s">
        <v>92</v>
      </c>
      <c r="AF129" s="1">
        <v>5.4</v>
      </c>
      <c r="AG129" s="1">
        <v>3</v>
      </c>
      <c r="AH129" s="1">
        <v>4</v>
      </c>
      <c r="AI129" s="1">
        <f t="shared" si="52"/>
        <v>1</v>
      </c>
      <c r="AJ129" s="1">
        <f t="shared" si="43"/>
        <v>0</v>
      </c>
      <c r="AK129" s="1">
        <f t="shared" si="44"/>
        <v>0</v>
      </c>
      <c r="AL129" s="1">
        <f t="shared" si="45"/>
        <v>0</v>
      </c>
      <c r="AM129" s="1">
        <f t="shared" si="46"/>
        <v>1</v>
      </c>
    </row>
    <row r="130" spans="3:39" x14ac:dyDescent="0.25">
      <c r="C130" s="1">
        <v>0.3</v>
      </c>
      <c r="D130" s="1">
        <v>0.3</v>
      </c>
      <c r="E130" s="1">
        <v>0.3</v>
      </c>
      <c r="N130" s="1">
        <f>COUNT(N2:N128)</f>
        <v>127</v>
      </c>
      <c r="O130" s="1">
        <f>COUNTIF(O2:O128,1)</f>
        <v>36</v>
      </c>
      <c r="P130" s="1">
        <f>COUNTIF(P2:P128,1)</f>
        <v>3</v>
      </c>
      <c r="Q130" s="1">
        <f>COUNTIF(Q2:Q128,1)</f>
        <v>10</v>
      </c>
      <c r="R130" s="1">
        <f>COUNTIF(R2:R128,1)</f>
        <v>78</v>
      </c>
      <c r="S130" s="1">
        <f>COUNTIF(S2:S128,1)</f>
        <v>127</v>
      </c>
      <c r="U130" s="1" t="s">
        <v>59</v>
      </c>
      <c r="V130" s="1">
        <v>6.7</v>
      </c>
      <c r="W130" s="1">
        <v>4</v>
      </c>
      <c r="X130" s="1">
        <v>6</v>
      </c>
      <c r="Y130" s="1">
        <f t="shared" ref="Y130:Y193" si="54">IF(AND((10&gt;X130),(X130&gt;W130),(W130&gt;2)),1,0)</f>
        <v>1</v>
      </c>
      <c r="Z130" s="1">
        <f t="shared" ref="Z130:Z193" si="55">IF(AND((X130&lt;W130),(X130&gt;2),(W130&lt;10)),1,0)</f>
        <v>0</v>
      </c>
      <c r="AA130" s="1">
        <f t="shared" ref="AA130:AA193" si="56">IF(X130&gt;=10,1,0)</f>
        <v>0</v>
      </c>
      <c r="AB130" s="1">
        <f t="shared" ref="AB130:AB193" si="57">IF(X130&lt;=2,1,0)</f>
        <v>0</v>
      </c>
      <c r="AC130" s="1">
        <f t="shared" ref="AC130:AC193" si="58">SUM(Y130:AB130)</f>
        <v>1</v>
      </c>
      <c r="AE130" s="1" t="s">
        <v>175</v>
      </c>
      <c r="AF130" s="1">
        <v>3.9</v>
      </c>
      <c r="AG130" s="1">
        <v>3</v>
      </c>
      <c r="AH130" s="1">
        <v>4</v>
      </c>
      <c r="AI130" s="1">
        <f t="shared" ref="AI130:AI161" si="59">IF(AND((10&gt;AH130),(AH130&gt;AG130),(AG130&gt;2)),1,0)</f>
        <v>1</v>
      </c>
      <c r="AJ130" s="1">
        <f t="shared" ref="AJ130:AJ193" si="60">IF(AND((AH130&lt;AG130),(AH130&gt;2),(AG130&lt;10)),1,0)</f>
        <v>0</v>
      </c>
      <c r="AK130" s="1">
        <f t="shared" ref="AK130:AK193" si="61">IF(AH130&gt;=10,1,0)</f>
        <v>0</v>
      </c>
      <c r="AL130" s="1">
        <f t="shared" ref="AL130:AL193" si="62">IF(AH130&lt;=2,1,0)</f>
        <v>0</v>
      </c>
      <c r="AM130" s="1">
        <f t="shared" ref="AM130:AM193" si="63">SUM(AI130:AL130)</f>
        <v>1</v>
      </c>
    </row>
    <row r="131" spans="3:39" x14ac:dyDescent="0.25">
      <c r="C131" s="1">
        <v>0.61</v>
      </c>
      <c r="D131" s="1">
        <v>0.61</v>
      </c>
      <c r="E131" s="1">
        <v>0.61</v>
      </c>
      <c r="U131" s="1" t="s">
        <v>88</v>
      </c>
      <c r="V131" s="1">
        <v>4.5</v>
      </c>
      <c r="W131" s="1">
        <v>4</v>
      </c>
      <c r="X131" s="1">
        <v>6</v>
      </c>
      <c r="Y131" s="1">
        <f t="shared" si="54"/>
        <v>1</v>
      </c>
      <c r="Z131" s="1">
        <f t="shared" si="55"/>
        <v>0</v>
      </c>
      <c r="AA131" s="1">
        <f t="shared" si="56"/>
        <v>0</v>
      </c>
      <c r="AB131" s="1">
        <f t="shared" si="57"/>
        <v>0</v>
      </c>
      <c r="AC131" s="1">
        <f t="shared" si="58"/>
        <v>1</v>
      </c>
      <c r="AE131" s="1" t="s">
        <v>146</v>
      </c>
      <c r="AF131" s="1">
        <v>4.3</v>
      </c>
      <c r="AG131" s="1">
        <v>3</v>
      </c>
      <c r="AH131" s="1">
        <v>4</v>
      </c>
      <c r="AI131" s="1">
        <f t="shared" si="59"/>
        <v>1</v>
      </c>
      <c r="AJ131" s="1">
        <f t="shared" si="60"/>
        <v>0</v>
      </c>
      <c r="AK131" s="1">
        <f t="shared" si="61"/>
        <v>0</v>
      </c>
      <c r="AL131" s="1">
        <f t="shared" si="62"/>
        <v>0</v>
      </c>
      <c r="AM131" s="1">
        <f t="shared" si="63"/>
        <v>1</v>
      </c>
    </row>
    <row r="132" spans="3:39" x14ac:dyDescent="0.25">
      <c r="C132" s="1">
        <v>0.66</v>
      </c>
      <c r="D132" s="1">
        <v>0.66</v>
      </c>
      <c r="E132" s="1">
        <v>0.66</v>
      </c>
      <c r="G132" s="3">
        <v>0.126</v>
      </c>
      <c r="U132" s="1" t="s">
        <v>165</v>
      </c>
      <c r="V132" s="1">
        <v>7.1</v>
      </c>
      <c r="W132" s="1">
        <v>4</v>
      </c>
      <c r="X132" s="1">
        <v>6</v>
      </c>
      <c r="Y132" s="1">
        <f t="shared" si="54"/>
        <v>1</v>
      </c>
      <c r="Z132" s="1">
        <f t="shared" si="55"/>
        <v>0</v>
      </c>
      <c r="AA132" s="1">
        <f t="shared" si="56"/>
        <v>0</v>
      </c>
      <c r="AB132" s="1">
        <f t="shared" si="57"/>
        <v>0</v>
      </c>
      <c r="AC132" s="1">
        <f t="shared" si="58"/>
        <v>1</v>
      </c>
      <c r="AE132" s="1" t="s">
        <v>115</v>
      </c>
      <c r="AF132" s="1">
        <v>4.9000000000000004</v>
      </c>
      <c r="AG132" s="1">
        <v>3</v>
      </c>
      <c r="AH132" s="1">
        <v>4</v>
      </c>
      <c r="AI132" s="1">
        <f t="shared" si="59"/>
        <v>1</v>
      </c>
      <c r="AJ132" s="1">
        <f t="shared" si="60"/>
        <v>0</v>
      </c>
      <c r="AK132" s="1">
        <f t="shared" si="61"/>
        <v>0</v>
      </c>
      <c r="AL132" s="1">
        <f t="shared" si="62"/>
        <v>0</v>
      </c>
      <c r="AM132" s="1">
        <f t="shared" si="63"/>
        <v>1</v>
      </c>
    </row>
    <row r="133" spans="3:39" x14ac:dyDescent="0.25">
      <c r="C133" s="1">
        <v>0.71</v>
      </c>
      <c r="D133" s="1">
        <v>0.71</v>
      </c>
      <c r="E133" s="1">
        <v>0.71</v>
      </c>
      <c r="G133" s="3">
        <v>0.16800000000000001</v>
      </c>
      <c r="O133" s="1" t="s">
        <v>214</v>
      </c>
      <c r="P133" s="1" t="s">
        <v>215</v>
      </c>
      <c r="Q133" s="1" t="s">
        <v>216</v>
      </c>
      <c r="R133" s="1" t="s">
        <v>217</v>
      </c>
      <c r="U133" s="1" t="s">
        <v>106</v>
      </c>
      <c r="V133" s="1">
        <v>4.3</v>
      </c>
      <c r="W133" s="1">
        <v>4</v>
      </c>
      <c r="X133" s="1">
        <v>6</v>
      </c>
      <c r="Y133" s="1">
        <f t="shared" si="54"/>
        <v>1</v>
      </c>
      <c r="Z133" s="1">
        <f t="shared" si="55"/>
        <v>0</v>
      </c>
      <c r="AA133" s="1">
        <f t="shared" si="56"/>
        <v>0</v>
      </c>
      <c r="AB133" s="1">
        <f t="shared" si="57"/>
        <v>0</v>
      </c>
      <c r="AC133" s="1">
        <f t="shared" si="58"/>
        <v>1</v>
      </c>
      <c r="AE133" s="1" t="s">
        <v>158</v>
      </c>
      <c r="AF133" s="1">
        <v>4.3</v>
      </c>
      <c r="AG133" s="1">
        <v>3</v>
      </c>
      <c r="AH133" s="1">
        <v>4</v>
      </c>
      <c r="AI133" s="1">
        <f t="shared" si="59"/>
        <v>1</v>
      </c>
      <c r="AJ133" s="1">
        <f t="shared" si="60"/>
        <v>0</v>
      </c>
      <c r="AK133" s="1">
        <f t="shared" si="61"/>
        <v>0</v>
      </c>
      <c r="AL133" s="1">
        <f t="shared" si="62"/>
        <v>0</v>
      </c>
      <c r="AM133" s="1">
        <f t="shared" si="63"/>
        <v>1</v>
      </c>
    </row>
    <row r="134" spans="3:39" x14ac:dyDescent="0.25">
      <c r="C134" s="1">
        <v>0.4</v>
      </c>
      <c r="D134" s="1">
        <v>0.4</v>
      </c>
      <c r="E134" s="1">
        <v>0.4</v>
      </c>
      <c r="G134" s="4">
        <v>0.17699999999999999</v>
      </c>
      <c r="U134" s="1" t="s">
        <v>125</v>
      </c>
      <c r="V134" s="1">
        <v>4.4000000000000004</v>
      </c>
      <c r="W134" s="1">
        <v>4</v>
      </c>
      <c r="X134" s="1">
        <v>6</v>
      </c>
      <c r="Y134" s="1">
        <f t="shared" si="54"/>
        <v>1</v>
      </c>
      <c r="Z134" s="1">
        <f t="shared" si="55"/>
        <v>0</v>
      </c>
      <c r="AA134" s="1">
        <f t="shared" si="56"/>
        <v>0</v>
      </c>
      <c r="AB134" s="1">
        <f t="shared" si="57"/>
        <v>0</v>
      </c>
      <c r="AC134" s="1">
        <f t="shared" si="58"/>
        <v>1</v>
      </c>
      <c r="AE134" s="1" t="s">
        <v>66</v>
      </c>
      <c r="AF134" s="1">
        <v>4.8</v>
      </c>
      <c r="AG134" s="1">
        <v>3</v>
      </c>
      <c r="AH134" s="1">
        <v>4</v>
      </c>
      <c r="AI134" s="1">
        <f t="shared" si="59"/>
        <v>1</v>
      </c>
      <c r="AJ134" s="1">
        <f t="shared" si="60"/>
        <v>0</v>
      </c>
      <c r="AK134" s="1">
        <f t="shared" si="61"/>
        <v>0</v>
      </c>
      <c r="AL134" s="1">
        <f t="shared" si="62"/>
        <v>0</v>
      </c>
      <c r="AM134" s="1">
        <f t="shared" si="63"/>
        <v>1</v>
      </c>
    </row>
    <row r="135" spans="3:39" x14ac:dyDescent="0.25">
      <c r="G135" s="1">
        <v>0.21299999999999999</v>
      </c>
      <c r="O135" s="2">
        <f>(O130)/(O130+Q130)</f>
        <v>0.78260869565217395</v>
      </c>
      <c r="P135" s="2">
        <f>(P130)/(P130+R130)</f>
        <v>3.7037037037037035E-2</v>
      </c>
      <c r="Q135" s="2">
        <f>(O135+P135)/2</f>
        <v>0.40982286634460552</v>
      </c>
      <c r="R135" s="2">
        <f>(O130+P130)/(O130+P130+Q130+R130)</f>
        <v>0.30708661417322836</v>
      </c>
      <c r="U135" s="1" t="s">
        <v>147</v>
      </c>
      <c r="V135" s="1">
        <v>5.0999999999999996</v>
      </c>
      <c r="W135" s="1">
        <v>4</v>
      </c>
      <c r="X135" s="1">
        <v>6</v>
      </c>
      <c r="Y135" s="1">
        <f t="shared" si="54"/>
        <v>1</v>
      </c>
      <c r="Z135" s="1">
        <f t="shared" si="55"/>
        <v>0</v>
      </c>
      <c r="AA135" s="1">
        <f t="shared" si="56"/>
        <v>0</v>
      </c>
      <c r="AB135" s="1">
        <f t="shared" si="57"/>
        <v>0</v>
      </c>
      <c r="AC135" s="1">
        <f t="shared" si="58"/>
        <v>1</v>
      </c>
      <c r="AE135" s="1" t="s">
        <v>135</v>
      </c>
      <c r="AF135" s="1">
        <v>4.9000000000000004</v>
      </c>
      <c r="AG135" s="1">
        <v>3</v>
      </c>
      <c r="AH135" s="1">
        <v>4</v>
      </c>
      <c r="AI135" s="1">
        <f t="shared" si="59"/>
        <v>1</v>
      </c>
      <c r="AJ135" s="1">
        <f t="shared" si="60"/>
        <v>0</v>
      </c>
      <c r="AK135" s="1">
        <f t="shared" si="61"/>
        <v>0</v>
      </c>
      <c r="AL135" s="1">
        <f t="shared" si="62"/>
        <v>0</v>
      </c>
      <c r="AM135" s="1">
        <f t="shared" si="63"/>
        <v>1</v>
      </c>
    </row>
    <row r="136" spans="3:39" x14ac:dyDescent="0.25">
      <c r="G136" s="4">
        <v>0.23599999999999999</v>
      </c>
      <c r="U136" s="1" t="s">
        <v>159</v>
      </c>
      <c r="V136" s="1">
        <v>4.3</v>
      </c>
      <c r="W136" s="1">
        <v>4</v>
      </c>
      <c r="X136" s="1">
        <v>6</v>
      </c>
      <c r="Y136" s="1">
        <f t="shared" si="54"/>
        <v>1</v>
      </c>
      <c r="Z136" s="1">
        <f t="shared" si="55"/>
        <v>0</v>
      </c>
      <c r="AA136" s="1">
        <f t="shared" si="56"/>
        <v>0</v>
      </c>
      <c r="AB136" s="1">
        <f t="shared" si="57"/>
        <v>0</v>
      </c>
      <c r="AC136" s="1">
        <f t="shared" si="58"/>
        <v>1</v>
      </c>
      <c r="AE136" s="1" t="s">
        <v>72</v>
      </c>
      <c r="AF136" s="1">
        <v>5.0999999999999996</v>
      </c>
      <c r="AG136" s="1">
        <v>3</v>
      </c>
      <c r="AH136" s="1">
        <v>4</v>
      </c>
      <c r="AI136" s="1">
        <f t="shared" si="59"/>
        <v>1</v>
      </c>
      <c r="AJ136" s="1">
        <f t="shared" si="60"/>
        <v>0</v>
      </c>
      <c r="AK136" s="1">
        <f t="shared" si="61"/>
        <v>0</v>
      </c>
      <c r="AL136" s="1">
        <f t="shared" si="62"/>
        <v>0</v>
      </c>
      <c r="AM136" s="1">
        <f t="shared" si="63"/>
        <v>1</v>
      </c>
    </row>
    <row r="137" spans="3:39" x14ac:dyDescent="0.25">
      <c r="C137" s="3">
        <f>C130*$C$128</f>
        <v>0.126</v>
      </c>
      <c r="D137" s="4">
        <f>D130*$D$128</f>
        <v>0.17699999999999999</v>
      </c>
      <c r="E137" s="1">
        <f>E130*$E$128</f>
        <v>0.21299999999999999</v>
      </c>
      <c r="G137" s="3">
        <v>0.25619999999999998</v>
      </c>
      <c r="O137" s="1" t="s">
        <v>218</v>
      </c>
      <c r="P137" s="1">
        <f>R130/S130</f>
        <v>0.61417322834645671</v>
      </c>
      <c r="U137" s="1" t="s">
        <v>163</v>
      </c>
      <c r="V137" s="1">
        <v>5.6</v>
      </c>
      <c r="W137" s="1">
        <v>4</v>
      </c>
      <c r="X137" s="1">
        <v>6</v>
      </c>
      <c r="Y137" s="1">
        <f t="shared" si="54"/>
        <v>1</v>
      </c>
      <c r="Z137" s="1">
        <f t="shared" si="55"/>
        <v>0</v>
      </c>
      <c r="AA137" s="1">
        <f t="shared" si="56"/>
        <v>0</v>
      </c>
      <c r="AB137" s="1">
        <f t="shared" si="57"/>
        <v>0</v>
      </c>
      <c r="AC137" s="1">
        <f t="shared" si="58"/>
        <v>1</v>
      </c>
      <c r="AE137" s="1" t="s">
        <v>204</v>
      </c>
      <c r="AF137" s="1">
        <v>4.3</v>
      </c>
      <c r="AG137" s="1">
        <v>3</v>
      </c>
      <c r="AH137" s="1">
        <v>4</v>
      </c>
      <c r="AI137" s="1">
        <f t="shared" si="59"/>
        <v>1</v>
      </c>
      <c r="AJ137" s="1">
        <f t="shared" si="60"/>
        <v>0</v>
      </c>
      <c r="AK137" s="1">
        <f t="shared" si="61"/>
        <v>0</v>
      </c>
      <c r="AL137" s="1">
        <f t="shared" si="62"/>
        <v>0</v>
      </c>
      <c r="AM137" s="1">
        <f t="shared" si="63"/>
        <v>1</v>
      </c>
    </row>
    <row r="138" spans="3:39" x14ac:dyDescent="0.25">
      <c r="C138" s="3">
        <f t="shared" ref="C138:C141" si="64">C131*$C$128</f>
        <v>0.25619999999999998</v>
      </c>
      <c r="D138" s="4">
        <f t="shared" ref="D138:D141" si="65">D131*$D$128</f>
        <v>0.3599</v>
      </c>
      <c r="E138" s="1">
        <f t="shared" ref="E138:E141" si="66">E131*$E$128</f>
        <v>0.43309999999999998</v>
      </c>
      <c r="G138" s="3">
        <v>0.2772</v>
      </c>
      <c r="U138" s="1" t="s">
        <v>59</v>
      </c>
      <c r="V138" s="1">
        <v>6.7</v>
      </c>
      <c r="W138" s="1">
        <v>4</v>
      </c>
      <c r="X138" s="1">
        <v>6</v>
      </c>
      <c r="Y138" s="1">
        <f t="shared" si="54"/>
        <v>1</v>
      </c>
      <c r="Z138" s="1">
        <f t="shared" si="55"/>
        <v>0</v>
      </c>
      <c r="AA138" s="1">
        <f t="shared" si="56"/>
        <v>0</v>
      </c>
      <c r="AB138" s="1">
        <f t="shared" si="57"/>
        <v>0</v>
      </c>
      <c r="AC138" s="1">
        <f t="shared" si="58"/>
        <v>1</v>
      </c>
      <c r="AE138" s="1" t="s">
        <v>131</v>
      </c>
      <c r="AF138" s="1">
        <v>4.7</v>
      </c>
      <c r="AG138" s="1">
        <v>3</v>
      </c>
      <c r="AH138" s="1">
        <v>4</v>
      </c>
      <c r="AI138" s="1">
        <f t="shared" si="59"/>
        <v>1</v>
      </c>
      <c r="AJ138" s="1">
        <f t="shared" si="60"/>
        <v>0</v>
      </c>
      <c r="AK138" s="1">
        <f t="shared" si="61"/>
        <v>0</v>
      </c>
      <c r="AL138" s="1">
        <f t="shared" si="62"/>
        <v>0</v>
      </c>
      <c r="AM138" s="1">
        <f t="shared" si="63"/>
        <v>1</v>
      </c>
    </row>
    <row r="139" spans="3:39" x14ac:dyDescent="0.25">
      <c r="C139" s="3">
        <f t="shared" si="64"/>
        <v>0.2772</v>
      </c>
      <c r="D139" s="4">
        <f t="shared" si="65"/>
        <v>0.38940000000000002</v>
      </c>
      <c r="E139" s="1">
        <f t="shared" si="66"/>
        <v>0.46860000000000002</v>
      </c>
      <c r="G139" s="1">
        <v>0.28399999999999997</v>
      </c>
      <c r="U139" s="1" t="s">
        <v>165</v>
      </c>
      <c r="V139" s="1">
        <v>7.1</v>
      </c>
      <c r="W139" s="1">
        <v>4</v>
      </c>
      <c r="X139" s="1">
        <v>6</v>
      </c>
      <c r="Y139" s="1">
        <f t="shared" si="54"/>
        <v>1</v>
      </c>
      <c r="Z139" s="1">
        <f t="shared" si="55"/>
        <v>0</v>
      </c>
      <c r="AA139" s="1">
        <f t="shared" si="56"/>
        <v>0</v>
      </c>
      <c r="AB139" s="1">
        <f t="shared" si="57"/>
        <v>0</v>
      </c>
      <c r="AC139" s="1">
        <f t="shared" si="58"/>
        <v>1</v>
      </c>
      <c r="AE139" s="1" t="s">
        <v>159</v>
      </c>
      <c r="AF139" s="1">
        <v>4.3</v>
      </c>
      <c r="AG139" s="1">
        <v>3</v>
      </c>
      <c r="AH139" s="1">
        <v>3</v>
      </c>
      <c r="AI139" s="1">
        <v>1</v>
      </c>
      <c r="AJ139" s="1">
        <f t="shared" si="60"/>
        <v>0</v>
      </c>
      <c r="AK139" s="1">
        <f t="shared" si="61"/>
        <v>0</v>
      </c>
      <c r="AL139" s="1">
        <f t="shared" si="62"/>
        <v>0</v>
      </c>
      <c r="AM139" s="1">
        <f t="shared" si="63"/>
        <v>1</v>
      </c>
    </row>
    <row r="140" spans="3:39" x14ac:dyDescent="0.25">
      <c r="C140" s="3">
        <f t="shared" si="64"/>
        <v>0.29819999999999997</v>
      </c>
      <c r="D140" s="4">
        <f t="shared" si="65"/>
        <v>0.41889999999999994</v>
      </c>
      <c r="E140" s="1">
        <f t="shared" si="66"/>
        <v>0.50409999999999999</v>
      </c>
      <c r="G140" s="3">
        <v>0.29819999999999997</v>
      </c>
      <c r="U140" s="1" t="s">
        <v>163</v>
      </c>
      <c r="V140" s="1">
        <v>5.6</v>
      </c>
      <c r="W140" s="1">
        <v>4</v>
      </c>
      <c r="X140" s="1">
        <v>6</v>
      </c>
      <c r="Y140" s="1">
        <f t="shared" si="54"/>
        <v>1</v>
      </c>
      <c r="Z140" s="1">
        <f t="shared" si="55"/>
        <v>0</v>
      </c>
      <c r="AA140" s="1">
        <f t="shared" si="56"/>
        <v>0</v>
      </c>
      <c r="AB140" s="1">
        <f t="shared" si="57"/>
        <v>0</v>
      </c>
      <c r="AC140" s="1">
        <f t="shared" si="58"/>
        <v>1</v>
      </c>
      <c r="AE140" s="1" t="s">
        <v>175</v>
      </c>
      <c r="AF140" s="1">
        <v>3.9</v>
      </c>
      <c r="AG140" s="1">
        <v>3</v>
      </c>
      <c r="AH140" s="1">
        <v>3</v>
      </c>
      <c r="AI140" s="1">
        <v>1</v>
      </c>
      <c r="AJ140" s="1">
        <f t="shared" si="60"/>
        <v>0</v>
      </c>
      <c r="AK140" s="1">
        <f t="shared" si="61"/>
        <v>0</v>
      </c>
      <c r="AL140" s="1">
        <f t="shared" si="62"/>
        <v>0</v>
      </c>
      <c r="AM140" s="1">
        <f t="shared" si="63"/>
        <v>1</v>
      </c>
    </row>
    <row r="141" spans="3:39" x14ac:dyDescent="0.25">
      <c r="C141" s="3">
        <f t="shared" si="64"/>
        <v>0.16800000000000001</v>
      </c>
      <c r="D141" s="4">
        <f t="shared" si="65"/>
        <v>0.23599999999999999</v>
      </c>
      <c r="E141" s="1">
        <f t="shared" si="66"/>
        <v>0.28399999999999997</v>
      </c>
      <c r="G141" s="4">
        <v>0.3599</v>
      </c>
      <c r="U141" s="1" t="s">
        <v>143</v>
      </c>
      <c r="V141" s="1">
        <v>4.5999999999999996</v>
      </c>
      <c r="W141" s="1">
        <v>4</v>
      </c>
      <c r="X141" s="1">
        <v>6</v>
      </c>
      <c r="Y141" s="1">
        <f t="shared" si="54"/>
        <v>1</v>
      </c>
      <c r="Z141" s="1">
        <f t="shared" si="55"/>
        <v>0</v>
      </c>
      <c r="AA141" s="1">
        <f t="shared" si="56"/>
        <v>0</v>
      </c>
      <c r="AB141" s="1">
        <f t="shared" si="57"/>
        <v>0</v>
      </c>
      <c r="AC141" s="1">
        <f t="shared" si="58"/>
        <v>1</v>
      </c>
      <c r="AE141" s="1" t="s">
        <v>132</v>
      </c>
      <c r="AF141" s="1">
        <v>5.0999999999999996</v>
      </c>
      <c r="AG141" s="1">
        <v>3</v>
      </c>
      <c r="AH141" s="1">
        <v>3</v>
      </c>
      <c r="AI141" s="1">
        <v>1</v>
      </c>
      <c r="AJ141" s="1">
        <f t="shared" si="60"/>
        <v>0</v>
      </c>
      <c r="AK141" s="1">
        <f t="shared" si="61"/>
        <v>0</v>
      </c>
      <c r="AL141" s="1">
        <f t="shared" si="62"/>
        <v>0</v>
      </c>
      <c r="AM141" s="1">
        <f t="shared" si="63"/>
        <v>1</v>
      </c>
    </row>
    <row r="142" spans="3:39" x14ac:dyDescent="0.25">
      <c r="G142" s="4">
        <v>0.38940000000000002</v>
      </c>
      <c r="U142" s="1" t="s">
        <v>97</v>
      </c>
      <c r="V142" s="1">
        <v>4.5</v>
      </c>
      <c r="W142" s="1">
        <v>4</v>
      </c>
      <c r="X142" s="1">
        <v>6</v>
      </c>
      <c r="Y142" s="1">
        <f t="shared" si="54"/>
        <v>1</v>
      </c>
      <c r="Z142" s="1">
        <f t="shared" si="55"/>
        <v>0</v>
      </c>
      <c r="AA142" s="1">
        <f t="shared" si="56"/>
        <v>0</v>
      </c>
      <c r="AB142" s="1">
        <f t="shared" si="57"/>
        <v>0</v>
      </c>
      <c r="AC142" s="1">
        <f t="shared" si="58"/>
        <v>1</v>
      </c>
      <c r="AE142" s="1" t="s">
        <v>160</v>
      </c>
      <c r="AF142" s="1">
        <v>3.9</v>
      </c>
      <c r="AG142" s="1">
        <v>3</v>
      </c>
      <c r="AH142" s="1">
        <v>3</v>
      </c>
      <c r="AI142" s="1">
        <v>1</v>
      </c>
      <c r="AJ142" s="1">
        <f t="shared" si="60"/>
        <v>0</v>
      </c>
      <c r="AK142" s="1">
        <f t="shared" si="61"/>
        <v>0</v>
      </c>
      <c r="AL142" s="1">
        <f t="shared" si="62"/>
        <v>0</v>
      </c>
      <c r="AM142" s="1">
        <f t="shared" si="63"/>
        <v>1</v>
      </c>
    </row>
    <row r="143" spans="3:39" x14ac:dyDescent="0.25">
      <c r="G143" s="4">
        <v>0.41889999999999994</v>
      </c>
      <c r="U143" s="1" t="s">
        <v>62</v>
      </c>
      <c r="V143" s="1">
        <v>4.5</v>
      </c>
      <c r="W143" s="1">
        <v>4</v>
      </c>
      <c r="X143" s="1">
        <v>6</v>
      </c>
      <c r="Y143" s="1">
        <f t="shared" si="54"/>
        <v>1</v>
      </c>
      <c r="Z143" s="1">
        <f t="shared" si="55"/>
        <v>0</v>
      </c>
      <c r="AA143" s="1">
        <f t="shared" si="56"/>
        <v>0</v>
      </c>
      <c r="AB143" s="1">
        <f t="shared" si="57"/>
        <v>0</v>
      </c>
      <c r="AC143" s="1">
        <f t="shared" si="58"/>
        <v>1</v>
      </c>
      <c r="AE143" s="1" t="s">
        <v>138</v>
      </c>
      <c r="AF143" s="1">
        <v>4.7</v>
      </c>
      <c r="AG143" s="1">
        <v>3</v>
      </c>
      <c r="AH143" s="1">
        <v>3</v>
      </c>
      <c r="AI143" s="1">
        <v>1</v>
      </c>
      <c r="AJ143" s="1">
        <f t="shared" si="60"/>
        <v>0</v>
      </c>
      <c r="AK143" s="1">
        <f t="shared" si="61"/>
        <v>0</v>
      </c>
      <c r="AL143" s="1">
        <f t="shared" si="62"/>
        <v>0</v>
      </c>
      <c r="AM143" s="1">
        <f t="shared" si="63"/>
        <v>1</v>
      </c>
    </row>
    <row r="144" spans="3:39" x14ac:dyDescent="0.25">
      <c r="G144" s="1">
        <v>0.43309999999999998</v>
      </c>
      <c r="U144" s="1" t="s">
        <v>171</v>
      </c>
      <c r="V144" s="1">
        <v>4.7</v>
      </c>
      <c r="W144" s="1">
        <v>4</v>
      </c>
      <c r="X144" s="1">
        <v>6</v>
      </c>
      <c r="Y144" s="1">
        <f t="shared" si="54"/>
        <v>1</v>
      </c>
      <c r="Z144" s="1">
        <f t="shared" si="55"/>
        <v>0</v>
      </c>
      <c r="AA144" s="1">
        <f t="shared" si="56"/>
        <v>0</v>
      </c>
      <c r="AB144" s="1">
        <f t="shared" si="57"/>
        <v>0</v>
      </c>
      <c r="AC144" s="1">
        <f t="shared" si="58"/>
        <v>1</v>
      </c>
      <c r="AE144" s="1" t="s">
        <v>66</v>
      </c>
      <c r="AF144" s="1">
        <v>4.8</v>
      </c>
      <c r="AG144" s="1">
        <v>3</v>
      </c>
      <c r="AH144" s="1">
        <v>3</v>
      </c>
      <c r="AI144" s="1">
        <v>1</v>
      </c>
      <c r="AJ144" s="1">
        <f t="shared" si="60"/>
        <v>0</v>
      </c>
      <c r="AK144" s="1">
        <f t="shared" si="61"/>
        <v>0</v>
      </c>
      <c r="AL144" s="1">
        <f t="shared" si="62"/>
        <v>0</v>
      </c>
      <c r="AM144" s="1">
        <f t="shared" si="63"/>
        <v>1</v>
      </c>
    </row>
    <row r="145" spans="7:39" x14ac:dyDescent="0.25">
      <c r="G145" s="1">
        <v>0.46860000000000002</v>
      </c>
      <c r="U145" s="1" t="s">
        <v>66</v>
      </c>
      <c r="V145" s="1">
        <v>4.8</v>
      </c>
      <c r="W145" s="1">
        <v>4</v>
      </c>
      <c r="X145" s="1">
        <v>6</v>
      </c>
      <c r="Y145" s="1">
        <f t="shared" si="54"/>
        <v>1</v>
      </c>
      <c r="Z145" s="1">
        <f t="shared" si="55"/>
        <v>0</v>
      </c>
      <c r="AA145" s="1">
        <f t="shared" si="56"/>
        <v>0</v>
      </c>
      <c r="AB145" s="1">
        <f t="shared" si="57"/>
        <v>0</v>
      </c>
      <c r="AC145" s="1">
        <f t="shared" si="58"/>
        <v>1</v>
      </c>
      <c r="AE145" s="1" t="s">
        <v>77</v>
      </c>
      <c r="AF145" s="1">
        <v>4.7</v>
      </c>
      <c r="AG145" s="1">
        <v>3</v>
      </c>
      <c r="AH145" s="1">
        <v>2</v>
      </c>
      <c r="AI145" s="1">
        <f t="shared" ref="AI145:AI208" si="67">IF(AND((10&gt;AH145),(AH145&gt;AG145),(AG145&gt;2)),1,0)</f>
        <v>0</v>
      </c>
      <c r="AJ145" s="1">
        <f t="shared" si="60"/>
        <v>0</v>
      </c>
      <c r="AK145" s="1">
        <f t="shared" si="61"/>
        <v>0</v>
      </c>
      <c r="AL145" s="1">
        <f t="shared" si="62"/>
        <v>1</v>
      </c>
      <c r="AM145" s="1">
        <f t="shared" si="63"/>
        <v>1</v>
      </c>
    </row>
    <row r="146" spans="7:39" x14ac:dyDescent="0.25">
      <c r="G146" s="1">
        <v>0.50409999999999999</v>
      </c>
      <c r="U146" s="1" t="s">
        <v>181</v>
      </c>
      <c r="V146" s="1">
        <v>4.5</v>
      </c>
      <c r="W146" s="1">
        <v>4</v>
      </c>
      <c r="X146" s="1">
        <v>6</v>
      </c>
      <c r="Y146" s="1">
        <f t="shared" si="54"/>
        <v>1</v>
      </c>
      <c r="Z146" s="1">
        <f t="shared" si="55"/>
        <v>0</v>
      </c>
      <c r="AA146" s="1">
        <f t="shared" si="56"/>
        <v>0</v>
      </c>
      <c r="AB146" s="1">
        <f t="shared" si="57"/>
        <v>0</v>
      </c>
      <c r="AC146" s="1">
        <f t="shared" si="58"/>
        <v>1</v>
      </c>
      <c r="AE146" s="1" t="s">
        <v>73</v>
      </c>
      <c r="AF146" s="1">
        <v>4.3</v>
      </c>
      <c r="AG146" s="1">
        <v>3</v>
      </c>
      <c r="AH146" s="1">
        <v>2</v>
      </c>
      <c r="AI146" s="1">
        <f t="shared" si="67"/>
        <v>0</v>
      </c>
      <c r="AJ146" s="1">
        <f t="shared" si="60"/>
        <v>0</v>
      </c>
      <c r="AK146" s="1">
        <f t="shared" si="61"/>
        <v>0</v>
      </c>
      <c r="AL146" s="1">
        <f t="shared" si="62"/>
        <v>1</v>
      </c>
      <c r="AM146" s="1">
        <f t="shared" si="63"/>
        <v>1</v>
      </c>
    </row>
    <row r="147" spans="7:39" x14ac:dyDescent="0.25">
      <c r="U147" s="1" t="s">
        <v>64</v>
      </c>
      <c r="V147" s="1">
        <v>4.5</v>
      </c>
      <c r="W147" s="1">
        <v>4</v>
      </c>
      <c r="X147" s="1">
        <v>6</v>
      </c>
      <c r="Y147" s="1">
        <f t="shared" si="54"/>
        <v>1</v>
      </c>
      <c r="Z147" s="1">
        <f t="shared" si="55"/>
        <v>0</v>
      </c>
      <c r="AA147" s="1">
        <f t="shared" si="56"/>
        <v>0</v>
      </c>
      <c r="AB147" s="1">
        <f t="shared" si="57"/>
        <v>0</v>
      </c>
      <c r="AC147" s="1">
        <f t="shared" si="58"/>
        <v>1</v>
      </c>
      <c r="AE147" s="1" t="s">
        <v>74</v>
      </c>
      <c r="AF147" s="1">
        <v>4.4000000000000004</v>
      </c>
      <c r="AG147" s="1">
        <v>3</v>
      </c>
      <c r="AH147" s="1">
        <v>2</v>
      </c>
      <c r="AI147" s="1">
        <f t="shared" si="67"/>
        <v>0</v>
      </c>
      <c r="AJ147" s="1">
        <f t="shared" si="60"/>
        <v>0</v>
      </c>
      <c r="AK147" s="1">
        <f t="shared" si="61"/>
        <v>0</v>
      </c>
      <c r="AL147" s="1">
        <f t="shared" si="62"/>
        <v>1</v>
      </c>
      <c r="AM147" s="1">
        <f t="shared" si="63"/>
        <v>1</v>
      </c>
    </row>
    <row r="148" spans="7:39" x14ac:dyDescent="0.25">
      <c r="U148" s="1" t="s">
        <v>75</v>
      </c>
      <c r="V148" s="1">
        <v>4.3</v>
      </c>
      <c r="W148" s="1">
        <v>4</v>
      </c>
      <c r="X148" s="1">
        <v>6</v>
      </c>
      <c r="Y148" s="1">
        <f t="shared" si="54"/>
        <v>1</v>
      </c>
      <c r="Z148" s="1">
        <f t="shared" si="55"/>
        <v>0</v>
      </c>
      <c r="AA148" s="1">
        <f t="shared" si="56"/>
        <v>0</v>
      </c>
      <c r="AB148" s="1">
        <f t="shared" si="57"/>
        <v>0</v>
      </c>
      <c r="AC148" s="1">
        <f t="shared" si="58"/>
        <v>1</v>
      </c>
      <c r="AE148" s="1" t="s">
        <v>76</v>
      </c>
      <c r="AF148" s="1">
        <v>4.9000000000000004</v>
      </c>
      <c r="AG148" s="1">
        <v>3</v>
      </c>
      <c r="AH148" s="1">
        <v>2</v>
      </c>
      <c r="AI148" s="1">
        <f t="shared" si="67"/>
        <v>0</v>
      </c>
      <c r="AJ148" s="1">
        <f t="shared" si="60"/>
        <v>0</v>
      </c>
      <c r="AK148" s="1">
        <f t="shared" si="61"/>
        <v>0</v>
      </c>
      <c r="AL148" s="1">
        <f t="shared" si="62"/>
        <v>1</v>
      </c>
      <c r="AM148" s="1">
        <f t="shared" si="63"/>
        <v>1</v>
      </c>
    </row>
    <row r="149" spans="7:39" x14ac:dyDescent="0.25">
      <c r="U149" s="1" t="s">
        <v>97</v>
      </c>
      <c r="V149" s="1">
        <v>4.5</v>
      </c>
      <c r="W149" s="1">
        <v>4</v>
      </c>
      <c r="X149" s="1">
        <v>6</v>
      </c>
      <c r="Y149" s="1">
        <f t="shared" si="54"/>
        <v>1</v>
      </c>
      <c r="Z149" s="1">
        <f t="shared" si="55"/>
        <v>0</v>
      </c>
      <c r="AA149" s="1">
        <f t="shared" si="56"/>
        <v>0</v>
      </c>
      <c r="AB149" s="1">
        <f t="shared" si="57"/>
        <v>0</v>
      </c>
      <c r="AC149" s="1">
        <f t="shared" si="58"/>
        <v>1</v>
      </c>
      <c r="AE149" s="1" t="s">
        <v>102</v>
      </c>
      <c r="AF149" s="1">
        <v>4.3</v>
      </c>
      <c r="AG149" s="1">
        <v>3</v>
      </c>
      <c r="AH149" s="1">
        <v>2</v>
      </c>
      <c r="AI149" s="1">
        <f t="shared" si="67"/>
        <v>0</v>
      </c>
      <c r="AJ149" s="1">
        <f t="shared" si="60"/>
        <v>0</v>
      </c>
      <c r="AK149" s="1">
        <f t="shared" si="61"/>
        <v>0</v>
      </c>
      <c r="AL149" s="1">
        <f t="shared" si="62"/>
        <v>1</v>
      </c>
      <c r="AM149" s="1">
        <f t="shared" si="63"/>
        <v>1</v>
      </c>
    </row>
    <row r="150" spans="7:39" x14ac:dyDescent="0.25">
      <c r="U150" s="1" t="s">
        <v>115</v>
      </c>
      <c r="V150" s="1">
        <v>4.9000000000000004</v>
      </c>
      <c r="W150" s="1">
        <v>4</v>
      </c>
      <c r="X150" s="1">
        <v>6</v>
      </c>
      <c r="Y150" s="1">
        <f t="shared" si="54"/>
        <v>1</v>
      </c>
      <c r="Z150" s="1">
        <f t="shared" si="55"/>
        <v>0</v>
      </c>
      <c r="AA150" s="1">
        <f t="shared" si="56"/>
        <v>0</v>
      </c>
      <c r="AB150" s="1">
        <f t="shared" si="57"/>
        <v>0</v>
      </c>
      <c r="AC150" s="1">
        <f t="shared" si="58"/>
        <v>1</v>
      </c>
      <c r="AE150" s="1" t="s">
        <v>112</v>
      </c>
      <c r="AF150" s="1">
        <v>4.9000000000000004</v>
      </c>
      <c r="AG150" s="1">
        <v>3</v>
      </c>
      <c r="AH150" s="1">
        <v>2</v>
      </c>
      <c r="AI150" s="1">
        <f t="shared" si="67"/>
        <v>0</v>
      </c>
      <c r="AJ150" s="1">
        <f t="shared" si="60"/>
        <v>0</v>
      </c>
      <c r="AK150" s="1">
        <f t="shared" si="61"/>
        <v>0</v>
      </c>
      <c r="AL150" s="1">
        <f t="shared" si="62"/>
        <v>1</v>
      </c>
      <c r="AM150" s="1">
        <f t="shared" si="63"/>
        <v>1</v>
      </c>
    </row>
    <row r="151" spans="7:39" x14ac:dyDescent="0.25">
      <c r="U151" s="1" t="s">
        <v>177</v>
      </c>
      <c r="V151" s="1">
        <v>4.8</v>
      </c>
      <c r="W151" s="1">
        <v>4</v>
      </c>
      <c r="X151" s="1">
        <v>6</v>
      </c>
      <c r="Y151" s="1">
        <f t="shared" si="54"/>
        <v>1</v>
      </c>
      <c r="Z151" s="1">
        <f t="shared" si="55"/>
        <v>0</v>
      </c>
      <c r="AA151" s="1">
        <f t="shared" si="56"/>
        <v>0</v>
      </c>
      <c r="AB151" s="1">
        <f t="shared" si="57"/>
        <v>0</v>
      </c>
      <c r="AC151" s="1">
        <f t="shared" si="58"/>
        <v>1</v>
      </c>
      <c r="AE151" s="1" t="s">
        <v>122</v>
      </c>
      <c r="AF151" s="1">
        <v>4.5</v>
      </c>
      <c r="AG151" s="1">
        <v>3</v>
      </c>
      <c r="AH151" s="1">
        <v>2</v>
      </c>
      <c r="AI151" s="1">
        <f t="shared" si="67"/>
        <v>0</v>
      </c>
      <c r="AJ151" s="1">
        <f t="shared" si="60"/>
        <v>0</v>
      </c>
      <c r="AK151" s="1">
        <f t="shared" si="61"/>
        <v>0</v>
      </c>
      <c r="AL151" s="1">
        <f t="shared" si="62"/>
        <v>1</v>
      </c>
      <c r="AM151" s="1">
        <f t="shared" si="63"/>
        <v>1</v>
      </c>
    </row>
    <row r="152" spans="7:39" x14ac:dyDescent="0.25">
      <c r="U152" s="1" t="s">
        <v>180</v>
      </c>
      <c r="V152" s="1">
        <v>5</v>
      </c>
      <c r="W152" s="1">
        <v>4</v>
      </c>
      <c r="X152" s="1">
        <v>6</v>
      </c>
      <c r="Y152" s="1">
        <f t="shared" si="54"/>
        <v>1</v>
      </c>
      <c r="Z152" s="1">
        <f t="shared" si="55"/>
        <v>0</v>
      </c>
      <c r="AA152" s="1">
        <f t="shared" si="56"/>
        <v>0</v>
      </c>
      <c r="AB152" s="1">
        <f t="shared" si="57"/>
        <v>0</v>
      </c>
      <c r="AC152" s="1">
        <f t="shared" si="58"/>
        <v>1</v>
      </c>
      <c r="AE152" s="1" t="s">
        <v>157</v>
      </c>
      <c r="AF152" s="1">
        <v>4.4000000000000004</v>
      </c>
      <c r="AG152" s="1">
        <v>3</v>
      </c>
      <c r="AH152" s="1">
        <v>2</v>
      </c>
      <c r="AI152" s="1">
        <f t="shared" si="67"/>
        <v>0</v>
      </c>
      <c r="AJ152" s="1">
        <f t="shared" si="60"/>
        <v>0</v>
      </c>
      <c r="AK152" s="1">
        <f t="shared" si="61"/>
        <v>0</v>
      </c>
      <c r="AL152" s="1">
        <f t="shared" si="62"/>
        <v>1</v>
      </c>
      <c r="AM152" s="1">
        <f t="shared" si="63"/>
        <v>1</v>
      </c>
    </row>
    <row r="153" spans="7:39" x14ac:dyDescent="0.25">
      <c r="U153" s="1" t="s">
        <v>134</v>
      </c>
      <c r="V153" s="1">
        <v>6.3</v>
      </c>
      <c r="W153" s="1">
        <v>4</v>
      </c>
      <c r="X153" s="1">
        <v>6</v>
      </c>
      <c r="Y153" s="1">
        <f t="shared" si="54"/>
        <v>1</v>
      </c>
      <c r="Z153" s="1">
        <f t="shared" si="55"/>
        <v>0</v>
      </c>
      <c r="AA153" s="1">
        <f t="shared" si="56"/>
        <v>0</v>
      </c>
      <c r="AB153" s="1">
        <f t="shared" si="57"/>
        <v>0</v>
      </c>
      <c r="AC153" s="1">
        <f t="shared" si="58"/>
        <v>1</v>
      </c>
      <c r="AE153" s="1" t="s">
        <v>162</v>
      </c>
      <c r="AF153" s="1">
        <v>5.5</v>
      </c>
      <c r="AG153" s="1">
        <v>3</v>
      </c>
      <c r="AH153" s="1">
        <v>2</v>
      </c>
      <c r="AI153" s="1">
        <f t="shared" si="67"/>
        <v>0</v>
      </c>
      <c r="AJ153" s="1">
        <f t="shared" si="60"/>
        <v>0</v>
      </c>
      <c r="AK153" s="1">
        <f t="shared" si="61"/>
        <v>0</v>
      </c>
      <c r="AL153" s="1">
        <f t="shared" si="62"/>
        <v>1</v>
      </c>
      <c r="AM153" s="1">
        <f t="shared" si="63"/>
        <v>1</v>
      </c>
    </row>
    <row r="154" spans="7:39" x14ac:dyDescent="0.25">
      <c r="U154" s="1" t="s">
        <v>140</v>
      </c>
      <c r="V154" s="1">
        <v>4.9000000000000004</v>
      </c>
      <c r="W154" s="1">
        <v>4</v>
      </c>
      <c r="X154" s="1">
        <v>6</v>
      </c>
      <c r="Y154" s="1">
        <f t="shared" si="54"/>
        <v>1</v>
      </c>
      <c r="Z154" s="1">
        <f t="shared" si="55"/>
        <v>0</v>
      </c>
      <c r="AA154" s="1">
        <f t="shared" si="56"/>
        <v>0</v>
      </c>
      <c r="AB154" s="1">
        <f t="shared" si="57"/>
        <v>0</v>
      </c>
      <c r="AC154" s="1">
        <f t="shared" si="58"/>
        <v>1</v>
      </c>
      <c r="AE154" s="1" t="s">
        <v>99</v>
      </c>
      <c r="AF154" s="1">
        <v>4.9000000000000004</v>
      </c>
      <c r="AG154" s="1">
        <v>3</v>
      </c>
      <c r="AH154" s="1">
        <v>2</v>
      </c>
      <c r="AI154" s="1">
        <f t="shared" si="67"/>
        <v>0</v>
      </c>
      <c r="AJ154" s="1">
        <f t="shared" si="60"/>
        <v>0</v>
      </c>
      <c r="AK154" s="1">
        <f t="shared" si="61"/>
        <v>0</v>
      </c>
      <c r="AL154" s="1">
        <f t="shared" si="62"/>
        <v>1</v>
      </c>
      <c r="AM154" s="1">
        <f t="shared" si="63"/>
        <v>1</v>
      </c>
    </row>
    <row r="155" spans="7:39" x14ac:dyDescent="0.25">
      <c r="U155" s="1" t="s">
        <v>152</v>
      </c>
      <c r="V155" s="1">
        <v>4.5</v>
      </c>
      <c r="W155" s="1">
        <v>4</v>
      </c>
      <c r="X155" s="1">
        <v>6</v>
      </c>
      <c r="Y155" s="1">
        <f t="shared" si="54"/>
        <v>1</v>
      </c>
      <c r="Z155" s="1">
        <f t="shared" si="55"/>
        <v>0</v>
      </c>
      <c r="AA155" s="1">
        <f t="shared" si="56"/>
        <v>0</v>
      </c>
      <c r="AB155" s="1">
        <f t="shared" si="57"/>
        <v>0</v>
      </c>
      <c r="AC155" s="1">
        <f t="shared" si="58"/>
        <v>1</v>
      </c>
      <c r="AE155" s="1" t="s">
        <v>65</v>
      </c>
      <c r="AF155" s="1">
        <v>5.0999999999999996</v>
      </c>
      <c r="AG155" s="1">
        <v>3</v>
      </c>
      <c r="AH155" s="1">
        <v>2</v>
      </c>
      <c r="AI155" s="1">
        <f t="shared" si="67"/>
        <v>0</v>
      </c>
      <c r="AJ155" s="1">
        <f t="shared" si="60"/>
        <v>0</v>
      </c>
      <c r="AK155" s="1">
        <f t="shared" si="61"/>
        <v>0</v>
      </c>
      <c r="AL155" s="1">
        <f t="shared" si="62"/>
        <v>1</v>
      </c>
      <c r="AM155" s="1">
        <f t="shared" si="63"/>
        <v>1</v>
      </c>
    </row>
    <row r="156" spans="7:39" x14ac:dyDescent="0.25">
      <c r="U156" s="1" t="s">
        <v>101</v>
      </c>
      <c r="V156" s="1">
        <v>4.9000000000000004</v>
      </c>
      <c r="W156" s="1">
        <v>4</v>
      </c>
      <c r="X156" s="1">
        <v>6</v>
      </c>
      <c r="Y156" s="1">
        <f t="shared" si="54"/>
        <v>1</v>
      </c>
      <c r="Z156" s="1">
        <f t="shared" si="55"/>
        <v>0</v>
      </c>
      <c r="AA156" s="1">
        <f t="shared" si="56"/>
        <v>0</v>
      </c>
      <c r="AB156" s="1">
        <f t="shared" si="57"/>
        <v>0</v>
      </c>
      <c r="AC156" s="1">
        <f t="shared" si="58"/>
        <v>1</v>
      </c>
      <c r="AE156" s="1" t="s">
        <v>140</v>
      </c>
      <c r="AF156" s="1">
        <v>4.9000000000000004</v>
      </c>
      <c r="AG156" s="1">
        <v>3</v>
      </c>
      <c r="AH156" s="1">
        <v>2</v>
      </c>
      <c r="AI156" s="1">
        <f t="shared" si="67"/>
        <v>0</v>
      </c>
      <c r="AJ156" s="1">
        <f t="shared" si="60"/>
        <v>0</v>
      </c>
      <c r="AK156" s="1">
        <f t="shared" si="61"/>
        <v>0</v>
      </c>
      <c r="AL156" s="1">
        <f t="shared" si="62"/>
        <v>1</v>
      </c>
      <c r="AM156" s="1">
        <f t="shared" si="63"/>
        <v>1</v>
      </c>
    </row>
    <row r="157" spans="7:39" x14ac:dyDescent="0.25">
      <c r="U157" s="1" t="s">
        <v>59</v>
      </c>
      <c r="V157" s="1">
        <v>6.7</v>
      </c>
      <c r="W157" s="1">
        <v>4</v>
      </c>
      <c r="X157" s="1">
        <v>6</v>
      </c>
      <c r="Y157" s="1">
        <f t="shared" si="54"/>
        <v>1</v>
      </c>
      <c r="Z157" s="1">
        <f t="shared" si="55"/>
        <v>0</v>
      </c>
      <c r="AA157" s="1">
        <f t="shared" si="56"/>
        <v>0</v>
      </c>
      <c r="AB157" s="1">
        <f t="shared" si="57"/>
        <v>0</v>
      </c>
      <c r="AC157" s="1">
        <f t="shared" si="58"/>
        <v>1</v>
      </c>
      <c r="AE157" s="1" t="s">
        <v>175</v>
      </c>
      <c r="AF157" s="1">
        <v>3.9</v>
      </c>
      <c r="AG157" s="1">
        <v>3</v>
      </c>
      <c r="AH157" s="1">
        <v>2</v>
      </c>
      <c r="AI157" s="1">
        <f t="shared" si="67"/>
        <v>0</v>
      </c>
      <c r="AJ157" s="1">
        <f t="shared" si="60"/>
        <v>0</v>
      </c>
      <c r="AK157" s="1">
        <f t="shared" si="61"/>
        <v>0</v>
      </c>
      <c r="AL157" s="1">
        <f t="shared" si="62"/>
        <v>1</v>
      </c>
      <c r="AM157" s="1">
        <f t="shared" si="63"/>
        <v>1</v>
      </c>
    </row>
    <row r="158" spans="7:39" x14ac:dyDescent="0.25">
      <c r="U158" s="1" t="s">
        <v>163</v>
      </c>
      <c r="V158" s="1">
        <v>5.6</v>
      </c>
      <c r="W158" s="1">
        <v>4</v>
      </c>
      <c r="X158" s="1">
        <v>6</v>
      </c>
      <c r="Y158" s="1">
        <f t="shared" si="54"/>
        <v>1</v>
      </c>
      <c r="Z158" s="1">
        <f t="shared" si="55"/>
        <v>0</v>
      </c>
      <c r="AA158" s="1">
        <f t="shared" si="56"/>
        <v>0</v>
      </c>
      <c r="AB158" s="1">
        <f t="shared" si="57"/>
        <v>0</v>
      </c>
      <c r="AC158" s="1">
        <f t="shared" si="58"/>
        <v>1</v>
      </c>
      <c r="AE158" s="1" t="s">
        <v>142</v>
      </c>
      <c r="AF158" s="1">
        <v>4.4000000000000004</v>
      </c>
      <c r="AG158" s="1">
        <v>3</v>
      </c>
      <c r="AH158" s="1">
        <v>2</v>
      </c>
      <c r="AI158" s="1">
        <f t="shared" si="67"/>
        <v>0</v>
      </c>
      <c r="AJ158" s="1">
        <f t="shared" si="60"/>
        <v>0</v>
      </c>
      <c r="AK158" s="1">
        <f t="shared" si="61"/>
        <v>0</v>
      </c>
      <c r="AL158" s="1">
        <f t="shared" si="62"/>
        <v>1</v>
      </c>
      <c r="AM158" s="1">
        <f t="shared" si="63"/>
        <v>1</v>
      </c>
    </row>
    <row r="159" spans="7:39" x14ac:dyDescent="0.25">
      <c r="U159" s="1" t="s">
        <v>194</v>
      </c>
      <c r="V159" s="1">
        <v>5.2</v>
      </c>
      <c r="W159" s="1">
        <v>4</v>
      </c>
      <c r="X159" s="1">
        <v>6</v>
      </c>
      <c r="Y159" s="1">
        <f t="shared" si="54"/>
        <v>1</v>
      </c>
      <c r="Z159" s="1">
        <f t="shared" si="55"/>
        <v>0</v>
      </c>
      <c r="AA159" s="1">
        <f t="shared" si="56"/>
        <v>0</v>
      </c>
      <c r="AB159" s="1">
        <f t="shared" si="57"/>
        <v>0</v>
      </c>
      <c r="AC159" s="1">
        <f t="shared" si="58"/>
        <v>1</v>
      </c>
      <c r="AE159" s="1" t="s">
        <v>74</v>
      </c>
      <c r="AF159" s="1">
        <v>4.4000000000000004</v>
      </c>
      <c r="AG159" s="1">
        <v>3</v>
      </c>
      <c r="AH159" s="1">
        <v>2</v>
      </c>
      <c r="AI159" s="1">
        <f t="shared" si="67"/>
        <v>0</v>
      </c>
      <c r="AJ159" s="1">
        <f t="shared" si="60"/>
        <v>0</v>
      </c>
      <c r="AK159" s="1">
        <f t="shared" si="61"/>
        <v>0</v>
      </c>
      <c r="AL159" s="1">
        <f t="shared" si="62"/>
        <v>1</v>
      </c>
      <c r="AM159" s="1">
        <f t="shared" si="63"/>
        <v>1</v>
      </c>
    </row>
    <row r="160" spans="7:39" x14ac:dyDescent="0.25">
      <c r="U160" s="1" t="s">
        <v>85</v>
      </c>
      <c r="V160" s="1">
        <v>4.8</v>
      </c>
      <c r="W160" s="1">
        <v>4</v>
      </c>
      <c r="X160" s="1">
        <v>6</v>
      </c>
      <c r="Y160" s="1">
        <f t="shared" si="54"/>
        <v>1</v>
      </c>
      <c r="Z160" s="1">
        <f t="shared" si="55"/>
        <v>0</v>
      </c>
      <c r="AA160" s="1">
        <f t="shared" si="56"/>
        <v>0</v>
      </c>
      <c r="AB160" s="1">
        <f t="shared" si="57"/>
        <v>0</v>
      </c>
      <c r="AC160" s="1">
        <f t="shared" si="58"/>
        <v>1</v>
      </c>
      <c r="AE160" s="1" t="s">
        <v>76</v>
      </c>
      <c r="AF160" s="1">
        <v>4.9000000000000004</v>
      </c>
      <c r="AG160" s="1">
        <v>3</v>
      </c>
      <c r="AH160" s="1">
        <v>2</v>
      </c>
      <c r="AI160" s="1">
        <f t="shared" si="67"/>
        <v>0</v>
      </c>
      <c r="AJ160" s="1">
        <f t="shared" si="60"/>
        <v>0</v>
      </c>
      <c r="AK160" s="1">
        <f t="shared" si="61"/>
        <v>0</v>
      </c>
      <c r="AL160" s="1">
        <f t="shared" si="62"/>
        <v>1</v>
      </c>
      <c r="AM160" s="1">
        <f t="shared" si="63"/>
        <v>1</v>
      </c>
    </row>
    <row r="161" spans="21:39" x14ac:dyDescent="0.25">
      <c r="U161" s="1" t="s">
        <v>195</v>
      </c>
      <c r="V161" s="1">
        <v>4.5</v>
      </c>
      <c r="W161" s="1">
        <v>4</v>
      </c>
      <c r="X161" s="1">
        <v>6</v>
      </c>
      <c r="Y161" s="1">
        <f t="shared" si="54"/>
        <v>1</v>
      </c>
      <c r="Z161" s="1">
        <f t="shared" si="55"/>
        <v>0</v>
      </c>
      <c r="AA161" s="1">
        <f t="shared" si="56"/>
        <v>0</v>
      </c>
      <c r="AB161" s="1">
        <f t="shared" si="57"/>
        <v>0</v>
      </c>
      <c r="AC161" s="1">
        <f t="shared" si="58"/>
        <v>1</v>
      </c>
      <c r="AE161" s="1" t="s">
        <v>100</v>
      </c>
      <c r="AF161" s="1">
        <v>4.8</v>
      </c>
      <c r="AG161" s="1">
        <v>3</v>
      </c>
      <c r="AH161" s="1">
        <v>2</v>
      </c>
      <c r="AI161" s="1">
        <f t="shared" si="67"/>
        <v>0</v>
      </c>
      <c r="AJ161" s="1">
        <f t="shared" si="60"/>
        <v>0</v>
      </c>
      <c r="AK161" s="1">
        <f t="shared" si="61"/>
        <v>0</v>
      </c>
      <c r="AL161" s="1">
        <f t="shared" si="62"/>
        <v>1</v>
      </c>
      <c r="AM161" s="1">
        <f t="shared" si="63"/>
        <v>1</v>
      </c>
    </row>
    <row r="162" spans="21:39" x14ac:dyDescent="0.25">
      <c r="U162" s="1" t="s">
        <v>141</v>
      </c>
      <c r="V162" s="1">
        <v>4.7</v>
      </c>
      <c r="W162" s="1">
        <v>4</v>
      </c>
      <c r="X162" s="1">
        <v>6</v>
      </c>
      <c r="Y162" s="1">
        <f t="shared" si="54"/>
        <v>1</v>
      </c>
      <c r="Z162" s="1">
        <f t="shared" si="55"/>
        <v>0</v>
      </c>
      <c r="AA162" s="1">
        <f t="shared" si="56"/>
        <v>0</v>
      </c>
      <c r="AB162" s="1">
        <f t="shared" si="57"/>
        <v>0</v>
      </c>
      <c r="AC162" s="1">
        <f t="shared" si="58"/>
        <v>1</v>
      </c>
      <c r="AE162" s="1" t="s">
        <v>108</v>
      </c>
      <c r="AF162" s="1">
        <v>4.4000000000000004</v>
      </c>
      <c r="AG162" s="1">
        <v>3</v>
      </c>
      <c r="AH162" s="1">
        <v>2</v>
      </c>
      <c r="AI162" s="1">
        <f t="shared" si="67"/>
        <v>0</v>
      </c>
      <c r="AJ162" s="1">
        <f t="shared" si="60"/>
        <v>0</v>
      </c>
      <c r="AK162" s="1">
        <f t="shared" si="61"/>
        <v>0</v>
      </c>
      <c r="AL162" s="1">
        <f t="shared" si="62"/>
        <v>1</v>
      </c>
      <c r="AM162" s="1">
        <f t="shared" si="63"/>
        <v>1</v>
      </c>
    </row>
    <row r="163" spans="21:39" x14ac:dyDescent="0.25">
      <c r="U163" s="1" t="s">
        <v>161</v>
      </c>
      <c r="V163" s="1">
        <v>4.2</v>
      </c>
      <c r="W163" s="1">
        <v>4</v>
      </c>
      <c r="X163" s="1">
        <v>6</v>
      </c>
      <c r="Y163" s="1">
        <f t="shared" si="54"/>
        <v>1</v>
      </c>
      <c r="Z163" s="1">
        <f t="shared" si="55"/>
        <v>0</v>
      </c>
      <c r="AA163" s="1">
        <f t="shared" si="56"/>
        <v>0</v>
      </c>
      <c r="AB163" s="1">
        <f t="shared" si="57"/>
        <v>0</v>
      </c>
      <c r="AC163" s="1">
        <f t="shared" si="58"/>
        <v>1</v>
      </c>
      <c r="AE163" s="1" t="s">
        <v>151</v>
      </c>
      <c r="AF163" s="1">
        <v>4.3</v>
      </c>
      <c r="AG163" s="1">
        <v>3</v>
      </c>
      <c r="AH163" s="1">
        <v>2</v>
      </c>
      <c r="AI163" s="1">
        <f t="shared" si="67"/>
        <v>0</v>
      </c>
      <c r="AJ163" s="1">
        <f t="shared" si="60"/>
        <v>0</v>
      </c>
      <c r="AK163" s="1">
        <f t="shared" si="61"/>
        <v>0</v>
      </c>
      <c r="AL163" s="1">
        <f t="shared" si="62"/>
        <v>1</v>
      </c>
      <c r="AM163" s="1">
        <f t="shared" si="63"/>
        <v>1</v>
      </c>
    </row>
    <row r="164" spans="21:39" x14ac:dyDescent="0.25">
      <c r="U164" s="1" t="s">
        <v>62</v>
      </c>
      <c r="V164" s="1">
        <v>4.5</v>
      </c>
      <c r="W164" s="1">
        <v>4</v>
      </c>
      <c r="X164" s="1">
        <v>6</v>
      </c>
      <c r="Y164" s="1">
        <f t="shared" si="54"/>
        <v>1</v>
      </c>
      <c r="Z164" s="1">
        <f t="shared" si="55"/>
        <v>0</v>
      </c>
      <c r="AA164" s="1">
        <f t="shared" si="56"/>
        <v>0</v>
      </c>
      <c r="AB164" s="1">
        <f t="shared" si="57"/>
        <v>0</v>
      </c>
      <c r="AC164" s="1">
        <f t="shared" si="58"/>
        <v>1</v>
      </c>
      <c r="AE164" s="1" t="s">
        <v>163</v>
      </c>
      <c r="AF164" s="1">
        <v>5.6</v>
      </c>
      <c r="AG164" s="1">
        <v>3</v>
      </c>
      <c r="AH164" s="1">
        <v>2</v>
      </c>
      <c r="AI164" s="1">
        <f t="shared" si="67"/>
        <v>0</v>
      </c>
      <c r="AJ164" s="1">
        <f t="shared" si="60"/>
        <v>0</v>
      </c>
      <c r="AK164" s="1">
        <f t="shared" si="61"/>
        <v>0</v>
      </c>
      <c r="AL164" s="1">
        <f t="shared" si="62"/>
        <v>1</v>
      </c>
      <c r="AM164" s="1">
        <f t="shared" si="63"/>
        <v>1</v>
      </c>
    </row>
    <row r="165" spans="21:39" x14ac:dyDescent="0.25">
      <c r="U165" s="1" t="s">
        <v>63</v>
      </c>
      <c r="V165" s="1">
        <v>4.4000000000000004</v>
      </c>
      <c r="W165" s="1">
        <v>4</v>
      </c>
      <c r="X165" s="1">
        <v>6</v>
      </c>
      <c r="Y165" s="1">
        <f t="shared" si="54"/>
        <v>1</v>
      </c>
      <c r="Z165" s="1">
        <f t="shared" si="55"/>
        <v>0</v>
      </c>
      <c r="AA165" s="1">
        <f t="shared" si="56"/>
        <v>0</v>
      </c>
      <c r="AB165" s="1">
        <f t="shared" si="57"/>
        <v>0</v>
      </c>
      <c r="AC165" s="1">
        <f t="shared" si="58"/>
        <v>1</v>
      </c>
      <c r="AE165" s="1" t="s">
        <v>88</v>
      </c>
      <c r="AF165" s="1">
        <v>4.5</v>
      </c>
      <c r="AG165" s="1">
        <v>3</v>
      </c>
      <c r="AH165" s="1">
        <v>2</v>
      </c>
      <c r="AI165" s="1">
        <f t="shared" si="67"/>
        <v>0</v>
      </c>
      <c r="AJ165" s="1">
        <f t="shared" si="60"/>
        <v>0</v>
      </c>
      <c r="AK165" s="1">
        <f t="shared" si="61"/>
        <v>0</v>
      </c>
      <c r="AL165" s="1">
        <f t="shared" si="62"/>
        <v>1</v>
      </c>
      <c r="AM165" s="1">
        <f t="shared" si="63"/>
        <v>1</v>
      </c>
    </row>
    <row r="166" spans="21:39" x14ac:dyDescent="0.25">
      <c r="U166" s="1" t="s">
        <v>87</v>
      </c>
      <c r="V166" s="1">
        <v>5</v>
      </c>
      <c r="W166" s="1">
        <v>4</v>
      </c>
      <c r="X166" s="1">
        <v>6</v>
      </c>
      <c r="Y166" s="1">
        <f t="shared" si="54"/>
        <v>1</v>
      </c>
      <c r="Z166" s="1">
        <f t="shared" si="55"/>
        <v>0</v>
      </c>
      <c r="AA166" s="1">
        <f t="shared" si="56"/>
        <v>0</v>
      </c>
      <c r="AB166" s="1">
        <f t="shared" si="57"/>
        <v>0</v>
      </c>
      <c r="AC166" s="1">
        <f t="shared" si="58"/>
        <v>1</v>
      </c>
      <c r="AE166" s="1" t="s">
        <v>96</v>
      </c>
      <c r="AF166" s="1">
        <v>4.9000000000000004</v>
      </c>
      <c r="AG166" s="1">
        <v>3</v>
      </c>
      <c r="AH166" s="1">
        <v>2</v>
      </c>
      <c r="AI166" s="1">
        <f t="shared" si="67"/>
        <v>0</v>
      </c>
      <c r="AJ166" s="1">
        <f t="shared" si="60"/>
        <v>0</v>
      </c>
      <c r="AK166" s="1">
        <f t="shared" si="61"/>
        <v>0</v>
      </c>
      <c r="AL166" s="1">
        <f t="shared" si="62"/>
        <v>1</v>
      </c>
      <c r="AM166" s="1">
        <f t="shared" si="63"/>
        <v>1</v>
      </c>
    </row>
    <row r="167" spans="21:39" x14ac:dyDescent="0.25">
      <c r="U167" s="1" t="s">
        <v>114</v>
      </c>
      <c r="V167" s="1">
        <v>4.5</v>
      </c>
      <c r="W167" s="1">
        <v>4</v>
      </c>
      <c r="X167" s="1">
        <v>6</v>
      </c>
      <c r="Y167" s="1">
        <f t="shared" si="54"/>
        <v>1</v>
      </c>
      <c r="Z167" s="1">
        <f t="shared" si="55"/>
        <v>0</v>
      </c>
      <c r="AA167" s="1">
        <f t="shared" si="56"/>
        <v>0</v>
      </c>
      <c r="AB167" s="1">
        <f t="shared" si="57"/>
        <v>0</v>
      </c>
      <c r="AC167" s="1">
        <f t="shared" si="58"/>
        <v>1</v>
      </c>
      <c r="AE167" s="1" t="s">
        <v>106</v>
      </c>
      <c r="AF167" s="1">
        <v>4.3</v>
      </c>
      <c r="AG167" s="1">
        <v>3</v>
      </c>
      <c r="AH167" s="1">
        <v>2</v>
      </c>
      <c r="AI167" s="1">
        <f t="shared" si="67"/>
        <v>0</v>
      </c>
      <c r="AJ167" s="1">
        <f t="shared" si="60"/>
        <v>0</v>
      </c>
      <c r="AK167" s="1">
        <f t="shared" si="61"/>
        <v>0</v>
      </c>
      <c r="AL167" s="1">
        <f t="shared" si="62"/>
        <v>1</v>
      </c>
      <c r="AM167" s="1">
        <f t="shared" si="63"/>
        <v>1</v>
      </c>
    </row>
    <row r="168" spans="21:39" x14ac:dyDescent="0.25">
      <c r="U168" s="1" t="s">
        <v>201</v>
      </c>
      <c r="V168" s="1">
        <v>3.9</v>
      </c>
      <c r="W168" s="1">
        <v>4</v>
      </c>
      <c r="X168" s="1">
        <v>6</v>
      </c>
      <c r="Y168" s="1">
        <f t="shared" si="54"/>
        <v>1</v>
      </c>
      <c r="Z168" s="1">
        <f t="shared" si="55"/>
        <v>0</v>
      </c>
      <c r="AA168" s="1">
        <f t="shared" si="56"/>
        <v>0</v>
      </c>
      <c r="AB168" s="1">
        <f t="shared" si="57"/>
        <v>0</v>
      </c>
      <c r="AC168" s="1">
        <f t="shared" si="58"/>
        <v>1</v>
      </c>
      <c r="AE168" s="1" t="s">
        <v>129</v>
      </c>
      <c r="AF168" s="1">
        <v>4.8</v>
      </c>
      <c r="AG168" s="1">
        <v>3</v>
      </c>
      <c r="AH168" s="1">
        <v>2</v>
      </c>
      <c r="AI168" s="1">
        <f t="shared" si="67"/>
        <v>0</v>
      </c>
      <c r="AJ168" s="1">
        <f t="shared" si="60"/>
        <v>0</v>
      </c>
      <c r="AK168" s="1">
        <f t="shared" si="61"/>
        <v>0</v>
      </c>
      <c r="AL168" s="1">
        <f t="shared" si="62"/>
        <v>1</v>
      </c>
      <c r="AM168" s="1">
        <f t="shared" si="63"/>
        <v>1</v>
      </c>
    </row>
    <row r="169" spans="21:39" x14ac:dyDescent="0.25">
      <c r="U169" s="1" t="s">
        <v>139</v>
      </c>
      <c r="V169" s="1">
        <v>4.4000000000000004</v>
      </c>
      <c r="W169" s="1">
        <v>4</v>
      </c>
      <c r="X169" s="1">
        <v>6</v>
      </c>
      <c r="Y169" s="1">
        <f t="shared" si="54"/>
        <v>1</v>
      </c>
      <c r="Z169" s="1">
        <f t="shared" si="55"/>
        <v>0</v>
      </c>
      <c r="AA169" s="1">
        <f t="shared" si="56"/>
        <v>0</v>
      </c>
      <c r="AB169" s="1">
        <f t="shared" si="57"/>
        <v>0</v>
      </c>
      <c r="AC169" s="1">
        <f t="shared" si="58"/>
        <v>1</v>
      </c>
      <c r="AE169" s="1" t="s">
        <v>137</v>
      </c>
      <c r="AF169" s="1">
        <v>5.3</v>
      </c>
      <c r="AG169" s="1">
        <v>3</v>
      </c>
      <c r="AH169" s="1">
        <v>2</v>
      </c>
      <c r="AI169" s="1">
        <f t="shared" si="67"/>
        <v>0</v>
      </c>
      <c r="AJ169" s="1">
        <f t="shared" si="60"/>
        <v>0</v>
      </c>
      <c r="AK169" s="1">
        <f t="shared" si="61"/>
        <v>0</v>
      </c>
      <c r="AL169" s="1">
        <f t="shared" si="62"/>
        <v>1</v>
      </c>
      <c r="AM169" s="1">
        <f t="shared" si="63"/>
        <v>1</v>
      </c>
    </row>
    <row r="170" spans="21:39" x14ac:dyDescent="0.25">
      <c r="U170" s="1" t="s">
        <v>158</v>
      </c>
      <c r="V170" s="1">
        <v>4.3</v>
      </c>
      <c r="W170" s="1">
        <v>4</v>
      </c>
      <c r="X170" s="1">
        <v>6</v>
      </c>
      <c r="Y170" s="1">
        <f t="shared" si="54"/>
        <v>1</v>
      </c>
      <c r="Z170" s="1">
        <f t="shared" si="55"/>
        <v>0</v>
      </c>
      <c r="AA170" s="1">
        <f t="shared" si="56"/>
        <v>0</v>
      </c>
      <c r="AB170" s="1">
        <f t="shared" si="57"/>
        <v>0</v>
      </c>
      <c r="AC170" s="1">
        <f t="shared" si="58"/>
        <v>1</v>
      </c>
      <c r="AE170" s="1" t="s">
        <v>152</v>
      </c>
      <c r="AF170" s="1">
        <v>4.5</v>
      </c>
      <c r="AG170" s="1">
        <v>3</v>
      </c>
      <c r="AH170" s="1">
        <v>2</v>
      </c>
      <c r="AI170" s="1">
        <f t="shared" si="67"/>
        <v>0</v>
      </c>
      <c r="AJ170" s="1">
        <f t="shared" si="60"/>
        <v>0</v>
      </c>
      <c r="AK170" s="1">
        <f t="shared" si="61"/>
        <v>0</v>
      </c>
      <c r="AL170" s="1">
        <f t="shared" si="62"/>
        <v>1</v>
      </c>
      <c r="AM170" s="1">
        <f t="shared" si="63"/>
        <v>1</v>
      </c>
    </row>
    <row r="171" spans="21:39" x14ac:dyDescent="0.25">
      <c r="U171" s="1" t="s">
        <v>114</v>
      </c>
      <c r="V171" s="1">
        <v>4.5</v>
      </c>
      <c r="W171" s="1">
        <v>4</v>
      </c>
      <c r="X171" s="1">
        <v>6</v>
      </c>
      <c r="Y171" s="1">
        <f t="shared" si="54"/>
        <v>1</v>
      </c>
      <c r="Z171" s="1">
        <f t="shared" si="55"/>
        <v>0</v>
      </c>
      <c r="AA171" s="1">
        <f t="shared" si="56"/>
        <v>0</v>
      </c>
      <c r="AB171" s="1">
        <f t="shared" si="57"/>
        <v>0</v>
      </c>
      <c r="AC171" s="1">
        <f t="shared" si="58"/>
        <v>1</v>
      </c>
      <c r="AE171" s="1" t="s">
        <v>107</v>
      </c>
      <c r="AF171" s="1">
        <v>4.8</v>
      </c>
      <c r="AG171" s="1">
        <v>3</v>
      </c>
      <c r="AH171" s="1">
        <v>2</v>
      </c>
      <c r="AI171" s="1">
        <f t="shared" si="67"/>
        <v>0</v>
      </c>
      <c r="AJ171" s="1">
        <f t="shared" si="60"/>
        <v>0</v>
      </c>
      <c r="AK171" s="1">
        <f t="shared" si="61"/>
        <v>0</v>
      </c>
      <c r="AL171" s="1">
        <f t="shared" si="62"/>
        <v>1</v>
      </c>
      <c r="AM171" s="1">
        <f t="shared" si="63"/>
        <v>1</v>
      </c>
    </row>
    <row r="172" spans="21:39" x14ac:dyDescent="0.25">
      <c r="U172" s="1" t="s">
        <v>141</v>
      </c>
      <c r="V172" s="1">
        <v>4.7</v>
      </c>
      <c r="W172" s="1">
        <v>4</v>
      </c>
      <c r="X172" s="1">
        <v>6</v>
      </c>
      <c r="Y172" s="1">
        <f t="shared" si="54"/>
        <v>1</v>
      </c>
      <c r="Z172" s="1">
        <f t="shared" si="55"/>
        <v>0</v>
      </c>
      <c r="AA172" s="1">
        <f t="shared" si="56"/>
        <v>0</v>
      </c>
      <c r="AB172" s="1">
        <f t="shared" si="57"/>
        <v>0</v>
      </c>
      <c r="AC172" s="1">
        <f t="shared" si="58"/>
        <v>1</v>
      </c>
      <c r="AE172" s="1" t="s">
        <v>71</v>
      </c>
      <c r="AF172" s="1">
        <v>4.3</v>
      </c>
      <c r="AG172" s="1">
        <v>3</v>
      </c>
      <c r="AH172" s="1">
        <v>2</v>
      </c>
      <c r="AI172" s="1">
        <f t="shared" si="67"/>
        <v>0</v>
      </c>
      <c r="AJ172" s="1">
        <f t="shared" si="60"/>
        <v>0</v>
      </c>
      <c r="AK172" s="1">
        <f t="shared" si="61"/>
        <v>0</v>
      </c>
      <c r="AL172" s="1">
        <f t="shared" si="62"/>
        <v>1</v>
      </c>
      <c r="AM172" s="1">
        <f t="shared" si="63"/>
        <v>1</v>
      </c>
    </row>
    <row r="173" spans="21:39" x14ac:dyDescent="0.25">
      <c r="U173" s="1" t="s">
        <v>158</v>
      </c>
      <c r="V173" s="1">
        <v>4.3</v>
      </c>
      <c r="W173" s="1">
        <v>4</v>
      </c>
      <c r="X173" s="1">
        <v>6</v>
      </c>
      <c r="Y173" s="1">
        <f t="shared" si="54"/>
        <v>1</v>
      </c>
      <c r="Z173" s="1">
        <f t="shared" si="55"/>
        <v>0</v>
      </c>
      <c r="AA173" s="1">
        <f t="shared" si="56"/>
        <v>0</v>
      </c>
      <c r="AB173" s="1">
        <f t="shared" si="57"/>
        <v>0</v>
      </c>
      <c r="AC173" s="1">
        <f t="shared" si="58"/>
        <v>1</v>
      </c>
      <c r="AE173" s="1" t="s">
        <v>87</v>
      </c>
      <c r="AF173" s="1">
        <v>5</v>
      </c>
      <c r="AG173" s="1">
        <v>3</v>
      </c>
      <c r="AH173" s="1">
        <v>2</v>
      </c>
      <c r="AI173" s="1">
        <f t="shared" si="67"/>
        <v>0</v>
      </c>
      <c r="AJ173" s="1">
        <f t="shared" si="60"/>
        <v>0</v>
      </c>
      <c r="AK173" s="1">
        <f t="shared" si="61"/>
        <v>0</v>
      </c>
      <c r="AL173" s="1">
        <f t="shared" si="62"/>
        <v>1</v>
      </c>
      <c r="AM173" s="1">
        <f t="shared" si="63"/>
        <v>1</v>
      </c>
    </row>
    <row r="174" spans="21:39" x14ac:dyDescent="0.25">
      <c r="U174" s="1" t="s">
        <v>78</v>
      </c>
      <c r="V174" s="1">
        <v>4.2</v>
      </c>
      <c r="W174" s="1">
        <v>4</v>
      </c>
      <c r="X174" s="1">
        <v>6</v>
      </c>
      <c r="Y174" s="1">
        <f t="shared" si="54"/>
        <v>1</v>
      </c>
      <c r="Z174" s="1">
        <f t="shared" si="55"/>
        <v>0</v>
      </c>
      <c r="AA174" s="1">
        <f t="shared" si="56"/>
        <v>0</v>
      </c>
      <c r="AB174" s="1">
        <f t="shared" si="57"/>
        <v>0</v>
      </c>
      <c r="AC174" s="1">
        <f t="shared" si="58"/>
        <v>1</v>
      </c>
      <c r="AE174" s="1" t="s">
        <v>89</v>
      </c>
      <c r="AF174" s="1">
        <v>6.2</v>
      </c>
      <c r="AG174" s="1">
        <v>3</v>
      </c>
      <c r="AH174" s="1">
        <v>2</v>
      </c>
      <c r="AI174" s="1">
        <f t="shared" si="67"/>
        <v>0</v>
      </c>
      <c r="AJ174" s="1">
        <f t="shared" si="60"/>
        <v>0</v>
      </c>
      <c r="AK174" s="1">
        <f t="shared" si="61"/>
        <v>0</v>
      </c>
      <c r="AL174" s="1">
        <f t="shared" si="62"/>
        <v>1</v>
      </c>
      <c r="AM174" s="1">
        <f t="shared" si="63"/>
        <v>1</v>
      </c>
    </row>
    <row r="175" spans="21:39" x14ac:dyDescent="0.25">
      <c r="U175" s="1" t="s">
        <v>101</v>
      </c>
      <c r="V175" s="1">
        <v>4.9000000000000004</v>
      </c>
      <c r="W175" s="1">
        <v>4</v>
      </c>
      <c r="X175" s="1">
        <v>6</v>
      </c>
      <c r="Y175" s="1">
        <f t="shared" si="54"/>
        <v>1</v>
      </c>
      <c r="Z175" s="1">
        <f t="shared" si="55"/>
        <v>0</v>
      </c>
      <c r="AA175" s="1">
        <f t="shared" si="56"/>
        <v>0</v>
      </c>
      <c r="AB175" s="1">
        <f t="shared" si="57"/>
        <v>0</v>
      </c>
      <c r="AC175" s="1">
        <f t="shared" si="58"/>
        <v>1</v>
      </c>
      <c r="AE175" s="1" t="s">
        <v>93</v>
      </c>
      <c r="AF175" s="1">
        <v>4.5</v>
      </c>
      <c r="AG175" s="1">
        <v>3</v>
      </c>
      <c r="AH175" s="1">
        <v>2</v>
      </c>
      <c r="AI175" s="1">
        <f t="shared" si="67"/>
        <v>0</v>
      </c>
      <c r="AJ175" s="1">
        <f t="shared" si="60"/>
        <v>0</v>
      </c>
      <c r="AK175" s="1">
        <f t="shared" si="61"/>
        <v>0</v>
      </c>
      <c r="AL175" s="1">
        <f t="shared" si="62"/>
        <v>1</v>
      </c>
      <c r="AM175" s="1">
        <f t="shared" si="63"/>
        <v>1</v>
      </c>
    </row>
    <row r="176" spans="21:39" x14ac:dyDescent="0.25">
      <c r="U176" s="1" t="s">
        <v>133</v>
      </c>
      <c r="V176" s="1">
        <v>4.5999999999999996</v>
      </c>
      <c r="W176" s="1">
        <v>4</v>
      </c>
      <c r="X176" s="1">
        <v>6</v>
      </c>
      <c r="Y176" s="1">
        <f t="shared" si="54"/>
        <v>1</v>
      </c>
      <c r="Z176" s="1">
        <f t="shared" si="55"/>
        <v>0</v>
      </c>
      <c r="AA176" s="1">
        <f t="shared" si="56"/>
        <v>0</v>
      </c>
      <c r="AB176" s="1">
        <f t="shared" si="57"/>
        <v>0</v>
      </c>
      <c r="AC176" s="1">
        <f t="shared" si="58"/>
        <v>1</v>
      </c>
      <c r="AE176" s="1" t="s">
        <v>99</v>
      </c>
      <c r="AF176" s="1">
        <v>4.9000000000000004</v>
      </c>
      <c r="AG176" s="1">
        <v>3</v>
      </c>
      <c r="AH176" s="1">
        <v>2</v>
      </c>
      <c r="AI176" s="1">
        <f t="shared" si="67"/>
        <v>0</v>
      </c>
      <c r="AJ176" s="1">
        <f t="shared" si="60"/>
        <v>0</v>
      </c>
      <c r="AK176" s="1">
        <f t="shared" si="61"/>
        <v>0</v>
      </c>
      <c r="AL176" s="1">
        <f t="shared" si="62"/>
        <v>1</v>
      </c>
      <c r="AM176" s="1">
        <f t="shared" si="63"/>
        <v>1</v>
      </c>
    </row>
    <row r="177" spans="21:39" x14ac:dyDescent="0.25">
      <c r="U177" s="1" t="s">
        <v>199</v>
      </c>
      <c r="V177" s="1">
        <v>5</v>
      </c>
      <c r="W177" s="1">
        <v>4</v>
      </c>
      <c r="X177" s="1">
        <v>6</v>
      </c>
      <c r="Y177" s="1">
        <f t="shared" si="54"/>
        <v>1</v>
      </c>
      <c r="Z177" s="1">
        <f t="shared" si="55"/>
        <v>0</v>
      </c>
      <c r="AA177" s="1">
        <f t="shared" si="56"/>
        <v>0</v>
      </c>
      <c r="AB177" s="1">
        <f t="shared" si="57"/>
        <v>0</v>
      </c>
      <c r="AC177" s="1">
        <f t="shared" si="58"/>
        <v>1</v>
      </c>
      <c r="AE177" s="1" t="s">
        <v>122</v>
      </c>
      <c r="AF177" s="1">
        <v>4.5</v>
      </c>
      <c r="AG177" s="1">
        <v>3</v>
      </c>
      <c r="AH177" s="1">
        <v>2</v>
      </c>
      <c r="AI177" s="1">
        <f t="shared" si="67"/>
        <v>0</v>
      </c>
      <c r="AJ177" s="1">
        <f t="shared" si="60"/>
        <v>0</v>
      </c>
      <c r="AK177" s="1">
        <f t="shared" si="61"/>
        <v>0</v>
      </c>
      <c r="AL177" s="1">
        <f t="shared" si="62"/>
        <v>1</v>
      </c>
      <c r="AM177" s="1">
        <f t="shared" si="63"/>
        <v>1</v>
      </c>
    </row>
    <row r="178" spans="21:39" x14ac:dyDescent="0.25">
      <c r="U178" s="1" t="s">
        <v>60</v>
      </c>
      <c r="V178" s="1">
        <v>5.3</v>
      </c>
      <c r="W178" s="1">
        <v>4</v>
      </c>
      <c r="X178" s="1">
        <v>6</v>
      </c>
      <c r="Y178" s="1">
        <f t="shared" si="54"/>
        <v>1</v>
      </c>
      <c r="Z178" s="1">
        <f t="shared" si="55"/>
        <v>0</v>
      </c>
      <c r="AA178" s="1">
        <f t="shared" si="56"/>
        <v>0</v>
      </c>
      <c r="AB178" s="1">
        <f t="shared" si="57"/>
        <v>0</v>
      </c>
      <c r="AC178" s="1">
        <f t="shared" si="58"/>
        <v>1</v>
      </c>
      <c r="AE178" s="1" t="s">
        <v>180</v>
      </c>
      <c r="AF178" s="1">
        <v>5</v>
      </c>
      <c r="AG178" s="1">
        <v>3</v>
      </c>
      <c r="AH178" s="1">
        <v>2</v>
      </c>
      <c r="AI178" s="1">
        <f t="shared" si="67"/>
        <v>0</v>
      </c>
      <c r="AJ178" s="1">
        <f t="shared" si="60"/>
        <v>0</v>
      </c>
      <c r="AK178" s="1">
        <f t="shared" si="61"/>
        <v>0</v>
      </c>
      <c r="AL178" s="1">
        <f t="shared" si="62"/>
        <v>1</v>
      </c>
      <c r="AM178" s="1">
        <f t="shared" si="63"/>
        <v>1</v>
      </c>
    </row>
    <row r="179" spans="21:39" x14ac:dyDescent="0.25">
      <c r="U179" s="1" t="s">
        <v>62</v>
      </c>
      <c r="V179" s="1">
        <v>4.5</v>
      </c>
      <c r="W179" s="1">
        <v>4</v>
      </c>
      <c r="X179" s="1">
        <v>6</v>
      </c>
      <c r="Y179" s="1">
        <f t="shared" si="54"/>
        <v>1</v>
      </c>
      <c r="Z179" s="1">
        <f t="shared" si="55"/>
        <v>0</v>
      </c>
      <c r="AA179" s="1">
        <f t="shared" si="56"/>
        <v>0</v>
      </c>
      <c r="AB179" s="1">
        <f t="shared" si="57"/>
        <v>0</v>
      </c>
      <c r="AC179" s="1">
        <f t="shared" si="58"/>
        <v>1</v>
      </c>
      <c r="AE179" s="1" t="s">
        <v>185</v>
      </c>
      <c r="AF179" s="1">
        <v>4.5</v>
      </c>
      <c r="AG179" s="1">
        <v>3</v>
      </c>
      <c r="AH179" s="1">
        <v>2</v>
      </c>
      <c r="AI179" s="1">
        <f t="shared" si="67"/>
        <v>0</v>
      </c>
      <c r="AJ179" s="1">
        <f t="shared" si="60"/>
        <v>0</v>
      </c>
      <c r="AK179" s="1">
        <f t="shared" si="61"/>
        <v>0</v>
      </c>
      <c r="AL179" s="1">
        <f t="shared" si="62"/>
        <v>1</v>
      </c>
      <c r="AM179" s="1">
        <f t="shared" si="63"/>
        <v>1</v>
      </c>
    </row>
    <row r="180" spans="21:39" x14ac:dyDescent="0.25">
      <c r="U180" s="1" t="s">
        <v>171</v>
      </c>
      <c r="V180" s="1">
        <v>4.7</v>
      </c>
      <c r="W180" s="1">
        <v>4</v>
      </c>
      <c r="X180" s="1">
        <v>6</v>
      </c>
      <c r="Y180" s="1">
        <f t="shared" si="54"/>
        <v>1</v>
      </c>
      <c r="Z180" s="1">
        <f t="shared" si="55"/>
        <v>0</v>
      </c>
      <c r="AA180" s="1">
        <f t="shared" si="56"/>
        <v>0</v>
      </c>
      <c r="AB180" s="1">
        <f t="shared" si="57"/>
        <v>0</v>
      </c>
      <c r="AC180" s="1">
        <f t="shared" si="58"/>
        <v>1</v>
      </c>
      <c r="AE180" s="1" t="s">
        <v>93</v>
      </c>
      <c r="AF180" s="1">
        <v>4.5</v>
      </c>
      <c r="AG180" s="1">
        <v>3</v>
      </c>
      <c r="AH180" s="1">
        <v>2</v>
      </c>
      <c r="AI180" s="1">
        <f t="shared" si="67"/>
        <v>0</v>
      </c>
      <c r="AJ180" s="1">
        <f t="shared" si="60"/>
        <v>0</v>
      </c>
      <c r="AK180" s="1">
        <f t="shared" si="61"/>
        <v>0</v>
      </c>
      <c r="AL180" s="1">
        <f t="shared" si="62"/>
        <v>1</v>
      </c>
      <c r="AM180" s="1">
        <f t="shared" si="63"/>
        <v>1</v>
      </c>
    </row>
    <row r="181" spans="21:39" x14ac:dyDescent="0.25">
      <c r="U181" s="1" t="s">
        <v>73</v>
      </c>
      <c r="V181" s="1">
        <v>4.3</v>
      </c>
      <c r="W181" s="1">
        <v>4</v>
      </c>
      <c r="X181" s="1">
        <v>6</v>
      </c>
      <c r="Y181" s="1">
        <f t="shared" si="54"/>
        <v>1</v>
      </c>
      <c r="Z181" s="1">
        <f t="shared" si="55"/>
        <v>0</v>
      </c>
      <c r="AA181" s="1">
        <f t="shared" si="56"/>
        <v>0</v>
      </c>
      <c r="AB181" s="1">
        <f t="shared" si="57"/>
        <v>0</v>
      </c>
      <c r="AC181" s="1">
        <f t="shared" si="58"/>
        <v>1</v>
      </c>
      <c r="AE181" s="1" t="s">
        <v>107</v>
      </c>
      <c r="AF181" s="1">
        <v>4.8</v>
      </c>
      <c r="AG181" s="1">
        <v>3</v>
      </c>
      <c r="AH181" s="1">
        <v>2</v>
      </c>
      <c r="AI181" s="1">
        <f t="shared" si="67"/>
        <v>0</v>
      </c>
      <c r="AJ181" s="1">
        <f t="shared" si="60"/>
        <v>0</v>
      </c>
      <c r="AK181" s="1">
        <f t="shared" si="61"/>
        <v>0</v>
      </c>
      <c r="AL181" s="1">
        <f t="shared" si="62"/>
        <v>1</v>
      </c>
      <c r="AM181" s="1">
        <f t="shared" si="63"/>
        <v>1</v>
      </c>
    </row>
    <row r="182" spans="21:39" x14ac:dyDescent="0.25">
      <c r="U182" s="1" t="s">
        <v>199</v>
      </c>
      <c r="V182" s="1">
        <v>5</v>
      </c>
      <c r="W182" s="1">
        <v>4</v>
      </c>
      <c r="X182" s="1">
        <v>6</v>
      </c>
      <c r="Y182" s="1">
        <f t="shared" si="54"/>
        <v>1</v>
      </c>
      <c r="Z182" s="1">
        <f t="shared" si="55"/>
        <v>0</v>
      </c>
      <c r="AA182" s="1">
        <f t="shared" si="56"/>
        <v>0</v>
      </c>
      <c r="AB182" s="1">
        <f t="shared" si="57"/>
        <v>0</v>
      </c>
      <c r="AC182" s="1">
        <f t="shared" si="58"/>
        <v>1</v>
      </c>
      <c r="AE182" s="1" t="s">
        <v>115</v>
      </c>
      <c r="AF182" s="1">
        <v>4.9000000000000004</v>
      </c>
      <c r="AG182" s="1">
        <v>3</v>
      </c>
      <c r="AH182" s="1">
        <v>2</v>
      </c>
      <c r="AI182" s="1">
        <f t="shared" si="67"/>
        <v>0</v>
      </c>
      <c r="AJ182" s="1">
        <f t="shared" si="60"/>
        <v>0</v>
      </c>
      <c r="AK182" s="1">
        <f t="shared" si="61"/>
        <v>0</v>
      </c>
      <c r="AL182" s="1">
        <f t="shared" si="62"/>
        <v>1</v>
      </c>
      <c r="AM182" s="1">
        <f t="shared" si="63"/>
        <v>1</v>
      </c>
    </row>
    <row r="183" spans="21:39" x14ac:dyDescent="0.25">
      <c r="U183" s="1" t="s">
        <v>104</v>
      </c>
      <c r="V183" s="1">
        <v>5.4</v>
      </c>
      <c r="W183" s="1">
        <v>4</v>
      </c>
      <c r="X183" s="1">
        <v>6</v>
      </c>
      <c r="Y183" s="1">
        <f t="shared" si="54"/>
        <v>1</v>
      </c>
      <c r="Z183" s="1">
        <f t="shared" si="55"/>
        <v>0</v>
      </c>
      <c r="AA183" s="1">
        <f t="shared" si="56"/>
        <v>0</v>
      </c>
      <c r="AB183" s="1">
        <f t="shared" si="57"/>
        <v>0</v>
      </c>
      <c r="AC183" s="1">
        <f t="shared" si="58"/>
        <v>1</v>
      </c>
      <c r="AE183" s="1" t="s">
        <v>177</v>
      </c>
      <c r="AF183" s="1">
        <v>4.8</v>
      </c>
      <c r="AG183" s="1">
        <v>3</v>
      </c>
      <c r="AH183" s="1">
        <v>2</v>
      </c>
      <c r="AI183" s="1">
        <f t="shared" si="67"/>
        <v>0</v>
      </c>
      <c r="AJ183" s="1">
        <f t="shared" si="60"/>
        <v>0</v>
      </c>
      <c r="AK183" s="1">
        <f t="shared" si="61"/>
        <v>0</v>
      </c>
      <c r="AL183" s="1">
        <f t="shared" si="62"/>
        <v>1</v>
      </c>
      <c r="AM183" s="1">
        <f t="shared" si="63"/>
        <v>1</v>
      </c>
    </row>
    <row r="184" spans="21:39" x14ac:dyDescent="0.25">
      <c r="U184" s="1" t="s">
        <v>60</v>
      </c>
      <c r="V184" s="1">
        <v>5.3</v>
      </c>
      <c r="W184" s="1">
        <v>4</v>
      </c>
      <c r="X184" s="1">
        <v>6</v>
      </c>
      <c r="Y184" s="1">
        <f t="shared" si="54"/>
        <v>1</v>
      </c>
      <c r="Z184" s="1">
        <f t="shared" si="55"/>
        <v>0</v>
      </c>
      <c r="AA184" s="1">
        <f t="shared" si="56"/>
        <v>0</v>
      </c>
      <c r="AB184" s="1">
        <f t="shared" si="57"/>
        <v>0</v>
      </c>
      <c r="AC184" s="1">
        <f t="shared" si="58"/>
        <v>1</v>
      </c>
      <c r="AE184" s="1" t="s">
        <v>132</v>
      </c>
      <c r="AF184" s="1">
        <v>5.0999999999999996</v>
      </c>
      <c r="AG184" s="1">
        <v>3</v>
      </c>
      <c r="AH184" s="1">
        <v>2</v>
      </c>
      <c r="AI184" s="1">
        <f t="shared" si="67"/>
        <v>0</v>
      </c>
      <c r="AJ184" s="1">
        <f t="shared" si="60"/>
        <v>0</v>
      </c>
      <c r="AK184" s="1">
        <f t="shared" si="61"/>
        <v>0</v>
      </c>
      <c r="AL184" s="1">
        <f t="shared" si="62"/>
        <v>1</v>
      </c>
      <c r="AM184" s="1">
        <f t="shared" si="63"/>
        <v>1</v>
      </c>
    </row>
    <row r="185" spans="21:39" x14ac:dyDescent="0.25">
      <c r="U185" s="1" t="s">
        <v>62</v>
      </c>
      <c r="V185" s="1">
        <v>4.5</v>
      </c>
      <c r="W185" s="1">
        <v>4</v>
      </c>
      <c r="X185" s="1">
        <v>6</v>
      </c>
      <c r="Y185" s="1">
        <f t="shared" si="54"/>
        <v>1</v>
      </c>
      <c r="Z185" s="1">
        <f t="shared" si="55"/>
        <v>0</v>
      </c>
      <c r="AA185" s="1">
        <f t="shared" si="56"/>
        <v>0</v>
      </c>
      <c r="AB185" s="1">
        <f t="shared" si="57"/>
        <v>0</v>
      </c>
      <c r="AC185" s="1">
        <f t="shared" si="58"/>
        <v>1</v>
      </c>
      <c r="AE185" s="1" t="s">
        <v>179</v>
      </c>
      <c r="AF185" s="1">
        <v>5.4</v>
      </c>
      <c r="AG185" s="1">
        <v>3</v>
      </c>
      <c r="AH185" s="1">
        <v>2</v>
      </c>
      <c r="AI185" s="1">
        <f t="shared" si="67"/>
        <v>0</v>
      </c>
      <c r="AJ185" s="1">
        <f t="shared" si="60"/>
        <v>0</v>
      </c>
      <c r="AK185" s="1">
        <f t="shared" si="61"/>
        <v>0</v>
      </c>
      <c r="AL185" s="1">
        <f t="shared" si="62"/>
        <v>1</v>
      </c>
      <c r="AM185" s="1">
        <f t="shared" si="63"/>
        <v>1</v>
      </c>
    </row>
    <row r="186" spans="21:39" x14ac:dyDescent="0.25">
      <c r="U186" s="1" t="s">
        <v>109</v>
      </c>
      <c r="V186" s="1">
        <v>5.7</v>
      </c>
      <c r="W186" s="1">
        <v>4</v>
      </c>
      <c r="X186" s="1">
        <v>6</v>
      </c>
      <c r="Y186" s="1">
        <f t="shared" si="54"/>
        <v>1</v>
      </c>
      <c r="Z186" s="1">
        <f t="shared" si="55"/>
        <v>0</v>
      </c>
      <c r="AA186" s="1">
        <f t="shared" si="56"/>
        <v>0</v>
      </c>
      <c r="AB186" s="1">
        <f t="shared" si="57"/>
        <v>0</v>
      </c>
      <c r="AC186" s="1">
        <f t="shared" si="58"/>
        <v>1</v>
      </c>
      <c r="AE186" s="1" t="s">
        <v>153</v>
      </c>
      <c r="AF186" s="1">
        <v>3.8</v>
      </c>
      <c r="AG186" s="1">
        <v>3</v>
      </c>
      <c r="AH186" s="1">
        <v>2</v>
      </c>
      <c r="AI186" s="1">
        <f t="shared" si="67"/>
        <v>0</v>
      </c>
      <c r="AJ186" s="1">
        <f t="shared" si="60"/>
        <v>0</v>
      </c>
      <c r="AK186" s="1">
        <f t="shared" si="61"/>
        <v>0</v>
      </c>
      <c r="AL186" s="1">
        <f t="shared" si="62"/>
        <v>1</v>
      </c>
      <c r="AM186" s="1">
        <f t="shared" si="63"/>
        <v>1</v>
      </c>
    </row>
    <row r="187" spans="21:39" x14ac:dyDescent="0.25">
      <c r="U187" s="1" t="s">
        <v>147</v>
      </c>
      <c r="V187" s="1">
        <v>5.0999999999999996</v>
      </c>
      <c r="W187" s="1">
        <v>4</v>
      </c>
      <c r="X187" s="1">
        <v>6</v>
      </c>
      <c r="Y187" s="1">
        <f t="shared" si="54"/>
        <v>1</v>
      </c>
      <c r="Z187" s="1">
        <f t="shared" si="55"/>
        <v>0</v>
      </c>
      <c r="AA187" s="1">
        <f t="shared" si="56"/>
        <v>0</v>
      </c>
      <c r="AB187" s="1">
        <f t="shared" si="57"/>
        <v>0</v>
      </c>
      <c r="AC187" s="1">
        <f t="shared" si="58"/>
        <v>1</v>
      </c>
      <c r="AE187" s="1" t="s">
        <v>62</v>
      </c>
      <c r="AF187" s="1">
        <v>4.5</v>
      </c>
      <c r="AG187" s="1">
        <v>3</v>
      </c>
      <c r="AH187" s="1">
        <v>2</v>
      </c>
      <c r="AI187" s="1">
        <f t="shared" si="67"/>
        <v>0</v>
      </c>
      <c r="AJ187" s="1">
        <f t="shared" si="60"/>
        <v>0</v>
      </c>
      <c r="AK187" s="1">
        <f t="shared" si="61"/>
        <v>0</v>
      </c>
      <c r="AL187" s="1">
        <f t="shared" si="62"/>
        <v>1</v>
      </c>
      <c r="AM187" s="1">
        <f t="shared" si="63"/>
        <v>1</v>
      </c>
    </row>
    <row r="188" spans="21:39" x14ac:dyDescent="0.25">
      <c r="U188" s="1" t="s">
        <v>171</v>
      </c>
      <c r="V188" s="1">
        <v>4.7</v>
      </c>
      <c r="W188" s="1">
        <v>4</v>
      </c>
      <c r="X188" s="1">
        <v>6</v>
      </c>
      <c r="Y188" s="1">
        <f t="shared" si="54"/>
        <v>1</v>
      </c>
      <c r="Z188" s="1">
        <f t="shared" si="55"/>
        <v>0</v>
      </c>
      <c r="AA188" s="1">
        <f t="shared" si="56"/>
        <v>0</v>
      </c>
      <c r="AB188" s="1">
        <f t="shared" si="57"/>
        <v>0</v>
      </c>
      <c r="AC188" s="1">
        <f t="shared" si="58"/>
        <v>1</v>
      </c>
      <c r="AE188" s="1" t="s">
        <v>171</v>
      </c>
      <c r="AF188" s="1">
        <v>4.7</v>
      </c>
      <c r="AG188" s="1">
        <v>3</v>
      </c>
      <c r="AH188" s="1">
        <v>2</v>
      </c>
      <c r="AI188" s="1">
        <f t="shared" si="67"/>
        <v>0</v>
      </c>
      <c r="AJ188" s="1">
        <f t="shared" si="60"/>
        <v>0</v>
      </c>
      <c r="AK188" s="1">
        <f t="shared" si="61"/>
        <v>0</v>
      </c>
      <c r="AL188" s="1">
        <f t="shared" si="62"/>
        <v>1</v>
      </c>
      <c r="AM188" s="1">
        <f t="shared" si="63"/>
        <v>1</v>
      </c>
    </row>
    <row r="189" spans="21:39" x14ac:dyDescent="0.25">
      <c r="U189" s="1" t="s">
        <v>114</v>
      </c>
      <c r="V189" s="1">
        <v>4.5</v>
      </c>
      <c r="W189" s="1">
        <v>4</v>
      </c>
      <c r="X189" s="1">
        <v>6</v>
      </c>
      <c r="Y189" s="1">
        <f t="shared" si="54"/>
        <v>1</v>
      </c>
      <c r="Z189" s="1">
        <f t="shared" si="55"/>
        <v>0</v>
      </c>
      <c r="AA189" s="1">
        <f t="shared" si="56"/>
        <v>0</v>
      </c>
      <c r="AB189" s="1">
        <f t="shared" si="57"/>
        <v>0</v>
      </c>
      <c r="AC189" s="1">
        <f t="shared" si="58"/>
        <v>1</v>
      </c>
      <c r="AE189" s="1" t="s">
        <v>82</v>
      </c>
      <c r="AF189" s="1">
        <v>4.3</v>
      </c>
      <c r="AG189" s="1">
        <v>3</v>
      </c>
      <c r="AH189" s="1">
        <v>2</v>
      </c>
      <c r="AI189" s="1">
        <f t="shared" si="67"/>
        <v>0</v>
      </c>
      <c r="AJ189" s="1">
        <f t="shared" si="60"/>
        <v>0</v>
      </c>
      <c r="AK189" s="1">
        <f t="shared" si="61"/>
        <v>0</v>
      </c>
      <c r="AL189" s="1">
        <f t="shared" si="62"/>
        <v>1</v>
      </c>
      <c r="AM189" s="1">
        <f t="shared" si="63"/>
        <v>1</v>
      </c>
    </row>
    <row r="190" spans="21:39" x14ac:dyDescent="0.25">
      <c r="U190" s="1" t="s">
        <v>150</v>
      </c>
      <c r="V190" s="1">
        <v>5.7</v>
      </c>
      <c r="W190" s="1">
        <v>4</v>
      </c>
      <c r="X190" s="1">
        <v>6</v>
      </c>
      <c r="Y190" s="1">
        <f t="shared" si="54"/>
        <v>1</v>
      </c>
      <c r="Z190" s="1">
        <f t="shared" si="55"/>
        <v>0</v>
      </c>
      <c r="AA190" s="1">
        <f t="shared" si="56"/>
        <v>0</v>
      </c>
      <c r="AB190" s="1">
        <f t="shared" si="57"/>
        <v>0</v>
      </c>
      <c r="AC190" s="1">
        <f t="shared" si="58"/>
        <v>1</v>
      </c>
      <c r="AE190" s="1" t="s">
        <v>85</v>
      </c>
      <c r="AF190" s="1">
        <v>4.8</v>
      </c>
      <c r="AG190" s="1">
        <v>3</v>
      </c>
      <c r="AH190" s="1">
        <v>2</v>
      </c>
      <c r="AI190" s="1">
        <f t="shared" si="67"/>
        <v>0</v>
      </c>
      <c r="AJ190" s="1">
        <f t="shared" si="60"/>
        <v>0</v>
      </c>
      <c r="AK190" s="1">
        <f t="shared" si="61"/>
        <v>0</v>
      </c>
      <c r="AL190" s="1">
        <f t="shared" si="62"/>
        <v>1</v>
      </c>
      <c r="AM190" s="1">
        <f t="shared" si="63"/>
        <v>1</v>
      </c>
    </row>
    <row r="191" spans="21:39" x14ac:dyDescent="0.25">
      <c r="U191" s="1" t="s">
        <v>133</v>
      </c>
      <c r="V191" s="1">
        <v>4.5999999999999996</v>
      </c>
      <c r="W191" s="1">
        <v>4</v>
      </c>
      <c r="X191" s="1">
        <v>6</v>
      </c>
      <c r="Y191" s="1">
        <f t="shared" si="54"/>
        <v>1</v>
      </c>
      <c r="Z191" s="1">
        <f t="shared" si="55"/>
        <v>0</v>
      </c>
      <c r="AA191" s="1">
        <f t="shared" si="56"/>
        <v>0</v>
      </c>
      <c r="AB191" s="1">
        <f t="shared" si="57"/>
        <v>0</v>
      </c>
      <c r="AC191" s="1">
        <f t="shared" si="58"/>
        <v>1</v>
      </c>
      <c r="AE191" s="1" t="s">
        <v>92</v>
      </c>
      <c r="AF191" s="1">
        <v>5.4</v>
      </c>
      <c r="AG191" s="1">
        <v>3</v>
      </c>
      <c r="AH191" s="1">
        <v>2</v>
      </c>
      <c r="AI191" s="1">
        <f t="shared" si="67"/>
        <v>0</v>
      </c>
      <c r="AJ191" s="1">
        <f t="shared" si="60"/>
        <v>0</v>
      </c>
      <c r="AK191" s="1">
        <f t="shared" si="61"/>
        <v>0</v>
      </c>
      <c r="AL191" s="1">
        <f t="shared" si="62"/>
        <v>1</v>
      </c>
      <c r="AM191" s="1">
        <f t="shared" si="63"/>
        <v>1</v>
      </c>
    </row>
    <row r="192" spans="21:39" x14ac:dyDescent="0.25">
      <c r="U192" s="1" t="s">
        <v>62</v>
      </c>
      <c r="V192" s="1">
        <v>4.5</v>
      </c>
      <c r="W192" s="1">
        <v>4</v>
      </c>
      <c r="X192" s="1">
        <v>6</v>
      </c>
      <c r="Y192" s="1">
        <f t="shared" si="54"/>
        <v>1</v>
      </c>
      <c r="Z192" s="1">
        <f t="shared" si="55"/>
        <v>0</v>
      </c>
      <c r="AA192" s="1">
        <f t="shared" si="56"/>
        <v>0</v>
      </c>
      <c r="AB192" s="1">
        <f t="shared" si="57"/>
        <v>0</v>
      </c>
      <c r="AC192" s="1">
        <f t="shared" si="58"/>
        <v>1</v>
      </c>
      <c r="AE192" s="1" t="s">
        <v>175</v>
      </c>
      <c r="AF192" s="1">
        <v>3.9</v>
      </c>
      <c r="AG192" s="1">
        <v>3</v>
      </c>
      <c r="AH192" s="1">
        <v>2</v>
      </c>
      <c r="AI192" s="1">
        <f t="shared" si="67"/>
        <v>0</v>
      </c>
      <c r="AJ192" s="1">
        <f t="shared" si="60"/>
        <v>0</v>
      </c>
      <c r="AK192" s="1">
        <f t="shared" si="61"/>
        <v>0</v>
      </c>
      <c r="AL192" s="1">
        <f t="shared" si="62"/>
        <v>1</v>
      </c>
      <c r="AM192" s="1">
        <f t="shared" si="63"/>
        <v>1</v>
      </c>
    </row>
    <row r="193" spans="21:39" x14ac:dyDescent="0.25">
      <c r="U193" s="1" t="s">
        <v>178</v>
      </c>
      <c r="V193" s="1">
        <v>5.3</v>
      </c>
      <c r="W193" s="1">
        <v>4</v>
      </c>
      <c r="X193" s="1">
        <v>6</v>
      </c>
      <c r="Y193" s="1">
        <f t="shared" si="54"/>
        <v>1</v>
      </c>
      <c r="Z193" s="1">
        <f t="shared" si="55"/>
        <v>0</v>
      </c>
      <c r="AA193" s="1">
        <f t="shared" si="56"/>
        <v>0</v>
      </c>
      <c r="AB193" s="1">
        <f t="shared" si="57"/>
        <v>0</v>
      </c>
      <c r="AC193" s="1">
        <f t="shared" si="58"/>
        <v>1</v>
      </c>
      <c r="AE193" s="1" t="s">
        <v>178</v>
      </c>
      <c r="AF193" s="1">
        <v>5.3</v>
      </c>
      <c r="AG193" s="1">
        <v>3</v>
      </c>
      <c r="AH193" s="1">
        <v>2</v>
      </c>
      <c r="AI193" s="1">
        <f t="shared" si="67"/>
        <v>0</v>
      </c>
      <c r="AJ193" s="1">
        <f t="shared" si="60"/>
        <v>0</v>
      </c>
      <c r="AK193" s="1">
        <f t="shared" si="61"/>
        <v>0</v>
      </c>
      <c r="AL193" s="1">
        <f t="shared" si="62"/>
        <v>1</v>
      </c>
      <c r="AM193" s="1">
        <f t="shared" si="63"/>
        <v>1</v>
      </c>
    </row>
    <row r="194" spans="21:39" x14ac:dyDescent="0.25">
      <c r="U194" s="1" t="s">
        <v>64</v>
      </c>
      <c r="V194" s="1">
        <v>4.5</v>
      </c>
      <c r="W194" s="1">
        <v>4</v>
      </c>
      <c r="X194" s="1">
        <v>6</v>
      </c>
      <c r="Y194" s="1">
        <f t="shared" ref="Y194:Y257" si="68">IF(AND((10&gt;X194),(X194&gt;W194),(W194&gt;2)),1,0)</f>
        <v>1</v>
      </c>
      <c r="Z194" s="1">
        <f t="shared" ref="Z194:Z257" si="69">IF(AND((X194&lt;W194),(X194&gt;2),(W194&lt;10)),1,0)</f>
        <v>0</v>
      </c>
      <c r="AA194" s="1">
        <f t="shared" ref="AA194:AA257" si="70">IF(X194&gt;=10,1,0)</f>
        <v>0</v>
      </c>
      <c r="AB194" s="1">
        <f t="shared" ref="AB194:AB257" si="71">IF(X194&lt;=2,1,0)</f>
        <v>0</v>
      </c>
      <c r="AC194" s="1">
        <f t="shared" ref="AC194:AC257" si="72">SUM(Y194:AB194)</f>
        <v>1</v>
      </c>
      <c r="AE194" s="1" t="s">
        <v>133</v>
      </c>
      <c r="AF194" s="1">
        <v>4.5999999999999996</v>
      </c>
      <c r="AG194" s="1">
        <v>3</v>
      </c>
      <c r="AH194" s="1">
        <v>2</v>
      </c>
      <c r="AI194" s="1">
        <f t="shared" si="67"/>
        <v>0</v>
      </c>
      <c r="AJ194" s="1">
        <f t="shared" ref="AJ194:AJ257" si="73">IF(AND((AH194&lt;AG194),(AH194&gt;2),(AG194&lt;10)),1,0)</f>
        <v>0</v>
      </c>
      <c r="AK194" s="1">
        <f t="shared" ref="AK194:AK257" si="74">IF(AH194&gt;=10,1,0)</f>
        <v>0</v>
      </c>
      <c r="AL194" s="1">
        <f t="shared" ref="AL194:AL257" si="75">IF(AH194&lt;=2,1,0)</f>
        <v>1</v>
      </c>
      <c r="AM194" s="1">
        <f t="shared" ref="AM194:AM257" si="76">SUM(AI194:AL194)</f>
        <v>1</v>
      </c>
    </row>
    <row r="195" spans="21:39" x14ac:dyDescent="0.25">
      <c r="U195" s="1" t="s">
        <v>73</v>
      </c>
      <c r="V195" s="1">
        <v>4.3</v>
      </c>
      <c r="W195" s="1">
        <v>4</v>
      </c>
      <c r="X195" s="1">
        <v>6</v>
      </c>
      <c r="Y195" s="1">
        <f t="shared" si="68"/>
        <v>1</v>
      </c>
      <c r="Z195" s="1">
        <f t="shared" si="69"/>
        <v>0</v>
      </c>
      <c r="AA195" s="1">
        <f t="shared" si="70"/>
        <v>0</v>
      </c>
      <c r="AB195" s="1">
        <f t="shared" si="71"/>
        <v>0</v>
      </c>
      <c r="AC195" s="1">
        <f t="shared" si="72"/>
        <v>1</v>
      </c>
      <c r="AE195" s="1" t="s">
        <v>141</v>
      </c>
      <c r="AF195" s="1">
        <v>4.7</v>
      </c>
      <c r="AG195" s="1">
        <v>3</v>
      </c>
      <c r="AH195" s="1">
        <v>2</v>
      </c>
      <c r="AI195" s="1">
        <f t="shared" si="67"/>
        <v>0</v>
      </c>
      <c r="AJ195" s="1">
        <f t="shared" si="73"/>
        <v>0</v>
      </c>
      <c r="AK195" s="1">
        <f t="shared" si="74"/>
        <v>0</v>
      </c>
      <c r="AL195" s="1">
        <f t="shared" si="75"/>
        <v>1</v>
      </c>
      <c r="AM195" s="1">
        <f t="shared" si="76"/>
        <v>1</v>
      </c>
    </row>
    <row r="196" spans="21:39" x14ac:dyDescent="0.25">
      <c r="U196" s="1" t="s">
        <v>92</v>
      </c>
      <c r="V196" s="1">
        <v>5.4</v>
      </c>
      <c r="W196" s="1">
        <v>4</v>
      </c>
      <c r="X196" s="1">
        <v>6</v>
      </c>
      <c r="Y196" s="1">
        <f t="shared" si="68"/>
        <v>1</v>
      </c>
      <c r="Z196" s="1">
        <f t="shared" si="69"/>
        <v>0</v>
      </c>
      <c r="AA196" s="1">
        <f t="shared" si="70"/>
        <v>0</v>
      </c>
      <c r="AB196" s="1">
        <f t="shared" si="71"/>
        <v>0</v>
      </c>
      <c r="AC196" s="1">
        <f t="shared" si="72"/>
        <v>1</v>
      </c>
      <c r="AE196" s="1" t="s">
        <v>142</v>
      </c>
      <c r="AF196" s="1">
        <v>4.4000000000000004</v>
      </c>
      <c r="AG196" s="1">
        <v>3</v>
      </c>
      <c r="AH196" s="1">
        <v>2</v>
      </c>
      <c r="AI196" s="1">
        <f t="shared" si="67"/>
        <v>0</v>
      </c>
      <c r="AJ196" s="1">
        <f t="shared" si="73"/>
        <v>0</v>
      </c>
      <c r="AK196" s="1">
        <f t="shared" si="74"/>
        <v>0</v>
      </c>
      <c r="AL196" s="1">
        <f t="shared" si="75"/>
        <v>1</v>
      </c>
      <c r="AM196" s="1">
        <f t="shared" si="76"/>
        <v>1</v>
      </c>
    </row>
    <row r="197" spans="21:39" x14ac:dyDescent="0.25">
      <c r="U197" s="1" t="s">
        <v>133</v>
      </c>
      <c r="V197" s="1">
        <v>4.5999999999999996</v>
      </c>
      <c r="W197" s="1">
        <v>4</v>
      </c>
      <c r="X197" s="1">
        <v>6</v>
      </c>
      <c r="Y197" s="1">
        <f t="shared" si="68"/>
        <v>1</v>
      </c>
      <c r="Z197" s="1">
        <f t="shared" si="69"/>
        <v>0</v>
      </c>
      <c r="AA197" s="1">
        <f t="shared" si="70"/>
        <v>0</v>
      </c>
      <c r="AB197" s="1">
        <f t="shared" si="71"/>
        <v>0</v>
      </c>
      <c r="AC197" s="1">
        <f t="shared" si="72"/>
        <v>1</v>
      </c>
      <c r="AE197" s="1" t="s">
        <v>170</v>
      </c>
      <c r="AF197" s="1">
        <v>5.3</v>
      </c>
      <c r="AG197" s="1">
        <v>3</v>
      </c>
      <c r="AH197" s="1">
        <v>2</v>
      </c>
      <c r="AI197" s="1">
        <f t="shared" si="67"/>
        <v>0</v>
      </c>
      <c r="AJ197" s="1">
        <f t="shared" si="73"/>
        <v>0</v>
      </c>
      <c r="AK197" s="1">
        <f t="shared" si="74"/>
        <v>0</v>
      </c>
      <c r="AL197" s="1">
        <f t="shared" si="75"/>
        <v>1</v>
      </c>
      <c r="AM197" s="1">
        <f t="shared" si="76"/>
        <v>1</v>
      </c>
    </row>
    <row r="198" spans="21:39" x14ac:dyDescent="0.25">
      <c r="U198" s="1" t="s">
        <v>138</v>
      </c>
      <c r="V198" s="1">
        <v>4.7</v>
      </c>
      <c r="W198" s="1">
        <v>4</v>
      </c>
      <c r="X198" s="1">
        <v>6</v>
      </c>
      <c r="Y198" s="1">
        <f t="shared" si="68"/>
        <v>1</v>
      </c>
      <c r="Z198" s="1">
        <f t="shared" si="69"/>
        <v>0</v>
      </c>
      <c r="AA198" s="1">
        <f t="shared" si="70"/>
        <v>0</v>
      </c>
      <c r="AB198" s="1">
        <f t="shared" si="71"/>
        <v>0</v>
      </c>
      <c r="AC198" s="1">
        <f t="shared" si="72"/>
        <v>1</v>
      </c>
      <c r="AE198" s="1" t="s">
        <v>184</v>
      </c>
      <c r="AF198" s="1">
        <v>5.4</v>
      </c>
      <c r="AG198" s="1">
        <v>3</v>
      </c>
      <c r="AH198" s="1">
        <v>2</v>
      </c>
      <c r="AI198" s="1">
        <f t="shared" si="67"/>
        <v>0</v>
      </c>
      <c r="AJ198" s="1">
        <f t="shared" si="73"/>
        <v>0</v>
      </c>
      <c r="AK198" s="1">
        <f t="shared" si="74"/>
        <v>0</v>
      </c>
      <c r="AL198" s="1">
        <f t="shared" si="75"/>
        <v>1</v>
      </c>
      <c r="AM198" s="1">
        <f t="shared" si="76"/>
        <v>1</v>
      </c>
    </row>
    <row r="199" spans="21:39" x14ac:dyDescent="0.25">
      <c r="U199" s="1" t="s">
        <v>154</v>
      </c>
      <c r="V199" s="1">
        <v>5.7</v>
      </c>
      <c r="W199" s="1">
        <v>4</v>
      </c>
      <c r="X199" s="1">
        <v>6</v>
      </c>
      <c r="Y199" s="1">
        <f t="shared" si="68"/>
        <v>1</v>
      </c>
      <c r="Z199" s="1">
        <f t="shared" si="69"/>
        <v>0</v>
      </c>
      <c r="AA199" s="1">
        <f t="shared" si="70"/>
        <v>0</v>
      </c>
      <c r="AB199" s="1">
        <f t="shared" si="71"/>
        <v>0</v>
      </c>
      <c r="AC199" s="1">
        <f t="shared" si="72"/>
        <v>1</v>
      </c>
      <c r="AE199" s="1" t="s">
        <v>96</v>
      </c>
      <c r="AF199" s="1">
        <v>4.9000000000000004</v>
      </c>
      <c r="AG199" s="1">
        <v>3</v>
      </c>
      <c r="AH199" s="1">
        <v>2</v>
      </c>
      <c r="AI199" s="1">
        <f t="shared" si="67"/>
        <v>0</v>
      </c>
      <c r="AJ199" s="1">
        <f t="shared" si="73"/>
        <v>0</v>
      </c>
      <c r="AK199" s="1">
        <f t="shared" si="74"/>
        <v>0</v>
      </c>
      <c r="AL199" s="1">
        <f t="shared" si="75"/>
        <v>1</v>
      </c>
      <c r="AM199" s="1">
        <f t="shared" si="76"/>
        <v>1</v>
      </c>
    </row>
    <row r="200" spans="21:39" x14ac:dyDescent="0.25">
      <c r="U200" s="1" t="s">
        <v>101</v>
      </c>
      <c r="V200" s="1">
        <v>4.9000000000000004</v>
      </c>
      <c r="W200" s="1">
        <v>4</v>
      </c>
      <c r="X200" s="1">
        <v>6</v>
      </c>
      <c r="Y200" s="1">
        <f t="shared" si="68"/>
        <v>1</v>
      </c>
      <c r="Z200" s="1">
        <f t="shared" si="69"/>
        <v>0</v>
      </c>
      <c r="AA200" s="1">
        <f t="shared" si="70"/>
        <v>0</v>
      </c>
      <c r="AB200" s="1">
        <f t="shared" si="71"/>
        <v>0</v>
      </c>
      <c r="AC200" s="1">
        <f t="shared" si="72"/>
        <v>1</v>
      </c>
      <c r="AE200" s="1" t="s">
        <v>146</v>
      </c>
      <c r="AF200" s="1">
        <v>4.3</v>
      </c>
      <c r="AG200" s="1">
        <v>3</v>
      </c>
      <c r="AH200" s="1">
        <v>2</v>
      </c>
      <c r="AI200" s="1">
        <f t="shared" si="67"/>
        <v>0</v>
      </c>
      <c r="AJ200" s="1">
        <f t="shared" si="73"/>
        <v>0</v>
      </c>
      <c r="AK200" s="1">
        <f t="shared" si="74"/>
        <v>0</v>
      </c>
      <c r="AL200" s="1">
        <f t="shared" si="75"/>
        <v>1</v>
      </c>
      <c r="AM200" s="1">
        <f t="shared" si="76"/>
        <v>1</v>
      </c>
    </row>
    <row r="201" spans="21:39" x14ac:dyDescent="0.25">
      <c r="U201" s="1" t="s">
        <v>59</v>
      </c>
      <c r="V201" s="1">
        <v>6.7</v>
      </c>
      <c r="W201" s="1">
        <v>4</v>
      </c>
      <c r="X201" s="1">
        <v>6</v>
      </c>
      <c r="Y201" s="1">
        <f t="shared" si="68"/>
        <v>1</v>
      </c>
      <c r="Z201" s="1">
        <f t="shared" si="69"/>
        <v>0</v>
      </c>
      <c r="AA201" s="1">
        <f t="shared" si="70"/>
        <v>0</v>
      </c>
      <c r="AB201" s="1">
        <f t="shared" si="71"/>
        <v>0</v>
      </c>
      <c r="AC201" s="1">
        <f t="shared" si="72"/>
        <v>1</v>
      </c>
      <c r="AE201" s="1" t="s">
        <v>85</v>
      </c>
      <c r="AF201" s="1">
        <v>4.8</v>
      </c>
      <c r="AG201" s="1">
        <v>3</v>
      </c>
      <c r="AH201" s="1">
        <v>2</v>
      </c>
      <c r="AI201" s="1">
        <f t="shared" si="67"/>
        <v>0</v>
      </c>
      <c r="AJ201" s="1">
        <f t="shared" si="73"/>
        <v>0</v>
      </c>
      <c r="AK201" s="1">
        <f t="shared" si="74"/>
        <v>0</v>
      </c>
      <c r="AL201" s="1">
        <f t="shared" si="75"/>
        <v>1</v>
      </c>
      <c r="AM201" s="1">
        <f t="shared" si="76"/>
        <v>1</v>
      </c>
    </row>
    <row r="202" spans="21:39" x14ac:dyDescent="0.25">
      <c r="U202" s="1" t="s">
        <v>160</v>
      </c>
      <c r="V202" s="1">
        <v>3.9</v>
      </c>
      <c r="W202" s="1">
        <v>4</v>
      </c>
      <c r="X202" s="1">
        <v>6</v>
      </c>
      <c r="Y202" s="1">
        <f t="shared" si="68"/>
        <v>1</v>
      </c>
      <c r="Z202" s="1">
        <f t="shared" si="69"/>
        <v>0</v>
      </c>
      <c r="AA202" s="1">
        <f t="shared" si="70"/>
        <v>0</v>
      </c>
      <c r="AB202" s="1">
        <f t="shared" si="71"/>
        <v>0</v>
      </c>
      <c r="AC202" s="1">
        <f t="shared" si="72"/>
        <v>1</v>
      </c>
      <c r="AE202" s="1" t="s">
        <v>141</v>
      </c>
      <c r="AF202" s="1">
        <v>4.7</v>
      </c>
      <c r="AG202" s="1">
        <v>3</v>
      </c>
      <c r="AH202" s="1">
        <v>2</v>
      </c>
      <c r="AI202" s="1">
        <f t="shared" si="67"/>
        <v>0</v>
      </c>
      <c r="AJ202" s="1">
        <f t="shared" si="73"/>
        <v>0</v>
      </c>
      <c r="AK202" s="1">
        <f t="shared" si="74"/>
        <v>0</v>
      </c>
      <c r="AL202" s="1">
        <f t="shared" si="75"/>
        <v>1</v>
      </c>
      <c r="AM202" s="1">
        <f t="shared" si="76"/>
        <v>1</v>
      </c>
    </row>
    <row r="203" spans="21:39" x14ac:dyDescent="0.25">
      <c r="U203" s="1" t="s">
        <v>84</v>
      </c>
      <c r="V203" s="1">
        <v>5</v>
      </c>
      <c r="W203" s="1">
        <v>4</v>
      </c>
      <c r="X203" s="1">
        <v>5</v>
      </c>
      <c r="Y203" s="1">
        <f t="shared" si="68"/>
        <v>1</v>
      </c>
      <c r="Z203" s="1">
        <f t="shared" si="69"/>
        <v>0</v>
      </c>
      <c r="AA203" s="1">
        <f t="shared" si="70"/>
        <v>0</v>
      </c>
      <c r="AB203" s="1">
        <f t="shared" si="71"/>
        <v>0</v>
      </c>
      <c r="AC203" s="1">
        <f t="shared" si="72"/>
        <v>1</v>
      </c>
      <c r="AE203" s="1" t="s">
        <v>76</v>
      </c>
      <c r="AF203" s="1">
        <v>4.9000000000000004</v>
      </c>
      <c r="AG203" s="1">
        <v>3</v>
      </c>
      <c r="AH203" s="1">
        <v>2</v>
      </c>
      <c r="AI203" s="1">
        <f t="shared" si="67"/>
        <v>0</v>
      </c>
      <c r="AJ203" s="1">
        <f t="shared" si="73"/>
        <v>0</v>
      </c>
      <c r="AK203" s="1">
        <f t="shared" si="74"/>
        <v>0</v>
      </c>
      <c r="AL203" s="1">
        <f t="shared" si="75"/>
        <v>1</v>
      </c>
      <c r="AM203" s="1">
        <f t="shared" si="76"/>
        <v>1</v>
      </c>
    </row>
    <row r="204" spans="21:39" x14ac:dyDescent="0.25">
      <c r="U204" s="1" t="s">
        <v>109</v>
      </c>
      <c r="V204" s="1">
        <v>5.7</v>
      </c>
      <c r="W204" s="1">
        <v>4</v>
      </c>
      <c r="X204" s="1">
        <v>5</v>
      </c>
      <c r="Y204" s="1">
        <f t="shared" si="68"/>
        <v>1</v>
      </c>
      <c r="Z204" s="1">
        <f t="shared" si="69"/>
        <v>0</v>
      </c>
      <c r="AA204" s="1">
        <f t="shared" si="70"/>
        <v>0</v>
      </c>
      <c r="AB204" s="1">
        <f t="shared" si="71"/>
        <v>0</v>
      </c>
      <c r="AC204" s="1">
        <f t="shared" si="72"/>
        <v>1</v>
      </c>
      <c r="AE204" s="1" t="s">
        <v>87</v>
      </c>
      <c r="AF204" s="1">
        <v>5</v>
      </c>
      <c r="AG204" s="1">
        <v>3</v>
      </c>
      <c r="AH204" s="1">
        <v>2</v>
      </c>
      <c r="AI204" s="1">
        <f t="shared" si="67"/>
        <v>0</v>
      </c>
      <c r="AJ204" s="1">
        <f t="shared" si="73"/>
        <v>0</v>
      </c>
      <c r="AK204" s="1">
        <f t="shared" si="74"/>
        <v>0</v>
      </c>
      <c r="AL204" s="1">
        <f t="shared" si="75"/>
        <v>1</v>
      </c>
      <c r="AM204" s="1">
        <f t="shared" si="76"/>
        <v>1</v>
      </c>
    </row>
    <row r="205" spans="21:39" x14ac:dyDescent="0.25">
      <c r="U205" s="1" t="s">
        <v>114</v>
      </c>
      <c r="V205" s="1">
        <v>4.5</v>
      </c>
      <c r="W205" s="1">
        <v>4</v>
      </c>
      <c r="X205" s="1">
        <v>5</v>
      </c>
      <c r="Y205" s="1">
        <f t="shared" si="68"/>
        <v>1</v>
      </c>
      <c r="Z205" s="1">
        <f t="shared" si="69"/>
        <v>0</v>
      </c>
      <c r="AA205" s="1">
        <f t="shared" si="70"/>
        <v>0</v>
      </c>
      <c r="AB205" s="1">
        <f t="shared" si="71"/>
        <v>0</v>
      </c>
      <c r="AC205" s="1">
        <f t="shared" si="72"/>
        <v>1</v>
      </c>
      <c r="AE205" s="1" t="s">
        <v>71</v>
      </c>
      <c r="AF205" s="1">
        <v>4.3</v>
      </c>
      <c r="AG205" s="1">
        <v>3</v>
      </c>
      <c r="AH205" s="1">
        <v>2</v>
      </c>
      <c r="AI205" s="1">
        <f t="shared" si="67"/>
        <v>0</v>
      </c>
      <c r="AJ205" s="1">
        <f t="shared" si="73"/>
        <v>0</v>
      </c>
      <c r="AK205" s="1">
        <f t="shared" si="74"/>
        <v>0</v>
      </c>
      <c r="AL205" s="1">
        <f t="shared" si="75"/>
        <v>1</v>
      </c>
      <c r="AM205" s="1">
        <f t="shared" si="76"/>
        <v>1</v>
      </c>
    </row>
    <row r="206" spans="21:39" x14ac:dyDescent="0.25">
      <c r="U206" s="1" t="s">
        <v>154</v>
      </c>
      <c r="V206" s="1">
        <v>5.7</v>
      </c>
      <c r="W206" s="1">
        <v>4</v>
      </c>
      <c r="X206" s="1">
        <v>5</v>
      </c>
      <c r="Y206" s="1">
        <f t="shared" si="68"/>
        <v>1</v>
      </c>
      <c r="Z206" s="1">
        <f t="shared" si="69"/>
        <v>0</v>
      </c>
      <c r="AA206" s="1">
        <f t="shared" si="70"/>
        <v>0</v>
      </c>
      <c r="AB206" s="1">
        <f t="shared" si="71"/>
        <v>0</v>
      </c>
      <c r="AC206" s="1">
        <f t="shared" si="72"/>
        <v>1</v>
      </c>
      <c r="AE206" s="1" t="s">
        <v>95</v>
      </c>
      <c r="AF206" s="1">
        <v>5.2</v>
      </c>
      <c r="AG206" s="1">
        <v>3</v>
      </c>
      <c r="AH206" s="1">
        <v>2</v>
      </c>
      <c r="AI206" s="1">
        <f t="shared" si="67"/>
        <v>0</v>
      </c>
      <c r="AJ206" s="1">
        <f t="shared" si="73"/>
        <v>0</v>
      </c>
      <c r="AK206" s="1">
        <f t="shared" si="74"/>
        <v>0</v>
      </c>
      <c r="AL206" s="1">
        <f t="shared" si="75"/>
        <v>1</v>
      </c>
      <c r="AM206" s="1">
        <f t="shared" si="76"/>
        <v>1</v>
      </c>
    </row>
    <row r="207" spans="21:39" x14ac:dyDescent="0.25">
      <c r="U207" s="1" t="s">
        <v>66</v>
      </c>
      <c r="V207" s="1">
        <v>4.8</v>
      </c>
      <c r="W207" s="1">
        <v>4</v>
      </c>
      <c r="X207" s="1">
        <v>5</v>
      </c>
      <c r="Y207" s="1">
        <f t="shared" si="68"/>
        <v>1</v>
      </c>
      <c r="Z207" s="1">
        <f t="shared" si="69"/>
        <v>0</v>
      </c>
      <c r="AA207" s="1">
        <f t="shared" si="70"/>
        <v>0</v>
      </c>
      <c r="AB207" s="1">
        <f t="shared" si="71"/>
        <v>0</v>
      </c>
      <c r="AC207" s="1">
        <f t="shared" si="72"/>
        <v>1</v>
      </c>
      <c r="AE207" s="1" t="s">
        <v>196</v>
      </c>
      <c r="AF207" s="1">
        <v>4.4000000000000004</v>
      </c>
      <c r="AG207" s="1">
        <v>3</v>
      </c>
      <c r="AH207" s="1">
        <v>2</v>
      </c>
      <c r="AI207" s="1">
        <f t="shared" si="67"/>
        <v>0</v>
      </c>
      <c r="AJ207" s="1">
        <f t="shared" si="73"/>
        <v>0</v>
      </c>
      <c r="AK207" s="1">
        <f t="shared" si="74"/>
        <v>0</v>
      </c>
      <c r="AL207" s="1">
        <f t="shared" si="75"/>
        <v>1</v>
      </c>
      <c r="AM207" s="1">
        <f t="shared" si="76"/>
        <v>1</v>
      </c>
    </row>
    <row r="208" spans="21:39" x14ac:dyDescent="0.25">
      <c r="U208" s="1" t="s">
        <v>106</v>
      </c>
      <c r="V208" s="1">
        <v>4.3</v>
      </c>
      <c r="W208" s="1">
        <v>4</v>
      </c>
      <c r="X208" s="1">
        <v>5</v>
      </c>
      <c r="Y208" s="1">
        <f t="shared" si="68"/>
        <v>1</v>
      </c>
      <c r="Z208" s="1">
        <f t="shared" si="69"/>
        <v>0</v>
      </c>
      <c r="AA208" s="1">
        <f t="shared" si="70"/>
        <v>0</v>
      </c>
      <c r="AB208" s="1">
        <f t="shared" si="71"/>
        <v>0</v>
      </c>
      <c r="AC208" s="1">
        <f t="shared" si="72"/>
        <v>1</v>
      </c>
      <c r="AE208" s="1" t="s">
        <v>125</v>
      </c>
      <c r="AF208" s="1">
        <v>4.4000000000000004</v>
      </c>
      <c r="AG208" s="1">
        <v>3</v>
      </c>
      <c r="AH208" s="1">
        <v>2</v>
      </c>
      <c r="AI208" s="1">
        <f t="shared" si="67"/>
        <v>0</v>
      </c>
      <c r="AJ208" s="1">
        <f t="shared" si="73"/>
        <v>0</v>
      </c>
      <c r="AK208" s="1">
        <f t="shared" si="74"/>
        <v>0</v>
      </c>
      <c r="AL208" s="1">
        <f t="shared" si="75"/>
        <v>1</v>
      </c>
      <c r="AM208" s="1">
        <f t="shared" si="76"/>
        <v>1</v>
      </c>
    </row>
    <row r="209" spans="21:39" x14ac:dyDescent="0.25">
      <c r="U209" s="1" t="s">
        <v>117</v>
      </c>
      <c r="V209" s="1">
        <v>4.5999999999999996</v>
      </c>
      <c r="W209" s="1">
        <v>4</v>
      </c>
      <c r="X209" s="1">
        <v>5</v>
      </c>
      <c r="Y209" s="1">
        <f t="shared" si="68"/>
        <v>1</v>
      </c>
      <c r="Z209" s="1">
        <f t="shared" si="69"/>
        <v>0</v>
      </c>
      <c r="AA209" s="1">
        <f t="shared" si="70"/>
        <v>0</v>
      </c>
      <c r="AB209" s="1">
        <f t="shared" si="71"/>
        <v>0</v>
      </c>
      <c r="AC209" s="1">
        <f t="shared" si="72"/>
        <v>1</v>
      </c>
      <c r="AE209" s="1" t="s">
        <v>82</v>
      </c>
      <c r="AF209" s="1">
        <v>4.3</v>
      </c>
      <c r="AG209" s="1">
        <v>3</v>
      </c>
      <c r="AH209" s="1">
        <v>2</v>
      </c>
      <c r="AI209" s="1">
        <f t="shared" ref="AI209:AI272" si="77">IF(AND((10&gt;AH209),(AH209&gt;AG209),(AG209&gt;2)),1,0)</f>
        <v>0</v>
      </c>
      <c r="AJ209" s="1">
        <f t="shared" si="73"/>
        <v>0</v>
      </c>
      <c r="AK209" s="1">
        <f t="shared" si="74"/>
        <v>0</v>
      </c>
      <c r="AL209" s="1">
        <f t="shared" si="75"/>
        <v>1</v>
      </c>
      <c r="AM209" s="1">
        <f t="shared" si="76"/>
        <v>1</v>
      </c>
    </row>
    <row r="210" spans="21:39" x14ac:dyDescent="0.25">
      <c r="U210" s="1" t="s">
        <v>122</v>
      </c>
      <c r="V210" s="1">
        <v>4.5</v>
      </c>
      <c r="W210" s="1">
        <v>4</v>
      </c>
      <c r="X210" s="1">
        <v>5</v>
      </c>
      <c r="Y210" s="1">
        <f t="shared" si="68"/>
        <v>1</v>
      </c>
      <c r="Z210" s="1">
        <f t="shared" si="69"/>
        <v>0</v>
      </c>
      <c r="AA210" s="1">
        <f t="shared" si="70"/>
        <v>0</v>
      </c>
      <c r="AB210" s="1">
        <f t="shared" si="71"/>
        <v>0</v>
      </c>
      <c r="AC210" s="1">
        <f t="shared" si="72"/>
        <v>1</v>
      </c>
      <c r="AE210" s="1" t="s">
        <v>85</v>
      </c>
      <c r="AF210" s="1">
        <v>4.8</v>
      </c>
      <c r="AG210" s="1">
        <v>3</v>
      </c>
      <c r="AH210" s="1">
        <v>2</v>
      </c>
      <c r="AI210" s="1">
        <f t="shared" si="77"/>
        <v>0</v>
      </c>
      <c r="AJ210" s="1">
        <f t="shared" si="73"/>
        <v>0</v>
      </c>
      <c r="AK210" s="1">
        <f t="shared" si="74"/>
        <v>0</v>
      </c>
      <c r="AL210" s="1">
        <f t="shared" si="75"/>
        <v>1</v>
      </c>
      <c r="AM210" s="1">
        <f t="shared" si="76"/>
        <v>1</v>
      </c>
    </row>
    <row r="211" spans="21:39" x14ac:dyDescent="0.25">
      <c r="U211" s="1" t="s">
        <v>130</v>
      </c>
      <c r="V211" s="1">
        <v>4.0999999999999996</v>
      </c>
      <c r="W211" s="1">
        <v>4</v>
      </c>
      <c r="X211" s="1">
        <v>5</v>
      </c>
      <c r="Y211" s="1">
        <f t="shared" si="68"/>
        <v>1</v>
      </c>
      <c r="Z211" s="1">
        <f t="shared" si="69"/>
        <v>0</v>
      </c>
      <c r="AA211" s="1">
        <f t="shared" si="70"/>
        <v>0</v>
      </c>
      <c r="AB211" s="1">
        <f t="shared" si="71"/>
        <v>0</v>
      </c>
      <c r="AC211" s="1">
        <f t="shared" si="72"/>
        <v>1</v>
      </c>
      <c r="AE211" s="1" t="s">
        <v>91</v>
      </c>
      <c r="AF211" s="1">
        <v>4.9000000000000004</v>
      </c>
      <c r="AG211" s="1">
        <v>3</v>
      </c>
      <c r="AH211" s="1">
        <v>2</v>
      </c>
      <c r="AI211" s="1">
        <f t="shared" si="77"/>
        <v>0</v>
      </c>
      <c r="AJ211" s="1">
        <f t="shared" si="73"/>
        <v>0</v>
      </c>
      <c r="AK211" s="1">
        <f t="shared" si="74"/>
        <v>0</v>
      </c>
      <c r="AL211" s="1">
        <f t="shared" si="75"/>
        <v>1</v>
      </c>
      <c r="AM211" s="1">
        <f t="shared" si="76"/>
        <v>1</v>
      </c>
    </row>
    <row r="212" spans="21:39" x14ac:dyDescent="0.25">
      <c r="U212" s="1" t="s">
        <v>134</v>
      </c>
      <c r="V212" s="1">
        <v>6.3</v>
      </c>
      <c r="W212" s="1">
        <v>4</v>
      </c>
      <c r="X212" s="1">
        <v>5</v>
      </c>
      <c r="Y212" s="1">
        <f t="shared" si="68"/>
        <v>1</v>
      </c>
      <c r="Z212" s="1">
        <f t="shared" si="69"/>
        <v>0</v>
      </c>
      <c r="AA212" s="1">
        <f t="shared" si="70"/>
        <v>0</v>
      </c>
      <c r="AB212" s="1">
        <f t="shared" si="71"/>
        <v>0</v>
      </c>
      <c r="AC212" s="1">
        <f t="shared" si="72"/>
        <v>1</v>
      </c>
      <c r="AE212" s="1" t="s">
        <v>105</v>
      </c>
      <c r="AF212" s="1">
        <v>4.4000000000000004</v>
      </c>
      <c r="AG212" s="1">
        <v>3</v>
      </c>
      <c r="AH212" s="1">
        <v>2</v>
      </c>
      <c r="AI212" s="1">
        <f t="shared" si="77"/>
        <v>0</v>
      </c>
      <c r="AJ212" s="1">
        <f t="shared" si="73"/>
        <v>0</v>
      </c>
      <c r="AK212" s="1">
        <f t="shared" si="74"/>
        <v>0</v>
      </c>
      <c r="AL212" s="1">
        <f t="shared" si="75"/>
        <v>1</v>
      </c>
      <c r="AM212" s="1">
        <f t="shared" si="76"/>
        <v>1</v>
      </c>
    </row>
    <row r="213" spans="21:39" x14ac:dyDescent="0.25">
      <c r="U213" s="1" t="s">
        <v>147</v>
      </c>
      <c r="V213" s="1">
        <v>5.0999999999999996</v>
      </c>
      <c r="W213" s="1">
        <v>4</v>
      </c>
      <c r="X213" s="1">
        <v>5</v>
      </c>
      <c r="Y213" s="1">
        <f t="shared" si="68"/>
        <v>1</v>
      </c>
      <c r="Z213" s="1">
        <f t="shared" si="69"/>
        <v>0</v>
      </c>
      <c r="AA213" s="1">
        <f t="shared" si="70"/>
        <v>0</v>
      </c>
      <c r="AB213" s="1">
        <f t="shared" si="71"/>
        <v>0</v>
      </c>
      <c r="AC213" s="1">
        <f t="shared" si="72"/>
        <v>1</v>
      </c>
      <c r="AE213" s="1" t="s">
        <v>146</v>
      </c>
      <c r="AF213" s="1">
        <v>4.3</v>
      </c>
      <c r="AG213" s="1">
        <v>3</v>
      </c>
      <c r="AH213" s="1">
        <v>2</v>
      </c>
      <c r="AI213" s="1">
        <f t="shared" si="77"/>
        <v>0</v>
      </c>
      <c r="AJ213" s="1">
        <f t="shared" si="73"/>
        <v>0</v>
      </c>
      <c r="AK213" s="1">
        <f t="shared" si="74"/>
        <v>0</v>
      </c>
      <c r="AL213" s="1">
        <f t="shared" si="75"/>
        <v>1</v>
      </c>
      <c r="AM213" s="1">
        <f t="shared" si="76"/>
        <v>1</v>
      </c>
    </row>
    <row r="214" spans="21:39" x14ac:dyDescent="0.25">
      <c r="U214" s="1" t="s">
        <v>161</v>
      </c>
      <c r="V214" s="1">
        <v>4.2</v>
      </c>
      <c r="W214" s="1">
        <v>4</v>
      </c>
      <c r="X214" s="1">
        <v>5</v>
      </c>
      <c r="Y214" s="1">
        <f t="shared" si="68"/>
        <v>1</v>
      </c>
      <c r="Z214" s="1">
        <f t="shared" si="69"/>
        <v>0</v>
      </c>
      <c r="AA214" s="1">
        <f t="shared" si="70"/>
        <v>0</v>
      </c>
      <c r="AB214" s="1">
        <f t="shared" si="71"/>
        <v>0</v>
      </c>
      <c r="AC214" s="1">
        <f t="shared" si="72"/>
        <v>1</v>
      </c>
      <c r="AE214" s="1" t="s">
        <v>196</v>
      </c>
      <c r="AF214" s="1">
        <v>4.4000000000000004</v>
      </c>
      <c r="AG214" s="1">
        <v>3</v>
      </c>
      <c r="AH214" s="1">
        <v>2</v>
      </c>
      <c r="AI214" s="1">
        <f t="shared" si="77"/>
        <v>0</v>
      </c>
      <c r="AJ214" s="1">
        <f t="shared" si="73"/>
        <v>0</v>
      </c>
      <c r="AK214" s="1">
        <f t="shared" si="74"/>
        <v>0</v>
      </c>
      <c r="AL214" s="1">
        <f t="shared" si="75"/>
        <v>1</v>
      </c>
      <c r="AM214" s="1">
        <f t="shared" si="76"/>
        <v>1</v>
      </c>
    </row>
    <row r="215" spans="21:39" x14ac:dyDescent="0.25">
      <c r="U215" s="1" t="s">
        <v>117</v>
      </c>
      <c r="V215" s="1">
        <v>4.5999999999999996</v>
      </c>
      <c r="W215" s="1">
        <v>4</v>
      </c>
      <c r="X215" s="1">
        <v>5</v>
      </c>
      <c r="Y215" s="1">
        <f t="shared" si="68"/>
        <v>1</v>
      </c>
      <c r="Z215" s="1">
        <f t="shared" si="69"/>
        <v>0</v>
      </c>
      <c r="AA215" s="1">
        <f t="shared" si="70"/>
        <v>0</v>
      </c>
      <c r="AB215" s="1">
        <f t="shared" si="71"/>
        <v>0</v>
      </c>
      <c r="AC215" s="1">
        <f t="shared" si="72"/>
        <v>1</v>
      </c>
      <c r="AE215" s="1" t="s">
        <v>125</v>
      </c>
      <c r="AF215" s="1">
        <v>4.4000000000000004</v>
      </c>
      <c r="AG215" s="1">
        <v>3</v>
      </c>
      <c r="AH215" s="1">
        <v>2</v>
      </c>
      <c r="AI215" s="1">
        <f t="shared" si="77"/>
        <v>0</v>
      </c>
      <c r="AJ215" s="1">
        <f t="shared" si="73"/>
        <v>0</v>
      </c>
      <c r="AK215" s="1">
        <f t="shared" si="74"/>
        <v>0</v>
      </c>
      <c r="AL215" s="1">
        <f t="shared" si="75"/>
        <v>1</v>
      </c>
      <c r="AM215" s="1">
        <f t="shared" si="76"/>
        <v>1</v>
      </c>
    </row>
    <row r="216" spans="21:39" x14ac:dyDescent="0.25">
      <c r="U216" s="1" t="s">
        <v>159</v>
      </c>
      <c r="V216" s="1">
        <v>4.3</v>
      </c>
      <c r="W216" s="1">
        <v>4</v>
      </c>
      <c r="X216" s="1">
        <v>5</v>
      </c>
      <c r="Y216" s="1">
        <f t="shared" si="68"/>
        <v>1</v>
      </c>
      <c r="Z216" s="1">
        <f t="shared" si="69"/>
        <v>0</v>
      </c>
      <c r="AA216" s="1">
        <f t="shared" si="70"/>
        <v>0</v>
      </c>
      <c r="AB216" s="1">
        <f t="shared" si="71"/>
        <v>0</v>
      </c>
      <c r="AC216" s="1">
        <f t="shared" si="72"/>
        <v>1</v>
      </c>
      <c r="AE216" s="1" t="s">
        <v>135</v>
      </c>
      <c r="AF216" s="1">
        <v>4.9000000000000004</v>
      </c>
      <c r="AG216" s="1">
        <v>3</v>
      </c>
      <c r="AH216" s="1">
        <v>2</v>
      </c>
      <c r="AI216" s="1">
        <f t="shared" si="77"/>
        <v>0</v>
      </c>
      <c r="AJ216" s="1">
        <f t="shared" si="73"/>
        <v>0</v>
      </c>
      <c r="AK216" s="1">
        <f t="shared" si="74"/>
        <v>0</v>
      </c>
      <c r="AL216" s="1">
        <f t="shared" si="75"/>
        <v>1</v>
      </c>
      <c r="AM216" s="1">
        <f t="shared" si="76"/>
        <v>1</v>
      </c>
    </row>
    <row r="217" spans="21:39" x14ac:dyDescent="0.25">
      <c r="U217" s="1" t="s">
        <v>187</v>
      </c>
      <c r="V217" s="1">
        <v>4.4000000000000004</v>
      </c>
      <c r="W217" s="1">
        <v>4</v>
      </c>
      <c r="X217" s="1">
        <v>5</v>
      </c>
      <c r="Y217" s="1">
        <f t="shared" si="68"/>
        <v>1</v>
      </c>
      <c r="Z217" s="1">
        <f t="shared" si="69"/>
        <v>0</v>
      </c>
      <c r="AA217" s="1">
        <f t="shared" si="70"/>
        <v>0</v>
      </c>
      <c r="AB217" s="1">
        <f t="shared" si="71"/>
        <v>0</v>
      </c>
      <c r="AC217" s="1">
        <f t="shared" si="72"/>
        <v>1</v>
      </c>
      <c r="AE217" s="1" t="s">
        <v>116</v>
      </c>
      <c r="AF217" s="1">
        <v>4</v>
      </c>
      <c r="AG217" s="1">
        <v>3</v>
      </c>
      <c r="AH217" s="1">
        <v>2</v>
      </c>
      <c r="AI217" s="1">
        <f t="shared" si="77"/>
        <v>0</v>
      </c>
      <c r="AJ217" s="1">
        <f t="shared" si="73"/>
        <v>0</v>
      </c>
      <c r="AK217" s="1">
        <f t="shared" si="74"/>
        <v>0</v>
      </c>
      <c r="AL217" s="1">
        <f t="shared" si="75"/>
        <v>1</v>
      </c>
      <c r="AM217" s="1">
        <f t="shared" si="76"/>
        <v>1</v>
      </c>
    </row>
    <row r="218" spans="21:39" x14ac:dyDescent="0.25">
      <c r="U218" s="1" t="s">
        <v>130</v>
      </c>
      <c r="V218" s="1">
        <v>4.0999999999999996</v>
      </c>
      <c r="W218" s="1">
        <v>4</v>
      </c>
      <c r="X218" s="1">
        <v>5</v>
      </c>
      <c r="Y218" s="1">
        <f t="shared" si="68"/>
        <v>1</v>
      </c>
      <c r="Z218" s="1">
        <f t="shared" si="69"/>
        <v>0</v>
      </c>
      <c r="AA218" s="1">
        <f t="shared" si="70"/>
        <v>0</v>
      </c>
      <c r="AB218" s="1">
        <f t="shared" si="71"/>
        <v>0</v>
      </c>
      <c r="AC218" s="1">
        <f t="shared" si="72"/>
        <v>1</v>
      </c>
      <c r="AE218" s="1" t="s">
        <v>137</v>
      </c>
      <c r="AF218" s="1">
        <v>5.3</v>
      </c>
      <c r="AG218" s="1">
        <v>3</v>
      </c>
      <c r="AH218" s="1">
        <v>2</v>
      </c>
      <c r="AI218" s="1">
        <f t="shared" si="77"/>
        <v>0</v>
      </c>
      <c r="AJ218" s="1">
        <f t="shared" si="73"/>
        <v>0</v>
      </c>
      <c r="AK218" s="1">
        <f t="shared" si="74"/>
        <v>0</v>
      </c>
      <c r="AL218" s="1">
        <f t="shared" si="75"/>
        <v>1</v>
      </c>
      <c r="AM218" s="1">
        <f t="shared" si="76"/>
        <v>1</v>
      </c>
    </row>
    <row r="219" spans="21:39" x14ac:dyDescent="0.25">
      <c r="U219" s="1" t="s">
        <v>182</v>
      </c>
      <c r="V219" s="1">
        <v>5.0999999999999996</v>
      </c>
      <c r="W219" s="1">
        <v>4</v>
      </c>
      <c r="X219" s="1">
        <v>5</v>
      </c>
      <c r="Y219" s="1">
        <f t="shared" si="68"/>
        <v>1</v>
      </c>
      <c r="Z219" s="1">
        <f t="shared" si="69"/>
        <v>0</v>
      </c>
      <c r="AA219" s="1">
        <f t="shared" si="70"/>
        <v>0</v>
      </c>
      <c r="AB219" s="1">
        <f t="shared" si="71"/>
        <v>0</v>
      </c>
      <c r="AC219" s="1">
        <f t="shared" si="72"/>
        <v>1</v>
      </c>
      <c r="AE219" s="1" t="s">
        <v>146</v>
      </c>
      <c r="AF219" s="1">
        <v>4.3</v>
      </c>
      <c r="AG219" s="1">
        <v>3</v>
      </c>
      <c r="AH219" s="1">
        <v>2</v>
      </c>
      <c r="AI219" s="1">
        <f t="shared" si="77"/>
        <v>0</v>
      </c>
      <c r="AJ219" s="1">
        <f t="shared" si="73"/>
        <v>0</v>
      </c>
      <c r="AK219" s="1">
        <f t="shared" si="74"/>
        <v>0</v>
      </c>
      <c r="AL219" s="1">
        <f t="shared" si="75"/>
        <v>1</v>
      </c>
      <c r="AM219" s="1">
        <f t="shared" si="76"/>
        <v>1</v>
      </c>
    </row>
    <row r="220" spans="21:39" x14ac:dyDescent="0.25">
      <c r="U220" s="1" t="s">
        <v>149</v>
      </c>
      <c r="V220" s="1">
        <v>4.4000000000000004</v>
      </c>
      <c r="W220" s="1">
        <v>4</v>
      </c>
      <c r="X220" s="1">
        <v>5</v>
      </c>
      <c r="Y220" s="1">
        <f t="shared" si="68"/>
        <v>1</v>
      </c>
      <c r="Z220" s="1">
        <f t="shared" si="69"/>
        <v>0</v>
      </c>
      <c r="AA220" s="1">
        <f t="shared" si="70"/>
        <v>0</v>
      </c>
      <c r="AB220" s="1">
        <f t="shared" si="71"/>
        <v>0</v>
      </c>
      <c r="AC220" s="1">
        <f t="shared" si="72"/>
        <v>1</v>
      </c>
      <c r="AE220" s="1" t="s">
        <v>199</v>
      </c>
      <c r="AF220" s="1">
        <v>5</v>
      </c>
      <c r="AG220" s="1">
        <v>3</v>
      </c>
      <c r="AH220" s="1">
        <v>2</v>
      </c>
      <c r="AI220" s="1">
        <f t="shared" si="77"/>
        <v>0</v>
      </c>
      <c r="AJ220" s="1">
        <f t="shared" si="73"/>
        <v>0</v>
      </c>
      <c r="AK220" s="1">
        <f t="shared" si="74"/>
        <v>0</v>
      </c>
      <c r="AL220" s="1">
        <f t="shared" si="75"/>
        <v>1</v>
      </c>
      <c r="AM220" s="1">
        <f t="shared" si="76"/>
        <v>1</v>
      </c>
    </row>
    <row r="221" spans="21:39" x14ac:dyDescent="0.25">
      <c r="U221" s="1" t="s">
        <v>88</v>
      </c>
      <c r="V221" s="1">
        <v>4.5</v>
      </c>
      <c r="W221" s="1">
        <v>4</v>
      </c>
      <c r="X221" s="1">
        <v>5</v>
      </c>
      <c r="Y221" s="1">
        <f t="shared" si="68"/>
        <v>1</v>
      </c>
      <c r="Z221" s="1">
        <f t="shared" si="69"/>
        <v>0</v>
      </c>
      <c r="AA221" s="1">
        <f t="shared" si="70"/>
        <v>0</v>
      </c>
      <c r="AB221" s="1">
        <f t="shared" si="71"/>
        <v>0</v>
      </c>
      <c r="AC221" s="1">
        <f t="shared" si="72"/>
        <v>1</v>
      </c>
      <c r="AE221" s="1" t="s">
        <v>112</v>
      </c>
      <c r="AF221" s="1">
        <v>4.9000000000000004</v>
      </c>
      <c r="AG221" s="1">
        <v>3</v>
      </c>
      <c r="AH221" s="1">
        <v>2</v>
      </c>
      <c r="AI221" s="1">
        <f t="shared" si="77"/>
        <v>0</v>
      </c>
      <c r="AJ221" s="1">
        <f t="shared" si="73"/>
        <v>0</v>
      </c>
      <c r="AK221" s="1">
        <f t="shared" si="74"/>
        <v>0</v>
      </c>
      <c r="AL221" s="1">
        <f t="shared" si="75"/>
        <v>1</v>
      </c>
      <c r="AM221" s="1">
        <f t="shared" si="76"/>
        <v>1</v>
      </c>
    </row>
    <row r="222" spans="21:39" x14ac:dyDescent="0.25">
      <c r="U222" s="1" t="s">
        <v>171</v>
      </c>
      <c r="V222" s="1">
        <v>4.7</v>
      </c>
      <c r="W222" s="1">
        <v>4</v>
      </c>
      <c r="X222" s="1">
        <v>5</v>
      </c>
      <c r="Y222" s="1">
        <f t="shared" si="68"/>
        <v>1</v>
      </c>
      <c r="Z222" s="1">
        <f t="shared" si="69"/>
        <v>0</v>
      </c>
      <c r="AA222" s="1">
        <f t="shared" si="70"/>
        <v>0</v>
      </c>
      <c r="AB222" s="1">
        <f t="shared" si="71"/>
        <v>0</v>
      </c>
      <c r="AC222" s="1">
        <f t="shared" si="72"/>
        <v>1</v>
      </c>
      <c r="AE222" s="1" t="s">
        <v>115</v>
      </c>
      <c r="AF222" s="1">
        <v>4.9000000000000004</v>
      </c>
      <c r="AG222" s="1">
        <v>3</v>
      </c>
      <c r="AH222" s="1">
        <v>2</v>
      </c>
      <c r="AI222" s="1">
        <f t="shared" si="77"/>
        <v>0</v>
      </c>
      <c r="AJ222" s="1">
        <f t="shared" si="73"/>
        <v>0</v>
      </c>
      <c r="AK222" s="1">
        <f t="shared" si="74"/>
        <v>0</v>
      </c>
      <c r="AL222" s="1">
        <f t="shared" si="75"/>
        <v>1</v>
      </c>
      <c r="AM222" s="1">
        <f t="shared" si="76"/>
        <v>1</v>
      </c>
    </row>
    <row r="223" spans="21:39" x14ac:dyDescent="0.25">
      <c r="U223" s="1" t="s">
        <v>188</v>
      </c>
      <c r="V223" s="1">
        <v>4.3</v>
      </c>
      <c r="W223" s="1">
        <v>4</v>
      </c>
      <c r="X223" s="1">
        <v>5</v>
      </c>
      <c r="Y223" s="1">
        <f t="shared" si="68"/>
        <v>1</v>
      </c>
      <c r="Z223" s="1">
        <f t="shared" si="69"/>
        <v>0</v>
      </c>
      <c r="AA223" s="1">
        <f t="shared" si="70"/>
        <v>0</v>
      </c>
      <c r="AB223" s="1">
        <f t="shared" si="71"/>
        <v>0</v>
      </c>
      <c r="AC223" s="1">
        <f t="shared" si="72"/>
        <v>1</v>
      </c>
      <c r="AE223" s="1" t="s">
        <v>140</v>
      </c>
      <c r="AF223" s="1">
        <v>4.9000000000000004</v>
      </c>
      <c r="AG223" s="1">
        <v>3</v>
      </c>
      <c r="AH223" s="1">
        <v>2</v>
      </c>
      <c r="AI223" s="1">
        <f t="shared" si="77"/>
        <v>0</v>
      </c>
      <c r="AJ223" s="1">
        <f t="shared" si="73"/>
        <v>0</v>
      </c>
      <c r="AK223" s="1">
        <f t="shared" si="74"/>
        <v>0</v>
      </c>
      <c r="AL223" s="1">
        <f t="shared" si="75"/>
        <v>1</v>
      </c>
      <c r="AM223" s="1">
        <f t="shared" si="76"/>
        <v>1</v>
      </c>
    </row>
    <row r="224" spans="21:39" x14ac:dyDescent="0.25">
      <c r="U224" s="1" t="s">
        <v>182</v>
      </c>
      <c r="V224" s="1">
        <v>5.0999999999999996</v>
      </c>
      <c r="W224" s="1">
        <v>4</v>
      </c>
      <c r="X224" s="1">
        <v>5</v>
      </c>
      <c r="Y224" s="1">
        <f t="shared" si="68"/>
        <v>1</v>
      </c>
      <c r="Z224" s="1">
        <f t="shared" si="69"/>
        <v>0</v>
      </c>
      <c r="AA224" s="1">
        <f t="shared" si="70"/>
        <v>0</v>
      </c>
      <c r="AB224" s="1">
        <f t="shared" si="71"/>
        <v>0</v>
      </c>
      <c r="AC224" s="1">
        <f t="shared" si="72"/>
        <v>1</v>
      </c>
      <c r="AE224" s="1" t="s">
        <v>138</v>
      </c>
      <c r="AF224" s="1">
        <v>4.7</v>
      </c>
      <c r="AG224" s="1">
        <v>3</v>
      </c>
      <c r="AH224" s="1">
        <v>2</v>
      </c>
      <c r="AI224" s="1">
        <f t="shared" si="77"/>
        <v>0</v>
      </c>
      <c r="AJ224" s="1">
        <f t="shared" si="73"/>
        <v>0</v>
      </c>
      <c r="AK224" s="1">
        <f t="shared" si="74"/>
        <v>0</v>
      </c>
      <c r="AL224" s="1">
        <f t="shared" si="75"/>
        <v>1</v>
      </c>
      <c r="AM224" s="1">
        <f t="shared" si="76"/>
        <v>1</v>
      </c>
    </row>
    <row r="225" spans="21:39" x14ac:dyDescent="0.25">
      <c r="U225" s="1" t="s">
        <v>147</v>
      </c>
      <c r="V225" s="1">
        <v>5.0999999999999996</v>
      </c>
      <c r="W225" s="1">
        <v>4</v>
      </c>
      <c r="X225" s="1">
        <v>5</v>
      </c>
      <c r="Y225" s="1">
        <f t="shared" si="68"/>
        <v>1</v>
      </c>
      <c r="Z225" s="1">
        <f t="shared" si="69"/>
        <v>0</v>
      </c>
      <c r="AA225" s="1">
        <f t="shared" si="70"/>
        <v>0</v>
      </c>
      <c r="AB225" s="1">
        <f t="shared" si="71"/>
        <v>0</v>
      </c>
      <c r="AC225" s="1">
        <f t="shared" si="72"/>
        <v>1</v>
      </c>
      <c r="AE225" s="1" t="s">
        <v>156</v>
      </c>
      <c r="AF225" s="1">
        <v>4.7</v>
      </c>
      <c r="AG225" s="1">
        <v>3</v>
      </c>
      <c r="AH225" s="1">
        <v>2</v>
      </c>
      <c r="AI225" s="1">
        <f t="shared" si="77"/>
        <v>0</v>
      </c>
      <c r="AJ225" s="1">
        <f t="shared" si="73"/>
        <v>0</v>
      </c>
      <c r="AK225" s="1">
        <f t="shared" si="74"/>
        <v>0</v>
      </c>
      <c r="AL225" s="1">
        <f t="shared" si="75"/>
        <v>1</v>
      </c>
      <c r="AM225" s="1">
        <f t="shared" si="76"/>
        <v>1</v>
      </c>
    </row>
    <row r="226" spans="21:39" x14ac:dyDescent="0.25">
      <c r="U226" s="1" t="s">
        <v>159</v>
      </c>
      <c r="V226" s="1">
        <v>4.3</v>
      </c>
      <c r="W226" s="1">
        <v>4</v>
      </c>
      <c r="X226" s="1">
        <v>5</v>
      </c>
      <c r="Y226" s="1">
        <f t="shared" si="68"/>
        <v>1</v>
      </c>
      <c r="Z226" s="1">
        <f t="shared" si="69"/>
        <v>0</v>
      </c>
      <c r="AA226" s="1">
        <f t="shared" si="70"/>
        <v>0</v>
      </c>
      <c r="AB226" s="1">
        <f t="shared" si="71"/>
        <v>0</v>
      </c>
      <c r="AC226" s="1">
        <f t="shared" si="72"/>
        <v>1</v>
      </c>
      <c r="AE226" s="1" t="s">
        <v>184</v>
      </c>
      <c r="AF226" s="1">
        <v>5.4</v>
      </c>
      <c r="AG226" s="1">
        <v>3</v>
      </c>
      <c r="AH226" s="1">
        <v>2</v>
      </c>
      <c r="AI226" s="1">
        <f t="shared" si="77"/>
        <v>0</v>
      </c>
      <c r="AJ226" s="1">
        <f t="shared" si="73"/>
        <v>0</v>
      </c>
      <c r="AK226" s="1">
        <f t="shared" si="74"/>
        <v>0</v>
      </c>
      <c r="AL226" s="1">
        <f t="shared" si="75"/>
        <v>1</v>
      </c>
      <c r="AM226" s="1">
        <f t="shared" si="76"/>
        <v>1</v>
      </c>
    </row>
    <row r="227" spans="21:39" x14ac:dyDescent="0.25">
      <c r="U227" s="1" t="s">
        <v>85</v>
      </c>
      <c r="V227" s="1">
        <v>4.8</v>
      </c>
      <c r="W227" s="1">
        <v>4</v>
      </c>
      <c r="X227" s="1">
        <v>5</v>
      </c>
      <c r="Y227" s="1">
        <f t="shared" si="68"/>
        <v>1</v>
      </c>
      <c r="Z227" s="1">
        <f t="shared" si="69"/>
        <v>0</v>
      </c>
      <c r="AA227" s="1">
        <f t="shared" si="70"/>
        <v>0</v>
      </c>
      <c r="AB227" s="1">
        <f t="shared" si="71"/>
        <v>0</v>
      </c>
      <c r="AC227" s="1">
        <f t="shared" si="72"/>
        <v>1</v>
      </c>
      <c r="AE227" s="1" t="s">
        <v>86</v>
      </c>
      <c r="AF227" s="1">
        <v>4.3</v>
      </c>
      <c r="AG227" s="1">
        <v>3</v>
      </c>
      <c r="AH227" s="1">
        <v>2</v>
      </c>
      <c r="AI227" s="1">
        <f t="shared" si="77"/>
        <v>0</v>
      </c>
      <c r="AJ227" s="1">
        <f t="shared" si="73"/>
        <v>0</v>
      </c>
      <c r="AK227" s="1">
        <f t="shared" si="74"/>
        <v>0</v>
      </c>
      <c r="AL227" s="1">
        <f t="shared" si="75"/>
        <v>1</v>
      </c>
      <c r="AM227" s="1">
        <f t="shared" si="76"/>
        <v>1</v>
      </c>
    </row>
    <row r="228" spans="21:39" x14ac:dyDescent="0.25">
      <c r="U228" s="1" t="s">
        <v>167</v>
      </c>
      <c r="V228" s="1">
        <v>4.5</v>
      </c>
      <c r="W228" s="1">
        <v>4</v>
      </c>
      <c r="X228" s="1">
        <v>5</v>
      </c>
      <c r="Y228" s="1">
        <f t="shared" si="68"/>
        <v>1</v>
      </c>
      <c r="Z228" s="1">
        <f t="shared" si="69"/>
        <v>0</v>
      </c>
      <c r="AA228" s="1">
        <f t="shared" si="70"/>
        <v>0</v>
      </c>
      <c r="AB228" s="1">
        <f t="shared" si="71"/>
        <v>0</v>
      </c>
      <c r="AC228" s="1">
        <f t="shared" si="72"/>
        <v>1</v>
      </c>
      <c r="AE228" s="1" t="s">
        <v>116</v>
      </c>
      <c r="AF228" s="1">
        <v>4</v>
      </c>
      <c r="AG228" s="1">
        <v>3</v>
      </c>
      <c r="AH228" s="1">
        <v>2</v>
      </c>
      <c r="AI228" s="1">
        <f t="shared" si="77"/>
        <v>0</v>
      </c>
      <c r="AJ228" s="1">
        <f t="shared" si="73"/>
        <v>0</v>
      </c>
      <c r="AK228" s="1">
        <f t="shared" si="74"/>
        <v>0</v>
      </c>
      <c r="AL228" s="1">
        <f t="shared" si="75"/>
        <v>1</v>
      </c>
      <c r="AM228" s="1">
        <f t="shared" si="76"/>
        <v>1</v>
      </c>
    </row>
    <row r="229" spans="21:39" x14ac:dyDescent="0.25">
      <c r="U229" s="1" t="s">
        <v>111</v>
      </c>
      <c r="V229" s="1">
        <v>4.5</v>
      </c>
      <c r="W229" s="1">
        <v>4</v>
      </c>
      <c r="X229" s="1">
        <v>5</v>
      </c>
      <c r="Y229" s="1">
        <f t="shared" si="68"/>
        <v>1</v>
      </c>
      <c r="Z229" s="1">
        <f t="shared" si="69"/>
        <v>0</v>
      </c>
      <c r="AA229" s="1">
        <f t="shared" si="70"/>
        <v>0</v>
      </c>
      <c r="AB229" s="1">
        <f t="shared" si="71"/>
        <v>0</v>
      </c>
      <c r="AC229" s="1">
        <f t="shared" si="72"/>
        <v>1</v>
      </c>
      <c r="AE229" s="1" t="s">
        <v>125</v>
      </c>
      <c r="AF229" s="1">
        <v>4.4000000000000004</v>
      </c>
      <c r="AG229" s="1">
        <v>3</v>
      </c>
      <c r="AH229" s="1">
        <v>2</v>
      </c>
      <c r="AI229" s="1">
        <f t="shared" si="77"/>
        <v>0</v>
      </c>
      <c r="AJ229" s="1">
        <f t="shared" si="73"/>
        <v>0</v>
      </c>
      <c r="AK229" s="1">
        <f t="shared" si="74"/>
        <v>0</v>
      </c>
      <c r="AL229" s="1">
        <f t="shared" si="75"/>
        <v>1</v>
      </c>
      <c r="AM229" s="1">
        <f t="shared" si="76"/>
        <v>1</v>
      </c>
    </row>
    <row r="230" spans="21:39" x14ac:dyDescent="0.25">
      <c r="U230" s="1" t="s">
        <v>67</v>
      </c>
      <c r="V230" s="1">
        <v>5.4</v>
      </c>
      <c r="W230" s="1">
        <v>4</v>
      </c>
      <c r="X230" s="1">
        <v>5</v>
      </c>
      <c r="Y230" s="1">
        <f t="shared" si="68"/>
        <v>1</v>
      </c>
      <c r="Z230" s="1">
        <f t="shared" si="69"/>
        <v>0</v>
      </c>
      <c r="AA230" s="1">
        <f t="shared" si="70"/>
        <v>0</v>
      </c>
      <c r="AB230" s="1">
        <f t="shared" si="71"/>
        <v>0</v>
      </c>
      <c r="AC230" s="1">
        <f t="shared" si="72"/>
        <v>1</v>
      </c>
      <c r="AE230" s="1" t="s">
        <v>135</v>
      </c>
      <c r="AF230" s="1">
        <v>4.9000000000000004</v>
      </c>
      <c r="AG230" s="1">
        <v>3</v>
      </c>
      <c r="AH230" s="1">
        <v>2</v>
      </c>
      <c r="AI230" s="1">
        <f t="shared" si="77"/>
        <v>0</v>
      </c>
      <c r="AJ230" s="1">
        <f t="shared" si="73"/>
        <v>0</v>
      </c>
      <c r="AK230" s="1">
        <f t="shared" si="74"/>
        <v>0</v>
      </c>
      <c r="AL230" s="1">
        <f t="shared" si="75"/>
        <v>1</v>
      </c>
      <c r="AM230" s="1">
        <f t="shared" si="76"/>
        <v>1</v>
      </c>
    </row>
    <row r="231" spans="21:39" x14ac:dyDescent="0.25">
      <c r="U231" s="1" t="s">
        <v>175</v>
      </c>
      <c r="V231" s="1">
        <v>3.9</v>
      </c>
      <c r="W231" s="1">
        <v>4</v>
      </c>
      <c r="X231" s="1">
        <v>5</v>
      </c>
      <c r="Y231" s="1">
        <f t="shared" si="68"/>
        <v>1</v>
      </c>
      <c r="Z231" s="1">
        <f t="shared" si="69"/>
        <v>0</v>
      </c>
      <c r="AA231" s="1">
        <f t="shared" si="70"/>
        <v>0</v>
      </c>
      <c r="AB231" s="1">
        <f t="shared" si="71"/>
        <v>0</v>
      </c>
      <c r="AC231" s="1">
        <f t="shared" si="72"/>
        <v>1</v>
      </c>
      <c r="AE231" s="1" t="s">
        <v>74</v>
      </c>
      <c r="AF231" s="1">
        <v>4.4000000000000004</v>
      </c>
      <c r="AG231" s="1">
        <v>3</v>
      </c>
      <c r="AH231" s="1">
        <v>2</v>
      </c>
      <c r="AI231" s="1">
        <f t="shared" si="77"/>
        <v>0</v>
      </c>
      <c r="AJ231" s="1">
        <f t="shared" si="73"/>
        <v>0</v>
      </c>
      <c r="AK231" s="1">
        <f t="shared" si="74"/>
        <v>0</v>
      </c>
      <c r="AL231" s="1">
        <f t="shared" si="75"/>
        <v>1</v>
      </c>
      <c r="AM231" s="1">
        <f t="shared" si="76"/>
        <v>1</v>
      </c>
    </row>
    <row r="232" spans="21:39" x14ac:dyDescent="0.25">
      <c r="U232" s="1" t="s">
        <v>165</v>
      </c>
      <c r="V232" s="1">
        <v>7.1</v>
      </c>
      <c r="W232" s="1">
        <v>4</v>
      </c>
      <c r="X232" s="1">
        <v>5</v>
      </c>
      <c r="Y232" s="1">
        <f t="shared" si="68"/>
        <v>1</v>
      </c>
      <c r="Z232" s="1">
        <f t="shared" si="69"/>
        <v>0</v>
      </c>
      <c r="AA232" s="1">
        <f t="shared" si="70"/>
        <v>0</v>
      </c>
      <c r="AB232" s="1">
        <f t="shared" si="71"/>
        <v>0</v>
      </c>
      <c r="AC232" s="1">
        <f t="shared" si="72"/>
        <v>1</v>
      </c>
      <c r="AE232" s="1" t="s">
        <v>61</v>
      </c>
      <c r="AF232" s="1">
        <v>4.7</v>
      </c>
      <c r="AG232" s="1">
        <v>3</v>
      </c>
      <c r="AH232" s="1">
        <v>2</v>
      </c>
      <c r="AI232" s="1">
        <f t="shared" si="77"/>
        <v>0</v>
      </c>
      <c r="AJ232" s="1">
        <f t="shared" si="73"/>
        <v>0</v>
      </c>
      <c r="AK232" s="1">
        <f t="shared" si="74"/>
        <v>0</v>
      </c>
      <c r="AL232" s="1">
        <f t="shared" si="75"/>
        <v>1</v>
      </c>
      <c r="AM232" s="1">
        <f t="shared" si="76"/>
        <v>1</v>
      </c>
    </row>
    <row r="233" spans="21:39" x14ac:dyDescent="0.25">
      <c r="U233" s="1" t="s">
        <v>59</v>
      </c>
      <c r="V233" s="1">
        <v>6.7</v>
      </c>
      <c r="W233" s="1">
        <v>4</v>
      </c>
      <c r="X233" s="1">
        <v>5</v>
      </c>
      <c r="Y233" s="1">
        <f t="shared" si="68"/>
        <v>1</v>
      </c>
      <c r="Z233" s="1">
        <f t="shared" si="69"/>
        <v>0</v>
      </c>
      <c r="AA233" s="1">
        <f t="shared" si="70"/>
        <v>0</v>
      </c>
      <c r="AB233" s="1">
        <f t="shared" si="71"/>
        <v>0</v>
      </c>
      <c r="AC233" s="1">
        <f t="shared" si="72"/>
        <v>1</v>
      </c>
      <c r="AE233" s="1" t="s">
        <v>115</v>
      </c>
      <c r="AF233" s="1">
        <v>4.9000000000000004</v>
      </c>
      <c r="AG233" s="1">
        <v>3</v>
      </c>
      <c r="AH233" s="1">
        <v>2</v>
      </c>
      <c r="AI233" s="1">
        <f t="shared" si="77"/>
        <v>0</v>
      </c>
      <c r="AJ233" s="1">
        <f t="shared" si="73"/>
        <v>0</v>
      </c>
      <c r="AK233" s="1">
        <f t="shared" si="74"/>
        <v>0</v>
      </c>
      <c r="AL233" s="1">
        <f t="shared" si="75"/>
        <v>1</v>
      </c>
      <c r="AM233" s="1">
        <f t="shared" si="76"/>
        <v>1</v>
      </c>
    </row>
    <row r="234" spans="21:39" x14ac:dyDescent="0.25">
      <c r="U234" s="1" t="s">
        <v>80</v>
      </c>
      <c r="V234" s="1">
        <v>4.9000000000000004</v>
      </c>
      <c r="W234" s="1">
        <v>4</v>
      </c>
      <c r="X234" s="1">
        <v>5</v>
      </c>
      <c r="Y234" s="1">
        <f t="shared" si="68"/>
        <v>1</v>
      </c>
      <c r="Z234" s="1">
        <f t="shared" si="69"/>
        <v>0</v>
      </c>
      <c r="AA234" s="1">
        <f t="shared" si="70"/>
        <v>0</v>
      </c>
      <c r="AB234" s="1">
        <f t="shared" si="71"/>
        <v>0</v>
      </c>
      <c r="AC234" s="1">
        <f t="shared" si="72"/>
        <v>1</v>
      </c>
      <c r="AE234" s="1" t="s">
        <v>64</v>
      </c>
      <c r="AF234" s="1">
        <v>4.5</v>
      </c>
      <c r="AG234" s="1">
        <v>3</v>
      </c>
      <c r="AH234" s="1">
        <v>2</v>
      </c>
      <c r="AI234" s="1">
        <f t="shared" si="77"/>
        <v>0</v>
      </c>
      <c r="AJ234" s="1">
        <f t="shared" si="73"/>
        <v>0</v>
      </c>
      <c r="AK234" s="1">
        <f t="shared" si="74"/>
        <v>0</v>
      </c>
      <c r="AL234" s="1">
        <f t="shared" si="75"/>
        <v>1</v>
      </c>
      <c r="AM234" s="1">
        <f t="shared" si="76"/>
        <v>1</v>
      </c>
    </row>
    <row r="235" spans="21:39" x14ac:dyDescent="0.25">
      <c r="U235" s="1" t="s">
        <v>134</v>
      </c>
      <c r="V235" s="1">
        <v>6.3</v>
      </c>
      <c r="W235" s="1">
        <v>4</v>
      </c>
      <c r="X235" s="1">
        <v>5</v>
      </c>
      <c r="Y235" s="1">
        <f t="shared" si="68"/>
        <v>1</v>
      </c>
      <c r="Z235" s="1">
        <f t="shared" si="69"/>
        <v>0</v>
      </c>
      <c r="AA235" s="1">
        <f t="shared" si="70"/>
        <v>0</v>
      </c>
      <c r="AB235" s="1">
        <f t="shared" si="71"/>
        <v>0</v>
      </c>
      <c r="AC235" s="1">
        <f t="shared" si="72"/>
        <v>1</v>
      </c>
      <c r="AE235" s="1" t="s">
        <v>77</v>
      </c>
      <c r="AF235" s="1">
        <v>4.7</v>
      </c>
      <c r="AG235" s="1">
        <v>3</v>
      </c>
      <c r="AH235" s="1">
        <v>2</v>
      </c>
      <c r="AI235" s="1">
        <f t="shared" si="77"/>
        <v>0</v>
      </c>
      <c r="AJ235" s="1">
        <f t="shared" si="73"/>
        <v>0</v>
      </c>
      <c r="AK235" s="1">
        <f t="shared" si="74"/>
        <v>0</v>
      </c>
      <c r="AL235" s="1">
        <f t="shared" si="75"/>
        <v>1</v>
      </c>
      <c r="AM235" s="1">
        <f t="shared" si="76"/>
        <v>1</v>
      </c>
    </row>
    <row r="236" spans="21:39" x14ac:dyDescent="0.25">
      <c r="U236" s="1" t="s">
        <v>169</v>
      </c>
      <c r="V236" s="1">
        <v>4.5</v>
      </c>
      <c r="W236" s="1">
        <v>4</v>
      </c>
      <c r="X236" s="1">
        <v>5</v>
      </c>
      <c r="Y236" s="1">
        <f t="shared" si="68"/>
        <v>1</v>
      </c>
      <c r="Z236" s="1">
        <f t="shared" si="69"/>
        <v>0</v>
      </c>
      <c r="AA236" s="1">
        <f t="shared" si="70"/>
        <v>0</v>
      </c>
      <c r="AB236" s="1">
        <f t="shared" si="71"/>
        <v>0</v>
      </c>
      <c r="AC236" s="1">
        <f t="shared" si="72"/>
        <v>1</v>
      </c>
      <c r="AE236" s="1" t="s">
        <v>98</v>
      </c>
      <c r="AF236" s="1">
        <v>5</v>
      </c>
      <c r="AG236" s="1">
        <v>3</v>
      </c>
      <c r="AH236" s="1">
        <v>2</v>
      </c>
      <c r="AI236" s="1">
        <f t="shared" si="77"/>
        <v>0</v>
      </c>
      <c r="AJ236" s="1">
        <f t="shared" si="73"/>
        <v>0</v>
      </c>
      <c r="AK236" s="1">
        <f t="shared" si="74"/>
        <v>0</v>
      </c>
      <c r="AL236" s="1">
        <f t="shared" si="75"/>
        <v>1</v>
      </c>
      <c r="AM236" s="1">
        <f t="shared" si="76"/>
        <v>1</v>
      </c>
    </row>
    <row r="237" spans="21:39" x14ac:dyDescent="0.25">
      <c r="U237" s="1" t="s">
        <v>170</v>
      </c>
      <c r="V237" s="1">
        <v>5.3</v>
      </c>
      <c r="W237" s="1">
        <v>4</v>
      </c>
      <c r="X237" s="1">
        <v>5</v>
      </c>
      <c r="Y237" s="1">
        <f t="shared" si="68"/>
        <v>1</v>
      </c>
      <c r="Z237" s="1">
        <f t="shared" si="69"/>
        <v>0</v>
      </c>
      <c r="AA237" s="1">
        <f t="shared" si="70"/>
        <v>0</v>
      </c>
      <c r="AB237" s="1">
        <f t="shared" si="71"/>
        <v>0</v>
      </c>
      <c r="AC237" s="1">
        <f t="shared" si="72"/>
        <v>1</v>
      </c>
      <c r="AE237" s="1" t="s">
        <v>111</v>
      </c>
      <c r="AF237" s="1">
        <v>4.5</v>
      </c>
      <c r="AG237" s="1">
        <v>3</v>
      </c>
      <c r="AH237" s="1">
        <v>2</v>
      </c>
      <c r="AI237" s="1">
        <f t="shared" si="77"/>
        <v>0</v>
      </c>
      <c r="AJ237" s="1">
        <f t="shared" si="73"/>
        <v>0</v>
      </c>
      <c r="AK237" s="1">
        <f t="shared" si="74"/>
        <v>0</v>
      </c>
      <c r="AL237" s="1">
        <f t="shared" si="75"/>
        <v>1</v>
      </c>
      <c r="AM237" s="1">
        <f t="shared" si="76"/>
        <v>1</v>
      </c>
    </row>
    <row r="238" spans="21:39" x14ac:dyDescent="0.25">
      <c r="U238" s="1" t="s">
        <v>134</v>
      </c>
      <c r="V238" s="1">
        <v>6.3</v>
      </c>
      <c r="W238" s="1">
        <v>4</v>
      </c>
      <c r="X238" s="1">
        <v>5</v>
      </c>
      <c r="Y238" s="1">
        <f t="shared" si="68"/>
        <v>1</v>
      </c>
      <c r="Z238" s="1">
        <f t="shared" si="69"/>
        <v>0</v>
      </c>
      <c r="AA238" s="1">
        <f t="shared" si="70"/>
        <v>0</v>
      </c>
      <c r="AB238" s="1">
        <f t="shared" si="71"/>
        <v>0</v>
      </c>
      <c r="AC238" s="1">
        <f t="shared" si="72"/>
        <v>1</v>
      </c>
      <c r="AE238" s="1" t="s">
        <v>114</v>
      </c>
      <c r="AF238" s="1">
        <v>4.5</v>
      </c>
      <c r="AG238" s="1">
        <v>3</v>
      </c>
      <c r="AH238" s="1">
        <v>2</v>
      </c>
      <c r="AI238" s="1">
        <f t="shared" si="77"/>
        <v>0</v>
      </c>
      <c r="AJ238" s="1">
        <f t="shared" si="73"/>
        <v>0</v>
      </c>
      <c r="AK238" s="1">
        <f t="shared" si="74"/>
        <v>0</v>
      </c>
      <c r="AL238" s="1">
        <f t="shared" si="75"/>
        <v>1</v>
      </c>
      <c r="AM238" s="1">
        <f t="shared" si="76"/>
        <v>1</v>
      </c>
    </row>
    <row r="239" spans="21:39" x14ac:dyDescent="0.25">
      <c r="U239" s="1" t="s">
        <v>89</v>
      </c>
      <c r="V239" s="1">
        <v>6.2</v>
      </c>
      <c r="W239" s="1">
        <v>4</v>
      </c>
      <c r="X239" s="1">
        <v>5</v>
      </c>
      <c r="Y239" s="1">
        <f t="shared" si="68"/>
        <v>1</v>
      </c>
      <c r="Z239" s="1">
        <f t="shared" si="69"/>
        <v>0</v>
      </c>
      <c r="AA239" s="1">
        <f t="shared" si="70"/>
        <v>0</v>
      </c>
      <c r="AB239" s="1">
        <f t="shared" si="71"/>
        <v>0</v>
      </c>
      <c r="AC239" s="1">
        <f t="shared" si="72"/>
        <v>1</v>
      </c>
      <c r="AE239" s="1" t="s">
        <v>124</v>
      </c>
      <c r="AF239" s="1">
        <v>4.5</v>
      </c>
      <c r="AG239" s="1">
        <v>3</v>
      </c>
      <c r="AH239" s="1">
        <v>2</v>
      </c>
      <c r="AI239" s="1">
        <f t="shared" si="77"/>
        <v>0</v>
      </c>
      <c r="AJ239" s="1">
        <f t="shared" si="73"/>
        <v>0</v>
      </c>
      <c r="AK239" s="1">
        <f t="shared" si="74"/>
        <v>0</v>
      </c>
      <c r="AL239" s="1">
        <f t="shared" si="75"/>
        <v>1</v>
      </c>
      <c r="AM239" s="1">
        <f t="shared" si="76"/>
        <v>1</v>
      </c>
    </row>
    <row r="240" spans="21:39" x14ac:dyDescent="0.25">
      <c r="U240" s="1" t="s">
        <v>150</v>
      </c>
      <c r="V240" s="1">
        <v>5.7</v>
      </c>
      <c r="W240" s="1">
        <v>4</v>
      </c>
      <c r="X240" s="1">
        <v>4</v>
      </c>
      <c r="Y240" s="1">
        <v>1</v>
      </c>
      <c r="Z240" s="1">
        <f t="shared" si="69"/>
        <v>0</v>
      </c>
      <c r="AA240" s="1">
        <f t="shared" si="70"/>
        <v>0</v>
      </c>
      <c r="AB240" s="1">
        <f t="shared" si="71"/>
        <v>0</v>
      </c>
      <c r="AC240" s="1">
        <f t="shared" si="72"/>
        <v>1</v>
      </c>
      <c r="AE240" s="1" t="s">
        <v>141</v>
      </c>
      <c r="AF240" s="1">
        <v>4.7</v>
      </c>
      <c r="AG240" s="1">
        <v>3</v>
      </c>
      <c r="AH240" s="1">
        <v>2</v>
      </c>
      <c r="AI240" s="1">
        <f t="shared" si="77"/>
        <v>0</v>
      </c>
      <c r="AJ240" s="1">
        <f t="shared" si="73"/>
        <v>0</v>
      </c>
      <c r="AK240" s="1">
        <f t="shared" si="74"/>
        <v>0</v>
      </c>
      <c r="AL240" s="1">
        <f t="shared" si="75"/>
        <v>1</v>
      </c>
      <c r="AM240" s="1">
        <f t="shared" si="76"/>
        <v>1</v>
      </c>
    </row>
    <row r="241" spans="21:39" x14ac:dyDescent="0.25">
      <c r="U241" s="1" t="s">
        <v>179</v>
      </c>
      <c r="V241" s="1">
        <v>5.4</v>
      </c>
      <c r="W241" s="1">
        <v>4</v>
      </c>
      <c r="X241" s="1">
        <v>4</v>
      </c>
      <c r="Y241" s="1">
        <v>1</v>
      </c>
      <c r="Z241" s="1">
        <f t="shared" si="69"/>
        <v>0</v>
      </c>
      <c r="AA241" s="1">
        <f t="shared" si="70"/>
        <v>0</v>
      </c>
      <c r="AB241" s="1">
        <f t="shared" si="71"/>
        <v>0</v>
      </c>
      <c r="AC241" s="1">
        <f t="shared" si="72"/>
        <v>1</v>
      </c>
      <c r="AE241" s="1" t="s">
        <v>147</v>
      </c>
      <c r="AF241" s="1">
        <v>5.0999999999999996</v>
      </c>
      <c r="AG241" s="1">
        <v>3</v>
      </c>
      <c r="AH241" s="1">
        <v>2</v>
      </c>
      <c r="AI241" s="1">
        <f t="shared" si="77"/>
        <v>0</v>
      </c>
      <c r="AJ241" s="1">
        <f t="shared" si="73"/>
        <v>0</v>
      </c>
      <c r="AK241" s="1">
        <f t="shared" si="74"/>
        <v>0</v>
      </c>
      <c r="AL241" s="1">
        <f t="shared" si="75"/>
        <v>1</v>
      </c>
      <c r="AM241" s="1">
        <f t="shared" si="76"/>
        <v>1</v>
      </c>
    </row>
    <row r="242" spans="21:39" x14ac:dyDescent="0.25">
      <c r="U242" s="1" t="s">
        <v>195</v>
      </c>
      <c r="V242" s="1">
        <v>4.5</v>
      </c>
      <c r="W242" s="1">
        <v>4</v>
      </c>
      <c r="X242" s="1">
        <v>4</v>
      </c>
      <c r="Y242" s="1">
        <v>1</v>
      </c>
      <c r="Z242" s="1">
        <f t="shared" si="69"/>
        <v>0</v>
      </c>
      <c r="AA242" s="1">
        <f t="shared" si="70"/>
        <v>0</v>
      </c>
      <c r="AB242" s="1">
        <f t="shared" si="71"/>
        <v>0</v>
      </c>
      <c r="AC242" s="1">
        <f t="shared" si="72"/>
        <v>1</v>
      </c>
      <c r="AE242" s="1" t="s">
        <v>195</v>
      </c>
      <c r="AF242" s="1">
        <v>4.5</v>
      </c>
      <c r="AG242" s="1">
        <v>3</v>
      </c>
      <c r="AH242" s="1">
        <v>2</v>
      </c>
      <c r="AI242" s="1">
        <f t="shared" si="77"/>
        <v>0</v>
      </c>
      <c r="AJ242" s="1">
        <f t="shared" si="73"/>
        <v>0</v>
      </c>
      <c r="AK242" s="1">
        <f t="shared" si="74"/>
        <v>0</v>
      </c>
      <c r="AL242" s="1">
        <f t="shared" si="75"/>
        <v>1</v>
      </c>
      <c r="AM242" s="1">
        <f t="shared" si="76"/>
        <v>1</v>
      </c>
    </row>
    <row r="243" spans="21:39" x14ac:dyDescent="0.25">
      <c r="U243" s="1" t="s">
        <v>154</v>
      </c>
      <c r="V243" s="1">
        <v>5.7</v>
      </c>
      <c r="W243" s="1">
        <v>4</v>
      </c>
      <c r="X243" s="1">
        <v>4</v>
      </c>
      <c r="Y243" s="1">
        <v>1</v>
      </c>
      <c r="Z243" s="1">
        <f t="shared" si="69"/>
        <v>0</v>
      </c>
      <c r="AA243" s="1">
        <f t="shared" si="70"/>
        <v>0</v>
      </c>
      <c r="AB243" s="1">
        <f t="shared" si="71"/>
        <v>0</v>
      </c>
      <c r="AC243" s="1">
        <f t="shared" si="72"/>
        <v>1</v>
      </c>
      <c r="AE243" s="1" t="s">
        <v>163</v>
      </c>
      <c r="AF243" s="1">
        <v>5.6</v>
      </c>
      <c r="AG243" s="1">
        <v>3</v>
      </c>
      <c r="AH243" s="1">
        <v>2</v>
      </c>
      <c r="AI243" s="1">
        <f t="shared" si="77"/>
        <v>0</v>
      </c>
      <c r="AJ243" s="1">
        <f t="shared" si="73"/>
        <v>0</v>
      </c>
      <c r="AK243" s="1">
        <f t="shared" si="74"/>
        <v>0</v>
      </c>
      <c r="AL243" s="1">
        <f t="shared" si="75"/>
        <v>1</v>
      </c>
      <c r="AM243" s="1">
        <f t="shared" si="76"/>
        <v>1</v>
      </c>
    </row>
    <row r="244" spans="21:39" x14ac:dyDescent="0.25">
      <c r="U244" s="1" t="s">
        <v>77</v>
      </c>
      <c r="V244" s="1">
        <v>4.7</v>
      </c>
      <c r="W244" s="1">
        <v>4</v>
      </c>
      <c r="X244" s="1">
        <v>4</v>
      </c>
      <c r="Y244" s="1">
        <v>1</v>
      </c>
      <c r="Z244" s="1">
        <f t="shared" si="69"/>
        <v>0</v>
      </c>
      <c r="AA244" s="1">
        <f t="shared" si="70"/>
        <v>0</v>
      </c>
      <c r="AB244" s="1">
        <f t="shared" si="71"/>
        <v>0</v>
      </c>
      <c r="AC244" s="1">
        <f t="shared" si="72"/>
        <v>1</v>
      </c>
      <c r="AE244" s="1" t="s">
        <v>89</v>
      </c>
      <c r="AF244" s="1">
        <v>6.2</v>
      </c>
      <c r="AG244" s="1">
        <v>3</v>
      </c>
      <c r="AH244" s="1">
        <v>2</v>
      </c>
      <c r="AI244" s="1">
        <f t="shared" si="77"/>
        <v>0</v>
      </c>
      <c r="AJ244" s="1">
        <f t="shared" si="73"/>
        <v>0</v>
      </c>
      <c r="AK244" s="1">
        <f t="shared" si="74"/>
        <v>0</v>
      </c>
      <c r="AL244" s="1">
        <f t="shared" si="75"/>
        <v>1</v>
      </c>
      <c r="AM244" s="1">
        <f t="shared" si="76"/>
        <v>1</v>
      </c>
    </row>
    <row r="245" spans="21:39" x14ac:dyDescent="0.25">
      <c r="U245" s="1" t="s">
        <v>148</v>
      </c>
      <c r="V245" s="1">
        <v>7.1</v>
      </c>
      <c r="W245" s="1">
        <v>4</v>
      </c>
      <c r="X245" s="1">
        <v>4</v>
      </c>
      <c r="Y245" s="1">
        <v>1</v>
      </c>
      <c r="Z245" s="1">
        <f t="shared" si="69"/>
        <v>0</v>
      </c>
      <c r="AA245" s="1">
        <f t="shared" si="70"/>
        <v>0</v>
      </c>
      <c r="AB245" s="1">
        <f t="shared" si="71"/>
        <v>0</v>
      </c>
      <c r="AC245" s="1">
        <f t="shared" si="72"/>
        <v>1</v>
      </c>
      <c r="AE245" s="1" t="s">
        <v>115</v>
      </c>
      <c r="AF245" s="1">
        <v>4.9000000000000004</v>
      </c>
      <c r="AG245" s="1">
        <v>3</v>
      </c>
      <c r="AH245" s="1">
        <v>2</v>
      </c>
      <c r="AI245" s="1">
        <f t="shared" si="77"/>
        <v>0</v>
      </c>
      <c r="AJ245" s="1">
        <f t="shared" si="73"/>
        <v>0</v>
      </c>
      <c r="AK245" s="1">
        <f t="shared" si="74"/>
        <v>0</v>
      </c>
      <c r="AL245" s="1">
        <f t="shared" si="75"/>
        <v>1</v>
      </c>
      <c r="AM245" s="1">
        <f t="shared" si="76"/>
        <v>1</v>
      </c>
    </row>
    <row r="246" spans="21:39" x14ac:dyDescent="0.25">
      <c r="U246" s="1" t="s">
        <v>134</v>
      </c>
      <c r="V246" s="1">
        <v>6.3</v>
      </c>
      <c r="W246" s="1">
        <v>4</v>
      </c>
      <c r="X246" s="1">
        <v>4</v>
      </c>
      <c r="Y246" s="1">
        <v>1</v>
      </c>
      <c r="Z246" s="1">
        <f t="shared" si="69"/>
        <v>0</v>
      </c>
      <c r="AA246" s="1">
        <f t="shared" si="70"/>
        <v>0</v>
      </c>
      <c r="AB246" s="1">
        <f t="shared" si="71"/>
        <v>0</v>
      </c>
      <c r="AC246" s="1">
        <f t="shared" si="72"/>
        <v>1</v>
      </c>
      <c r="AE246" s="1" t="s">
        <v>177</v>
      </c>
      <c r="AF246" s="1">
        <v>4.8</v>
      </c>
      <c r="AG246" s="1">
        <v>3</v>
      </c>
      <c r="AH246" s="1">
        <v>2</v>
      </c>
      <c r="AI246" s="1">
        <f t="shared" si="77"/>
        <v>0</v>
      </c>
      <c r="AJ246" s="1">
        <f t="shared" si="73"/>
        <v>0</v>
      </c>
      <c r="AK246" s="1">
        <f t="shared" si="74"/>
        <v>0</v>
      </c>
      <c r="AL246" s="1">
        <f t="shared" si="75"/>
        <v>1</v>
      </c>
      <c r="AM246" s="1">
        <f t="shared" si="76"/>
        <v>1</v>
      </c>
    </row>
    <row r="247" spans="21:39" x14ac:dyDescent="0.25">
      <c r="U247" s="1" t="s">
        <v>188</v>
      </c>
      <c r="V247" s="1">
        <v>4.3</v>
      </c>
      <c r="W247" s="1">
        <v>4</v>
      </c>
      <c r="X247" s="1">
        <v>4</v>
      </c>
      <c r="Y247" s="1">
        <v>1</v>
      </c>
      <c r="Z247" s="1">
        <f t="shared" si="69"/>
        <v>0</v>
      </c>
      <c r="AA247" s="1">
        <f t="shared" si="70"/>
        <v>0</v>
      </c>
      <c r="AB247" s="1">
        <f t="shared" si="71"/>
        <v>0</v>
      </c>
      <c r="AC247" s="1">
        <f t="shared" si="72"/>
        <v>1</v>
      </c>
      <c r="AE247" s="1" t="s">
        <v>108</v>
      </c>
      <c r="AF247" s="1">
        <v>4.4000000000000004</v>
      </c>
      <c r="AG247" s="1">
        <v>3</v>
      </c>
      <c r="AH247" s="1">
        <v>2</v>
      </c>
      <c r="AI247" s="1">
        <f t="shared" si="77"/>
        <v>0</v>
      </c>
      <c r="AJ247" s="1">
        <f t="shared" si="73"/>
        <v>0</v>
      </c>
      <c r="AK247" s="1">
        <f t="shared" si="74"/>
        <v>0</v>
      </c>
      <c r="AL247" s="1">
        <f t="shared" si="75"/>
        <v>1</v>
      </c>
      <c r="AM247" s="1">
        <f t="shared" si="76"/>
        <v>1</v>
      </c>
    </row>
    <row r="248" spans="21:39" x14ac:dyDescent="0.25">
      <c r="U248" s="1" t="s">
        <v>151</v>
      </c>
      <c r="V248" s="1">
        <v>4.3</v>
      </c>
      <c r="W248" s="1">
        <v>4</v>
      </c>
      <c r="X248" s="1">
        <v>4</v>
      </c>
      <c r="Y248" s="1">
        <v>1</v>
      </c>
      <c r="Z248" s="1">
        <f t="shared" si="69"/>
        <v>0</v>
      </c>
      <c r="AA248" s="1">
        <f t="shared" si="70"/>
        <v>0</v>
      </c>
      <c r="AB248" s="1">
        <f t="shared" si="71"/>
        <v>0</v>
      </c>
      <c r="AC248" s="1">
        <f t="shared" si="72"/>
        <v>1</v>
      </c>
      <c r="AE248" s="1" t="s">
        <v>70</v>
      </c>
      <c r="AF248" s="1">
        <v>3.7</v>
      </c>
      <c r="AG248" s="1">
        <v>3</v>
      </c>
      <c r="AH248" s="1">
        <v>2</v>
      </c>
      <c r="AI248" s="1">
        <f t="shared" si="77"/>
        <v>0</v>
      </c>
      <c r="AJ248" s="1">
        <f t="shared" si="73"/>
        <v>0</v>
      </c>
      <c r="AK248" s="1">
        <f t="shared" si="74"/>
        <v>0</v>
      </c>
      <c r="AL248" s="1">
        <f t="shared" si="75"/>
        <v>1</v>
      </c>
      <c r="AM248" s="1">
        <f t="shared" si="76"/>
        <v>1</v>
      </c>
    </row>
    <row r="249" spans="21:39" x14ac:dyDescent="0.25">
      <c r="U249" s="1" t="s">
        <v>165</v>
      </c>
      <c r="V249" s="1">
        <v>7.1</v>
      </c>
      <c r="W249" s="1">
        <v>4</v>
      </c>
      <c r="X249" s="1">
        <v>3</v>
      </c>
      <c r="Y249" s="1">
        <f t="shared" ref="Y249:Y312" si="78">IF(AND((10&gt;X249),(X249&gt;W249),(W249&gt;2)),1,0)</f>
        <v>0</v>
      </c>
      <c r="Z249" s="1">
        <f t="shared" si="69"/>
        <v>1</v>
      </c>
      <c r="AA249" s="1">
        <f t="shared" si="70"/>
        <v>0</v>
      </c>
      <c r="AB249" s="1">
        <f t="shared" si="71"/>
        <v>0</v>
      </c>
      <c r="AC249" s="1">
        <f t="shared" si="72"/>
        <v>1</v>
      </c>
      <c r="AE249" s="1" t="s">
        <v>207</v>
      </c>
      <c r="AF249" s="1">
        <v>4.4000000000000004</v>
      </c>
      <c r="AG249" s="1">
        <v>3</v>
      </c>
      <c r="AH249" s="1">
        <v>2</v>
      </c>
      <c r="AI249" s="1">
        <f t="shared" si="77"/>
        <v>0</v>
      </c>
      <c r="AJ249" s="1">
        <f t="shared" si="73"/>
        <v>0</v>
      </c>
      <c r="AK249" s="1">
        <f t="shared" si="74"/>
        <v>0</v>
      </c>
      <c r="AL249" s="1">
        <f t="shared" si="75"/>
        <v>1</v>
      </c>
      <c r="AM249" s="1">
        <f t="shared" si="76"/>
        <v>1</v>
      </c>
    </row>
    <row r="250" spans="21:39" x14ac:dyDescent="0.25">
      <c r="U250" s="1" t="s">
        <v>103</v>
      </c>
      <c r="V250" s="1">
        <v>4.2</v>
      </c>
      <c r="W250" s="1">
        <v>4</v>
      </c>
      <c r="X250" s="1">
        <v>3</v>
      </c>
      <c r="Y250" s="1">
        <f t="shared" si="78"/>
        <v>0</v>
      </c>
      <c r="Z250" s="1">
        <f t="shared" si="69"/>
        <v>1</v>
      </c>
      <c r="AA250" s="1">
        <f t="shared" si="70"/>
        <v>0</v>
      </c>
      <c r="AB250" s="1">
        <f t="shared" si="71"/>
        <v>0</v>
      </c>
      <c r="AC250" s="1">
        <f t="shared" si="72"/>
        <v>1</v>
      </c>
      <c r="AE250" s="1" t="s">
        <v>195</v>
      </c>
      <c r="AF250" s="1">
        <v>4.5</v>
      </c>
      <c r="AG250" s="1">
        <v>3</v>
      </c>
      <c r="AH250" s="1">
        <v>2</v>
      </c>
      <c r="AI250" s="1">
        <f t="shared" si="77"/>
        <v>0</v>
      </c>
      <c r="AJ250" s="1">
        <f t="shared" si="73"/>
        <v>0</v>
      </c>
      <c r="AK250" s="1">
        <f t="shared" si="74"/>
        <v>0</v>
      </c>
      <c r="AL250" s="1">
        <f t="shared" si="75"/>
        <v>1</v>
      </c>
      <c r="AM250" s="1">
        <f t="shared" si="76"/>
        <v>1</v>
      </c>
    </row>
    <row r="251" spans="21:39" x14ac:dyDescent="0.25">
      <c r="U251" s="1" t="s">
        <v>133</v>
      </c>
      <c r="V251" s="1">
        <v>4.5999999999999996</v>
      </c>
      <c r="W251" s="1">
        <v>4</v>
      </c>
      <c r="X251" s="1">
        <v>3</v>
      </c>
      <c r="Y251" s="1">
        <f t="shared" si="78"/>
        <v>0</v>
      </c>
      <c r="Z251" s="1">
        <f t="shared" si="69"/>
        <v>1</v>
      </c>
      <c r="AA251" s="1">
        <f t="shared" si="70"/>
        <v>0</v>
      </c>
      <c r="AB251" s="1">
        <f t="shared" si="71"/>
        <v>0</v>
      </c>
      <c r="AC251" s="1">
        <f t="shared" si="72"/>
        <v>1</v>
      </c>
      <c r="AE251" s="1" t="s">
        <v>204</v>
      </c>
      <c r="AF251" s="1">
        <v>4.3</v>
      </c>
      <c r="AG251" s="1">
        <v>3</v>
      </c>
      <c r="AH251" s="1">
        <v>2</v>
      </c>
      <c r="AI251" s="1">
        <f t="shared" si="77"/>
        <v>0</v>
      </c>
      <c r="AJ251" s="1">
        <f t="shared" si="73"/>
        <v>0</v>
      </c>
      <c r="AK251" s="1">
        <f t="shared" si="74"/>
        <v>0</v>
      </c>
      <c r="AL251" s="1">
        <f t="shared" si="75"/>
        <v>1</v>
      </c>
      <c r="AM251" s="1">
        <f t="shared" si="76"/>
        <v>1</v>
      </c>
    </row>
    <row r="252" spans="21:39" x14ac:dyDescent="0.25">
      <c r="U252" s="1" t="s">
        <v>182</v>
      </c>
      <c r="V252" s="1">
        <v>5.0999999999999996</v>
      </c>
      <c r="W252" s="1">
        <v>4</v>
      </c>
      <c r="X252" s="1">
        <v>2.5</v>
      </c>
      <c r="Y252" s="1">
        <f t="shared" si="78"/>
        <v>0</v>
      </c>
      <c r="Z252" s="1">
        <f t="shared" si="69"/>
        <v>1</v>
      </c>
      <c r="AA252" s="1">
        <f t="shared" si="70"/>
        <v>0</v>
      </c>
      <c r="AB252" s="1">
        <f t="shared" si="71"/>
        <v>0</v>
      </c>
      <c r="AC252" s="1">
        <f t="shared" si="72"/>
        <v>1</v>
      </c>
      <c r="AE252" s="1" t="s">
        <v>189</v>
      </c>
      <c r="AF252" s="1">
        <v>4.4000000000000004</v>
      </c>
      <c r="AG252" s="1">
        <v>3</v>
      </c>
      <c r="AH252" s="1">
        <v>2</v>
      </c>
      <c r="AI252" s="1">
        <f t="shared" si="77"/>
        <v>0</v>
      </c>
      <c r="AJ252" s="1">
        <f t="shared" si="73"/>
        <v>0</v>
      </c>
      <c r="AK252" s="1">
        <f t="shared" si="74"/>
        <v>0</v>
      </c>
      <c r="AL252" s="1">
        <f t="shared" si="75"/>
        <v>1</v>
      </c>
      <c r="AM252" s="1">
        <f t="shared" si="76"/>
        <v>1</v>
      </c>
    </row>
    <row r="253" spans="21:39" x14ac:dyDescent="0.25">
      <c r="U253" s="1" t="s">
        <v>61</v>
      </c>
      <c r="V253" s="1">
        <v>4.7</v>
      </c>
      <c r="W253" s="1">
        <v>4</v>
      </c>
      <c r="X253" s="1">
        <v>2</v>
      </c>
      <c r="Y253" s="1">
        <f t="shared" si="78"/>
        <v>0</v>
      </c>
      <c r="Z253" s="1">
        <f t="shared" si="69"/>
        <v>0</v>
      </c>
      <c r="AA253" s="1">
        <f t="shared" si="70"/>
        <v>0</v>
      </c>
      <c r="AB253" s="1">
        <f t="shared" si="71"/>
        <v>1</v>
      </c>
      <c r="AC253" s="1">
        <f t="shared" si="72"/>
        <v>1</v>
      </c>
      <c r="AE253" s="1" t="s">
        <v>65</v>
      </c>
      <c r="AF253" s="1">
        <v>5.0999999999999996</v>
      </c>
      <c r="AG253" s="1">
        <v>3</v>
      </c>
      <c r="AH253" s="1">
        <v>2</v>
      </c>
      <c r="AI253" s="1">
        <f t="shared" si="77"/>
        <v>0</v>
      </c>
      <c r="AJ253" s="1">
        <f t="shared" si="73"/>
        <v>0</v>
      </c>
      <c r="AK253" s="1">
        <f t="shared" si="74"/>
        <v>0</v>
      </c>
      <c r="AL253" s="1">
        <f t="shared" si="75"/>
        <v>1</v>
      </c>
      <c r="AM253" s="1">
        <f t="shared" si="76"/>
        <v>1</v>
      </c>
    </row>
    <row r="254" spans="21:39" x14ac:dyDescent="0.25">
      <c r="U254" s="1" t="s">
        <v>71</v>
      </c>
      <c r="V254" s="1">
        <v>4.3</v>
      </c>
      <c r="W254" s="1">
        <v>4</v>
      </c>
      <c r="X254" s="1">
        <v>2</v>
      </c>
      <c r="Y254" s="1">
        <f t="shared" si="78"/>
        <v>0</v>
      </c>
      <c r="Z254" s="1">
        <f t="shared" si="69"/>
        <v>0</v>
      </c>
      <c r="AA254" s="1">
        <f t="shared" si="70"/>
        <v>0</v>
      </c>
      <c r="AB254" s="1">
        <f t="shared" si="71"/>
        <v>1</v>
      </c>
      <c r="AC254" s="1">
        <f t="shared" si="72"/>
        <v>1</v>
      </c>
      <c r="AE254" s="1" t="s">
        <v>164</v>
      </c>
      <c r="AF254" s="1">
        <v>4.3</v>
      </c>
      <c r="AG254" s="1">
        <v>3</v>
      </c>
      <c r="AH254" s="1">
        <v>2</v>
      </c>
      <c r="AI254" s="1">
        <f t="shared" si="77"/>
        <v>0</v>
      </c>
      <c r="AJ254" s="1">
        <f t="shared" si="73"/>
        <v>0</v>
      </c>
      <c r="AK254" s="1">
        <f t="shared" si="74"/>
        <v>0</v>
      </c>
      <c r="AL254" s="1">
        <f t="shared" si="75"/>
        <v>1</v>
      </c>
      <c r="AM254" s="1">
        <f t="shared" si="76"/>
        <v>1</v>
      </c>
    </row>
    <row r="255" spans="21:39" x14ac:dyDescent="0.25">
      <c r="U255" s="1" t="s">
        <v>80</v>
      </c>
      <c r="V255" s="1">
        <v>4.9000000000000004</v>
      </c>
      <c r="W255" s="1">
        <v>4</v>
      </c>
      <c r="X255" s="1">
        <v>2</v>
      </c>
      <c r="Y255" s="1">
        <f t="shared" si="78"/>
        <v>0</v>
      </c>
      <c r="Z255" s="1">
        <f t="shared" si="69"/>
        <v>0</v>
      </c>
      <c r="AA255" s="1">
        <f t="shared" si="70"/>
        <v>0</v>
      </c>
      <c r="AB255" s="1">
        <f t="shared" si="71"/>
        <v>1</v>
      </c>
      <c r="AC255" s="1">
        <f t="shared" si="72"/>
        <v>1</v>
      </c>
      <c r="AE255" s="1" t="s">
        <v>146</v>
      </c>
      <c r="AF255" s="1">
        <v>4.3</v>
      </c>
      <c r="AG255" s="1">
        <v>3</v>
      </c>
      <c r="AH255" s="1">
        <v>2</v>
      </c>
      <c r="AI255" s="1">
        <f t="shared" si="77"/>
        <v>0</v>
      </c>
      <c r="AJ255" s="1">
        <f t="shared" si="73"/>
        <v>0</v>
      </c>
      <c r="AK255" s="1">
        <f t="shared" si="74"/>
        <v>0</v>
      </c>
      <c r="AL255" s="1">
        <f t="shared" si="75"/>
        <v>1</v>
      </c>
      <c r="AM255" s="1">
        <f t="shared" si="76"/>
        <v>1</v>
      </c>
    </row>
    <row r="256" spans="21:39" x14ac:dyDescent="0.25">
      <c r="U256" s="1" t="s">
        <v>93</v>
      </c>
      <c r="V256" s="1">
        <v>4.5</v>
      </c>
      <c r="W256" s="1">
        <v>4</v>
      </c>
      <c r="X256" s="1">
        <v>2</v>
      </c>
      <c r="Y256" s="1">
        <f t="shared" si="78"/>
        <v>0</v>
      </c>
      <c r="Z256" s="1">
        <f t="shared" si="69"/>
        <v>0</v>
      </c>
      <c r="AA256" s="1">
        <f t="shared" si="70"/>
        <v>0</v>
      </c>
      <c r="AB256" s="1">
        <f t="shared" si="71"/>
        <v>1</v>
      </c>
      <c r="AC256" s="1">
        <f t="shared" si="72"/>
        <v>1</v>
      </c>
      <c r="AE256" s="1" t="s">
        <v>162</v>
      </c>
      <c r="AF256" s="1">
        <v>5.5</v>
      </c>
      <c r="AG256" s="1">
        <v>3</v>
      </c>
      <c r="AH256" s="1">
        <v>2</v>
      </c>
      <c r="AI256" s="1">
        <f t="shared" si="77"/>
        <v>0</v>
      </c>
      <c r="AJ256" s="1">
        <f t="shared" si="73"/>
        <v>0</v>
      </c>
      <c r="AK256" s="1">
        <f t="shared" si="74"/>
        <v>0</v>
      </c>
      <c r="AL256" s="1">
        <f t="shared" si="75"/>
        <v>1</v>
      </c>
      <c r="AM256" s="1">
        <f t="shared" si="76"/>
        <v>1</v>
      </c>
    </row>
    <row r="257" spans="21:39" x14ac:dyDescent="0.25">
      <c r="U257" s="1" t="s">
        <v>103</v>
      </c>
      <c r="V257" s="1">
        <v>4.2</v>
      </c>
      <c r="W257" s="1">
        <v>4</v>
      </c>
      <c r="X257" s="1">
        <v>2</v>
      </c>
      <c r="Y257" s="1">
        <f t="shared" si="78"/>
        <v>0</v>
      </c>
      <c r="Z257" s="1">
        <f t="shared" si="69"/>
        <v>0</v>
      </c>
      <c r="AA257" s="1">
        <f t="shared" si="70"/>
        <v>0</v>
      </c>
      <c r="AB257" s="1">
        <f t="shared" si="71"/>
        <v>1</v>
      </c>
      <c r="AC257" s="1">
        <f t="shared" si="72"/>
        <v>1</v>
      </c>
      <c r="AE257" s="1" t="s">
        <v>88</v>
      </c>
      <c r="AF257" s="1">
        <v>4.5</v>
      </c>
      <c r="AG257" s="1">
        <v>3</v>
      </c>
      <c r="AH257" s="1">
        <v>2</v>
      </c>
      <c r="AI257" s="1">
        <f t="shared" si="77"/>
        <v>0</v>
      </c>
      <c r="AJ257" s="1">
        <f t="shared" si="73"/>
        <v>0</v>
      </c>
      <c r="AK257" s="1">
        <f t="shared" si="74"/>
        <v>0</v>
      </c>
      <c r="AL257" s="1">
        <f t="shared" si="75"/>
        <v>1</v>
      </c>
      <c r="AM257" s="1">
        <f t="shared" si="76"/>
        <v>1</v>
      </c>
    </row>
    <row r="258" spans="21:39" x14ac:dyDescent="0.25">
      <c r="U258" s="1" t="s">
        <v>114</v>
      </c>
      <c r="V258" s="1">
        <v>4.5</v>
      </c>
      <c r="W258" s="1">
        <v>4</v>
      </c>
      <c r="X258" s="1">
        <v>2</v>
      </c>
      <c r="Y258" s="1">
        <f t="shared" si="78"/>
        <v>0</v>
      </c>
      <c r="Z258" s="1">
        <f t="shared" ref="Z258:Z321" si="79">IF(AND((X258&lt;W258),(X258&gt;2),(W258&lt;10)),1,0)</f>
        <v>0</v>
      </c>
      <c r="AA258" s="1">
        <f t="shared" ref="AA258:AA321" si="80">IF(X258&gt;=10,1,0)</f>
        <v>0</v>
      </c>
      <c r="AB258" s="1">
        <f t="shared" ref="AB258:AB321" si="81">IF(X258&lt;=2,1,0)</f>
        <v>1</v>
      </c>
      <c r="AC258" s="1">
        <f t="shared" ref="AC258:AC321" si="82">SUM(Y258:AB258)</f>
        <v>1</v>
      </c>
      <c r="AE258" s="1" t="s">
        <v>123</v>
      </c>
      <c r="AF258" s="1">
        <v>4.4000000000000004</v>
      </c>
      <c r="AG258" s="1">
        <v>3</v>
      </c>
      <c r="AH258" s="1">
        <v>2</v>
      </c>
      <c r="AI258" s="1">
        <f t="shared" si="77"/>
        <v>0</v>
      </c>
      <c r="AJ258" s="1">
        <f t="shared" ref="AJ258:AJ321" si="83">IF(AND((AH258&lt;AG258),(AH258&gt;2),(AG258&lt;10)),1,0)</f>
        <v>0</v>
      </c>
      <c r="AK258" s="1">
        <f t="shared" ref="AK258:AK321" si="84">IF(AH258&gt;=10,1,0)</f>
        <v>0</v>
      </c>
      <c r="AL258" s="1">
        <f t="shared" ref="AL258:AL321" si="85">IF(AH258&lt;=2,1,0)</f>
        <v>1</v>
      </c>
      <c r="AM258" s="1">
        <f t="shared" ref="AM258:AM321" si="86">SUM(AI258:AL258)</f>
        <v>1</v>
      </c>
    </row>
    <row r="259" spans="21:39" x14ac:dyDescent="0.25">
      <c r="U259" s="1" t="s">
        <v>139</v>
      </c>
      <c r="V259" s="1">
        <v>4.4000000000000004</v>
      </c>
      <c r="W259" s="1">
        <v>4</v>
      </c>
      <c r="X259" s="1">
        <v>2</v>
      </c>
      <c r="Y259" s="1">
        <f t="shared" si="78"/>
        <v>0</v>
      </c>
      <c r="Z259" s="1">
        <f t="shared" si="79"/>
        <v>0</v>
      </c>
      <c r="AA259" s="1">
        <f t="shared" si="80"/>
        <v>0</v>
      </c>
      <c r="AB259" s="1">
        <f t="shared" si="81"/>
        <v>1</v>
      </c>
      <c r="AC259" s="1">
        <f t="shared" si="82"/>
        <v>1</v>
      </c>
      <c r="AE259" s="1" t="s">
        <v>177</v>
      </c>
      <c r="AF259" s="1">
        <v>4.8</v>
      </c>
      <c r="AG259" s="1">
        <v>3</v>
      </c>
      <c r="AH259" s="1">
        <v>2</v>
      </c>
      <c r="AI259" s="1">
        <f t="shared" si="77"/>
        <v>0</v>
      </c>
      <c r="AJ259" s="1">
        <f t="shared" si="83"/>
        <v>0</v>
      </c>
      <c r="AK259" s="1">
        <f t="shared" si="84"/>
        <v>0</v>
      </c>
      <c r="AL259" s="1">
        <f t="shared" si="85"/>
        <v>1</v>
      </c>
      <c r="AM259" s="1">
        <f t="shared" si="86"/>
        <v>1</v>
      </c>
    </row>
    <row r="260" spans="21:39" x14ac:dyDescent="0.25">
      <c r="U260" s="1" t="s">
        <v>141</v>
      </c>
      <c r="V260" s="1">
        <v>4.7</v>
      </c>
      <c r="W260" s="1">
        <v>4</v>
      </c>
      <c r="X260" s="1">
        <v>2</v>
      </c>
      <c r="Y260" s="1">
        <f t="shared" si="78"/>
        <v>0</v>
      </c>
      <c r="Z260" s="1">
        <f t="shared" si="79"/>
        <v>0</v>
      </c>
      <c r="AA260" s="1">
        <f t="shared" si="80"/>
        <v>0</v>
      </c>
      <c r="AB260" s="1">
        <f t="shared" si="81"/>
        <v>1</v>
      </c>
      <c r="AC260" s="1">
        <f t="shared" si="82"/>
        <v>1</v>
      </c>
      <c r="AE260" s="1" t="s">
        <v>146</v>
      </c>
      <c r="AF260" s="1">
        <v>4.3</v>
      </c>
      <c r="AG260" s="1">
        <v>3</v>
      </c>
      <c r="AH260" s="1">
        <v>2</v>
      </c>
      <c r="AI260" s="1">
        <f t="shared" si="77"/>
        <v>0</v>
      </c>
      <c r="AJ260" s="1">
        <f t="shared" si="83"/>
        <v>0</v>
      </c>
      <c r="AK260" s="1">
        <f t="shared" si="84"/>
        <v>0</v>
      </c>
      <c r="AL260" s="1">
        <f t="shared" si="85"/>
        <v>1</v>
      </c>
      <c r="AM260" s="1">
        <f t="shared" si="86"/>
        <v>1</v>
      </c>
    </row>
    <row r="261" spans="21:39" x14ac:dyDescent="0.25">
      <c r="U261" s="1" t="s">
        <v>150</v>
      </c>
      <c r="V261" s="1">
        <v>5.7</v>
      </c>
      <c r="W261" s="1">
        <v>4</v>
      </c>
      <c r="X261" s="1">
        <v>2</v>
      </c>
      <c r="Y261" s="1">
        <f t="shared" si="78"/>
        <v>0</v>
      </c>
      <c r="Z261" s="1">
        <f t="shared" si="79"/>
        <v>0</v>
      </c>
      <c r="AA261" s="1">
        <f t="shared" si="80"/>
        <v>0</v>
      </c>
      <c r="AB261" s="1">
        <f t="shared" si="81"/>
        <v>1</v>
      </c>
      <c r="AC261" s="1">
        <f t="shared" si="82"/>
        <v>1</v>
      </c>
      <c r="AE261" s="1" t="s">
        <v>93</v>
      </c>
      <c r="AF261" s="1">
        <v>4.5</v>
      </c>
      <c r="AG261" s="1">
        <v>3</v>
      </c>
      <c r="AH261" s="1">
        <v>1.5</v>
      </c>
      <c r="AI261" s="1">
        <f t="shared" si="77"/>
        <v>0</v>
      </c>
      <c r="AJ261" s="1">
        <f t="shared" si="83"/>
        <v>0</v>
      </c>
      <c r="AK261" s="1">
        <f t="shared" si="84"/>
        <v>0</v>
      </c>
      <c r="AL261" s="1">
        <f t="shared" si="85"/>
        <v>1</v>
      </c>
      <c r="AM261" s="1">
        <f t="shared" si="86"/>
        <v>1</v>
      </c>
    </row>
    <row r="262" spans="21:39" x14ac:dyDescent="0.25">
      <c r="U262" s="1" t="s">
        <v>151</v>
      </c>
      <c r="V262" s="1">
        <v>4.3</v>
      </c>
      <c r="W262" s="1">
        <v>4</v>
      </c>
      <c r="X262" s="1">
        <v>2</v>
      </c>
      <c r="Y262" s="1">
        <f t="shared" si="78"/>
        <v>0</v>
      </c>
      <c r="Z262" s="1">
        <f t="shared" si="79"/>
        <v>0</v>
      </c>
      <c r="AA262" s="1">
        <f t="shared" si="80"/>
        <v>0</v>
      </c>
      <c r="AB262" s="1">
        <f t="shared" si="81"/>
        <v>1</v>
      </c>
      <c r="AC262" s="1">
        <f t="shared" si="82"/>
        <v>1</v>
      </c>
      <c r="AE262" s="1" t="s">
        <v>162</v>
      </c>
      <c r="AF262" s="1">
        <v>5.5</v>
      </c>
      <c r="AG262" s="1">
        <v>3</v>
      </c>
      <c r="AH262" s="1">
        <v>1.5</v>
      </c>
      <c r="AI262" s="1">
        <f t="shared" si="77"/>
        <v>0</v>
      </c>
      <c r="AJ262" s="1">
        <f t="shared" si="83"/>
        <v>0</v>
      </c>
      <c r="AK262" s="1">
        <f t="shared" si="84"/>
        <v>0</v>
      </c>
      <c r="AL262" s="1">
        <f t="shared" si="85"/>
        <v>1</v>
      </c>
      <c r="AM262" s="1">
        <f t="shared" si="86"/>
        <v>1</v>
      </c>
    </row>
    <row r="263" spans="21:39" x14ac:dyDescent="0.25">
      <c r="U263" s="1" t="s">
        <v>153</v>
      </c>
      <c r="V263" s="1">
        <v>3.8</v>
      </c>
      <c r="W263" s="1">
        <v>4</v>
      </c>
      <c r="X263" s="1">
        <v>2</v>
      </c>
      <c r="Y263" s="1">
        <f t="shared" si="78"/>
        <v>0</v>
      </c>
      <c r="Z263" s="1">
        <f t="shared" si="79"/>
        <v>0</v>
      </c>
      <c r="AA263" s="1">
        <f t="shared" si="80"/>
        <v>0</v>
      </c>
      <c r="AB263" s="1">
        <f t="shared" si="81"/>
        <v>1</v>
      </c>
      <c r="AC263" s="1">
        <f t="shared" si="82"/>
        <v>1</v>
      </c>
      <c r="AE263" s="1" t="s">
        <v>89</v>
      </c>
      <c r="AF263" s="1">
        <v>6.2</v>
      </c>
      <c r="AG263" s="1">
        <v>3</v>
      </c>
      <c r="AH263" s="1">
        <v>1.5</v>
      </c>
      <c r="AI263" s="1">
        <f t="shared" si="77"/>
        <v>0</v>
      </c>
      <c r="AJ263" s="1">
        <f t="shared" si="83"/>
        <v>0</v>
      </c>
      <c r="AK263" s="1">
        <f t="shared" si="84"/>
        <v>0</v>
      </c>
      <c r="AL263" s="1">
        <f t="shared" si="85"/>
        <v>1</v>
      </c>
      <c r="AM263" s="1">
        <f t="shared" si="86"/>
        <v>1</v>
      </c>
    </row>
    <row r="264" spans="21:39" x14ac:dyDescent="0.25">
      <c r="U264" s="1" t="s">
        <v>154</v>
      </c>
      <c r="V264" s="1">
        <v>5.7</v>
      </c>
      <c r="W264" s="1">
        <v>4</v>
      </c>
      <c r="X264" s="1">
        <v>2</v>
      </c>
      <c r="Y264" s="1">
        <f t="shared" si="78"/>
        <v>0</v>
      </c>
      <c r="Z264" s="1">
        <f t="shared" si="79"/>
        <v>0</v>
      </c>
      <c r="AA264" s="1">
        <f t="shared" si="80"/>
        <v>0</v>
      </c>
      <c r="AB264" s="1">
        <f t="shared" si="81"/>
        <v>1</v>
      </c>
      <c r="AC264" s="1">
        <f t="shared" si="82"/>
        <v>1</v>
      </c>
      <c r="AE264" s="1" t="s">
        <v>189</v>
      </c>
      <c r="AF264" s="1">
        <v>4.4000000000000004</v>
      </c>
      <c r="AG264" s="1">
        <v>3</v>
      </c>
      <c r="AH264" s="1">
        <v>1.5</v>
      </c>
      <c r="AI264" s="1">
        <f t="shared" si="77"/>
        <v>0</v>
      </c>
      <c r="AJ264" s="1">
        <f t="shared" si="83"/>
        <v>0</v>
      </c>
      <c r="AK264" s="1">
        <f t="shared" si="84"/>
        <v>0</v>
      </c>
      <c r="AL264" s="1">
        <f t="shared" si="85"/>
        <v>1</v>
      </c>
      <c r="AM264" s="1">
        <f t="shared" si="86"/>
        <v>1</v>
      </c>
    </row>
    <row r="265" spans="21:39" x14ac:dyDescent="0.25">
      <c r="U265" s="1" t="s">
        <v>160</v>
      </c>
      <c r="V265" s="1">
        <v>3.9</v>
      </c>
      <c r="W265" s="1">
        <v>4</v>
      </c>
      <c r="X265" s="1">
        <v>2</v>
      </c>
      <c r="Y265" s="1">
        <f t="shared" si="78"/>
        <v>0</v>
      </c>
      <c r="Z265" s="1">
        <f t="shared" si="79"/>
        <v>0</v>
      </c>
      <c r="AA265" s="1">
        <f t="shared" si="80"/>
        <v>0</v>
      </c>
      <c r="AB265" s="1">
        <f t="shared" si="81"/>
        <v>1</v>
      </c>
      <c r="AC265" s="1">
        <f t="shared" si="82"/>
        <v>1</v>
      </c>
      <c r="AE265" s="1" t="s">
        <v>145</v>
      </c>
      <c r="AF265" s="1">
        <v>4.7</v>
      </c>
      <c r="AG265" s="1">
        <v>3</v>
      </c>
      <c r="AH265" s="1">
        <v>1</v>
      </c>
      <c r="AI265" s="1">
        <f t="shared" si="77"/>
        <v>0</v>
      </c>
      <c r="AJ265" s="1">
        <f t="shared" si="83"/>
        <v>0</v>
      </c>
      <c r="AK265" s="1">
        <f t="shared" si="84"/>
        <v>0</v>
      </c>
      <c r="AL265" s="1">
        <f t="shared" si="85"/>
        <v>1</v>
      </c>
      <c r="AM265" s="1">
        <f t="shared" si="86"/>
        <v>1</v>
      </c>
    </row>
    <row r="266" spans="21:39" x14ac:dyDescent="0.25">
      <c r="U266" s="1" t="s">
        <v>170</v>
      </c>
      <c r="V266" s="1">
        <v>5.3</v>
      </c>
      <c r="W266" s="1">
        <v>4</v>
      </c>
      <c r="X266" s="1">
        <v>2</v>
      </c>
      <c r="Y266" s="1">
        <f t="shared" si="78"/>
        <v>0</v>
      </c>
      <c r="Z266" s="1">
        <f t="shared" si="79"/>
        <v>0</v>
      </c>
      <c r="AA266" s="1">
        <f t="shared" si="80"/>
        <v>0</v>
      </c>
      <c r="AB266" s="1">
        <f t="shared" si="81"/>
        <v>1</v>
      </c>
      <c r="AC266" s="1">
        <f t="shared" si="82"/>
        <v>1</v>
      </c>
      <c r="AE266" s="1" t="s">
        <v>83</v>
      </c>
      <c r="AF266" s="1">
        <v>4.4000000000000004</v>
      </c>
      <c r="AG266" s="1">
        <v>3</v>
      </c>
      <c r="AH266" s="1">
        <v>1</v>
      </c>
      <c r="AI266" s="1">
        <f t="shared" si="77"/>
        <v>0</v>
      </c>
      <c r="AJ266" s="1">
        <f t="shared" si="83"/>
        <v>0</v>
      </c>
      <c r="AK266" s="1">
        <f t="shared" si="84"/>
        <v>0</v>
      </c>
      <c r="AL266" s="1">
        <f t="shared" si="85"/>
        <v>1</v>
      </c>
      <c r="AM266" s="1">
        <f t="shared" si="86"/>
        <v>1</v>
      </c>
    </row>
    <row r="267" spans="21:39" x14ac:dyDescent="0.25">
      <c r="U267" s="1" t="s">
        <v>104</v>
      </c>
      <c r="V267" s="1">
        <v>5.4</v>
      </c>
      <c r="W267" s="1">
        <v>4</v>
      </c>
      <c r="X267" s="1">
        <v>2</v>
      </c>
      <c r="Y267" s="1">
        <f t="shared" si="78"/>
        <v>0</v>
      </c>
      <c r="Z267" s="1">
        <f t="shared" si="79"/>
        <v>0</v>
      </c>
      <c r="AA267" s="1">
        <f t="shared" si="80"/>
        <v>0</v>
      </c>
      <c r="AB267" s="1">
        <f t="shared" si="81"/>
        <v>1</v>
      </c>
      <c r="AC267" s="1">
        <f t="shared" si="82"/>
        <v>1</v>
      </c>
      <c r="AE267" s="1" t="s">
        <v>88</v>
      </c>
      <c r="AF267" s="1">
        <v>4.5</v>
      </c>
      <c r="AG267" s="1">
        <v>3</v>
      </c>
      <c r="AH267" s="1">
        <v>1</v>
      </c>
      <c r="AI267" s="1">
        <f t="shared" si="77"/>
        <v>0</v>
      </c>
      <c r="AJ267" s="1">
        <f t="shared" si="83"/>
        <v>0</v>
      </c>
      <c r="AK267" s="1">
        <f t="shared" si="84"/>
        <v>0</v>
      </c>
      <c r="AL267" s="1">
        <f t="shared" si="85"/>
        <v>1</v>
      </c>
      <c r="AM267" s="1">
        <f t="shared" si="86"/>
        <v>1</v>
      </c>
    </row>
    <row r="268" spans="21:39" x14ac:dyDescent="0.25">
      <c r="U268" s="1" t="s">
        <v>117</v>
      </c>
      <c r="V268" s="1">
        <v>4.5999999999999996</v>
      </c>
      <c r="W268" s="1">
        <v>4</v>
      </c>
      <c r="X268" s="1">
        <v>2</v>
      </c>
      <c r="Y268" s="1">
        <f t="shared" si="78"/>
        <v>0</v>
      </c>
      <c r="Z268" s="1">
        <f t="shared" si="79"/>
        <v>0</v>
      </c>
      <c r="AA268" s="1">
        <f t="shared" si="80"/>
        <v>0</v>
      </c>
      <c r="AB268" s="1">
        <f t="shared" si="81"/>
        <v>1</v>
      </c>
      <c r="AC268" s="1">
        <f t="shared" si="82"/>
        <v>1</v>
      </c>
      <c r="AE268" s="1" t="s">
        <v>96</v>
      </c>
      <c r="AF268" s="1">
        <v>4.9000000000000004</v>
      </c>
      <c r="AG268" s="1">
        <v>3</v>
      </c>
      <c r="AH268" s="1">
        <v>1</v>
      </c>
      <c r="AI268" s="1">
        <f t="shared" si="77"/>
        <v>0</v>
      </c>
      <c r="AJ268" s="1">
        <f t="shared" si="83"/>
        <v>0</v>
      </c>
      <c r="AK268" s="1">
        <f t="shared" si="84"/>
        <v>0</v>
      </c>
      <c r="AL268" s="1">
        <f t="shared" si="85"/>
        <v>1</v>
      </c>
      <c r="AM268" s="1">
        <f t="shared" si="86"/>
        <v>1</v>
      </c>
    </row>
    <row r="269" spans="21:39" x14ac:dyDescent="0.25">
      <c r="U269" s="1" t="s">
        <v>122</v>
      </c>
      <c r="V269" s="1">
        <v>4.5</v>
      </c>
      <c r="W269" s="1">
        <v>4</v>
      </c>
      <c r="X269" s="1">
        <v>2</v>
      </c>
      <c r="Y269" s="1">
        <f t="shared" si="78"/>
        <v>0</v>
      </c>
      <c r="Z269" s="1">
        <f t="shared" si="79"/>
        <v>0</v>
      </c>
      <c r="AA269" s="1">
        <f t="shared" si="80"/>
        <v>0</v>
      </c>
      <c r="AB269" s="1">
        <f t="shared" si="81"/>
        <v>1</v>
      </c>
      <c r="AC269" s="1">
        <f t="shared" si="82"/>
        <v>1</v>
      </c>
      <c r="AE269" s="1" t="s">
        <v>100</v>
      </c>
      <c r="AF269" s="1">
        <v>4.8</v>
      </c>
      <c r="AG269" s="1">
        <v>3</v>
      </c>
      <c r="AH269" s="1">
        <v>1</v>
      </c>
      <c r="AI269" s="1">
        <f t="shared" si="77"/>
        <v>0</v>
      </c>
      <c r="AJ269" s="1">
        <f t="shared" si="83"/>
        <v>0</v>
      </c>
      <c r="AK269" s="1">
        <f t="shared" si="84"/>
        <v>0</v>
      </c>
      <c r="AL269" s="1">
        <f t="shared" si="85"/>
        <v>1</v>
      </c>
      <c r="AM269" s="1">
        <f t="shared" si="86"/>
        <v>1</v>
      </c>
    </row>
    <row r="270" spans="21:39" x14ac:dyDescent="0.25">
      <c r="U270" s="1" t="s">
        <v>132</v>
      </c>
      <c r="V270" s="1">
        <v>5.0999999999999996</v>
      </c>
      <c r="W270" s="1">
        <v>4</v>
      </c>
      <c r="X270" s="1">
        <v>2</v>
      </c>
      <c r="Y270" s="1">
        <f t="shared" si="78"/>
        <v>0</v>
      </c>
      <c r="Z270" s="1">
        <f t="shared" si="79"/>
        <v>0</v>
      </c>
      <c r="AA270" s="1">
        <f t="shared" si="80"/>
        <v>0</v>
      </c>
      <c r="AB270" s="1">
        <f t="shared" si="81"/>
        <v>1</v>
      </c>
      <c r="AC270" s="1">
        <f t="shared" si="82"/>
        <v>1</v>
      </c>
      <c r="AE270" s="1" t="s">
        <v>123</v>
      </c>
      <c r="AF270" s="1">
        <v>4.4000000000000004</v>
      </c>
      <c r="AG270" s="1">
        <v>3</v>
      </c>
      <c r="AH270" s="1">
        <v>1</v>
      </c>
      <c r="AI270" s="1">
        <f t="shared" si="77"/>
        <v>0</v>
      </c>
      <c r="AJ270" s="1">
        <f t="shared" si="83"/>
        <v>0</v>
      </c>
      <c r="AK270" s="1">
        <f t="shared" si="84"/>
        <v>0</v>
      </c>
      <c r="AL270" s="1">
        <f t="shared" si="85"/>
        <v>1</v>
      </c>
      <c r="AM270" s="1">
        <f t="shared" si="86"/>
        <v>1</v>
      </c>
    </row>
    <row r="271" spans="21:39" x14ac:dyDescent="0.25">
      <c r="U271" s="1" t="s">
        <v>172</v>
      </c>
      <c r="V271" s="1">
        <v>4.2</v>
      </c>
      <c r="W271" s="1">
        <v>4</v>
      </c>
      <c r="X271" s="1">
        <v>2</v>
      </c>
      <c r="Y271" s="1">
        <f t="shared" si="78"/>
        <v>0</v>
      </c>
      <c r="Z271" s="1">
        <f t="shared" si="79"/>
        <v>0</v>
      </c>
      <c r="AA271" s="1">
        <f t="shared" si="80"/>
        <v>0</v>
      </c>
      <c r="AB271" s="1">
        <f t="shared" si="81"/>
        <v>1</v>
      </c>
      <c r="AC271" s="1">
        <f t="shared" si="82"/>
        <v>1</v>
      </c>
      <c r="AE271" s="1" t="s">
        <v>125</v>
      </c>
      <c r="AF271" s="1">
        <v>4.4000000000000004</v>
      </c>
      <c r="AG271" s="1">
        <v>3</v>
      </c>
      <c r="AH271" s="1">
        <v>1</v>
      </c>
      <c r="AI271" s="1">
        <f t="shared" si="77"/>
        <v>0</v>
      </c>
      <c r="AJ271" s="1">
        <f t="shared" si="83"/>
        <v>0</v>
      </c>
      <c r="AK271" s="1">
        <f t="shared" si="84"/>
        <v>0</v>
      </c>
      <c r="AL271" s="1">
        <f t="shared" si="85"/>
        <v>1</v>
      </c>
      <c r="AM271" s="1">
        <f t="shared" si="86"/>
        <v>1</v>
      </c>
    </row>
    <row r="272" spans="21:39" x14ac:dyDescent="0.25">
      <c r="U272" s="1" t="s">
        <v>182</v>
      </c>
      <c r="V272" s="1">
        <v>5.0999999999999996</v>
      </c>
      <c r="W272" s="1">
        <v>4</v>
      </c>
      <c r="X272" s="1">
        <v>2</v>
      </c>
      <c r="Y272" s="1">
        <f t="shared" si="78"/>
        <v>0</v>
      </c>
      <c r="Z272" s="1">
        <f t="shared" si="79"/>
        <v>0</v>
      </c>
      <c r="AA272" s="1">
        <f t="shared" si="80"/>
        <v>0</v>
      </c>
      <c r="AB272" s="1">
        <f t="shared" si="81"/>
        <v>1</v>
      </c>
      <c r="AC272" s="1">
        <f t="shared" si="82"/>
        <v>1</v>
      </c>
      <c r="AE272" s="1" t="s">
        <v>128</v>
      </c>
      <c r="AF272" s="1">
        <v>4.3</v>
      </c>
      <c r="AG272" s="1">
        <v>3</v>
      </c>
      <c r="AH272" s="1">
        <v>1</v>
      </c>
      <c r="AI272" s="1">
        <f t="shared" si="77"/>
        <v>0</v>
      </c>
      <c r="AJ272" s="1">
        <f t="shared" si="83"/>
        <v>0</v>
      </c>
      <c r="AK272" s="1">
        <f t="shared" si="84"/>
        <v>0</v>
      </c>
      <c r="AL272" s="1">
        <f t="shared" si="85"/>
        <v>1</v>
      </c>
      <c r="AM272" s="1">
        <f t="shared" si="86"/>
        <v>1</v>
      </c>
    </row>
    <row r="273" spans="21:39" x14ac:dyDescent="0.25">
      <c r="U273" s="1" t="s">
        <v>65</v>
      </c>
      <c r="V273" s="1">
        <v>5.0999999999999996</v>
      </c>
      <c r="W273" s="1">
        <v>4</v>
      </c>
      <c r="X273" s="1">
        <v>2</v>
      </c>
      <c r="Y273" s="1">
        <f t="shared" si="78"/>
        <v>0</v>
      </c>
      <c r="Z273" s="1">
        <f t="shared" si="79"/>
        <v>0</v>
      </c>
      <c r="AA273" s="1">
        <f t="shared" si="80"/>
        <v>0</v>
      </c>
      <c r="AB273" s="1">
        <f t="shared" si="81"/>
        <v>1</v>
      </c>
      <c r="AC273" s="1">
        <f t="shared" si="82"/>
        <v>1</v>
      </c>
      <c r="AE273" s="1" t="s">
        <v>130</v>
      </c>
      <c r="AF273" s="1">
        <v>4.0999999999999996</v>
      </c>
      <c r="AG273" s="1">
        <v>3</v>
      </c>
      <c r="AH273" s="1">
        <v>1</v>
      </c>
      <c r="AI273" s="1">
        <f t="shared" ref="AI273:AI336" si="87">IF(AND((10&gt;AH273),(AH273&gt;AG273),(AG273&gt;2)),1,0)</f>
        <v>0</v>
      </c>
      <c r="AJ273" s="1">
        <f t="shared" si="83"/>
        <v>0</v>
      </c>
      <c r="AK273" s="1">
        <f t="shared" si="84"/>
        <v>0</v>
      </c>
      <c r="AL273" s="1">
        <f t="shared" si="85"/>
        <v>1</v>
      </c>
      <c r="AM273" s="1">
        <f t="shared" si="86"/>
        <v>1</v>
      </c>
    </row>
    <row r="274" spans="21:39" x14ac:dyDescent="0.25">
      <c r="U274" s="1" t="s">
        <v>162</v>
      </c>
      <c r="V274" s="1">
        <v>5.5</v>
      </c>
      <c r="W274" s="1">
        <v>4</v>
      </c>
      <c r="X274" s="1">
        <v>2</v>
      </c>
      <c r="Y274" s="1">
        <f t="shared" si="78"/>
        <v>0</v>
      </c>
      <c r="Z274" s="1">
        <f t="shared" si="79"/>
        <v>0</v>
      </c>
      <c r="AA274" s="1">
        <f t="shared" si="80"/>
        <v>0</v>
      </c>
      <c r="AB274" s="1">
        <f t="shared" si="81"/>
        <v>1</v>
      </c>
      <c r="AC274" s="1">
        <f t="shared" si="82"/>
        <v>1</v>
      </c>
      <c r="AE274" s="1" t="s">
        <v>69</v>
      </c>
      <c r="AF274" s="1">
        <v>4.4000000000000004</v>
      </c>
      <c r="AG274" s="1">
        <v>3</v>
      </c>
      <c r="AH274" s="1">
        <v>1</v>
      </c>
      <c r="AI274" s="1">
        <f t="shared" si="87"/>
        <v>0</v>
      </c>
      <c r="AJ274" s="1">
        <f t="shared" si="83"/>
        <v>0</v>
      </c>
      <c r="AK274" s="1">
        <f t="shared" si="84"/>
        <v>0</v>
      </c>
      <c r="AL274" s="1">
        <f t="shared" si="85"/>
        <v>1</v>
      </c>
      <c r="AM274" s="1">
        <f t="shared" si="86"/>
        <v>1</v>
      </c>
    </row>
    <row r="275" spans="21:39" x14ac:dyDescent="0.25">
      <c r="U275" s="1" t="s">
        <v>71</v>
      </c>
      <c r="V275" s="1">
        <v>4.3</v>
      </c>
      <c r="W275" s="1">
        <v>4</v>
      </c>
      <c r="X275" s="1">
        <v>2</v>
      </c>
      <c r="Y275" s="1">
        <f t="shared" si="78"/>
        <v>0</v>
      </c>
      <c r="Z275" s="1">
        <f t="shared" si="79"/>
        <v>0</v>
      </c>
      <c r="AA275" s="1">
        <f t="shared" si="80"/>
        <v>0</v>
      </c>
      <c r="AB275" s="1">
        <f t="shared" si="81"/>
        <v>1</v>
      </c>
      <c r="AC275" s="1">
        <f t="shared" si="82"/>
        <v>1</v>
      </c>
      <c r="AE275" s="1" t="s">
        <v>74</v>
      </c>
      <c r="AF275" s="1">
        <v>4.4000000000000004</v>
      </c>
      <c r="AG275" s="1">
        <v>3</v>
      </c>
      <c r="AH275" s="1">
        <v>1</v>
      </c>
      <c r="AI275" s="1">
        <f t="shared" si="87"/>
        <v>0</v>
      </c>
      <c r="AJ275" s="1">
        <f t="shared" si="83"/>
        <v>0</v>
      </c>
      <c r="AK275" s="1">
        <f t="shared" si="84"/>
        <v>0</v>
      </c>
      <c r="AL275" s="1">
        <f t="shared" si="85"/>
        <v>1</v>
      </c>
      <c r="AM275" s="1">
        <f t="shared" si="86"/>
        <v>1</v>
      </c>
    </row>
    <row r="276" spans="21:39" x14ac:dyDescent="0.25">
      <c r="U276" s="1" t="s">
        <v>104</v>
      </c>
      <c r="V276" s="1">
        <v>5.4</v>
      </c>
      <c r="W276" s="1">
        <v>4</v>
      </c>
      <c r="X276" s="1">
        <v>2</v>
      </c>
      <c r="Y276" s="1">
        <f t="shared" si="78"/>
        <v>0</v>
      </c>
      <c r="Z276" s="1">
        <f t="shared" si="79"/>
        <v>0</v>
      </c>
      <c r="AA276" s="1">
        <f t="shared" si="80"/>
        <v>0</v>
      </c>
      <c r="AB276" s="1">
        <f t="shared" si="81"/>
        <v>1</v>
      </c>
      <c r="AC276" s="1">
        <f t="shared" si="82"/>
        <v>1</v>
      </c>
      <c r="AE276" s="1" t="s">
        <v>76</v>
      </c>
      <c r="AF276" s="1">
        <v>4.9000000000000004</v>
      </c>
      <c r="AG276" s="1">
        <v>3</v>
      </c>
      <c r="AH276" s="1">
        <v>1</v>
      </c>
      <c r="AI276" s="1">
        <f t="shared" si="87"/>
        <v>0</v>
      </c>
      <c r="AJ276" s="1">
        <f t="shared" si="83"/>
        <v>0</v>
      </c>
      <c r="AK276" s="1">
        <f t="shared" si="84"/>
        <v>0</v>
      </c>
      <c r="AL276" s="1">
        <f t="shared" si="85"/>
        <v>1</v>
      </c>
      <c r="AM276" s="1">
        <f t="shared" si="86"/>
        <v>1</v>
      </c>
    </row>
    <row r="277" spans="21:39" x14ac:dyDescent="0.25">
      <c r="U277" s="1" t="s">
        <v>105</v>
      </c>
      <c r="V277" s="1">
        <v>4.4000000000000004</v>
      </c>
      <c r="W277" s="1">
        <v>4</v>
      </c>
      <c r="X277" s="1">
        <v>2</v>
      </c>
      <c r="Y277" s="1">
        <f t="shared" si="78"/>
        <v>0</v>
      </c>
      <c r="Z277" s="1">
        <f t="shared" si="79"/>
        <v>0</v>
      </c>
      <c r="AA277" s="1">
        <f t="shared" si="80"/>
        <v>0</v>
      </c>
      <c r="AB277" s="1">
        <f t="shared" si="81"/>
        <v>1</v>
      </c>
      <c r="AC277" s="1">
        <f t="shared" si="82"/>
        <v>1</v>
      </c>
      <c r="AE277" s="1" t="s">
        <v>112</v>
      </c>
      <c r="AF277" s="1">
        <v>4.9000000000000004</v>
      </c>
      <c r="AG277" s="1">
        <v>3</v>
      </c>
      <c r="AH277" s="1">
        <v>1</v>
      </c>
      <c r="AI277" s="1">
        <f t="shared" si="87"/>
        <v>0</v>
      </c>
      <c r="AJ277" s="1">
        <f t="shared" si="83"/>
        <v>0</v>
      </c>
      <c r="AK277" s="1">
        <f t="shared" si="84"/>
        <v>0</v>
      </c>
      <c r="AL277" s="1">
        <f t="shared" si="85"/>
        <v>1</v>
      </c>
      <c r="AM277" s="1">
        <f t="shared" si="86"/>
        <v>1</v>
      </c>
    </row>
    <row r="278" spans="21:39" x14ac:dyDescent="0.25">
      <c r="U278" s="1" t="s">
        <v>129</v>
      </c>
      <c r="V278" s="1">
        <v>4.8</v>
      </c>
      <c r="W278" s="1">
        <v>4</v>
      </c>
      <c r="X278" s="1">
        <v>2</v>
      </c>
      <c r="Y278" s="1">
        <f t="shared" si="78"/>
        <v>0</v>
      </c>
      <c r="Z278" s="1">
        <f t="shared" si="79"/>
        <v>0</v>
      </c>
      <c r="AA278" s="1">
        <f t="shared" si="80"/>
        <v>0</v>
      </c>
      <c r="AB278" s="1">
        <f t="shared" si="81"/>
        <v>1</v>
      </c>
      <c r="AC278" s="1">
        <f t="shared" si="82"/>
        <v>1</v>
      </c>
      <c r="AE278" s="1" t="s">
        <v>123</v>
      </c>
      <c r="AF278" s="1">
        <v>4.4000000000000004</v>
      </c>
      <c r="AG278" s="1">
        <v>3</v>
      </c>
      <c r="AH278" s="1">
        <v>1</v>
      </c>
      <c r="AI278" s="1">
        <f t="shared" si="87"/>
        <v>0</v>
      </c>
      <c r="AJ278" s="1">
        <f t="shared" si="83"/>
        <v>0</v>
      </c>
      <c r="AK278" s="1">
        <f t="shared" si="84"/>
        <v>0</v>
      </c>
      <c r="AL278" s="1">
        <f t="shared" si="85"/>
        <v>1</v>
      </c>
      <c r="AM278" s="1">
        <f t="shared" si="86"/>
        <v>1</v>
      </c>
    </row>
    <row r="279" spans="21:39" x14ac:dyDescent="0.25">
      <c r="U279" s="1" t="s">
        <v>139</v>
      </c>
      <c r="V279" s="1">
        <v>4.4000000000000004</v>
      </c>
      <c r="W279" s="1">
        <v>4</v>
      </c>
      <c r="X279" s="1">
        <v>2</v>
      </c>
      <c r="Y279" s="1">
        <f t="shared" si="78"/>
        <v>0</v>
      </c>
      <c r="Z279" s="1">
        <f t="shared" si="79"/>
        <v>0</v>
      </c>
      <c r="AA279" s="1">
        <f t="shared" si="80"/>
        <v>0</v>
      </c>
      <c r="AB279" s="1">
        <f t="shared" si="81"/>
        <v>1</v>
      </c>
      <c r="AC279" s="1">
        <f t="shared" si="82"/>
        <v>1</v>
      </c>
      <c r="AE279" s="1" t="s">
        <v>133</v>
      </c>
      <c r="AF279" s="1">
        <v>4.5999999999999996</v>
      </c>
      <c r="AG279" s="1">
        <v>3</v>
      </c>
      <c r="AH279" s="1">
        <v>1</v>
      </c>
      <c r="AI279" s="1">
        <f t="shared" si="87"/>
        <v>0</v>
      </c>
      <c r="AJ279" s="1">
        <f t="shared" si="83"/>
        <v>0</v>
      </c>
      <c r="AK279" s="1">
        <f t="shared" si="84"/>
        <v>0</v>
      </c>
      <c r="AL279" s="1">
        <f t="shared" si="85"/>
        <v>1</v>
      </c>
      <c r="AM279" s="1">
        <f t="shared" si="86"/>
        <v>1</v>
      </c>
    </row>
    <row r="280" spans="21:39" x14ac:dyDescent="0.25">
      <c r="U280" s="1" t="s">
        <v>66</v>
      </c>
      <c r="V280" s="1">
        <v>4.8</v>
      </c>
      <c r="W280" s="1">
        <v>4</v>
      </c>
      <c r="X280" s="1">
        <v>2</v>
      </c>
      <c r="Y280" s="1">
        <f t="shared" si="78"/>
        <v>0</v>
      </c>
      <c r="Z280" s="1">
        <f t="shared" si="79"/>
        <v>0</v>
      </c>
      <c r="AA280" s="1">
        <f t="shared" si="80"/>
        <v>0</v>
      </c>
      <c r="AB280" s="1">
        <f t="shared" si="81"/>
        <v>1</v>
      </c>
      <c r="AC280" s="1">
        <f t="shared" si="82"/>
        <v>1</v>
      </c>
      <c r="AE280" s="1" t="s">
        <v>136</v>
      </c>
      <c r="AF280" s="1">
        <v>4.2</v>
      </c>
      <c r="AG280" s="1">
        <v>3</v>
      </c>
      <c r="AH280" s="1">
        <v>1</v>
      </c>
      <c r="AI280" s="1">
        <f t="shared" si="87"/>
        <v>0</v>
      </c>
      <c r="AJ280" s="1">
        <f t="shared" si="83"/>
        <v>0</v>
      </c>
      <c r="AK280" s="1">
        <f t="shared" si="84"/>
        <v>0</v>
      </c>
      <c r="AL280" s="1">
        <f t="shared" si="85"/>
        <v>1</v>
      </c>
      <c r="AM280" s="1">
        <f t="shared" si="86"/>
        <v>1</v>
      </c>
    </row>
    <row r="281" spans="21:39" x14ac:dyDescent="0.25">
      <c r="U281" s="1" t="s">
        <v>188</v>
      </c>
      <c r="V281" s="1">
        <v>4.3</v>
      </c>
      <c r="W281" s="1">
        <v>4</v>
      </c>
      <c r="X281" s="1">
        <v>2</v>
      </c>
      <c r="Y281" s="1">
        <f t="shared" si="78"/>
        <v>0</v>
      </c>
      <c r="Z281" s="1">
        <f t="shared" si="79"/>
        <v>0</v>
      </c>
      <c r="AA281" s="1">
        <f t="shared" si="80"/>
        <v>0</v>
      </c>
      <c r="AB281" s="1">
        <f t="shared" si="81"/>
        <v>1</v>
      </c>
      <c r="AC281" s="1">
        <f t="shared" si="82"/>
        <v>1</v>
      </c>
      <c r="AE281" s="1" t="s">
        <v>159</v>
      </c>
      <c r="AF281" s="1">
        <v>4.3</v>
      </c>
      <c r="AG281" s="1">
        <v>3</v>
      </c>
      <c r="AH281" s="1">
        <v>1</v>
      </c>
      <c r="AI281" s="1">
        <f t="shared" si="87"/>
        <v>0</v>
      </c>
      <c r="AJ281" s="1">
        <f t="shared" si="83"/>
        <v>0</v>
      </c>
      <c r="AK281" s="1">
        <f t="shared" si="84"/>
        <v>0</v>
      </c>
      <c r="AL281" s="1">
        <f t="shared" si="85"/>
        <v>1</v>
      </c>
      <c r="AM281" s="1">
        <f t="shared" si="86"/>
        <v>1</v>
      </c>
    </row>
    <row r="282" spans="21:39" x14ac:dyDescent="0.25">
      <c r="U282" s="1" t="s">
        <v>62</v>
      </c>
      <c r="V282" s="1">
        <v>4.5</v>
      </c>
      <c r="W282" s="1">
        <v>4</v>
      </c>
      <c r="X282" s="1">
        <v>2</v>
      </c>
      <c r="Y282" s="1">
        <f t="shared" si="78"/>
        <v>0</v>
      </c>
      <c r="Z282" s="1">
        <f t="shared" si="79"/>
        <v>0</v>
      </c>
      <c r="AA282" s="1">
        <f t="shared" si="80"/>
        <v>0</v>
      </c>
      <c r="AB282" s="1">
        <f t="shared" si="81"/>
        <v>1</v>
      </c>
      <c r="AC282" s="1">
        <f t="shared" si="82"/>
        <v>1</v>
      </c>
      <c r="AE282" s="1" t="s">
        <v>61</v>
      </c>
      <c r="AF282" s="1">
        <v>4.7</v>
      </c>
      <c r="AG282" s="1">
        <v>3</v>
      </c>
      <c r="AH282" s="1">
        <v>1</v>
      </c>
      <c r="AI282" s="1">
        <f t="shared" si="87"/>
        <v>0</v>
      </c>
      <c r="AJ282" s="1">
        <f t="shared" si="83"/>
        <v>0</v>
      </c>
      <c r="AK282" s="1">
        <f t="shared" si="84"/>
        <v>0</v>
      </c>
      <c r="AL282" s="1">
        <f t="shared" si="85"/>
        <v>1</v>
      </c>
      <c r="AM282" s="1">
        <f t="shared" si="86"/>
        <v>1</v>
      </c>
    </row>
    <row r="283" spans="21:39" x14ac:dyDescent="0.25">
      <c r="U283" s="1" t="s">
        <v>64</v>
      </c>
      <c r="V283" s="1">
        <v>4.5</v>
      </c>
      <c r="W283" s="1">
        <v>4</v>
      </c>
      <c r="X283" s="1">
        <v>2</v>
      </c>
      <c r="Y283" s="1">
        <f t="shared" si="78"/>
        <v>0</v>
      </c>
      <c r="Z283" s="1">
        <f t="shared" si="79"/>
        <v>0</v>
      </c>
      <c r="AA283" s="1">
        <f t="shared" si="80"/>
        <v>0</v>
      </c>
      <c r="AB283" s="1">
        <f t="shared" si="81"/>
        <v>1</v>
      </c>
      <c r="AC283" s="1">
        <f t="shared" si="82"/>
        <v>1</v>
      </c>
      <c r="AE283" s="1" t="s">
        <v>68</v>
      </c>
      <c r="AF283" s="1">
        <v>4.7</v>
      </c>
      <c r="AG283" s="1">
        <v>3</v>
      </c>
      <c r="AH283" s="1">
        <v>1</v>
      </c>
      <c r="AI283" s="1">
        <f t="shared" si="87"/>
        <v>0</v>
      </c>
      <c r="AJ283" s="1">
        <f t="shared" si="83"/>
        <v>0</v>
      </c>
      <c r="AK283" s="1">
        <f t="shared" si="84"/>
        <v>0</v>
      </c>
      <c r="AL283" s="1">
        <f t="shared" si="85"/>
        <v>1</v>
      </c>
      <c r="AM283" s="1">
        <f t="shared" si="86"/>
        <v>1</v>
      </c>
    </row>
    <row r="284" spans="21:39" x14ac:dyDescent="0.25">
      <c r="U284" s="1" t="s">
        <v>65</v>
      </c>
      <c r="V284" s="1">
        <v>5.0999999999999996</v>
      </c>
      <c r="W284" s="1">
        <v>4</v>
      </c>
      <c r="X284" s="1">
        <v>2</v>
      </c>
      <c r="Y284" s="1">
        <f t="shared" si="78"/>
        <v>0</v>
      </c>
      <c r="Z284" s="1">
        <f t="shared" si="79"/>
        <v>0</v>
      </c>
      <c r="AA284" s="1">
        <f t="shared" si="80"/>
        <v>0</v>
      </c>
      <c r="AB284" s="1">
        <f t="shared" si="81"/>
        <v>1</v>
      </c>
      <c r="AC284" s="1">
        <f t="shared" si="82"/>
        <v>1</v>
      </c>
      <c r="AE284" s="1" t="s">
        <v>173</v>
      </c>
      <c r="AF284" s="1">
        <v>4.3</v>
      </c>
      <c r="AG284" s="1">
        <v>3</v>
      </c>
      <c r="AH284" s="1">
        <v>1</v>
      </c>
      <c r="AI284" s="1">
        <f t="shared" si="87"/>
        <v>0</v>
      </c>
      <c r="AJ284" s="1">
        <f t="shared" si="83"/>
        <v>0</v>
      </c>
      <c r="AK284" s="1">
        <f t="shared" si="84"/>
        <v>0</v>
      </c>
      <c r="AL284" s="1">
        <f t="shared" si="85"/>
        <v>1</v>
      </c>
      <c r="AM284" s="1">
        <f t="shared" si="86"/>
        <v>1</v>
      </c>
    </row>
    <row r="285" spans="21:39" x14ac:dyDescent="0.25">
      <c r="U285" s="1" t="s">
        <v>162</v>
      </c>
      <c r="V285" s="1">
        <v>5.5</v>
      </c>
      <c r="W285" s="1">
        <v>4</v>
      </c>
      <c r="X285" s="1">
        <v>2</v>
      </c>
      <c r="Y285" s="1">
        <f t="shared" si="78"/>
        <v>0</v>
      </c>
      <c r="Z285" s="1">
        <f t="shared" si="79"/>
        <v>0</v>
      </c>
      <c r="AA285" s="1">
        <f t="shared" si="80"/>
        <v>0</v>
      </c>
      <c r="AB285" s="1">
        <f t="shared" si="81"/>
        <v>1</v>
      </c>
      <c r="AC285" s="1">
        <f t="shared" si="82"/>
        <v>1</v>
      </c>
      <c r="AE285" s="1" t="s">
        <v>95</v>
      </c>
      <c r="AF285" s="1">
        <v>5.2</v>
      </c>
      <c r="AG285" s="1">
        <v>3</v>
      </c>
      <c r="AH285" s="1">
        <v>1</v>
      </c>
      <c r="AI285" s="1">
        <f t="shared" si="87"/>
        <v>0</v>
      </c>
      <c r="AJ285" s="1">
        <f t="shared" si="83"/>
        <v>0</v>
      </c>
      <c r="AK285" s="1">
        <f t="shared" si="84"/>
        <v>0</v>
      </c>
      <c r="AL285" s="1">
        <f t="shared" si="85"/>
        <v>1</v>
      </c>
      <c r="AM285" s="1">
        <f t="shared" si="86"/>
        <v>1</v>
      </c>
    </row>
    <row r="286" spans="21:39" x14ac:dyDescent="0.25">
      <c r="U286" s="1" t="s">
        <v>171</v>
      </c>
      <c r="V286" s="1">
        <v>4.7</v>
      </c>
      <c r="W286" s="1">
        <v>4</v>
      </c>
      <c r="X286" s="1">
        <v>2</v>
      </c>
      <c r="Y286" s="1">
        <f t="shared" si="78"/>
        <v>0</v>
      </c>
      <c r="Z286" s="1">
        <f t="shared" si="79"/>
        <v>0</v>
      </c>
      <c r="AA286" s="1">
        <f t="shared" si="80"/>
        <v>0</v>
      </c>
      <c r="AB286" s="1">
        <f t="shared" si="81"/>
        <v>1</v>
      </c>
      <c r="AC286" s="1">
        <f t="shared" si="82"/>
        <v>1</v>
      </c>
      <c r="AE286" s="1" t="s">
        <v>99</v>
      </c>
      <c r="AF286" s="1">
        <v>4.9000000000000004</v>
      </c>
      <c r="AG286" s="1">
        <v>3</v>
      </c>
      <c r="AH286" s="1">
        <v>1</v>
      </c>
      <c r="AI286" s="1">
        <f t="shared" si="87"/>
        <v>0</v>
      </c>
      <c r="AJ286" s="1">
        <f t="shared" si="83"/>
        <v>0</v>
      </c>
      <c r="AK286" s="1">
        <f t="shared" si="84"/>
        <v>0</v>
      </c>
      <c r="AL286" s="1">
        <f t="shared" si="85"/>
        <v>1</v>
      </c>
      <c r="AM286" s="1">
        <f t="shared" si="86"/>
        <v>1</v>
      </c>
    </row>
    <row r="287" spans="21:39" x14ac:dyDescent="0.25">
      <c r="U287" s="1" t="s">
        <v>72</v>
      </c>
      <c r="V287" s="1">
        <v>5.0999999999999996</v>
      </c>
      <c r="W287" s="1">
        <v>4</v>
      </c>
      <c r="X287" s="1">
        <v>2</v>
      </c>
      <c r="Y287" s="1">
        <f t="shared" si="78"/>
        <v>0</v>
      </c>
      <c r="Z287" s="1">
        <f t="shared" si="79"/>
        <v>0</v>
      </c>
      <c r="AA287" s="1">
        <f t="shared" si="80"/>
        <v>0</v>
      </c>
      <c r="AB287" s="1">
        <f t="shared" si="81"/>
        <v>1</v>
      </c>
      <c r="AC287" s="1">
        <f t="shared" si="82"/>
        <v>1</v>
      </c>
      <c r="AE287" s="1" t="s">
        <v>146</v>
      </c>
      <c r="AF287" s="1">
        <v>4.3</v>
      </c>
      <c r="AG287" s="1">
        <v>3</v>
      </c>
      <c r="AH287" s="1">
        <v>1</v>
      </c>
      <c r="AI287" s="1">
        <f t="shared" si="87"/>
        <v>0</v>
      </c>
      <c r="AJ287" s="1">
        <f t="shared" si="83"/>
        <v>0</v>
      </c>
      <c r="AK287" s="1">
        <f t="shared" si="84"/>
        <v>0</v>
      </c>
      <c r="AL287" s="1">
        <f t="shared" si="85"/>
        <v>1</v>
      </c>
      <c r="AM287" s="1">
        <f t="shared" si="86"/>
        <v>1</v>
      </c>
    </row>
    <row r="288" spans="21:39" x14ac:dyDescent="0.25">
      <c r="U288" s="1" t="s">
        <v>97</v>
      </c>
      <c r="V288" s="1">
        <v>4.5</v>
      </c>
      <c r="W288" s="1">
        <v>4</v>
      </c>
      <c r="X288" s="1">
        <v>2</v>
      </c>
      <c r="Y288" s="1">
        <f t="shared" si="78"/>
        <v>0</v>
      </c>
      <c r="Z288" s="1">
        <f t="shared" si="79"/>
        <v>0</v>
      </c>
      <c r="AA288" s="1">
        <f t="shared" si="80"/>
        <v>0</v>
      </c>
      <c r="AB288" s="1">
        <f t="shared" si="81"/>
        <v>1</v>
      </c>
      <c r="AC288" s="1">
        <f t="shared" si="82"/>
        <v>1</v>
      </c>
      <c r="AE288" s="1" t="s">
        <v>183</v>
      </c>
      <c r="AF288" s="1">
        <v>4.5999999999999996</v>
      </c>
      <c r="AG288" s="1">
        <v>3</v>
      </c>
      <c r="AH288" s="1">
        <v>1</v>
      </c>
      <c r="AI288" s="1">
        <f t="shared" si="87"/>
        <v>0</v>
      </c>
      <c r="AJ288" s="1">
        <f t="shared" si="83"/>
        <v>0</v>
      </c>
      <c r="AK288" s="1">
        <f t="shared" si="84"/>
        <v>0</v>
      </c>
      <c r="AL288" s="1">
        <f t="shared" si="85"/>
        <v>1</v>
      </c>
      <c r="AM288" s="1">
        <f t="shared" si="86"/>
        <v>1</v>
      </c>
    </row>
    <row r="289" spans="21:39" x14ac:dyDescent="0.25">
      <c r="U289" s="1" t="s">
        <v>124</v>
      </c>
      <c r="V289" s="1">
        <v>4.5</v>
      </c>
      <c r="W289" s="1">
        <v>4</v>
      </c>
      <c r="X289" s="1">
        <v>2</v>
      </c>
      <c r="Y289" s="1">
        <f t="shared" si="78"/>
        <v>0</v>
      </c>
      <c r="Z289" s="1">
        <f t="shared" si="79"/>
        <v>0</v>
      </c>
      <c r="AA289" s="1">
        <f t="shared" si="80"/>
        <v>0</v>
      </c>
      <c r="AB289" s="1">
        <f t="shared" si="81"/>
        <v>1</v>
      </c>
      <c r="AC289" s="1">
        <f t="shared" si="82"/>
        <v>1</v>
      </c>
      <c r="AE289" s="1" t="s">
        <v>83</v>
      </c>
      <c r="AF289" s="1">
        <v>4.4000000000000004</v>
      </c>
      <c r="AG289" s="1">
        <v>3</v>
      </c>
      <c r="AH289" s="1">
        <v>1</v>
      </c>
      <c r="AI289" s="1">
        <f t="shared" si="87"/>
        <v>0</v>
      </c>
      <c r="AJ289" s="1">
        <f t="shared" si="83"/>
        <v>0</v>
      </c>
      <c r="AK289" s="1">
        <f t="shared" si="84"/>
        <v>0</v>
      </c>
      <c r="AL289" s="1">
        <f t="shared" si="85"/>
        <v>1</v>
      </c>
      <c r="AM289" s="1">
        <f t="shared" si="86"/>
        <v>1</v>
      </c>
    </row>
    <row r="290" spans="21:39" x14ac:dyDescent="0.25">
      <c r="U290" s="1" t="s">
        <v>178</v>
      </c>
      <c r="V290" s="1">
        <v>5.3</v>
      </c>
      <c r="W290" s="1">
        <v>4</v>
      </c>
      <c r="X290" s="1">
        <v>2</v>
      </c>
      <c r="Y290" s="1">
        <f t="shared" si="78"/>
        <v>0</v>
      </c>
      <c r="Z290" s="1">
        <f t="shared" si="79"/>
        <v>0</v>
      </c>
      <c r="AA290" s="1">
        <f t="shared" si="80"/>
        <v>0</v>
      </c>
      <c r="AB290" s="1">
        <f t="shared" si="81"/>
        <v>1</v>
      </c>
      <c r="AC290" s="1">
        <f t="shared" si="82"/>
        <v>1</v>
      </c>
      <c r="AE290" s="1" t="s">
        <v>88</v>
      </c>
      <c r="AF290" s="1">
        <v>4.5</v>
      </c>
      <c r="AG290" s="1">
        <v>3</v>
      </c>
      <c r="AH290" s="1">
        <v>1</v>
      </c>
      <c r="AI290" s="1">
        <f t="shared" si="87"/>
        <v>0</v>
      </c>
      <c r="AJ290" s="1">
        <f t="shared" si="83"/>
        <v>0</v>
      </c>
      <c r="AK290" s="1">
        <f t="shared" si="84"/>
        <v>0</v>
      </c>
      <c r="AL290" s="1">
        <f t="shared" si="85"/>
        <v>1</v>
      </c>
      <c r="AM290" s="1">
        <f t="shared" si="86"/>
        <v>1</v>
      </c>
    </row>
    <row r="291" spans="21:39" x14ac:dyDescent="0.25">
      <c r="U291" s="1" t="s">
        <v>130</v>
      </c>
      <c r="V291" s="1">
        <v>4.0999999999999996</v>
      </c>
      <c r="W291" s="1">
        <v>4</v>
      </c>
      <c r="X291" s="1">
        <v>2</v>
      </c>
      <c r="Y291" s="1">
        <f t="shared" si="78"/>
        <v>0</v>
      </c>
      <c r="Z291" s="1">
        <f t="shared" si="79"/>
        <v>0</v>
      </c>
      <c r="AA291" s="1">
        <f t="shared" si="80"/>
        <v>0</v>
      </c>
      <c r="AB291" s="1">
        <f t="shared" si="81"/>
        <v>1</v>
      </c>
      <c r="AC291" s="1">
        <f t="shared" si="82"/>
        <v>1</v>
      </c>
      <c r="AE291" s="1" t="s">
        <v>92</v>
      </c>
      <c r="AF291" s="1">
        <v>5.4</v>
      </c>
      <c r="AG291" s="1">
        <v>3</v>
      </c>
      <c r="AH291" s="1">
        <v>1</v>
      </c>
      <c r="AI291" s="1">
        <f t="shared" si="87"/>
        <v>0</v>
      </c>
      <c r="AJ291" s="1">
        <f t="shared" si="83"/>
        <v>0</v>
      </c>
      <c r="AK291" s="1">
        <f t="shared" si="84"/>
        <v>0</v>
      </c>
      <c r="AL291" s="1">
        <f t="shared" si="85"/>
        <v>1</v>
      </c>
      <c r="AM291" s="1">
        <f t="shared" si="86"/>
        <v>1</v>
      </c>
    </row>
    <row r="292" spans="21:39" x14ac:dyDescent="0.25">
      <c r="U292" s="1" t="s">
        <v>138</v>
      </c>
      <c r="V292" s="1">
        <v>4.7</v>
      </c>
      <c r="W292" s="1">
        <v>4</v>
      </c>
      <c r="X292" s="1">
        <v>2</v>
      </c>
      <c r="Y292" s="1">
        <f t="shared" si="78"/>
        <v>0</v>
      </c>
      <c r="Z292" s="1">
        <f t="shared" si="79"/>
        <v>0</v>
      </c>
      <c r="AA292" s="1">
        <f t="shared" si="80"/>
        <v>0</v>
      </c>
      <c r="AB292" s="1">
        <f t="shared" si="81"/>
        <v>1</v>
      </c>
      <c r="AC292" s="1">
        <f t="shared" si="82"/>
        <v>1</v>
      </c>
      <c r="AE292" s="1" t="s">
        <v>96</v>
      </c>
      <c r="AF292" s="1">
        <v>4.9000000000000004</v>
      </c>
      <c r="AG292" s="1">
        <v>3</v>
      </c>
      <c r="AH292" s="1">
        <v>1</v>
      </c>
      <c r="AI292" s="1">
        <f t="shared" si="87"/>
        <v>0</v>
      </c>
      <c r="AJ292" s="1">
        <f t="shared" si="83"/>
        <v>0</v>
      </c>
      <c r="AK292" s="1">
        <f t="shared" si="84"/>
        <v>0</v>
      </c>
      <c r="AL292" s="1">
        <f t="shared" si="85"/>
        <v>1</v>
      </c>
      <c r="AM292" s="1">
        <f t="shared" si="86"/>
        <v>1</v>
      </c>
    </row>
    <row r="293" spans="21:39" x14ac:dyDescent="0.25">
      <c r="U293" s="1" t="s">
        <v>142</v>
      </c>
      <c r="V293" s="1">
        <v>4.4000000000000004</v>
      </c>
      <c r="W293" s="1">
        <v>4</v>
      </c>
      <c r="X293" s="1">
        <v>2</v>
      </c>
      <c r="Y293" s="1">
        <f t="shared" si="78"/>
        <v>0</v>
      </c>
      <c r="Z293" s="1">
        <f t="shared" si="79"/>
        <v>0</v>
      </c>
      <c r="AA293" s="1">
        <f t="shared" si="80"/>
        <v>0</v>
      </c>
      <c r="AB293" s="1">
        <f t="shared" si="81"/>
        <v>1</v>
      </c>
      <c r="AC293" s="1">
        <f t="shared" si="82"/>
        <v>1</v>
      </c>
      <c r="AE293" s="1" t="s">
        <v>123</v>
      </c>
      <c r="AF293" s="1">
        <v>4.4000000000000004</v>
      </c>
      <c r="AG293" s="1">
        <v>3</v>
      </c>
      <c r="AH293" s="1">
        <v>1</v>
      </c>
      <c r="AI293" s="1">
        <f t="shared" si="87"/>
        <v>0</v>
      </c>
      <c r="AJ293" s="1">
        <f t="shared" si="83"/>
        <v>0</v>
      </c>
      <c r="AK293" s="1">
        <f t="shared" si="84"/>
        <v>0</v>
      </c>
      <c r="AL293" s="1">
        <f t="shared" si="85"/>
        <v>1</v>
      </c>
      <c r="AM293" s="1">
        <f t="shared" si="86"/>
        <v>1</v>
      </c>
    </row>
    <row r="294" spans="21:39" x14ac:dyDescent="0.25">
      <c r="U294" s="1" t="s">
        <v>150</v>
      </c>
      <c r="V294" s="1">
        <v>5.7</v>
      </c>
      <c r="W294" s="1">
        <v>4</v>
      </c>
      <c r="X294" s="1">
        <v>2</v>
      </c>
      <c r="Y294" s="1">
        <f t="shared" si="78"/>
        <v>0</v>
      </c>
      <c r="Z294" s="1">
        <f t="shared" si="79"/>
        <v>0</v>
      </c>
      <c r="AA294" s="1">
        <f t="shared" si="80"/>
        <v>0</v>
      </c>
      <c r="AB294" s="1">
        <f t="shared" si="81"/>
        <v>1</v>
      </c>
      <c r="AC294" s="1">
        <f t="shared" si="82"/>
        <v>1</v>
      </c>
      <c r="AE294" s="1" t="s">
        <v>133</v>
      </c>
      <c r="AF294" s="1">
        <v>4.5999999999999996</v>
      </c>
      <c r="AG294" s="1">
        <v>3</v>
      </c>
      <c r="AH294" s="1">
        <v>1</v>
      </c>
      <c r="AI294" s="1">
        <f t="shared" si="87"/>
        <v>0</v>
      </c>
      <c r="AJ294" s="1">
        <f t="shared" si="83"/>
        <v>0</v>
      </c>
      <c r="AK294" s="1">
        <f t="shared" si="84"/>
        <v>0</v>
      </c>
      <c r="AL294" s="1">
        <f t="shared" si="85"/>
        <v>1</v>
      </c>
      <c r="AM294" s="1">
        <f t="shared" si="86"/>
        <v>1</v>
      </c>
    </row>
    <row r="295" spans="21:39" x14ac:dyDescent="0.25">
      <c r="U295" s="1" t="s">
        <v>65</v>
      </c>
      <c r="V295" s="1">
        <v>5.0999999999999996</v>
      </c>
      <c r="W295" s="1">
        <v>4</v>
      </c>
      <c r="X295" s="1">
        <v>2</v>
      </c>
      <c r="Y295" s="1">
        <f t="shared" si="78"/>
        <v>0</v>
      </c>
      <c r="Z295" s="1">
        <f t="shared" si="79"/>
        <v>0</v>
      </c>
      <c r="AA295" s="1">
        <f t="shared" si="80"/>
        <v>0</v>
      </c>
      <c r="AB295" s="1">
        <f t="shared" si="81"/>
        <v>1</v>
      </c>
      <c r="AC295" s="1">
        <f t="shared" si="82"/>
        <v>1</v>
      </c>
      <c r="AE295" s="1" t="s">
        <v>159</v>
      </c>
      <c r="AF295" s="1">
        <v>4.3</v>
      </c>
      <c r="AG295" s="1">
        <v>3</v>
      </c>
      <c r="AH295" s="1">
        <v>1</v>
      </c>
      <c r="AI295" s="1">
        <f t="shared" si="87"/>
        <v>0</v>
      </c>
      <c r="AJ295" s="1">
        <f t="shared" si="83"/>
        <v>0</v>
      </c>
      <c r="AK295" s="1">
        <f t="shared" si="84"/>
        <v>0</v>
      </c>
      <c r="AL295" s="1">
        <f t="shared" si="85"/>
        <v>1</v>
      </c>
      <c r="AM295" s="1">
        <f t="shared" si="86"/>
        <v>1</v>
      </c>
    </row>
    <row r="296" spans="21:39" x14ac:dyDescent="0.25">
      <c r="U296" s="1" t="s">
        <v>162</v>
      </c>
      <c r="V296" s="1">
        <v>5.5</v>
      </c>
      <c r="W296" s="1">
        <v>4</v>
      </c>
      <c r="X296" s="1">
        <v>2</v>
      </c>
      <c r="Y296" s="1">
        <f t="shared" si="78"/>
        <v>0</v>
      </c>
      <c r="Z296" s="1">
        <f t="shared" si="79"/>
        <v>0</v>
      </c>
      <c r="AA296" s="1">
        <f t="shared" si="80"/>
        <v>0</v>
      </c>
      <c r="AB296" s="1">
        <f t="shared" si="81"/>
        <v>1</v>
      </c>
      <c r="AC296" s="1">
        <f t="shared" si="82"/>
        <v>1</v>
      </c>
      <c r="AE296" s="1" t="s">
        <v>81</v>
      </c>
      <c r="AF296" s="1">
        <v>4.5999999999999996</v>
      </c>
      <c r="AG296" s="1">
        <v>3</v>
      </c>
      <c r="AH296" s="1">
        <v>1</v>
      </c>
      <c r="AI296" s="1">
        <f t="shared" si="87"/>
        <v>0</v>
      </c>
      <c r="AJ296" s="1">
        <f t="shared" si="83"/>
        <v>0</v>
      </c>
      <c r="AK296" s="1">
        <f t="shared" si="84"/>
        <v>0</v>
      </c>
      <c r="AL296" s="1">
        <f t="shared" si="85"/>
        <v>1</v>
      </c>
      <c r="AM296" s="1">
        <f t="shared" si="86"/>
        <v>1</v>
      </c>
    </row>
    <row r="297" spans="21:39" x14ac:dyDescent="0.25">
      <c r="U297" s="1" t="s">
        <v>77</v>
      </c>
      <c r="V297" s="1">
        <v>4.7</v>
      </c>
      <c r="W297" s="1">
        <v>4</v>
      </c>
      <c r="X297" s="1">
        <v>2</v>
      </c>
      <c r="Y297" s="1">
        <f t="shared" si="78"/>
        <v>0</v>
      </c>
      <c r="Z297" s="1">
        <f t="shared" si="79"/>
        <v>0</v>
      </c>
      <c r="AA297" s="1">
        <f t="shared" si="80"/>
        <v>0</v>
      </c>
      <c r="AB297" s="1">
        <f t="shared" si="81"/>
        <v>1</v>
      </c>
      <c r="AC297" s="1">
        <f t="shared" si="82"/>
        <v>1</v>
      </c>
      <c r="AE297" s="1" t="s">
        <v>135</v>
      </c>
      <c r="AF297" s="1">
        <v>4.9000000000000004</v>
      </c>
      <c r="AG297" s="1">
        <v>3</v>
      </c>
      <c r="AH297" s="1">
        <v>1</v>
      </c>
      <c r="AI297" s="1">
        <f t="shared" si="87"/>
        <v>0</v>
      </c>
      <c r="AJ297" s="1">
        <f t="shared" si="83"/>
        <v>0</v>
      </c>
      <c r="AK297" s="1">
        <f t="shared" si="84"/>
        <v>0</v>
      </c>
      <c r="AL297" s="1">
        <f t="shared" si="85"/>
        <v>1</v>
      </c>
      <c r="AM297" s="1">
        <f t="shared" si="86"/>
        <v>1</v>
      </c>
    </row>
    <row r="298" spans="21:39" x14ac:dyDescent="0.25">
      <c r="U298" s="1" t="s">
        <v>84</v>
      </c>
      <c r="V298" s="1">
        <v>5</v>
      </c>
      <c r="W298" s="1">
        <v>4</v>
      </c>
      <c r="X298" s="1">
        <v>2</v>
      </c>
      <c r="Y298" s="1">
        <f t="shared" si="78"/>
        <v>0</v>
      </c>
      <c r="Z298" s="1">
        <f t="shared" si="79"/>
        <v>0</v>
      </c>
      <c r="AA298" s="1">
        <f t="shared" si="80"/>
        <v>0</v>
      </c>
      <c r="AB298" s="1">
        <f t="shared" si="81"/>
        <v>1</v>
      </c>
      <c r="AC298" s="1">
        <f t="shared" si="82"/>
        <v>1</v>
      </c>
      <c r="AE298" s="1" t="s">
        <v>155</v>
      </c>
      <c r="AF298" s="1">
        <v>8.5</v>
      </c>
      <c r="AG298" s="1">
        <v>3</v>
      </c>
      <c r="AH298" s="1">
        <v>1</v>
      </c>
      <c r="AI298" s="1">
        <f t="shared" si="87"/>
        <v>0</v>
      </c>
      <c r="AJ298" s="1">
        <f t="shared" si="83"/>
        <v>0</v>
      </c>
      <c r="AK298" s="1">
        <f t="shared" si="84"/>
        <v>0</v>
      </c>
      <c r="AL298" s="1">
        <f t="shared" si="85"/>
        <v>1</v>
      </c>
      <c r="AM298" s="1">
        <f t="shared" si="86"/>
        <v>1</v>
      </c>
    </row>
    <row r="299" spans="21:39" x14ac:dyDescent="0.25">
      <c r="U299" s="1" t="s">
        <v>85</v>
      </c>
      <c r="V299" s="1">
        <v>4.8</v>
      </c>
      <c r="W299" s="1">
        <v>4</v>
      </c>
      <c r="X299" s="1">
        <v>2</v>
      </c>
      <c r="Y299" s="1">
        <f t="shared" si="78"/>
        <v>0</v>
      </c>
      <c r="Z299" s="1">
        <f t="shared" si="79"/>
        <v>0</v>
      </c>
      <c r="AA299" s="1">
        <f t="shared" si="80"/>
        <v>0</v>
      </c>
      <c r="AB299" s="1">
        <f t="shared" si="81"/>
        <v>1</v>
      </c>
      <c r="AC299" s="1">
        <f t="shared" si="82"/>
        <v>1</v>
      </c>
      <c r="AE299" s="1" t="s">
        <v>71</v>
      </c>
      <c r="AF299" s="1">
        <v>4.3</v>
      </c>
      <c r="AG299" s="1">
        <v>3</v>
      </c>
      <c r="AH299" s="1">
        <v>1</v>
      </c>
      <c r="AI299" s="1">
        <f t="shared" si="87"/>
        <v>0</v>
      </c>
      <c r="AJ299" s="1">
        <f t="shared" si="83"/>
        <v>0</v>
      </c>
      <c r="AK299" s="1">
        <f t="shared" si="84"/>
        <v>0</v>
      </c>
      <c r="AL299" s="1">
        <f t="shared" si="85"/>
        <v>1</v>
      </c>
      <c r="AM299" s="1">
        <f t="shared" si="86"/>
        <v>1</v>
      </c>
    </row>
    <row r="300" spans="21:39" x14ac:dyDescent="0.25">
      <c r="U300" s="1" t="s">
        <v>92</v>
      </c>
      <c r="V300" s="1">
        <v>5.4</v>
      </c>
      <c r="W300" s="1">
        <v>4</v>
      </c>
      <c r="X300" s="1">
        <v>2</v>
      </c>
      <c r="Y300" s="1">
        <f t="shared" si="78"/>
        <v>0</v>
      </c>
      <c r="Z300" s="1">
        <f t="shared" si="79"/>
        <v>0</v>
      </c>
      <c r="AA300" s="1">
        <f t="shared" si="80"/>
        <v>0</v>
      </c>
      <c r="AB300" s="1">
        <f t="shared" si="81"/>
        <v>1</v>
      </c>
      <c r="AC300" s="1">
        <f t="shared" si="82"/>
        <v>1</v>
      </c>
      <c r="AE300" s="1" t="s">
        <v>74</v>
      </c>
      <c r="AF300" s="1">
        <v>4.4000000000000004</v>
      </c>
      <c r="AG300" s="1">
        <v>3</v>
      </c>
      <c r="AH300" s="1">
        <v>1</v>
      </c>
      <c r="AI300" s="1">
        <f t="shared" si="87"/>
        <v>0</v>
      </c>
      <c r="AJ300" s="1">
        <f t="shared" si="83"/>
        <v>0</v>
      </c>
      <c r="AK300" s="1">
        <f t="shared" si="84"/>
        <v>0</v>
      </c>
      <c r="AL300" s="1">
        <f t="shared" si="85"/>
        <v>1</v>
      </c>
      <c r="AM300" s="1">
        <f t="shared" si="86"/>
        <v>1</v>
      </c>
    </row>
    <row r="301" spans="21:39" x14ac:dyDescent="0.25">
      <c r="U301" s="1" t="s">
        <v>114</v>
      </c>
      <c r="V301" s="1">
        <v>4.5</v>
      </c>
      <c r="W301" s="1">
        <v>4</v>
      </c>
      <c r="X301" s="1">
        <v>2</v>
      </c>
      <c r="Y301" s="1">
        <f t="shared" si="78"/>
        <v>0</v>
      </c>
      <c r="Z301" s="1">
        <f t="shared" si="79"/>
        <v>0</v>
      </c>
      <c r="AA301" s="1">
        <f t="shared" si="80"/>
        <v>0</v>
      </c>
      <c r="AB301" s="1">
        <f t="shared" si="81"/>
        <v>1</v>
      </c>
      <c r="AC301" s="1">
        <f t="shared" si="82"/>
        <v>1</v>
      </c>
      <c r="AE301" s="1" t="s">
        <v>89</v>
      </c>
      <c r="AF301" s="1">
        <v>6.2</v>
      </c>
      <c r="AG301" s="1">
        <v>3</v>
      </c>
      <c r="AH301" s="1">
        <v>1</v>
      </c>
      <c r="AI301" s="1">
        <f t="shared" si="87"/>
        <v>0</v>
      </c>
      <c r="AJ301" s="1">
        <f t="shared" si="83"/>
        <v>0</v>
      </c>
      <c r="AK301" s="1">
        <f t="shared" si="84"/>
        <v>0</v>
      </c>
      <c r="AL301" s="1">
        <f t="shared" si="85"/>
        <v>1</v>
      </c>
      <c r="AM301" s="1">
        <f t="shared" si="86"/>
        <v>1</v>
      </c>
    </row>
    <row r="302" spans="21:39" x14ac:dyDescent="0.25">
      <c r="U302" s="1" t="s">
        <v>115</v>
      </c>
      <c r="V302" s="1">
        <v>4.9000000000000004</v>
      </c>
      <c r="W302" s="1">
        <v>4</v>
      </c>
      <c r="X302" s="1">
        <v>2</v>
      </c>
      <c r="Y302" s="1">
        <f t="shared" si="78"/>
        <v>0</v>
      </c>
      <c r="Z302" s="1">
        <f t="shared" si="79"/>
        <v>0</v>
      </c>
      <c r="AA302" s="1">
        <f t="shared" si="80"/>
        <v>0</v>
      </c>
      <c r="AB302" s="1">
        <f t="shared" si="81"/>
        <v>1</v>
      </c>
      <c r="AC302" s="1">
        <f t="shared" si="82"/>
        <v>1</v>
      </c>
      <c r="AE302" s="1" t="s">
        <v>175</v>
      </c>
      <c r="AF302" s="1">
        <v>3.9</v>
      </c>
      <c r="AG302" s="1">
        <v>3</v>
      </c>
      <c r="AH302" s="1">
        <v>1</v>
      </c>
      <c r="AI302" s="1">
        <f t="shared" si="87"/>
        <v>0</v>
      </c>
      <c r="AJ302" s="1">
        <f t="shared" si="83"/>
        <v>0</v>
      </c>
      <c r="AK302" s="1">
        <f t="shared" si="84"/>
        <v>0</v>
      </c>
      <c r="AL302" s="1">
        <f t="shared" si="85"/>
        <v>1</v>
      </c>
      <c r="AM302" s="1">
        <f t="shared" si="86"/>
        <v>1</v>
      </c>
    </row>
    <row r="303" spans="21:39" x14ac:dyDescent="0.25">
      <c r="U303" s="1" t="s">
        <v>177</v>
      </c>
      <c r="V303" s="1">
        <v>4.8</v>
      </c>
      <c r="W303" s="1">
        <v>4</v>
      </c>
      <c r="X303" s="1">
        <v>2</v>
      </c>
      <c r="Y303" s="1">
        <f t="shared" si="78"/>
        <v>0</v>
      </c>
      <c r="Z303" s="1">
        <f t="shared" si="79"/>
        <v>0</v>
      </c>
      <c r="AA303" s="1">
        <f t="shared" si="80"/>
        <v>0</v>
      </c>
      <c r="AB303" s="1">
        <f t="shared" si="81"/>
        <v>1</v>
      </c>
      <c r="AC303" s="1">
        <f t="shared" si="82"/>
        <v>1</v>
      </c>
      <c r="AE303" s="1" t="s">
        <v>105</v>
      </c>
      <c r="AF303" s="1">
        <v>4.4000000000000004</v>
      </c>
      <c r="AG303" s="1">
        <v>3</v>
      </c>
      <c r="AH303" s="1">
        <v>1</v>
      </c>
      <c r="AI303" s="1">
        <f t="shared" si="87"/>
        <v>0</v>
      </c>
      <c r="AJ303" s="1">
        <f t="shared" si="83"/>
        <v>0</v>
      </c>
      <c r="AK303" s="1">
        <f t="shared" si="84"/>
        <v>0</v>
      </c>
      <c r="AL303" s="1">
        <f t="shared" si="85"/>
        <v>1</v>
      </c>
      <c r="AM303" s="1">
        <f t="shared" si="86"/>
        <v>1</v>
      </c>
    </row>
    <row r="304" spans="21:39" x14ac:dyDescent="0.25">
      <c r="U304" s="1" t="s">
        <v>132</v>
      </c>
      <c r="V304" s="1">
        <v>5.0999999999999996</v>
      </c>
      <c r="W304" s="1">
        <v>4</v>
      </c>
      <c r="X304" s="1">
        <v>2</v>
      </c>
      <c r="Y304" s="1">
        <f t="shared" si="78"/>
        <v>0</v>
      </c>
      <c r="Z304" s="1">
        <f t="shared" si="79"/>
        <v>0</v>
      </c>
      <c r="AA304" s="1">
        <f t="shared" si="80"/>
        <v>0</v>
      </c>
      <c r="AB304" s="1">
        <f t="shared" si="81"/>
        <v>1</v>
      </c>
      <c r="AC304" s="1">
        <f t="shared" si="82"/>
        <v>1</v>
      </c>
      <c r="AE304" s="1" t="s">
        <v>111</v>
      </c>
      <c r="AF304" s="1">
        <v>4.5</v>
      </c>
      <c r="AG304" s="1">
        <v>3</v>
      </c>
      <c r="AH304" s="1">
        <v>1</v>
      </c>
      <c r="AI304" s="1">
        <f t="shared" si="87"/>
        <v>0</v>
      </c>
      <c r="AJ304" s="1">
        <f t="shared" si="83"/>
        <v>0</v>
      </c>
      <c r="AK304" s="1">
        <f t="shared" si="84"/>
        <v>0</v>
      </c>
      <c r="AL304" s="1">
        <f t="shared" si="85"/>
        <v>1</v>
      </c>
      <c r="AM304" s="1">
        <f t="shared" si="86"/>
        <v>1</v>
      </c>
    </row>
    <row r="305" spans="21:39" x14ac:dyDescent="0.25">
      <c r="U305" s="1" t="s">
        <v>141</v>
      </c>
      <c r="V305" s="1">
        <v>4.7</v>
      </c>
      <c r="W305" s="1">
        <v>4</v>
      </c>
      <c r="X305" s="1">
        <v>2</v>
      </c>
      <c r="Y305" s="1">
        <f t="shared" si="78"/>
        <v>0</v>
      </c>
      <c r="Z305" s="1">
        <f t="shared" si="79"/>
        <v>0</v>
      </c>
      <c r="AA305" s="1">
        <f t="shared" si="80"/>
        <v>0</v>
      </c>
      <c r="AB305" s="1">
        <f t="shared" si="81"/>
        <v>1</v>
      </c>
      <c r="AC305" s="1">
        <f t="shared" si="82"/>
        <v>1</v>
      </c>
      <c r="AE305" s="1" t="s">
        <v>122</v>
      </c>
      <c r="AF305" s="1">
        <v>4.5</v>
      </c>
      <c r="AG305" s="1">
        <v>3</v>
      </c>
      <c r="AH305" s="1">
        <v>1</v>
      </c>
      <c r="AI305" s="1">
        <f t="shared" si="87"/>
        <v>0</v>
      </c>
      <c r="AJ305" s="1">
        <f t="shared" si="83"/>
        <v>0</v>
      </c>
      <c r="AK305" s="1">
        <f t="shared" si="84"/>
        <v>0</v>
      </c>
      <c r="AL305" s="1">
        <f t="shared" si="85"/>
        <v>1</v>
      </c>
      <c r="AM305" s="1">
        <f t="shared" si="86"/>
        <v>1</v>
      </c>
    </row>
    <row r="306" spans="21:39" x14ac:dyDescent="0.25">
      <c r="U306" s="1" t="s">
        <v>117</v>
      </c>
      <c r="V306" s="1">
        <v>4.5999999999999996</v>
      </c>
      <c r="W306" s="1">
        <v>4</v>
      </c>
      <c r="X306" s="1">
        <v>2</v>
      </c>
      <c r="Y306" s="1">
        <f t="shared" si="78"/>
        <v>0</v>
      </c>
      <c r="Z306" s="1">
        <f t="shared" si="79"/>
        <v>0</v>
      </c>
      <c r="AA306" s="1">
        <f t="shared" si="80"/>
        <v>0</v>
      </c>
      <c r="AB306" s="1">
        <f t="shared" si="81"/>
        <v>1</v>
      </c>
      <c r="AC306" s="1">
        <f t="shared" si="82"/>
        <v>1</v>
      </c>
      <c r="AE306" s="1" t="s">
        <v>123</v>
      </c>
      <c r="AF306" s="1">
        <v>4.4000000000000004</v>
      </c>
      <c r="AG306" s="1">
        <v>3</v>
      </c>
      <c r="AH306" s="1">
        <v>1</v>
      </c>
      <c r="AI306" s="1">
        <f t="shared" si="87"/>
        <v>0</v>
      </c>
      <c r="AJ306" s="1">
        <f t="shared" si="83"/>
        <v>0</v>
      </c>
      <c r="AK306" s="1">
        <f t="shared" si="84"/>
        <v>0</v>
      </c>
      <c r="AL306" s="1">
        <f t="shared" si="85"/>
        <v>1</v>
      </c>
      <c r="AM306" s="1">
        <f t="shared" si="86"/>
        <v>1</v>
      </c>
    </row>
    <row r="307" spans="21:39" x14ac:dyDescent="0.25">
      <c r="U307" s="1" t="s">
        <v>139</v>
      </c>
      <c r="V307" s="1">
        <v>4.4000000000000004</v>
      </c>
      <c r="W307" s="1">
        <v>4</v>
      </c>
      <c r="X307" s="1">
        <v>2</v>
      </c>
      <c r="Y307" s="1">
        <f t="shared" si="78"/>
        <v>0</v>
      </c>
      <c r="Z307" s="1">
        <f t="shared" si="79"/>
        <v>0</v>
      </c>
      <c r="AA307" s="1">
        <f t="shared" si="80"/>
        <v>0</v>
      </c>
      <c r="AB307" s="1">
        <f t="shared" si="81"/>
        <v>1</v>
      </c>
      <c r="AC307" s="1">
        <f t="shared" si="82"/>
        <v>1</v>
      </c>
      <c r="AE307" s="1" t="s">
        <v>180</v>
      </c>
      <c r="AF307" s="1">
        <v>5</v>
      </c>
      <c r="AG307" s="1">
        <v>3</v>
      </c>
      <c r="AH307" s="1">
        <v>1</v>
      </c>
      <c r="AI307" s="1">
        <f t="shared" si="87"/>
        <v>0</v>
      </c>
      <c r="AJ307" s="1">
        <f t="shared" si="83"/>
        <v>0</v>
      </c>
      <c r="AK307" s="1">
        <f t="shared" si="84"/>
        <v>0</v>
      </c>
      <c r="AL307" s="1">
        <f t="shared" si="85"/>
        <v>1</v>
      </c>
      <c r="AM307" s="1">
        <f t="shared" si="86"/>
        <v>1</v>
      </c>
    </row>
    <row r="308" spans="21:39" x14ac:dyDescent="0.25">
      <c r="U308" s="1" t="s">
        <v>95</v>
      </c>
      <c r="V308" s="1">
        <v>5.2</v>
      </c>
      <c r="W308" s="1">
        <v>4</v>
      </c>
      <c r="X308" s="1">
        <v>2</v>
      </c>
      <c r="Y308" s="1">
        <f t="shared" si="78"/>
        <v>0</v>
      </c>
      <c r="Z308" s="1">
        <f t="shared" si="79"/>
        <v>0</v>
      </c>
      <c r="AA308" s="1">
        <f t="shared" si="80"/>
        <v>0</v>
      </c>
      <c r="AB308" s="1">
        <f t="shared" si="81"/>
        <v>1</v>
      </c>
      <c r="AC308" s="1">
        <f t="shared" si="82"/>
        <v>1</v>
      </c>
      <c r="AE308" s="1" t="s">
        <v>133</v>
      </c>
      <c r="AF308" s="1">
        <v>4.5999999999999996</v>
      </c>
      <c r="AG308" s="1">
        <v>3</v>
      </c>
      <c r="AH308" s="1">
        <v>1</v>
      </c>
      <c r="AI308" s="1">
        <f t="shared" si="87"/>
        <v>0</v>
      </c>
      <c r="AJ308" s="1">
        <f t="shared" si="83"/>
        <v>0</v>
      </c>
      <c r="AK308" s="1">
        <f t="shared" si="84"/>
        <v>0</v>
      </c>
      <c r="AL308" s="1">
        <f t="shared" si="85"/>
        <v>1</v>
      </c>
      <c r="AM308" s="1">
        <f t="shared" si="86"/>
        <v>1</v>
      </c>
    </row>
    <row r="309" spans="21:39" x14ac:dyDescent="0.25">
      <c r="U309" s="1" t="s">
        <v>180</v>
      </c>
      <c r="V309" s="1">
        <v>5</v>
      </c>
      <c r="W309" s="1">
        <v>4</v>
      </c>
      <c r="X309" s="1">
        <v>2</v>
      </c>
      <c r="Y309" s="1">
        <f t="shared" si="78"/>
        <v>0</v>
      </c>
      <c r="Z309" s="1">
        <f t="shared" si="79"/>
        <v>0</v>
      </c>
      <c r="AA309" s="1">
        <f t="shared" si="80"/>
        <v>0</v>
      </c>
      <c r="AB309" s="1">
        <f t="shared" si="81"/>
        <v>1</v>
      </c>
      <c r="AC309" s="1">
        <f t="shared" si="82"/>
        <v>1</v>
      </c>
      <c r="AE309" s="1" t="s">
        <v>139</v>
      </c>
      <c r="AF309" s="1">
        <v>4.4000000000000004</v>
      </c>
      <c r="AG309" s="1">
        <v>3</v>
      </c>
      <c r="AH309" s="1">
        <v>1</v>
      </c>
      <c r="AI309" s="1">
        <f t="shared" si="87"/>
        <v>0</v>
      </c>
      <c r="AJ309" s="1">
        <f t="shared" si="83"/>
        <v>0</v>
      </c>
      <c r="AK309" s="1">
        <f t="shared" si="84"/>
        <v>0</v>
      </c>
      <c r="AL309" s="1">
        <f t="shared" si="85"/>
        <v>1</v>
      </c>
      <c r="AM309" s="1">
        <f t="shared" si="86"/>
        <v>1</v>
      </c>
    </row>
    <row r="310" spans="21:39" x14ac:dyDescent="0.25">
      <c r="U310" s="1" t="s">
        <v>134</v>
      </c>
      <c r="V310" s="1">
        <v>6.3</v>
      </c>
      <c r="W310" s="1">
        <v>4</v>
      </c>
      <c r="X310" s="1">
        <v>2</v>
      </c>
      <c r="Y310" s="1">
        <f t="shared" si="78"/>
        <v>0</v>
      </c>
      <c r="Z310" s="1">
        <f t="shared" si="79"/>
        <v>0</v>
      </c>
      <c r="AA310" s="1">
        <f t="shared" si="80"/>
        <v>0</v>
      </c>
      <c r="AB310" s="1">
        <f t="shared" si="81"/>
        <v>1</v>
      </c>
      <c r="AC310" s="1">
        <f t="shared" si="82"/>
        <v>1</v>
      </c>
      <c r="AE310" s="1" t="s">
        <v>157</v>
      </c>
      <c r="AF310" s="1">
        <v>4.4000000000000004</v>
      </c>
      <c r="AG310" s="1">
        <v>3</v>
      </c>
      <c r="AH310" s="1">
        <v>1</v>
      </c>
      <c r="AI310" s="1">
        <f t="shared" si="87"/>
        <v>0</v>
      </c>
      <c r="AJ310" s="1">
        <f t="shared" si="83"/>
        <v>0</v>
      </c>
      <c r="AK310" s="1">
        <f t="shared" si="84"/>
        <v>0</v>
      </c>
      <c r="AL310" s="1">
        <f t="shared" si="85"/>
        <v>1</v>
      </c>
      <c r="AM310" s="1">
        <f t="shared" si="86"/>
        <v>1</v>
      </c>
    </row>
    <row r="311" spans="21:39" x14ac:dyDescent="0.25">
      <c r="U311" s="1" t="s">
        <v>139</v>
      </c>
      <c r="V311" s="1">
        <v>4.4000000000000004</v>
      </c>
      <c r="W311" s="1">
        <v>4</v>
      </c>
      <c r="X311" s="1">
        <v>2</v>
      </c>
      <c r="Y311" s="1">
        <f t="shared" si="78"/>
        <v>0</v>
      </c>
      <c r="Z311" s="1">
        <f t="shared" si="79"/>
        <v>0</v>
      </c>
      <c r="AA311" s="1">
        <f t="shared" si="80"/>
        <v>0</v>
      </c>
      <c r="AB311" s="1">
        <f t="shared" si="81"/>
        <v>1</v>
      </c>
      <c r="AC311" s="1">
        <f t="shared" si="82"/>
        <v>1</v>
      </c>
      <c r="AE311" s="1" t="s">
        <v>159</v>
      </c>
      <c r="AF311" s="1">
        <v>4.3</v>
      </c>
      <c r="AG311" s="1">
        <v>3</v>
      </c>
      <c r="AH311" s="1">
        <v>1</v>
      </c>
      <c r="AI311" s="1">
        <f t="shared" si="87"/>
        <v>0</v>
      </c>
      <c r="AJ311" s="1">
        <f t="shared" si="83"/>
        <v>0</v>
      </c>
      <c r="AK311" s="1">
        <f t="shared" si="84"/>
        <v>0</v>
      </c>
      <c r="AL311" s="1">
        <f t="shared" si="85"/>
        <v>1</v>
      </c>
      <c r="AM311" s="1">
        <f t="shared" si="86"/>
        <v>1</v>
      </c>
    </row>
    <row r="312" spans="21:39" x14ac:dyDescent="0.25">
      <c r="U312" s="1" t="s">
        <v>82</v>
      </c>
      <c r="V312" s="1">
        <v>4.3</v>
      </c>
      <c r="W312" s="1">
        <v>4</v>
      </c>
      <c r="X312" s="1">
        <v>2</v>
      </c>
      <c r="Y312" s="1">
        <f t="shared" si="78"/>
        <v>0</v>
      </c>
      <c r="Z312" s="1">
        <f t="shared" si="79"/>
        <v>0</v>
      </c>
      <c r="AA312" s="1">
        <f t="shared" si="80"/>
        <v>0</v>
      </c>
      <c r="AB312" s="1">
        <f t="shared" si="81"/>
        <v>1</v>
      </c>
      <c r="AC312" s="1">
        <f t="shared" si="82"/>
        <v>1</v>
      </c>
      <c r="AE312" s="1" t="s">
        <v>90</v>
      </c>
      <c r="AF312" s="1">
        <v>4.8</v>
      </c>
      <c r="AG312" s="1">
        <v>3</v>
      </c>
      <c r="AH312" s="1">
        <v>1</v>
      </c>
      <c r="AI312" s="1">
        <f t="shared" si="87"/>
        <v>0</v>
      </c>
      <c r="AJ312" s="1">
        <f t="shared" si="83"/>
        <v>0</v>
      </c>
      <c r="AK312" s="1">
        <f t="shared" si="84"/>
        <v>0</v>
      </c>
      <c r="AL312" s="1">
        <f t="shared" si="85"/>
        <v>1</v>
      </c>
      <c r="AM312" s="1">
        <f t="shared" si="86"/>
        <v>1</v>
      </c>
    </row>
    <row r="313" spans="21:39" x14ac:dyDescent="0.25">
      <c r="U313" s="1" t="s">
        <v>139</v>
      </c>
      <c r="V313" s="1">
        <v>4.4000000000000004</v>
      </c>
      <c r="W313" s="1">
        <v>4</v>
      </c>
      <c r="X313" s="1">
        <v>2</v>
      </c>
      <c r="Y313" s="1">
        <f t="shared" ref="Y313:Y376" si="88">IF(AND((10&gt;X313),(X313&gt;W313),(W313&gt;2)),1,0)</f>
        <v>0</v>
      </c>
      <c r="Z313" s="1">
        <f t="shared" si="79"/>
        <v>0</v>
      </c>
      <c r="AA313" s="1">
        <f t="shared" si="80"/>
        <v>0</v>
      </c>
      <c r="AB313" s="1">
        <f t="shared" si="81"/>
        <v>1</v>
      </c>
      <c r="AC313" s="1">
        <f t="shared" si="82"/>
        <v>1</v>
      </c>
      <c r="AE313" s="1" t="s">
        <v>101</v>
      </c>
      <c r="AF313" s="1">
        <v>4.9000000000000004</v>
      </c>
      <c r="AG313" s="1">
        <v>3</v>
      </c>
      <c r="AH313" s="1">
        <v>1</v>
      </c>
      <c r="AI313" s="1">
        <f t="shared" si="87"/>
        <v>0</v>
      </c>
      <c r="AJ313" s="1">
        <f t="shared" si="83"/>
        <v>0</v>
      </c>
      <c r="AK313" s="1">
        <f t="shared" si="84"/>
        <v>0</v>
      </c>
      <c r="AL313" s="1">
        <f t="shared" si="85"/>
        <v>1</v>
      </c>
      <c r="AM313" s="1">
        <f t="shared" si="86"/>
        <v>1</v>
      </c>
    </row>
    <row r="314" spans="21:39" x14ac:dyDescent="0.25">
      <c r="U314" s="1" t="s">
        <v>166</v>
      </c>
      <c r="V314" s="1">
        <v>4.3</v>
      </c>
      <c r="W314" s="1">
        <v>4</v>
      </c>
      <c r="X314" s="1">
        <v>2</v>
      </c>
      <c r="Y314" s="1">
        <f t="shared" si="88"/>
        <v>0</v>
      </c>
      <c r="Z314" s="1">
        <f t="shared" si="79"/>
        <v>0</v>
      </c>
      <c r="AA314" s="1">
        <f t="shared" si="80"/>
        <v>0</v>
      </c>
      <c r="AB314" s="1">
        <f t="shared" si="81"/>
        <v>1</v>
      </c>
      <c r="AC314" s="1">
        <f t="shared" si="82"/>
        <v>1</v>
      </c>
      <c r="AE314" s="1" t="s">
        <v>128</v>
      </c>
      <c r="AF314" s="1">
        <v>4.3</v>
      </c>
      <c r="AG314" s="1">
        <v>3</v>
      </c>
      <c r="AH314" s="1">
        <v>1</v>
      </c>
      <c r="AI314" s="1">
        <f t="shared" si="87"/>
        <v>0</v>
      </c>
      <c r="AJ314" s="1">
        <f t="shared" si="83"/>
        <v>0</v>
      </c>
      <c r="AK314" s="1">
        <f t="shared" si="84"/>
        <v>0</v>
      </c>
      <c r="AL314" s="1">
        <f t="shared" si="85"/>
        <v>1</v>
      </c>
      <c r="AM314" s="1">
        <f t="shared" si="86"/>
        <v>1</v>
      </c>
    </row>
    <row r="315" spans="21:39" x14ac:dyDescent="0.25">
      <c r="U315" s="1" t="s">
        <v>102</v>
      </c>
      <c r="V315" s="1">
        <v>4.3</v>
      </c>
      <c r="W315" s="1">
        <v>4</v>
      </c>
      <c r="X315" s="1">
        <v>2</v>
      </c>
      <c r="Y315" s="1">
        <f t="shared" si="88"/>
        <v>0</v>
      </c>
      <c r="Z315" s="1">
        <f t="shared" si="79"/>
        <v>0</v>
      </c>
      <c r="AA315" s="1">
        <f t="shared" si="80"/>
        <v>0</v>
      </c>
      <c r="AB315" s="1">
        <f t="shared" si="81"/>
        <v>1</v>
      </c>
      <c r="AC315" s="1">
        <f t="shared" si="82"/>
        <v>1</v>
      </c>
      <c r="AE315" s="1" t="s">
        <v>185</v>
      </c>
      <c r="AF315" s="1">
        <v>4.5</v>
      </c>
      <c r="AG315" s="1">
        <v>3</v>
      </c>
      <c r="AH315" s="1">
        <v>1</v>
      </c>
      <c r="AI315" s="1">
        <f t="shared" si="87"/>
        <v>0</v>
      </c>
      <c r="AJ315" s="1">
        <f t="shared" si="83"/>
        <v>0</v>
      </c>
      <c r="AK315" s="1">
        <f t="shared" si="84"/>
        <v>0</v>
      </c>
      <c r="AL315" s="1">
        <f t="shared" si="85"/>
        <v>1</v>
      </c>
      <c r="AM315" s="1">
        <f t="shared" si="86"/>
        <v>1</v>
      </c>
    </row>
    <row r="316" spans="21:39" x14ac:dyDescent="0.25">
      <c r="U316" s="1" t="s">
        <v>160</v>
      </c>
      <c r="V316" s="1">
        <v>3.9</v>
      </c>
      <c r="W316" s="1">
        <v>4</v>
      </c>
      <c r="X316" s="1">
        <v>2</v>
      </c>
      <c r="Y316" s="1">
        <f t="shared" si="88"/>
        <v>0</v>
      </c>
      <c r="Z316" s="1">
        <f t="shared" si="79"/>
        <v>0</v>
      </c>
      <c r="AA316" s="1">
        <f t="shared" si="80"/>
        <v>0</v>
      </c>
      <c r="AB316" s="1">
        <f t="shared" si="81"/>
        <v>1</v>
      </c>
      <c r="AC316" s="1">
        <f t="shared" si="82"/>
        <v>1</v>
      </c>
      <c r="AE316" s="1" t="s">
        <v>163</v>
      </c>
      <c r="AF316" s="1">
        <v>5.6</v>
      </c>
      <c r="AG316" s="1">
        <v>3</v>
      </c>
      <c r="AH316" s="1">
        <v>1</v>
      </c>
      <c r="AI316" s="1">
        <f t="shared" si="87"/>
        <v>0</v>
      </c>
      <c r="AJ316" s="1">
        <f t="shared" si="83"/>
        <v>0</v>
      </c>
      <c r="AK316" s="1">
        <f t="shared" si="84"/>
        <v>0</v>
      </c>
      <c r="AL316" s="1">
        <f t="shared" si="85"/>
        <v>1</v>
      </c>
      <c r="AM316" s="1">
        <f t="shared" si="86"/>
        <v>1</v>
      </c>
    </row>
    <row r="317" spans="21:39" x14ac:dyDescent="0.25">
      <c r="U317" s="1" t="s">
        <v>100</v>
      </c>
      <c r="V317" s="1">
        <v>4.8</v>
      </c>
      <c r="W317" s="1">
        <v>4</v>
      </c>
      <c r="X317" s="1">
        <v>2</v>
      </c>
      <c r="Y317" s="1">
        <f t="shared" si="88"/>
        <v>0</v>
      </c>
      <c r="Z317" s="1">
        <f t="shared" si="79"/>
        <v>0</v>
      </c>
      <c r="AA317" s="1">
        <f t="shared" si="80"/>
        <v>0</v>
      </c>
      <c r="AB317" s="1">
        <f t="shared" si="81"/>
        <v>1</v>
      </c>
      <c r="AC317" s="1">
        <f t="shared" si="82"/>
        <v>1</v>
      </c>
      <c r="AE317" s="1" t="s">
        <v>96</v>
      </c>
      <c r="AF317" s="1">
        <v>4.9000000000000004</v>
      </c>
      <c r="AG317" s="1">
        <v>3</v>
      </c>
      <c r="AH317" s="1">
        <v>1</v>
      </c>
      <c r="AI317" s="1">
        <f t="shared" si="87"/>
        <v>0</v>
      </c>
      <c r="AJ317" s="1">
        <f t="shared" si="83"/>
        <v>0</v>
      </c>
      <c r="AK317" s="1">
        <f t="shared" si="84"/>
        <v>0</v>
      </c>
      <c r="AL317" s="1">
        <f t="shared" si="85"/>
        <v>1</v>
      </c>
      <c r="AM317" s="1">
        <f t="shared" si="86"/>
        <v>1</v>
      </c>
    </row>
    <row r="318" spans="21:39" x14ac:dyDescent="0.25">
      <c r="U318" s="1" t="s">
        <v>130</v>
      </c>
      <c r="V318" s="1">
        <v>4.0999999999999996</v>
      </c>
      <c r="W318" s="1">
        <v>4</v>
      </c>
      <c r="X318" s="1">
        <v>2</v>
      </c>
      <c r="Y318" s="1">
        <f t="shared" si="88"/>
        <v>0</v>
      </c>
      <c r="Z318" s="1">
        <f t="shared" si="79"/>
        <v>0</v>
      </c>
      <c r="AA318" s="1">
        <f t="shared" si="80"/>
        <v>0</v>
      </c>
      <c r="AB318" s="1">
        <f t="shared" si="81"/>
        <v>1</v>
      </c>
      <c r="AC318" s="1">
        <f t="shared" si="82"/>
        <v>1</v>
      </c>
      <c r="AE318" s="1" t="s">
        <v>98</v>
      </c>
      <c r="AF318" s="1">
        <v>5</v>
      </c>
      <c r="AG318" s="1">
        <v>3</v>
      </c>
      <c r="AH318" s="1">
        <v>1</v>
      </c>
      <c r="AI318" s="1">
        <f t="shared" si="87"/>
        <v>0</v>
      </c>
      <c r="AJ318" s="1">
        <f t="shared" si="83"/>
        <v>0</v>
      </c>
      <c r="AK318" s="1">
        <f t="shared" si="84"/>
        <v>0</v>
      </c>
      <c r="AL318" s="1">
        <f t="shared" si="85"/>
        <v>1</v>
      </c>
      <c r="AM318" s="1">
        <f t="shared" si="86"/>
        <v>1</v>
      </c>
    </row>
    <row r="319" spans="21:39" x14ac:dyDescent="0.25">
      <c r="U319" s="1" t="s">
        <v>161</v>
      </c>
      <c r="V319" s="1">
        <v>4.2</v>
      </c>
      <c r="W319" s="1">
        <v>4</v>
      </c>
      <c r="X319" s="1">
        <v>2</v>
      </c>
      <c r="Y319" s="1">
        <f t="shared" si="88"/>
        <v>0</v>
      </c>
      <c r="Z319" s="1">
        <f t="shared" si="79"/>
        <v>0</v>
      </c>
      <c r="AA319" s="1">
        <f t="shared" si="80"/>
        <v>0</v>
      </c>
      <c r="AB319" s="1">
        <f t="shared" si="81"/>
        <v>1</v>
      </c>
      <c r="AC319" s="1">
        <f t="shared" si="82"/>
        <v>1</v>
      </c>
      <c r="AE319" s="1" t="s">
        <v>112</v>
      </c>
      <c r="AF319" s="1">
        <v>4.9000000000000004</v>
      </c>
      <c r="AG319" s="1">
        <v>3</v>
      </c>
      <c r="AH319" s="1">
        <v>1</v>
      </c>
      <c r="AI319" s="1">
        <f t="shared" si="87"/>
        <v>0</v>
      </c>
      <c r="AJ319" s="1">
        <f t="shared" si="83"/>
        <v>0</v>
      </c>
      <c r="AK319" s="1">
        <f t="shared" si="84"/>
        <v>0</v>
      </c>
      <c r="AL319" s="1">
        <f t="shared" si="85"/>
        <v>1</v>
      </c>
      <c r="AM319" s="1">
        <f t="shared" si="86"/>
        <v>1</v>
      </c>
    </row>
    <row r="320" spans="21:39" x14ac:dyDescent="0.25">
      <c r="U320" s="1" t="s">
        <v>163</v>
      </c>
      <c r="V320" s="1">
        <v>5.6</v>
      </c>
      <c r="W320" s="1">
        <v>4</v>
      </c>
      <c r="X320" s="1">
        <v>2</v>
      </c>
      <c r="Y320" s="1">
        <f t="shared" si="88"/>
        <v>0</v>
      </c>
      <c r="Z320" s="1">
        <f t="shared" si="79"/>
        <v>0</v>
      </c>
      <c r="AA320" s="1">
        <f t="shared" si="80"/>
        <v>0</v>
      </c>
      <c r="AB320" s="1">
        <f t="shared" si="81"/>
        <v>1</v>
      </c>
      <c r="AC320" s="1">
        <f t="shared" si="82"/>
        <v>1</v>
      </c>
      <c r="AE320" s="1" t="s">
        <v>188</v>
      </c>
      <c r="AF320" s="1">
        <v>4.3</v>
      </c>
      <c r="AG320" s="1">
        <v>3</v>
      </c>
      <c r="AH320" s="1">
        <v>1</v>
      </c>
      <c r="AI320" s="1">
        <f t="shared" si="87"/>
        <v>0</v>
      </c>
      <c r="AJ320" s="1">
        <f t="shared" si="83"/>
        <v>0</v>
      </c>
      <c r="AK320" s="1">
        <f t="shared" si="84"/>
        <v>0</v>
      </c>
      <c r="AL320" s="1">
        <f t="shared" si="85"/>
        <v>1</v>
      </c>
      <c r="AM320" s="1">
        <f t="shared" si="86"/>
        <v>1</v>
      </c>
    </row>
    <row r="321" spans="21:39" x14ac:dyDescent="0.25">
      <c r="U321" s="1" t="s">
        <v>74</v>
      </c>
      <c r="V321" s="1">
        <v>4.4000000000000004</v>
      </c>
      <c r="W321" s="1">
        <v>4</v>
      </c>
      <c r="X321" s="1">
        <v>2</v>
      </c>
      <c r="Y321" s="1">
        <f t="shared" si="88"/>
        <v>0</v>
      </c>
      <c r="Z321" s="1">
        <f t="shared" si="79"/>
        <v>0</v>
      </c>
      <c r="AA321" s="1">
        <f t="shared" si="80"/>
        <v>0</v>
      </c>
      <c r="AB321" s="1">
        <f t="shared" si="81"/>
        <v>1</v>
      </c>
      <c r="AC321" s="1">
        <f t="shared" si="82"/>
        <v>1</v>
      </c>
      <c r="AE321" s="1" t="s">
        <v>147</v>
      </c>
      <c r="AF321" s="1">
        <v>5.0999999999999996</v>
      </c>
      <c r="AG321" s="1">
        <v>3</v>
      </c>
      <c r="AH321" s="1">
        <v>1</v>
      </c>
      <c r="AI321" s="1">
        <f t="shared" si="87"/>
        <v>0</v>
      </c>
      <c r="AJ321" s="1">
        <f t="shared" si="83"/>
        <v>0</v>
      </c>
      <c r="AK321" s="1">
        <f t="shared" si="84"/>
        <v>0</v>
      </c>
      <c r="AL321" s="1">
        <f t="shared" si="85"/>
        <v>1</v>
      </c>
      <c r="AM321" s="1">
        <f t="shared" si="86"/>
        <v>1</v>
      </c>
    </row>
    <row r="322" spans="21:39" x14ac:dyDescent="0.25">
      <c r="U322" s="1" t="s">
        <v>77</v>
      </c>
      <c r="V322" s="1">
        <v>4.7</v>
      </c>
      <c r="W322" s="1">
        <v>4</v>
      </c>
      <c r="X322" s="1">
        <v>2</v>
      </c>
      <c r="Y322" s="1">
        <f t="shared" si="88"/>
        <v>0</v>
      </c>
      <c r="Z322" s="1">
        <f t="shared" ref="Z322:Z385" si="89">IF(AND((X322&lt;W322),(X322&gt;2),(W322&lt;10)),1,0)</f>
        <v>0</v>
      </c>
      <c r="AA322" s="1">
        <f t="shared" ref="AA322:AA385" si="90">IF(X322&gt;=10,1,0)</f>
        <v>0</v>
      </c>
      <c r="AB322" s="1">
        <f t="shared" ref="AB322:AB385" si="91">IF(X322&lt;=2,1,0)</f>
        <v>1</v>
      </c>
      <c r="AC322" s="1">
        <f t="shared" ref="AC322:AC385" si="92">SUM(Y322:AB322)</f>
        <v>1</v>
      </c>
      <c r="AE322" s="1" t="s">
        <v>149</v>
      </c>
      <c r="AF322" s="1">
        <v>4.4000000000000004</v>
      </c>
      <c r="AG322" s="1">
        <v>3</v>
      </c>
      <c r="AH322" s="1">
        <v>1</v>
      </c>
      <c r="AI322" s="1">
        <f t="shared" si="87"/>
        <v>0</v>
      </c>
      <c r="AJ322" s="1">
        <f t="shared" ref="AJ322:AJ385" si="93">IF(AND((AH322&lt;AG322),(AH322&gt;2),(AG322&lt;10)),1,0)</f>
        <v>0</v>
      </c>
      <c r="AK322" s="1">
        <f t="shared" ref="AK322:AK385" si="94">IF(AH322&gt;=10,1,0)</f>
        <v>0</v>
      </c>
      <c r="AL322" s="1">
        <f t="shared" ref="AL322:AL385" si="95">IF(AH322&lt;=2,1,0)</f>
        <v>1</v>
      </c>
      <c r="AM322" s="1">
        <f t="shared" ref="AM322:AM385" si="96">SUM(AI322:AL322)</f>
        <v>1</v>
      </c>
    </row>
    <row r="323" spans="21:39" x14ac:dyDescent="0.25">
      <c r="U323" s="1" t="s">
        <v>80</v>
      </c>
      <c r="V323" s="1">
        <v>4.9000000000000004</v>
      </c>
      <c r="W323" s="1">
        <v>4</v>
      </c>
      <c r="X323" s="1">
        <v>2</v>
      </c>
      <c r="Y323" s="1">
        <f t="shared" si="88"/>
        <v>0</v>
      </c>
      <c r="Z323" s="1">
        <f t="shared" si="89"/>
        <v>0</v>
      </c>
      <c r="AA323" s="1">
        <f t="shared" si="90"/>
        <v>0</v>
      </c>
      <c r="AB323" s="1">
        <f t="shared" si="91"/>
        <v>1</v>
      </c>
      <c r="AC323" s="1">
        <f t="shared" si="92"/>
        <v>1</v>
      </c>
      <c r="AE323" s="1" t="s">
        <v>90</v>
      </c>
      <c r="AF323" s="1">
        <v>4.8</v>
      </c>
      <c r="AG323" s="1">
        <v>3</v>
      </c>
      <c r="AH323" s="1">
        <v>1</v>
      </c>
      <c r="AI323" s="1">
        <f t="shared" si="87"/>
        <v>0</v>
      </c>
      <c r="AJ323" s="1">
        <f t="shared" si="93"/>
        <v>0</v>
      </c>
      <c r="AK323" s="1">
        <f t="shared" si="94"/>
        <v>0</v>
      </c>
      <c r="AL323" s="1">
        <f t="shared" si="95"/>
        <v>1</v>
      </c>
      <c r="AM323" s="1">
        <f t="shared" si="96"/>
        <v>1</v>
      </c>
    </row>
    <row r="324" spans="21:39" x14ac:dyDescent="0.25">
      <c r="U324" s="1" t="s">
        <v>98</v>
      </c>
      <c r="V324" s="1">
        <v>5</v>
      </c>
      <c r="W324" s="1">
        <v>4</v>
      </c>
      <c r="X324" s="1">
        <v>2</v>
      </c>
      <c r="Y324" s="1">
        <f t="shared" si="88"/>
        <v>0</v>
      </c>
      <c r="Z324" s="1">
        <f t="shared" si="89"/>
        <v>0</v>
      </c>
      <c r="AA324" s="1">
        <f t="shared" si="90"/>
        <v>0</v>
      </c>
      <c r="AB324" s="1">
        <f t="shared" si="91"/>
        <v>1</v>
      </c>
      <c r="AC324" s="1">
        <f t="shared" si="92"/>
        <v>1</v>
      </c>
      <c r="AE324" s="1" t="s">
        <v>95</v>
      </c>
      <c r="AF324" s="1">
        <v>5.2</v>
      </c>
      <c r="AG324" s="1">
        <v>3</v>
      </c>
      <c r="AH324" s="1">
        <v>1</v>
      </c>
      <c r="AI324" s="1">
        <f t="shared" si="87"/>
        <v>0</v>
      </c>
      <c r="AJ324" s="1">
        <f t="shared" si="93"/>
        <v>0</v>
      </c>
      <c r="AK324" s="1">
        <f t="shared" si="94"/>
        <v>0</v>
      </c>
      <c r="AL324" s="1">
        <f t="shared" si="95"/>
        <v>1</v>
      </c>
      <c r="AM324" s="1">
        <f t="shared" si="96"/>
        <v>1</v>
      </c>
    </row>
    <row r="325" spans="21:39" x14ac:dyDescent="0.25">
      <c r="U325" s="1" t="s">
        <v>167</v>
      </c>
      <c r="V325" s="1">
        <v>4.5</v>
      </c>
      <c r="W325" s="1">
        <v>4</v>
      </c>
      <c r="X325" s="1">
        <v>2</v>
      </c>
      <c r="Y325" s="1">
        <f t="shared" si="88"/>
        <v>0</v>
      </c>
      <c r="Z325" s="1">
        <f t="shared" si="89"/>
        <v>0</v>
      </c>
      <c r="AA325" s="1">
        <f t="shared" si="90"/>
        <v>0</v>
      </c>
      <c r="AB325" s="1">
        <f t="shared" si="91"/>
        <v>1</v>
      </c>
      <c r="AC325" s="1">
        <f t="shared" si="92"/>
        <v>1</v>
      </c>
      <c r="AE325" s="1" t="s">
        <v>118</v>
      </c>
      <c r="AF325" s="1">
        <v>6.2</v>
      </c>
      <c r="AG325" s="1">
        <v>3</v>
      </c>
      <c r="AH325" s="1">
        <v>1</v>
      </c>
      <c r="AI325" s="1">
        <f t="shared" si="87"/>
        <v>0</v>
      </c>
      <c r="AJ325" s="1">
        <f t="shared" si="93"/>
        <v>0</v>
      </c>
      <c r="AK325" s="1">
        <f t="shared" si="94"/>
        <v>0</v>
      </c>
      <c r="AL325" s="1">
        <f t="shared" si="95"/>
        <v>1</v>
      </c>
      <c r="AM325" s="1">
        <f t="shared" si="96"/>
        <v>1</v>
      </c>
    </row>
    <row r="326" spans="21:39" x14ac:dyDescent="0.25">
      <c r="U326" s="1" t="s">
        <v>195</v>
      </c>
      <c r="V326" s="1">
        <v>4.5</v>
      </c>
      <c r="W326" s="1">
        <v>4</v>
      </c>
      <c r="X326" s="1">
        <v>2</v>
      </c>
      <c r="Y326" s="1">
        <f t="shared" si="88"/>
        <v>0</v>
      </c>
      <c r="Z326" s="1">
        <f t="shared" si="89"/>
        <v>0</v>
      </c>
      <c r="AA326" s="1">
        <f t="shared" si="90"/>
        <v>0</v>
      </c>
      <c r="AB326" s="1">
        <f t="shared" si="91"/>
        <v>1</v>
      </c>
      <c r="AC326" s="1">
        <f t="shared" si="92"/>
        <v>1</v>
      </c>
      <c r="AE326" s="1" t="s">
        <v>62</v>
      </c>
      <c r="AF326" s="1">
        <v>4.5</v>
      </c>
      <c r="AG326" s="1">
        <v>3</v>
      </c>
      <c r="AH326" s="1">
        <v>1</v>
      </c>
      <c r="AI326" s="1">
        <f t="shared" si="87"/>
        <v>0</v>
      </c>
      <c r="AJ326" s="1">
        <f t="shared" si="93"/>
        <v>0</v>
      </c>
      <c r="AK326" s="1">
        <f t="shared" si="94"/>
        <v>0</v>
      </c>
      <c r="AL326" s="1">
        <f t="shared" si="95"/>
        <v>1</v>
      </c>
      <c r="AM326" s="1">
        <f t="shared" si="96"/>
        <v>1</v>
      </c>
    </row>
    <row r="327" spans="21:39" x14ac:dyDescent="0.25">
      <c r="U327" s="1" t="s">
        <v>110</v>
      </c>
      <c r="V327" s="1">
        <v>4.3</v>
      </c>
      <c r="W327" s="1">
        <v>4</v>
      </c>
      <c r="X327" s="1">
        <v>2</v>
      </c>
      <c r="Y327" s="1">
        <f t="shared" si="88"/>
        <v>0</v>
      </c>
      <c r="Z327" s="1">
        <f t="shared" si="89"/>
        <v>0</v>
      </c>
      <c r="AA327" s="1">
        <f t="shared" si="90"/>
        <v>0</v>
      </c>
      <c r="AB327" s="1">
        <f t="shared" si="91"/>
        <v>1</v>
      </c>
      <c r="AC327" s="1">
        <f t="shared" si="92"/>
        <v>1</v>
      </c>
      <c r="AE327" s="1" t="s">
        <v>72</v>
      </c>
      <c r="AF327" s="1">
        <v>5.0999999999999996</v>
      </c>
      <c r="AG327" s="1">
        <v>3</v>
      </c>
      <c r="AH327" s="1">
        <v>1</v>
      </c>
      <c r="AI327" s="1">
        <f t="shared" si="87"/>
        <v>0</v>
      </c>
      <c r="AJ327" s="1">
        <f t="shared" si="93"/>
        <v>0</v>
      </c>
      <c r="AK327" s="1">
        <f t="shared" si="94"/>
        <v>0</v>
      </c>
      <c r="AL327" s="1">
        <f t="shared" si="95"/>
        <v>1</v>
      </c>
      <c r="AM327" s="1">
        <f t="shared" si="96"/>
        <v>1</v>
      </c>
    </row>
    <row r="328" spans="21:39" x14ac:dyDescent="0.25">
      <c r="U328" s="1" t="s">
        <v>179</v>
      </c>
      <c r="V328" s="1">
        <v>5.4</v>
      </c>
      <c r="W328" s="1">
        <v>4</v>
      </c>
      <c r="X328" s="1">
        <v>2</v>
      </c>
      <c r="Y328" s="1">
        <f t="shared" si="88"/>
        <v>0</v>
      </c>
      <c r="Z328" s="1">
        <f t="shared" si="89"/>
        <v>0</v>
      </c>
      <c r="AA328" s="1">
        <f t="shared" si="90"/>
        <v>0</v>
      </c>
      <c r="AB328" s="1">
        <f t="shared" si="91"/>
        <v>1</v>
      </c>
      <c r="AC328" s="1">
        <f t="shared" si="92"/>
        <v>1</v>
      </c>
      <c r="AE328" s="1" t="s">
        <v>76</v>
      </c>
      <c r="AF328" s="1">
        <v>4.9000000000000004</v>
      </c>
      <c r="AG328" s="1">
        <v>3</v>
      </c>
      <c r="AH328" s="1">
        <v>1</v>
      </c>
      <c r="AI328" s="1">
        <f t="shared" si="87"/>
        <v>0</v>
      </c>
      <c r="AJ328" s="1">
        <f t="shared" si="93"/>
        <v>0</v>
      </c>
      <c r="AK328" s="1">
        <f t="shared" si="94"/>
        <v>0</v>
      </c>
      <c r="AL328" s="1">
        <f t="shared" si="95"/>
        <v>1</v>
      </c>
      <c r="AM328" s="1">
        <f t="shared" si="96"/>
        <v>1</v>
      </c>
    </row>
    <row r="329" spans="21:39" x14ac:dyDescent="0.25">
      <c r="U329" s="1" t="s">
        <v>129</v>
      </c>
      <c r="V329" s="1">
        <v>4.8</v>
      </c>
      <c r="W329" s="1">
        <v>4</v>
      </c>
      <c r="X329" s="1">
        <v>2</v>
      </c>
      <c r="Y329" s="1">
        <f t="shared" si="88"/>
        <v>0</v>
      </c>
      <c r="Z329" s="1">
        <f t="shared" si="89"/>
        <v>0</v>
      </c>
      <c r="AA329" s="1">
        <f t="shared" si="90"/>
        <v>0</v>
      </c>
      <c r="AB329" s="1">
        <f t="shared" si="91"/>
        <v>1</v>
      </c>
      <c r="AC329" s="1">
        <f t="shared" si="92"/>
        <v>1</v>
      </c>
      <c r="AE329" s="1" t="s">
        <v>85</v>
      </c>
      <c r="AF329" s="1">
        <v>4.8</v>
      </c>
      <c r="AG329" s="1">
        <v>3</v>
      </c>
      <c r="AH329" s="1">
        <v>1</v>
      </c>
      <c r="AI329" s="1">
        <f t="shared" si="87"/>
        <v>0</v>
      </c>
      <c r="AJ329" s="1">
        <f t="shared" si="93"/>
        <v>0</v>
      </c>
      <c r="AK329" s="1">
        <f t="shared" si="94"/>
        <v>0</v>
      </c>
      <c r="AL329" s="1">
        <f t="shared" si="95"/>
        <v>1</v>
      </c>
      <c r="AM329" s="1">
        <f t="shared" si="96"/>
        <v>1</v>
      </c>
    </row>
    <row r="330" spans="21:39" x14ac:dyDescent="0.25">
      <c r="U330" s="1" t="s">
        <v>139</v>
      </c>
      <c r="V330" s="1">
        <v>4.4000000000000004</v>
      </c>
      <c r="W330" s="1">
        <v>4</v>
      </c>
      <c r="X330" s="1">
        <v>2</v>
      </c>
      <c r="Y330" s="1">
        <f t="shared" si="88"/>
        <v>0</v>
      </c>
      <c r="Z330" s="1">
        <f t="shared" si="89"/>
        <v>0</v>
      </c>
      <c r="AA330" s="1">
        <f t="shared" si="90"/>
        <v>0</v>
      </c>
      <c r="AB330" s="1">
        <f t="shared" si="91"/>
        <v>1</v>
      </c>
      <c r="AC330" s="1">
        <f t="shared" si="92"/>
        <v>1</v>
      </c>
      <c r="AE330" s="1" t="s">
        <v>112</v>
      </c>
      <c r="AF330" s="1">
        <v>4.9000000000000004</v>
      </c>
      <c r="AG330" s="1">
        <v>3</v>
      </c>
      <c r="AH330" s="1">
        <v>1</v>
      </c>
      <c r="AI330" s="1">
        <f t="shared" si="87"/>
        <v>0</v>
      </c>
      <c r="AJ330" s="1">
        <f t="shared" si="93"/>
        <v>0</v>
      </c>
      <c r="AK330" s="1">
        <f t="shared" si="94"/>
        <v>0</v>
      </c>
      <c r="AL330" s="1">
        <f t="shared" si="95"/>
        <v>1</v>
      </c>
      <c r="AM330" s="1">
        <f t="shared" si="96"/>
        <v>1</v>
      </c>
    </row>
    <row r="331" spans="21:39" x14ac:dyDescent="0.25">
      <c r="U331" s="1" t="s">
        <v>192</v>
      </c>
      <c r="V331" s="1">
        <v>5.6</v>
      </c>
      <c r="W331" s="1">
        <v>4</v>
      </c>
      <c r="X331" s="1">
        <v>2</v>
      </c>
      <c r="Y331" s="1">
        <f t="shared" si="88"/>
        <v>0</v>
      </c>
      <c r="Z331" s="1">
        <f t="shared" si="89"/>
        <v>0</v>
      </c>
      <c r="AA331" s="1">
        <f t="shared" si="90"/>
        <v>0</v>
      </c>
      <c r="AB331" s="1">
        <f t="shared" si="91"/>
        <v>1</v>
      </c>
      <c r="AC331" s="1">
        <f t="shared" si="92"/>
        <v>1</v>
      </c>
      <c r="AE331" s="1" t="s">
        <v>114</v>
      </c>
      <c r="AF331" s="1">
        <v>4.5</v>
      </c>
      <c r="AG331" s="1">
        <v>3</v>
      </c>
      <c r="AH331" s="1">
        <v>1</v>
      </c>
      <c r="AI331" s="1">
        <f t="shared" si="87"/>
        <v>0</v>
      </c>
      <c r="AJ331" s="1">
        <f t="shared" si="93"/>
        <v>0</v>
      </c>
      <c r="AK331" s="1">
        <f t="shared" si="94"/>
        <v>0</v>
      </c>
      <c r="AL331" s="1">
        <f t="shared" si="95"/>
        <v>1</v>
      </c>
      <c r="AM331" s="1">
        <f t="shared" si="96"/>
        <v>1</v>
      </c>
    </row>
    <row r="332" spans="21:39" x14ac:dyDescent="0.25">
      <c r="U332" s="1" t="s">
        <v>170</v>
      </c>
      <c r="V332" s="1">
        <v>5.3</v>
      </c>
      <c r="W332" s="1">
        <v>4</v>
      </c>
      <c r="X332" s="1">
        <v>2</v>
      </c>
      <c r="Y332" s="1">
        <f t="shared" si="88"/>
        <v>0</v>
      </c>
      <c r="Z332" s="1">
        <f t="shared" si="89"/>
        <v>0</v>
      </c>
      <c r="AA332" s="1">
        <f t="shared" si="90"/>
        <v>0</v>
      </c>
      <c r="AB332" s="1">
        <f t="shared" si="91"/>
        <v>1</v>
      </c>
      <c r="AC332" s="1">
        <f t="shared" si="92"/>
        <v>1</v>
      </c>
      <c r="AE332" s="1" t="s">
        <v>178</v>
      </c>
      <c r="AF332" s="1">
        <v>5.3</v>
      </c>
      <c r="AG332" s="1">
        <v>3</v>
      </c>
      <c r="AH332" s="1">
        <v>1</v>
      </c>
      <c r="AI332" s="1">
        <f t="shared" si="87"/>
        <v>0</v>
      </c>
      <c r="AJ332" s="1">
        <f t="shared" si="93"/>
        <v>0</v>
      </c>
      <c r="AK332" s="1">
        <f t="shared" si="94"/>
        <v>0</v>
      </c>
      <c r="AL332" s="1">
        <f t="shared" si="95"/>
        <v>1</v>
      </c>
      <c r="AM332" s="1">
        <f t="shared" si="96"/>
        <v>1</v>
      </c>
    </row>
    <row r="333" spans="21:39" x14ac:dyDescent="0.25">
      <c r="U333" s="1" t="s">
        <v>147</v>
      </c>
      <c r="V333" s="1">
        <v>5.0999999999999996</v>
      </c>
      <c r="W333" s="1">
        <v>4</v>
      </c>
      <c r="X333" s="1">
        <v>2</v>
      </c>
      <c r="Y333" s="1">
        <f t="shared" si="88"/>
        <v>0</v>
      </c>
      <c r="Z333" s="1">
        <f t="shared" si="89"/>
        <v>0</v>
      </c>
      <c r="AA333" s="1">
        <f t="shared" si="90"/>
        <v>0</v>
      </c>
      <c r="AB333" s="1">
        <f t="shared" si="91"/>
        <v>1</v>
      </c>
      <c r="AC333" s="1">
        <f t="shared" si="92"/>
        <v>1</v>
      </c>
      <c r="AE333" s="1" t="s">
        <v>170</v>
      </c>
      <c r="AF333" s="1">
        <v>5.3</v>
      </c>
      <c r="AG333" s="1">
        <v>3</v>
      </c>
      <c r="AH333" s="1">
        <v>1</v>
      </c>
      <c r="AI333" s="1">
        <f t="shared" si="87"/>
        <v>0</v>
      </c>
      <c r="AJ333" s="1">
        <f t="shared" si="93"/>
        <v>0</v>
      </c>
      <c r="AK333" s="1">
        <f t="shared" si="94"/>
        <v>0</v>
      </c>
      <c r="AL333" s="1">
        <f t="shared" si="95"/>
        <v>1</v>
      </c>
      <c r="AM333" s="1">
        <f t="shared" si="96"/>
        <v>1</v>
      </c>
    </row>
    <row r="334" spans="21:39" x14ac:dyDescent="0.25">
      <c r="U334" s="1" t="s">
        <v>102</v>
      </c>
      <c r="V334" s="1">
        <v>4.3</v>
      </c>
      <c r="W334" s="1">
        <v>4</v>
      </c>
      <c r="X334" s="1">
        <v>2</v>
      </c>
      <c r="Y334" s="1">
        <f t="shared" si="88"/>
        <v>0</v>
      </c>
      <c r="Z334" s="1">
        <f t="shared" si="89"/>
        <v>0</v>
      </c>
      <c r="AA334" s="1">
        <f t="shared" si="90"/>
        <v>0</v>
      </c>
      <c r="AB334" s="1">
        <f t="shared" si="91"/>
        <v>1</v>
      </c>
      <c r="AC334" s="1">
        <f t="shared" si="92"/>
        <v>1</v>
      </c>
      <c r="AE334" s="1" t="s">
        <v>94</v>
      </c>
      <c r="AF334" s="1">
        <v>4.8</v>
      </c>
      <c r="AG334" s="1">
        <v>3</v>
      </c>
      <c r="AH334" s="1">
        <v>1</v>
      </c>
      <c r="AI334" s="1">
        <f t="shared" si="87"/>
        <v>0</v>
      </c>
      <c r="AJ334" s="1">
        <f t="shared" si="93"/>
        <v>0</v>
      </c>
      <c r="AK334" s="1">
        <f t="shared" si="94"/>
        <v>0</v>
      </c>
      <c r="AL334" s="1">
        <f t="shared" si="95"/>
        <v>1</v>
      </c>
      <c r="AM334" s="1">
        <f t="shared" si="96"/>
        <v>1</v>
      </c>
    </row>
    <row r="335" spans="21:39" x14ac:dyDescent="0.25">
      <c r="U335" s="1" t="s">
        <v>181</v>
      </c>
      <c r="V335" s="1">
        <v>4.5</v>
      </c>
      <c r="W335" s="1">
        <v>4</v>
      </c>
      <c r="X335" s="1">
        <v>2</v>
      </c>
      <c r="Y335" s="1">
        <f t="shared" si="88"/>
        <v>0</v>
      </c>
      <c r="Z335" s="1">
        <f t="shared" si="89"/>
        <v>0</v>
      </c>
      <c r="AA335" s="1">
        <f t="shared" si="90"/>
        <v>0</v>
      </c>
      <c r="AB335" s="1">
        <f t="shared" si="91"/>
        <v>1</v>
      </c>
      <c r="AC335" s="1">
        <f t="shared" si="92"/>
        <v>1</v>
      </c>
      <c r="AE335" s="1" t="s">
        <v>166</v>
      </c>
      <c r="AF335" s="1">
        <v>4.3</v>
      </c>
      <c r="AG335" s="1">
        <v>3</v>
      </c>
      <c r="AH335" s="1">
        <v>1</v>
      </c>
      <c r="AI335" s="1">
        <f t="shared" si="87"/>
        <v>0</v>
      </c>
      <c r="AJ335" s="1">
        <f t="shared" si="93"/>
        <v>0</v>
      </c>
      <c r="AK335" s="1">
        <f t="shared" si="94"/>
        <v>0</v>
      </c>
      <c r="AL335" s="1">
        <f t="shared" si="95"/>
        <v>1</v>
      </c>
      <c r="AM335" s="1">
        <f t="shared" si="96"/>
        <v>1</v>
      </c>
    </row>
    <row r="336" spans="21:39" x14ac:dyDescent="0.25">
      <c r="U336" s="1" t="s">
        <v>134</v>
      </c>
      <c r="V336" s="1">
        <v>6.3</v>
      </c>
      <c r="W336" s="1">
        <v>4</v>
      </c>
      <c r="X336" s="1">
        <v>2</v>
      </c>
      <c r="Y336" s="1">
        <f t="shared" si="88"/>
        <v>0</v>
      </c>
      <c r="Z336" s="1">
        <f t="shared" si="89"/>
        <v>0</v>
      </c>
      <c r="AA336" s="1">
        <f t="shared" si="90"/>
        <v>0</v>
      </c>
      <c r="AB336" s="1">
        <f t="shared" si="91"/>
        <v>1</v>
      </c>
      <c r="AC336" s="1">
        <f t="shared" si="92"/>
        <v>1</v>
      </c>
      <c r="AE336" s="1" t="s">
        <v>108</v>
      </c>
      <c r="AF336" s="1">
        <v>4.4000000000000004</v>
      </c>
      <c r="AG336" s="1">
        <v>3</v>
      </c>
      <c r="AH336" s="1">
        <v>1</v>
      </c>
      <c r="AI336" s="1">
        <f t="shared" si="87"/>
        <v>0</v>
      </c>
      <c r="AJ336" s="1">
        <f t="shared" si="93"/>
        <v>0</v>
      </c>
      <c r="AK336" s="1">
        <f t="shared" si="94"/>
        <v>0</v>
      </c>
      <c r="AL336" s="1">
        <f t="shared" si="95"/>
        <v>1</v>
      </c>
      <c r="AM336" s="1">
        <f t="shared" si="96"/>
        <v>1</v>
      </c>
    </row>
    <row r="337" spans="21:39" x14ac:dyDescent="0.25">
      <c r="U337" s="1" t="s">
        <v>145</v>
      </c>
      <c r="V337" s="1">
        <v>4.7</v>
      </c>
      <c r="W337" s="1">
        <v>4</v>
      </c>
      <c r="X337" s="1">
        <v>2</v>
      </c>
      <c r="Y337" s="1">
        <f t="shared" si="88"/>
        <v>0</v>
      </c>
      <c r="Z337" s="1">
        <f t="shared" si="89"/>
        <v>0</v>
      </c>
      <c r="AA337" s="1">
        <f t="shared" si="90"/>
        <v>0</v>
      </c>
      <c r="AB337" s="1">
        <f t="shared" si="91"/>
        <v>1</v>
      </c>
      <c r="AC337" s="1">
        <f t="shared" si="92"/>
        <v>1</v>
      </c>
      <c r="AE337" s="1" t="s">
        <v>68</v>
      </c>
      <c r="AF337" s="1">
        <v>4.7</v>
      </c>
      <c r="AG337" s="1">
        <v>3</v>
      </c>
      <c r="AH337" s="1">
        <v>1</v>
      </c>
      <c r="AI337" s="1">
        <f t="shared" ref="AI337:AI400" si="97">IF(AND((10&gt;AH337),(AH337&gt;AG337),(AG337&gt;2)),1,0)</f>
        <v>0</v>
      </c>
      <c r="AJ337" s="1">
        <f t="shared" si="93"/>
        <v>0</v>
      </c>
      <c r="AK337" s="1">
        <f t="shared" si="94"/>
        <v>0</v>
      </c>
      <c r="AL337" s="1">
        <f t="shared" si="95"/>
        <v>1</v>
      </c>
      <c r="AM337" s="1">
        <f t="shared" si="96"/>
        <v>1</v>
      </c>
    </row>
    <row r="338" spans="21:39" x14ac:dyDescent="0.25">
      <c r="U338" s="1" t="s">
        <v>65</v>
      </c>
      <c r="V338" s="1">
        <v>5.0999999999999996</v>
      </c>
      <c r="W338" s="1">
        <v>4</v>
      </c>
      <c r="X338" s="1">
        <v>2</v>
      </c>
      <c r="Y338" s="1">
        <f t="shared" si="88"/>
        <v>0</v>
      </c>
      <c r="Z338" s="1">
        <f t="shared" si="89"/>
        <v>0</v>
      </c>
      <c r="AA338" s="1">
        <f t="shared" si="90"/>
        <v>0</v>
      </c>
      <c r="AB338" s="1">
        <f t="shared" si="91"/>
        <v>1</v>
      </c>
      <c r="AC338" s="1">
        <f t="shared" si="92"/>
        <v>1</v>
      </c>
      <c r="AE338" s="1" t="s">
        <v>76</v>
      </c>
      <c r="AF338" s="1">
        <v>4.9000000000000004</v>
      </c>
      <c r="AG338" s="1">
        <v>3</v>
      </c>
      <c r="AH338" s="1">
        <v>1</v>
      </c>
      <c r="AI338" s="1">
        <f t="shared" si="97"/>
        <v>0</v>
      </c>
      <c r="AJ338" s="1">
        <f t="shared" si="93"/>
        <v>0</v>
      </c>
      <c r="AK338" s="1">
        <f t="shared" si="94"/>
        <v>0</v>
      </c>
      <c r="AL338" s="1">
        <f t="shared" si="95"/>
        <v>1</v>
      </c>
      <c r="AM338" s="1">
        <f t="shared" si="96"/>
        <v>1</v>
      </c>
    </row>
    <row r="339" spans="21:39" x14ac:dyDescent="0.25">
      <c r="U339" s="1" t="s">
        <v>89</v>
      </c>
      <c r="V339" s="1">
        <v>6.2</v>
      </c>
      <c r="W339" s="1">
        <v>4</v>
      </c>
      <c r="X339" s="1">
        <v>2</v>
      </c>
      <c r="Y339" s="1">
        <f t="shared" si="88"/>
        <v>0</v>
      </c>
      <c r="Z339" s="1">
        <f t="shared" si="89"/>
        <v>0</v>
      </c>
      <c r="AA339" s="1">
        <f t="shared" si="90"/>
        <v>0</v>
      </c>
      <c r="AB339" s="1">
        <f t="shared" si="91"/>
        <v>1</v>
      </c>
      <c r="AC339" s="1">
        <f t="shared" si="92"/>
        <v>1</v>
      </c>
      <c r="AE339" s="1" t="s">
        <v>80</v>
      </c>
      <c r="AF339" s="1">
        <v>4.9000000000000004</v>
      </c>
      <c r="AG339" s="1">
        <v>3</v>
      </c>
      <c r="AH339" s="1">
        <v>1</v>
      </c>
      <c r="AI339" s="1">
        <f t="shared" si="97"/>
        <v>0</v>
      </c>
      <c r="AJ339" s="1">
        <f t="shared" si="93"/>
        <v>0</v>
      </c>
      <c r="AK339" s="1">
        <f t="shared" si="94"/>
        <v>0</v>
      </c>
      <c r="AL339" s="1">
        <f t="shared" si="95"/>
        <v>1</v>
      </c>
      <c r="AM339" s="1">
        <f t="shared" si="96"/>
        <v>1</v>
      </c>
    </row>
    <row r="340" spans="21:39" x14ac:dyDescent="0.25">
      <c r="U340" s="1" t="s">
        <v>98</v>
      </c>
      <c r="V340" s="1">
        <v>5</v>
      </c>
      <c r="W340" s="1">
        <v>4</v>
      </c>
      <c r="X340" s="1">
        <v>2</v>
      </c>
      <c r="Y340" s="1">
        <f t="shared" si="88"/>
        <v>0</v>
      </c>
      <c r="Z340" s="1">
        <f t="shared" si="89"/>
        <v>0</v>
      </c>
      <c r="AA340" s="1">
        <f t="shared" si="90"/>
        <v>0</v>
      </c>
      <c r="AB340" s="1">
        <f t="shared" si="91"/>
        <v>1</v>
      </c>
      <c r="AC340" s="1">
        <f t="shared" si="92"/>
        <v>1</v>
      </c>
      <c r="AE340" s="1" t="s">
        <v>87</v>
      </c>
      <c r="AF340" s="1">
        <v>5</v>
      </c>
      <c r="AG340" s="1">
        <v>3</v>
      </c>
      <c r="AH340" s="1">
        <v>1</v>
      </c>
      <c r="AI340" s="1">
        <f t="shared" si="97"/>
        <v>0</v>
      </c>
      <c r="AJ340" s="1">
        <f t="shared" si="93"/>
        <v>0</v>
      </c>
      <c r="AK340" s="1">
        <f t="shared" si="94"/>
        <v>0</v>
      </c>
      <c r="AL340" s="1">
        <f t="shared" si="95"/>
        <v>1</v>
      </c>
      <c r="AM340" s="1">
        <f t="shared" si="96"/>
        <v>1</v>
      </c>
    </row>
    <row r="341" spans="21:39" x14ac:dyDescent="0.25">
      <c r="U341" s="1" t="s">
        <v>107</v>
      </c>
      <c r="V341" s="1">
        <v>4.8</v>
      </c>
      <c r="W341" s="1">
        <v>4</v>
      </c>
      <c r="X341" s="1">
        <v>2</v>
      </c>
      <c r="Y341" s="1">
        <f t="shared" si="88"/>
        <v>0</v>
      </c>
      <c r="Z341" s="1">
        <f t="shared" si="89"/>
        <v>0</v>
      </c>
      <c r="AA341" s="1">
        <f t="shared" si="90"/>
        <v>0</v>
      </c>
      <c r="AB341" s="1">
        <f t="shared" si="91"/>
        <v>1</v>
      </c>
      <c r="AC341" s="1">
        <f t="shared" si="92"/>
        <v>1</v>
      </c>
      <c r="AE341" s="1" t="s">
        <v>88</v>
      </c>
      <c r="AF341" s="1">
        <v>4.5</v>
      </c>
      <c r="AG341" s="1">
        <v>3</v>
      </c>
      <c r="AH341" s="1">
        <v>1</v>
      </c>
      <c r="AI341" s="1">
        <f t="shared" si="97"/>
        <v>0</v>
      </c>
      <c r="AJ341" s="1">
        <f t="shared" si="93"/>
        <v>0</v>
      </c>
      <c r="AK341" s="1">
        <f t="shared" si="94"/>
        <v>0</v>
      </c>
      <c r="AL341" s="1">
        <f t="shared" si="95"/>
        <v>1</v>
      </c>
      <c r="AM341" s="1">
        <f t="shared" si="96"/>
        <v>1</v>
      </c>
    </row>
    <row r="342" spans="21:39" x14ac:dyDescent="0.25">
      <c r="U342" s="1" t="s">
        <v>137</v>
      </c>
      <c r="V342" s="1">
        <v>5.3</v>
      </c>
      <c r="W342" s="1">
        <v>4</v>
      </c>
      <c r="X342" s="1">
        <v>2</v>
      </c>
      <c r="Y342" s="1">
        <f t="shared" si="88"/>
        <v>0</v>
      </c>
      <c r="Z342" s="1">
        <f t="shared" si="89"/>
        <v>0</v>
      </c>
      <c r="AA342" s="1">
        <f t="shared" si="90"/>
        <v>0</v>
      </c>
      <c r="AB342" s="1">
        <f t="shared" si="91"/>
        <v>1</v>
      </c>
      <c r="AC342" s="1">
        <f t="shared" si="92"/>
        <v>1</v>
      </c>
      <c r="AE342" s="1" t="s">
        <v>122</v>
      </c>
      <c r="AF342" s="1">
        <v>4.5</v>
      </c>
      <c r="AG342" s="1">
        <v>3</v>
      </c>
      <c r="AH342" s="1">
        <v>1</v>
      </c>
      <c r="AI342" s="1">
        <f t="shared" si="97"/>
        <v>0</v>
      </c>
      <c r="AJ342" s="1">
        <f t="shared" si="93"/>
        <v>0</v>
      </c>
      <c r="AK342" s="1">
        <f t="shared" si="94"/>
        <v>0</v>
      </c>
      <c r="AL342" s="1">
        <f t="shared" si="95"/>
        <v>1</v>
      </c>
      <c r="AM342" s="1">
        <f t="shared" si="96"/>
        <v>1</v>
      </c>
    </row>
    <row r="343" spans="21:39" x14ac:dyDescent="0.25">
      <c r="U343" s="1" t="s">
        <v>193</v>
      </c>
      <c r="V343" s="1">
        <v>4.3</v>
      </c>
      <c r="W343" s="1">
        <v>4</v>
      </c>
      <c r="X343" s="1">
        <v>2</v>
      </c>
      <c r="Y343" s="1">
        <f t="shared" si="88"/>
        <v>0</v>
      </c>
      <c r="Z343" s="1">
        <f t="shared" si="89"/>
        <v>0</v>
      </c>
      <c r="AA343" s="1">
        <f t="shared" si="90"/>
        <v>0</v>
      </c>
      <c r="AB343" s="1">
        <f t="shared" si="91"/>
        <v>1</v>
      </c>
      <c r="AC343" s="1">
        <f t="shared" si="92"/>
        <v>1</v>
      </c>
      <c r="AE343" s="1" t="s">
        <v>149</v>
      </c>
      <c r="AF343" s="1">
        <v>4.4000000000000004</v>
      </c>
      <c r="AG343" s="1">
        <v>3</v>
      </c>
      <c r="AH343" s="1">
        <v>1</v>
      </c>
      <c r="AI343" s="1">
        <f t="shared" si="97"/>
        <v>0</v>
      </c>
      <c r="AJ343" s="1">
        <f t="shared" si="93"/>
        <v>0</v>
      </c>
      <c r="AK343" s="1">
        <f t="shared" si="94"/>
        <v>0</v>
      </c>
      <c r="AL343" s="1">
        <f t="shared" si="95"/>
        <v>1</v>
      </c>
      <c r="AM343" s="1">
        <f t="shared" si="96"/>
        <v>1</v>
      </c>
    </row>
    <row r="344" spans="21:39" x14ac:dyDescent="0.25">
      <c r="U344" s="1" t="s">
        <v>89</v>
      </c>
      <c r="V344" s="1">
        <v>6.2</v>
      </c>
      <c r="W344" s="1">
        <v>4</v>
      </c>
      <c r="X344" s="1">
        <v>2</v>
      </c>
      <c r="Y344" s="1">
        <f t="shared" si="88"/>
        <v>0</v>
      </c>
      <c r="Z344" s="1">
        <f t="shared" si="89"/>
        <v>0</v>
      </c>
      <c r="AA344" s="1">
        <f t="shared" si="90"/>
        <v>0</v>
      </c>
      <c r="AB344" s="1">
        <f t="shared" si="91"/>
        <v>1</v>
      </c>
      <c r="AC344" s="1">
        <f t="shared" si="92"/>
        <v>1</v>
      </c>
      <c r="AE344" s="1" t="s">
        <v>142</v>
      </c>
      <c r="AF344" s="1">
        <v>4.4000000000000004</v>
      </c>
      <c r="AG344" s="1">
        <v>3</v>
      </c>
      <c r="AH344" s="1">
        <v>1</v>
      </c>
      <c r="AI344" s="1">
        <f t="shared" si="97"/>
        <v>0</v>
      </c>
      <c r="AJ344" s="1">
        <f t="shared" si="93"/>
        <v>0</v>
      </c>
      <c r="AK344" s="1">
        <f t="shared" si="94"/>
        <v>0</v>
      </c>
      <c r="AL344" s="1">
        <f t="shared" si="95"/>
        <v>1</v>
      </c>
      <c r="AM344" s="1">
        <f t="shared" si="96"/>
        <v>1</v>
      </c>
    </row>
    <row r="345" spans="21:39" x14ac:dyDescent="0.25">
      <c r="U345" s="1" t="s">
        <v>97</v>
      </c>
      <c r="V345" s="1">
        <v>4.5</v>
      </c>
      <c r="W345" s="1">
        <v>4</v>
      </c>
      <c r="X345" s="1">
        <v>2</v>
      </c>
      <c r="Y345" s="1">
        <f t="shared" si="88"/>
        <v>0</v>
      </c>
      <c r="Z345" s="1">
        <f t="shared" si="89"/>
        <v>0</v>
      </c>
      <c r="AA345" s="1">
        <f t="shared" si="90"/>
        <v>0</v>
      </c>
      <c r="AB345" s="1">
        <f t="shared" si="91"/>
        <v>1</v>
      </c>
      <c r="AC345" s="1">
        <f t="shared" si="92"/>
        <v>1</v>
      </c>
      <c r="AE345" s="1" t="s">
        <v>170</v>
      </c>
      <c r="AF345" s="1">
        <v>5.3</v>
      </c>
      <c r="AG345" s="1">
        <v>3</v>
      </c>
      <c r="AH345" s="1">
        <v>1</v>
      </c>
      <c r="AI345" s="1">
        <f t="shared" si="97"/>
        <v>0</v>
      </c>
      <c r="AJ345" s="1">
        <f t="shared" si="93"/>
        <v>0</v>
      </c>
      <c r="AK345" s="1">
        <f t="shared" si="94"/>
        <v>0</v>
      </c>
      <c r="AL345" s="1">
        <f t="shared" si="95"/>
        <v>1</v>
      </c>
      <c r="AM345" s="1">
        <f t="shared" si="96"/>
        <v>1</v>
      </c>
    </row>
    <row r="346" spans="21:39" x14ac:dyDescent="0.25">
      <c r="U346" s="1" t="s">
        <v>111</v>
      </c>
      <c r="V346" s="1">
        <v>4.5</v>
      </c>
      <c r="W346" s="1">
        <v>4</v>
      </c>
      <c r="X346" s="1">
        <v>2</v>
      </c>
      <c r="Y346" s="1">
        <f t="shared" si="88"/>
        <v>0</v>
      </c>
      <c r="Z346" s="1">
        <f t="shared" si="89"/>
        <v>0</v>
      </c>
      <c r="AA346" s="1">
        <f t="shared" si="90"/>
        <v>0</v>
      </c>
      <c r="AB346" s="1">
        <f t="shared" si="91"/>
        <v>1</v>
      </c>
      <c r="AC346" s="1">
        <f t="shared" si="92"/>
        <v>1</v>
      </c>
      <c r="AE346" s="1" t="s">
        <v>80</v>
      </c>
      <c r="AF346" s="1">
        <v>4.9000000000000004</v>
      </c>
      <c r="AG346" s="1">
        <v>3</v>
      </c>
      <c r="AH346" s="1">
        <v>1</v>
      </c>
      <c r="AI346" s="1">
        <f t="shared" si="97"/>
        <v>0</v>
      </c>
      <c r="AJ346" s="1">
        <f t="shared" si="93"/>
        <v>0</v>
      </c>
      <c r="AK346" s="1">
        <f t="shared" si="94"/>
        <v>0</v>
      </c>
      <c r="AL346" s="1">
        <f t="shared" si="95"/>
        <v>1</v>
      </c>
      <c r="AM346" s="1">
        <f t="shared" si="96"/>
        <v>1</v>
      </c>
    </row>
    <row r="347" spans="21:39" x14ac:dyDescent="0.25">
      <c r="U347" s="1" t="s">
        <v>182</v>
      </c>
      <c r="V347" s="1">
        <v>5.0999999999999996</v>
      </c>
      <c r="W347" s="1">
        <v>4</v>
      </c>
      <c r="X347" s="1">
        <v>2</v>
      </c>
      <c r="Y347" s="1">
        <f t="shared" si="88"/>
        <v>0</v>
      </c>
      <c r="Z347" s="1">
        <f t="shared" si="89"/>
        <v>0</v>
      </c>
      <c r="AA347" s="1">
        <f t="shared" si="90"/>
        <v>0</v>
      </c>
      <c r="AB347" s="1">
        <f t="shared" si="91"/>
        <v>1</v>
      </c>
      <c r="AC347" s="1">
        <f t="shared" si="92"/>
        <v>1</v>
      </c>
      <c r="AE347" s="1" t="s">
        <v>122</v>
      </c>
      <c r="AF347" s="1">
        <v>4.5</v>
      </c>
      <c r="AG347" s="1">
        <v>3</v>
      </c>
      <c r="AH347" s="1">
        <v>1</v>
      </c>
      <c r="AI347" s="1">
        <f t="shared" si="97"/>
        <v>0</v>
      </c>
      <c r="AJ347" s="1">
        <f t="shared" si="93"/>
        <v>0</v>
      </c>
      <c r="AK347" s="1">
        <f t="shared" si="94"/>
        <v>0</v>
      </c>
      <c r="AL347" s="1">
        <f t="shared" si="95"/>
        <v>1</v>
      </c>
      <c r="AM347" s="1">
        <f t="shared" si="96"/>
        <v>1</v>
      </c>
    </row>
    <row r="348" spans="21:39" x14ac:dyDescent="0.25">
      <c r="U348" s="1" t="s">
        <v>159</v>
      </c>
      <c r="V348" s="1">
        <v>4.3</v>
      </c>
      <c r="W348" s="1">
        <v>4</v>
      </c>
      <c r="X348" s="1">
        <v>2</v>
      </c>
      <c r="Y348" s="1">
        <f t="shared" si="88"/>
        <v>0</v>
      </c>
      <c r="Z348" s="1">
        <f t="shared" si="89"/>
        <v>0</v>
      </c>
      <c r="AA348" s="1">
        <f t="shared" si="90"/>
        <v>0</v>
      </c>
      <c r="AB348" s="1">
        <f t="shared" si="91"/>
        <v>1</v>
      </c>
      <c r="AC348" s="1">
        <f t="shared" si="92"/>
        <v>1</v>
      </c>
      <c r="AE348" s="1" t="s">
        <v>177</v>
      </c>
      <c r="AF348" s="1">
        <v>4.8</v>
      </c>
      <c r="AG348" s="1">
        <v>3</v>
      </c>
      <c r="AH348" s="1">
        <v>1</v>
      </c>
      <c r="AI348" s="1">
        <f t="shared" si="97"/>
        <v>0</v>
      </c>
      <c r="AJ348" s="1">
        <f t="shared" si="93"/>
        <v>0</v>
      </c>
      <c r="AK348" s="1">
        <f t="shared" si="94"/>
        <v>0</v>
      </c>
      <c r="AL348" s="1">
        <f t="shared" si="95"/>
        <v>1</v>
      </c>
      <c r="AM348" s="1">
        <f t="shared" si="96"/>
        <v>1</v>
      </c>
    </row>
    <row r="349" spans="21:39" x14ac:dyDescent="0.25">
      <c r="U349" s="1" t="s">
        <v>105</v>
      </c>
      <c r="V349" s="1">
        <v>4.4000000000000004</v>
      </c>
      <c r="W349" s="1">
        <v>4</v>
      </c>
      <c r="X349" s="1">
        <v>2</v>
      </c>
      <c r="Y349" s="1">
        <f t="shared" si="88"/>
        <v>0</v>
      </c>
      <c r="Z349" s="1">
        <f t="shared" si="89"/>
        <v>0</v>
      </c>
      <c r="AA349" s="1">
        <f t="shared" si="90"/>
        <v>0</v>
      </c>
      <c r="AB349" s="1">
        <f t="shared" si="91"/>
        <v>1</v>
      </c>
      <c r="AC349" s="1">
        <f t="shared" si="92"/>
        <v>1</v>
      </c>
      <c r="AE349" s="1" t="s">
        <v>123</v>
      </c>
      <c r="AF349" s="1">
        <v>4.4000000000000004</v>
      </c>
      <c r="AG349" s="1">
        <v>3</v>
      </c>
      <c r="AH349" s="1">
        <v>1</v>
      </c>
      <c r="AI349" s="1">
        <f t="shared" si="97"/>
        <v>0</v>
      </c>
      <c r="AJ349" s="1">
        <f t="shared" si="93"/>
        <v>0</v>
      </c>
      <c r="AK349" s="1">
        <f t="shared" si="94"/>
        <v>0</v>
      </c>
      <c r="AL349" s="1">
        <f t="shared" si="95"/>
        <v>1</v>
      </c>
      <c r="AM349" s="1">
        <f t="shared" si="96"/>
        <v>1</v>
      </c>
    </row>
    <row r="350" spans="21:39" x14ac:dyDescent="0.25">
      <c r="U350" s="1" t="s">
        <v>109</v>
      </c>
      <c r="V350" s="1">
        <v>5.7</v>
      </c>
      <c r="W350" s="1">
        <v>4</v>
      </c>
      <c r="X350" s="1">
        <v>2</v>
      </c>
      <c r="Y350" s="1">
        <f t="shared" si="88"/>
        <v>0</v>
      </c>
      <c r="Z350" s="1">
        <f t="shared" si="89"/>
        <v>0</v>
      </c>
      <c r="AA350" s="1">
        <f t="shared" si="90"/>
        <v>0</v>
      </c>
      <c r="AB350" s="1">
        <f t="shared" si="91"/>
        <v>1</v>
      </c>
      <c r="AC350" s="1">
        <f t="shared" si="92"/>
        <v>1</v>
      </c>
      <c r="AE350" s="1" t="s">
        <v>69</v>
      </c>
      <c r="AF350" s="1">
        <v>4.4000000000000004</v>
      </c>
      <c r="AG350" s="1">
        <v>3</v>
      </c>
      <c r="AH350" s="1">
        <v>1</v>
      </c>
      <c r="AI350" s="1">
        <f t="shared" si="97"/>
        <v>0</v>
      </c>
      <c r="AJ350" s="1">
        <f t="shared" si="93"/>
        <v>0</v>
      </c>
      <c r="AK350" s="1">
        <f t="shared" si="94"/>
        <v>0</v>
      </c>
      <c r="AL350" s="1">
        <f t="shared" si="95"/>
        <v>1</v>
      </c>
      <c r="AM350" s="1">
        <f t="shared" si="96"/>
        <v>1</v>
      </c>
    </row>
    <row r="351" spans="21:39" x14ac:dyDescent="0.25">
      <c r="U351" s="1" t="s">
        <v>66</v>
      </c>
      <c r="V351" s="1">
        <v>4.8</v>
      </c>
      <c r="W351" s="1">
        <v>4</v>
      </c>
      <c r="X351" s="1">
        <v>2</v>
      </c>
      <c r="Y351" s="1">
        <f t="shared" si="88"/>
        <v>0</v>
      </c>
      <c r="Z351" s="1">
        <f t="shared" si="89"/>
        <v>0</v>
      </c>
      <c r="AA351" s="1">
        <f t="shared" si="90"/>
        <v>0</v>
      </c>
      <c r="AB351" s="1">
        <f t="shared" si="91"/>
        <v>1</v>
      </c>
      <c r="AC351" s="1">
        <f t="shared" si="92"/>
        <v>1</v>
      </c>
      <c r="AE351" s="1" t="s">
        <v>197</v>
      </c>
      <c r="AF351" s="1">
        <v>4.4000000000000004</v>
      </c>
      <c r="AG351" s="1">
        <v>3</v>
      </c>
      <c r="AH351" s="1">
        <v>1</v>
      </c>
      <c r="AI351" s="1">
        <f t="shared" si="97"/>
        <v>0</v>
      </c>
      <c r="AJ351" s="1">
        <f t="shared" si="93"/>
        <v>0</v>
      </c>
      <c r="AK351" s="1">
        <f t="shared" si="94"/>
        <v>0</v>
      </c>
      <c r="AL351" s="1">
        <f t="shared" si="95"/>
        <v>1</v>
      </c>
      <c r="AM351" s="1">
        <f t="shared" si="96"/>
        <v>1</v>
      </c>
    </row>
    <row r="352" spans="21:39" x14ac:dyDescent="0.25">
      <c r="U352" s="1" t="s">
        <v>161</v>
      </c>
      <c r="V352" s="1">
        <v>4.2</v>
      </c>
      <c r="W352" s="1">
        <v>4</v>
      </c>
      <c r="X352" s="1">
        <v>2</v>
      </c>
      <c r="Y352" s="1">
        <f t="shared" si="88"/>
        <v>0</v>
      </c>
      <c r="Z352" s="1">
        <f t="shared" si="89"/>
        <v>0</v>
      </c>
      <c r="AA352" s="1">
        <f t="shared" si="90"/>
        <v>0</v>
      </c>
      <c r="AB352" s="1">
        <f t="shared" si="91"/>
        <v>1</v>
      </c>
      <c r="AC352" s="1">
        <f t="shared" si="92"/>
        <v>1</v>
      </c>
      <c r="AE352" s="1" t="s">
        <v>135</v>
      </c>
      <c r="AF352" s="1">
        <v>4.9000000000000004</v>
      </c>
      <c r="AG352" s="1">
        <v>3</v>
      </c>
      <c r="AH352" s="1">
        <v>1</v>
      </c>
      <c r="AI352" s="1">
        <f t="shared" si="97"/>
        <v>0</v>
      </c>
      <c r="AJ352" s="1">
        <f t="shared" si="93"/>
        <v>0</v>
      </c>
      <c r="AK352" s="1">
        <f t="shared" si="94"/>
        <v>0</v>
      </c>
      <c r="AL352" s="1">
        <f t="shared" si="95"/>
        <v>1</v>
      </c>
      <c r="AM352" s="1">
        <f t="shared" si="96"/>
        <v>1</v>
      </c>
    </row>
    <row r="353" spans="21:39" x14ac:dyDescent="0.25">
      <c r="U353" s="1" t="s">
        <v>193</v>
      </c>
      <c r="V353" s="1">
        <v>4.3</v>
      </c>
      <c r="W353" s="1">
        <v>4</v>
      </c>
      <c r="X353" s="1">
        <v>2</v>
      </c>
      <c r="Y353" s="1">
        <f t="shared" si="88"/>
        <v>0</v>
      </c>
      <c r="Z353" s="1">
        <f t="shared" si="89"/>
        <v>0</v>
      </c>
      <c r="AA353" s="1">
        <f t="shared" si="90"/>
        <v>0</v>
      </c>
      <c r="AB353" s="1">
        <f t="shared" si="91"/>
        <v>1</v>
      </c>
      <c r="AC353" s="1">
        <f t="shared" si="92"/>
        <v>1</v>
      </c>
      <c r="AE353" s="1" t="s">
        <v>138</v>
      </c>
      <c r="AF353" s="1">
        <v>4.7</v>
      </c>
      <c r="AG353" s="1">
        <v>3</v>
      </c>
      <c r="AH353" s="1">
        <v>1</v>
      </c>
      <c r="AI353" s="1">
        <f t="shared" si="97"/>
        <v>0</v>
      </c>
      <c r="AJ353" s="1">
        <f t="shared" si="93"/>
        <v>0</v>
      </c>
      <c r="AK353" s="1">
        <f t="shared" si="94"/>
        <v>0</v>
      </c>
      <c r="AL353" s="1">
        <f t="shared" si="95"/>
        <v>1</v>
      </c>
      <c r="AM353" s="1">
        <f t="shared" si="96"/>
        <v>1</v>
      </c>
    </row>
    <row r="354" spans="21:39" x14ac:dyDescent="0.25">
      <c r="U354" s="1" t="s">
        <v>85</v>
      </c>
      <c r="V354" s="1">
        <v>4.8</v>
      </c>
      <c r="W354" s="1">
        <v>4</v>
      </c>
      <c r="X354" s="1">
        <v>2</v>
      </c>
      <c r="Y354" s="1">
        <f t="shared" si="88"/>
        <v>0</v>
      </c>
      <c r="Z354" s="1">
        <f t="shared" si="89"/>
        <v>0</v>
      </c>
      <c r="AA354" s="1">
        <f t="shared" si="90"/>
        <v>0</v>
      </c>
      <c r="AB354" s="1">
        <f t="shared" si="91"/>
        <v>1</v>
      </c>
      <c r="AC354" s="1">
        <f t="shared" si="92"/>
        <v>1</v>
      </c>
      <c r="AE354" s="1" t="s">
        <v>87</v>
      </c>
      <c r="AF354" s="1">
        <v>5</v>
      </c>
      <c r="AG354" s="1">
        <v>3</v>
      </c>
      <c r="AH354" s="1">
        <v>1</v>
      </c>
      <c r="AI354" s="1">
        <f t="shared" si="97"/>
        <v>0</v>
      </c>
      <c r="AJ354" s="1">
        <f t="shared" si="93"/>
        <v>0</v>
      </c>
      <c r="AK354" s="1">
        <f t="shared" si="94"/>
        <v>0</v>
      </c>
      <c r="AL354" s="1">
        <f t="shared" si="95"/>
        <v>1</v>
      </c>
      <c r="AM354" s="1">
        <f t="shared" si="96"/>
        <v>1</v>
      </c>
    </row>
    <row r="355" spans="21:39" x14ac:dyDescent="0.25">
      <c r="U355" s="1" t="s">
        <v>87</v>
      </c>
      <c r="V355" s="1">
        <v>5</v>
      </c>
      <c r="W355" s="1">
        <v>4</v>
      </c>
      <c r="X355" s="1">
        <v>2</v>
      </c>
      <c r="Y355" s="1">
        <f t="shared" si="88"/>
        <v>0</v>
      </c>
      <c r="Z355" s="1">
        <f t="shared" si="89"/>
        <v>0</v>
      </c>
      <c r="AA355" s="1">
        <f t="shared" si="90"/>
        <v>0</v>
      </c>
      <c r="AB355" s="1">
        <f t="shared" si="91"/>
        <v>1</v>
      </c>
      <c r="AC355" s="1">
        <f t="shared" si="92"/>
        <v>1</v>
      </c>
      <c r="AE355" s="1" t="s">
        <v>108</v>
      </c>
      <c r="AF355" s="1">
        <v>4.4000000000000004</v>
      </c>
      <c r="AG355" s="1">
        <v>3</v>
      </c>
      <c r="AH355" s="1">
        <v>1</v>
      </c>
      <c r="AI355" s="1">
        <f t="shared" si="97"/>
        <v>0</v>
      </c>
      <c r="AJ355" s="1">
        <f t="shared" si="93"/>
        <v>0</v>
      </c>
      <c r="AK355" s="1">
        <f t="shared" si="94"/>
        <v>0</v>
      </c>
      <c r="AL355" s="1">
        <f t="shared" si="95"/>
        <v>1</v>
      </c>
      <c r="AM355" s="1">
        <f t="shared" si="96"/>
        <v>1</v>
      </c>
    </row>
    <row r="356" spans="21:39" x14ac:dyDescent="0.25">
      <c r="U356" s="1" t="s">
        <v>97</v>
      </c>
      <c r="V356" s="1">
        <v>4.5</v>
      </c>
      <c r="W356" s="1">
        <v>4</v>
      </c>
      <c r="X356" s="1">
        <v>2</v>
      </c>
      <c r="Y356" s="1">
        <f t="shared" si="88"/>
        <v>0</v>
      </c>
      <c r="Z356" s="1">
        <f t="shared" si="89"/>
        <v>0</v>
      </c>
      <c r="AA356" s="1">
        <f t="shared" si="90"/>
        <v>0</v>
      </c>
      <c r="AB356" s="1">
        <f t="shared" si="91"/>
        <v>1</v>
      </c>
      <c r="AC356" s="1">
        <f t="shared" si="92"/>
        <v>1</v>
      </c>
      <c r="AE356" s="1" t="s">
        <v>116</v>
      </c>
      <c r="AF356" s="1">
        <v>4</v>
      </c>
      <c r="AG356" s="1">
        <v>3</v>
      </c>
      <c r="AH356" s="1">
        <v>1</v>
      </c>
      <c r="AI356" s="1">
        <f t="shared" si="97"/>
        <v>0</v>
      </c>
      <c r="AJ356" s="1">
        <f t="shared" si="93"/>
        <v>0</v>
      </c>
      <c r="AK356" s="1">
        <f t="shared" si="94"/>
        <v>0</v>
      </c>
      <c r="AL356" s="1">
        <f t="shared" si="95"/>
        <v>1</v>
      </c>
      <c r="AM356" s="1">
        <f t="shared" si="96"/>
        <v>1</v>
      </c>
    </row>
    <row r="357" spans="21:39" x14ac:dyDescent="0.25">
      <c r="U357" s="1" t="s">
        <v>98</v>
      </c>
      <c r="V357" s="1">
        <v>5</v>
      </c>
      <c r="W357" s="1">
        <v>4</v>
      </c>
      <c r="X357" s="1">
        <v>2</v>
      </c>
      <c r="Y357" s="1">
        <f t="shared" si="88"/>
        <v>0</v>
      </c>
      <c r="Z357" s="1">
        <f t="shared" si="89"/>
        <v>0</v>
      </c>
      <c r="AA357" s="1">
        <f t="shared" si="90"/>
        <v>0</v>
      </c>
      <c r="AB357" s="1">
        <f t="shared" si="91"/>
        <v>1</v>
      </c>
      <c r="AC357" s="1">
        <f t="shared" si="92"/>
        <v>1</v>
      </c>
      <c r="AE357" s="1" t="s">
        <v>137</v>
      </c>
      <c r="AF357" s="1">
        <v>5.3</v>
      </c>
      <c r="AG357" s="1">
        <v>3</v>
      </c>
      <c r="AH357" s="1">
        <v>1</v>
      </c>
      <c r="AI357" s="1">
        <f t="shared" si="97"/>
        <v>0</v>
      </c>
      <c r="AJ357" s="1">
        <f t="shared" si="93"/>
        <v>0</v>
      </c>
      <c r="AK357" s="1">
        <f t="shared" si="94"/>
        <v>0</v>
      </c>
      <c r="AL357" s="1">
        <f t="shared" si="95"/>
        <v>1</v>
      </c>
      <c r="AM357" s="1">
        <f t="shared" si="96"/>
        <v>1</v>
      </c>
    </row>
    <row r="358" spans="21:39" x14ac:dyDescent="0.25">
      <c r="U358" s="1" t="s">
        <v>197</v>
      </c>
      <c r="V358" s="1">
        <v>4.4000000000000004</v>
      </c>
      <c r="W358" s="1">
        <v>4</v>
      </c>
      <c r="X358" s="1">
        <v>2</v>
      </c>
      <c r="Y358" s="1">
        <f t="shared" si="88"/>
        <v>0</v>
      </c>
      <c r="Z358" s="1">
        <f t="shared" si="89"/>
        <v>0</v>
      </c>
      <c r="AA358" s="1">
        <f t="shared" si="90"/>
        <v>0</v>
      </c>
      <c r="AB358" s="1">
        <f t="shared" si="91"/>
        <v>1</v>
      </c>
      <c r="AC358" s="1">
        <f t="shared" si="92"/>
        <v>1</v>
      </c>
      <c r="AE358" s="1" t="s">
        <v>160</v>
      </c>
      <c r="AF358" s="1">
        <v>3.9</v>
      </c>
      <c r="AG358" s="1">
        <v>3</v>
      </c>
      <c r="AH358" s="1">
        <v>1</v>
      </c>
      <c r="AI358" s="1">
        <f t="shared" si="97"/>
        <v>0</v>
      </c>
      <c r="AJ358" s="1">
        <f t="shared" si="93"/>
        <v>0</v>
      </c>
      <c r="AK358" s="1">
        <f t="shared" si="94"/>
        <v>0</v>
      </c>
      <c r="AL358" s="1">
        <f t="shared" si="95"/>
        <v>1</v>
      </c>
      <c r="AM358" s="1">
        <f t="shared" si="96"/>
        <v>1</v>
      </c>
    </row>
    <row r="359" spans="21:39" x14ac:dyDescent="0.25">
      <c r="U359" s="1" t="s">
        <v>106</v>
      </c>
      <c r="V359" s="1">
        <v>4.3</v>
      </c>
      <c r="W359" s="1">
        <v>4</v>
      </c>
      <c r="X359" s="1">
        <v>2</v>
      </c>
      <c r="Y359" s="1">
        <f t="shared" si="88"/>
        <v>0</v>
      </c>
      <c r="Z359" s="1">
        <f t="shared" si="89"/>
        <v>0</v>
      </c>
      <c r="AA359" s="1">
        <f t="shared" si="90"/>
        <v>0</v>
      </c>
      <c r="AB359" s="1">
        <f t="shared" si="91"/>
        <v>1</v>
      </c>
      <c r="AC359" s="1">
        <f t="shared" si="92"/>
        <v>1</v>
      </c>
      <c r="AE359" s="1" t="s">
        <v>71</v>
      </c>
      <c r="AF359" s="1">
        <v>4.3</v>
      </c>
      <c r="AG359" s="1">
        <v>3</v>
      </c>
      <c r="AH359" s="1">
        <v>1</v>
      </c>
      <c r="AI359" s="1">
        <f t="shared" si="97"/>
        <v>0</v>
      </c>
      <c r="AJ359" s="1">
        <f t="shared" si="93"/>
        <v>0</v>
      </c>
      <c r="AK359" s="1">
        <f t="shared" si="94"/>
        <v>0</v>
      </c>
      <c r="AL359" s="1">
        <f t="shared" si="95"/>
        <v>1</v>
      </c>
      <c r="AM359" s="1">
        <f t="shared" si="96"/>
        <v>1</v>
      </c>
    </row>
    <row r="360" spans="21:39" x14ac:dyDescent="0.25">
      <c r="U360" s="1" t="s">
        <v>195</v>
      </c>
      <c r="V360" s="1">
        <v>4.5</v>
      </c>
      <c r="W360" s="1">
        <v>4</v>
      </c>
      <c r="X360" s="1">
        <v>2</v>
      </c>
      <c r="Y360" s="1">
        <f t="shared" si="88"/>
        <v>0</v>
      </c>
      <c r="Z360" s="1">
        <f t="shared" si="89"/>
        <v>0</v>
      </c>
      <c r="AA360" s="1">
        <f t="shared" si="90"/>
        <v>0</v>
      </c>
      <c r="AB360" s="1">
        <f t="shared" si="91"/>
        <v>1</v>
      </c>
      <c r="AC360" s="1">
        <f t="shared" si="92"/>
        <v>1</v>
      </c>
      <c r="AE360" s="1" t="s">
        <v>173</v>
      </c>
      <c r="AF360" s="1">
        <v>4.3</v>
      </c>
      <c r="AG360" s="1">
        <v>3</v>
      </c>
      <c r="AH360" s="1">
        <v>1</v>
      </c>
      <c r="AI360" s="1">
        <f t="shared" si="97"/>
        <v>0</v>
      </c>
      <c r="AJ360" s="1">
        <f t="shared" si="93"/>
        <v>0</v>
      </c>
      <c r="AK360" s="1">
        <f t="shared" si="94"/>
        <v>0</v>
      </c>
      <c r="AL360" s="1">
        <f t="shared" si="95"/>
        <v>1</v>
      </c>
      <c r="AM360" s="1">
        <f t="shared" si="96"/>
        <v>1</v>
      </c>
    </row>
    <row r="361" spans="21:39" x14ac:dyDescent="0.25">
      <c r="U361" s="1" t="s">
        <v>111</v>
      </c>
      <c r="V361" s="1">
        <v>4.5</v>
      </c>
      <c r="W361" s="1">
        <v>4</v>
      </c>
      <c r="X361" s="1">
        <v>2</v>
      </c>
      <c r="Y361" s="1">
        <f t="shared" si="88"/>
        <v>0</v>
      </c>
      <c r="Z361" s="1">
        <f t="shared" si="89"/>
        <v>0</v>
      </c>
      <c r="AA361" s="1">
        <f t="shared" si="90"/>
        <v>0</v>
      </c>
      <c r="AB361" s="1">
        <f t="shared" si="91"/>
        <v>1</v>
      </c>
      <c r="AC361" s="1">
        <f t="shared" si="92"/>
        <v>1</v>
      </c>
      <c r="AE361" s="1" t="s">
        <v>132</v>
      </c>
      <c r="AF361" s="1">
        <v>5.0999999999999996</v>
      </c>
      <c r="AG361" s="1">
        <v>3</v>
      </c>
      <c r="AH361" s="1">
        <v>1</v>
      </c>
      <c r="AI361" s="1">
        <f t="shared" si="97"/>
        <v>0</v>
      </c>
      <c r="AJ361" s="1">
        <f t="shared" si="93"/>
        <v>0</v>
      </c>
      <c r="AK361" s="1">
        <f t="shared" si="94"/>
        <v>0</v>
      </c>
      <c r="AL361" s="1">
        <f t="shared" si="95"/>
        <v>1</v>
      </c>
      <c r="AM361" s="1">
        <f t="shared" si="96"/>
        <v>1</v>
      </c>
    </row>
    <row r="362" spans="21:39" x14ac:dyDescent="0.25">
      <c r="U362" s="1" t="s">
        <v>114</v>
      </c>
      <c r="V362" s="1">
        <v>4.5</v>
      </c>
      <c r="W362" s="1">
        <v>4</v>
      </c>
      <c r="X362" s="1">
        <v>2</v>
      </c>
      <c r="Y362" s="1">
        <f t="shared" si="88"/>
        <v>0</v>
      </c>
      <c r="Z362" s="1">
        <f t="shared" si="89"/>
        <v>0</v>
      </c>
      <c r="AA362" s="1">
        <f t="shared" si="90"/>
        <v>0</v>
      </c>
      <c r="AB362" s="1">
        <f t="shared" si="91"/>
        <v>1</v>
      </c>
      <c r="AC362" s="1">
        <f t="shared" si="92"/>
        <v>1</v>
      </c>
      <c r="AE362" s="1" t="s">
        <v>74</v>
      </c>
      <c r="AF362" s="1">
        <v>4.4000000000000004</v>
      </c>
      <c r="AG362" s="1">
        <v>3</v>
      </c>
      <c r="AH362" s="1">
        <v>1</v>
      </c>
      <c r="AI362" s="1">
        <f t="shared" si="97"/>
        <v>0</v>
      </c>
      <c r="AJ362" s="1">
        <f t="shared" si="93"/>
        <v>0</v>
      </c>
      <c r="AK362" s="1">
        <f t="shared" si="94"/>
        <v>0</v>
      </c>
      <c r="AL362" s="1">
        <f t="shared" si="95"/>
        <v>1</v>
      </c>
      <c r="AM362" s="1">
        <f t="shared" si="96"/>
        <v>1</v>
      </c>
    </row>
    <row r="363" spans="21:39" x14ac:dyDescent="0.25">
      <c r="U363" s="1" t="s">
        <v>134</v>
      </c>
      <c r="V363" s="1">
        <v>6.3</v>
      </c>
      <c r="W363" s="1">
        <v>4</v>
      </c>
      <c r="X363" s="1">
        <v>2</v>
      </c>
      <c r="Y363" s="1">
        <f t="shared" si="88"/>
        <v>0</v>
      </c>
      <c r="Z363" s="1">
        <f t="shared" si="89"/>
        <v>0</v>
      </c>
      <c r="AA363" s="1">
        <f t="shared" si="90"/>
        <v>0</v>
      </c>
      <c r="AB363" s="1">
        <f t="shared" si="91"/>
        <v>1</v>
      </c>
      <c r="AC363" s="1">
        <f t="shared" si="92"/>
        <v>1</v>
      </c>
      <c r="AE363" s="1" t="s">
        <v>82</v>
      </c>
      <c r="AF363" s="1">
        <v>4.3</v>
      </c>
      <c r="AG363" s="1">
        <v>3</v>
      </c>
      <c r="AH363" s="1">
        <v>1</v>
      </c>
      <c r="AI363" s="1">
        <f t="shared" si="97"/>
        <v>0</v>
      </c>
      <c r="AJ363" s="1">
        <f t="shared" si="93"/>
        <v>0</v>
      </c>
      <c r="AK363" s="1">
        <f t="shared" si="94"/>
        <v>0</v>
      </c>
      <c r="AL363" s="1">
        <f t="shared" si="95"/>
        <v>1</v>
      </c>
      <c r="AM363" s="1">
        <f t="shared" si="96"/>
        <v>1</v>
      </c>
    </row>
    <row r="364" spans="21:39" x14ac:dyDescent="0.25">
      <c r="U364" s="1" t="s">
        <v>182</v>
      </c>
      <c r="V364" s="1">
        <v>5.0999999999999996</v>
      </c>
      <c r="W364" s="1">
        <v>4</v>
      </c>
      <c r="X364" s="1">
        <v>2</v>
      </c>
      <c r="Y364" s="1">
        <f t="shared" si="88"/>
        <v>0</v>
      </c>
      <c r="Z364" s="1">
        <f t="shared" si="89"/>
        <v>0</v>
      </c>
      <c r="AA364" s="1">
        <f t="shared" si="90"/>
        <v>0</v>
      </c>
      <c r="AB364" s="1">
        <f t="shared" si="91"/>
        <v>1</v>
      </c>
      <c r="AC364" s="1">
        <f t="shared" si="92"/>
        <v>1</v>
      </c>
      <c r="AE364" s="1" t="s">
        <v>84</v>
      </c>
      <c r="AF364" s="1">
        <v>5</v>
      </c>
      <c r="AG364" s="1">
        <v>3</v>
      </c>
      <c r="AH364" s="1">
        <v>1</v>
      </c>
      <c r="AI364" s="1">
        <f t="shared" si="97"/>
        <v>0</v>
      </c>
      <c r="AJ364" s="1">
        <f t="shared" si="93"/>
        <v>0</v>
      </c>
      <c r="AK364" s="1">
        <f t="shared" si="94"/>
        <v>0</v>
      </c>
      <c r="AL364" s="1">
        <f t="shared" si="95"/>
        <v>1</v>
      </c>
      <c r="AM364" s="1">
        <f t="shared" si="96"/>
        <v>1</v>
      </c>
    </row>
    <row r="365" spans="21:39" x14ac:dyDescent="0.25">
      <c r="U365" s="1" t="s">
        <v>140</v>
      </c>
      <c r="V365" s="1">
        <v>4.9000000000000004</v>
      </c>
      <c r="W365" s="1">
        <v>4</v>
      </c>
      <c r="X365" s="1">
        <v>2</v>
      </c>
      <c r="Y365" s="1">
        <f t="shared" si="88"/>
        <v>0</v>
      </c>
      <c r="Z365" s="1">
        <f t="shared" si="89"/>
        <v>0</v>
      </c>
      <c r="AA365" s="1">
        <f t="shared" si="90"/>
        <v>0</v>
      </c>
      <c r="AB365" s="1">
        <f t="shared" si="91"/>
        <v>1</v>
      </c>
      <c r="AC365" s="1">
        <f t="shared" si="92"/>
        <v>1</v>
      </c>
      <c r="AE365" s="1" t="s">
        <v>197</v>
      </c>
      <c r="AF365" s="1">
        <v>4.4000000000000004</v>
      </c>
      <c r="AG365" s="1">
        <v>3</v>
      </c>
      <c r="AH365" s="1">
        <v>1</v>
      </c>
      <c r="AI365" s="1">
        <f t="shared" si="97"/>
        <v>0</v>
      </c>
      <c r="AJ365" s="1">
        <f t="shared" si="93"/>
        <v>0</v>
      </c>
      <c r="AK365" s="1">
        <f t="shared" si="94"/>
        <v>0</v>
      </c>
      <c r="AL365" s="1">
        <f t="shared" si="95"/>
        <v>1</v>
      </c>
      <c r="AM365" s="1">
        <f t="shared" si="96"/>
        <v>1</v>
      </c>
    </row>
    <row r="366" spans="21:39" x14ac:dyDescent="0.25">
      <c r="U366" s="1" t="s">
        <v>141</v>
      </c>
      <c r="V366" s="1">
        <v>4.7</v>
      </c>
      <c r="W366" s="1">
        <v>4</v>
      </c>
      <c r="X366" s="1">
        <v>2</v>
      </c>
      <c r="Y366" s="1">
        <f t="shared" si="88"/>
        <v>0</v>
      </c>
      <c r="Z366" s="1">
        <f t="shared" si="89"/>
        <v>0</v>
      </c>
      <c r="AA366" s="1">
        <f t="shared" si="90"/>
        <v>0</v>
      </c>
      <c r="AB366" s="1">
        <f t="shared" si="91"/>
        <v>1</v>
      </c>
      <c r="AC366" s="1">
        <f t="shared" si="92"/>
        <v>1</v>
      </c>
      <c r="AE366" s="1" t="s">
        <v>105</v>
      </c>
      <c r="AF366" s="1">
        <v>4.4000000000000004</v>
      </c>
      <c r="AG366" s="1">
        <v>3</v>
      </c>
      <c r="AH366" s="1">
        <v>1</v>
      </c>
      <c r="AI366" s="1">
        <f t="shared" si="97"/>
        <v>0</v>
      </c>
      <c r="AJ366" s="1">
        <f t="shared" si="93"/>
        <v>0</v>
      </c>
      <c r="AK366" s="1">
        <f t="shared" si="94"/>
        <v>0</v>
      </c>
      <c r="AL366" s="1">
        <f t="shared" si="95"/>
        <v>1</v>
      </c>
      <c r="AM366" s="1">
        <f t="shared" si="96"/>
        <v>1</v>
      </c>
    </row>
    <row r="367" spans="21:39" x14ac:dyDescent="0.25">
      <c r="U367" s="1" t="s">
        <v>147</v>
      </c>
      <c r="V367" s="1">
        <v>5.0999999999999996</v>
      </c>
      <c r="W367" s="1">
        <v>4</v>
      </c>
      <c r="X367" s="1">
        <v>2</v>
      </c>
      <c r="Y367" s="1">
        <f t="shared" si="88"/>
        <v>0</v>
      </c>
      <c r="Z367" s="1">
        <f t="shared" si="89"/>
        <v>0</v>
      </c>
      <c r="AA367" s="1">
        <f t="shared" si="90"/>
        <v>0</v>
      </c>
      <c r="AB367" s="1">
        <f t="shared" si="91"/>
        <v>1</v>
      </c>
      <c r="AC367" s="1">
        <f t="shared" si="92"/>
        <v>1</v>
      </c>
      <c r="AE367" s="1" t="s">
        <v>167</v>
      </c>
      <c r="AF367" s="1">
        <v>4.5</v>
      </c>
      <c r="AG367" s="1">
        <v>3</v>
      </c>
      <c r="AH367" s="1">
        <v>1</v>
      </c>
      <c r="AI367" s="1">
        <f t="shared" si="97"/>
        <v>0</v>
      </c>
      <c r="AJ367" s="1">
        <f t="shared" si="93"/>
        <v>0</v>
      </c>
      <c r="AK367" s="1">
        <f t="shared" si="94"/>
        <v>0</v>
      </c>
      <c r="AL367" s="1">
        <f t="shared" si="95"/>
        <v>1</v>
      </c>
      <c r="AM367" s="1">
        <f t="shared" si="96"/>
        <v>1</v>
      </c>
    </row>
    <row r="368" spans="21:39" x14ac:dyDescent="0.25">
      <c r="U368" s="1" t="s">
        <v>203</v>
      </c>
      <c r="V368" s="1">
        <v>4.3</v>
      </c>
      <c r="W368" s="1">
        <v>4</v>
      </c>
      <c r="X368" s="1">
        <v>2</v>
      </c>
      <c r="Y368" s="1">
        <f t="shared" si="88"/>
        <v>0</v>
      </c>
      <c r="Z368" s="1">
        <f t="shared" si="89"/>
        <v>0</v>
      </c>
      <c r="AA368" s="1">
        <f t="shared" si="90"/>
        <v>0</v>
      </c>
      <c r="AB368" s="1">
        <f t="shared" si="91"/>
        <v>1</v>
      </c>
      <c r="AC368" s="1">
        <f t="shared" si="92"/>
        <v>1</v>
      </c>
      <c r="AE368" s="1" t="s">
        <v>111</v>
      </c>
      <c r="AF368" s="1">
        <v>4.5</v>
      </c>
      <c r="AG368" s="1">
        <v>3</v>
      </c>
      <c r="AH368" s="1">
        <v>1</v>
      </c>
      <c r="AI368" s="1">
        <f t="shared" si="97"/>
        <v>0</v>
      </c>
      <c r="AJ368" s="1">
        <f t="shared" si="93"/>
        <v>0</v>
      </c>
      <c r="AK368" s="1">
        <f t="shared" si="94"/>
        <v>0</v>
      </c>
      <c r="AL368" s="1">
        <f t="shared" si="95"/>
        <v>1</v>
      </c>
      <c r="AM368" s="1">
        <f t="shared" si="96"/>
        <v>1</v>
      </c>
    </row>
    <row r="369" spans="21:39" x14ac:dyDescent="0.25">
      <c r="U369" s="1" t="s">
        <v>173</v>
      </c>
      <c r="V369" s="1">
        <v>4.3</v>
      </c>
      <c r="W369" s="1">
        <v>4</v>
      </c>
      <c r="X369" s="1">
        <v>2</v>
      </c>
      <c r="Y369" s="1">
        <f t="shared" si="88"/>
        <v>0</v>
      </c>
      <c r="Z369" s="1">
        <f t="shared" si="89"/>
        <v>0</v>
      </c>
      <c r="AA369" s="1">
        <f t="shared" si="90"/>
        <v>0</v>
      </c>
      <c r="AB369" s="1">
        <f t="shared" si="91"/>
        <v>1</v>
      </c>
      <c r="AC369" s="1">
        <f t="shared" si="92"/>
        <v>1</v>
      </c>
      <c r="AE369" s="1" t="s">
        <v>177</v>
      </c>
      <c r="AF369" s="1">
        <v>4.8</v>
      </c>
      <c r="AG369" s="1">
        <v>3</v>
      </c>
      <c r="AH369" s="1">
        <v>1</v>
      </c>
      <c r="AI369" s="1">
        <f t="shared" si="97"/>
        <v>0</v>
      </c>
      <c r="AJ369" s="1">
        <f t="shared" si="93"/>
        <v>0</v>
      </c>
      <c r="AK369" s="1">
        <f t="shared" si="94"/>
        <v>0</v>
      </c>
      <c r="AL369" s="1">
        <f t="shared" si="95"/>
        <v>1</v>
      </c>
      <c r="AM369" s="1">
        <f t="shared" si="96"/>
        <v>1</v>
      </c>
    </row>
    <row r="370" spans="21:39" x14ac:dyDescent="0.25">
      <c r="U370" s="1" t="s">
        <v>61</v>
      </c>
      <c r="V370" s="1">
        <v>4.7</v>
      </c>
      <c r="W370" s="1">
        <v>4</v>
      </c>
      <c r="X370" s="1">
        <v>2</v>
      </c>
      <c r="Y370" s="1">
        <f t="shared" si="88"/>
        <v>0</v>
      </c>
      <c r="Z370" s="1">
        <f t="shared" si="89"/>
        <v>0</v>
      </c>
      <c r="AA370" s="1">
        <f t="shared" si="90"/>
        <v>0</v>
      </c>
      <c r="AB370" s="1">
        <f t="shared" si="91"/>
        <v>1</v>
      </c>
      <c r="AC370" s="1">
        <f t="shared" si="92"/>
        <v>1</v>
      </c>
      <c r="AE370" s="1" t="s">
        <v>142</v>
      </c>
      <c r="AF370" s="1">
        <v>4.4000000000000004</v>
      </c>
      <c r="AG370" s="1">
        <v>3</v>
      </c>
      <c r="AH370" s="1">
        <v>1</v>
      </c>
      <c r="AI370" s="1">
        <f t="shared" si="97"/>
        <v>0</v>
      </c>
      <c r="AJ370" s="1">
        <f t="shared" si="93"/>
        <v>0</v>
      </c>
      <c r="AK370" s="1">
        <f t="shared" si="94"/>
        <v>0</v>
      </c>
      <c r="AL370" s="1">
        <f t="shared" si="95"/>
        <v>1</v>
      </c>
      <c r="AM370" s="1">
        <f t="shared" si="96"/>
        <v>1</v>
      </c>
    </row>
    <row r="371" spans="21:39" x14ac:dyDescent="0.25">
      <c r="U371" s="1" t="s">
        <v>85</v>
      </c>
      <c r="V371" s="1">
        <v>4.8</v>
      </c>
      <c r="W371" s="1">
        <v>4</v>
      </c>
      <c r="X371" s="1">
        <v>2</v>
      </c>
      <c r="Y371" s="1">
        <f t="shared" si="88"/>
        <v>0</v>
      </c>
      <c r="Z371" s="1">
        <f t="shared" si="89"/>
        <v>0</v>
      </c>
      <c r="AA371" s="1">
        <f t="shared" si="90"/>
        <v>0</v>
      </c>
      <c r="AB371" s="1">
        <f t="shared" si="91"/>
        <v>1</v>
      </c>
      <c r="AC371" s="1">
        <f t="shared" si="92"/>
        <v>1</v>
      </c>
      <c r="AE371" s="1" t="s">
        <v>173</v>
      </c>
      <c r="AF371" s="1">
        <v>4.3</v>
      </c>
      <c r="AG371" s="1">
        <v>3</v>
      </c>
      <c r="AH371" s="1">
        <v>1</v>
      </c>
      <c r="AI371" s="1">
        <f t="shared" si="97"/>
        <v>0</v>
      </c>
      <c r="AJ371" s="1">
        <f t="shared" si="93"/>
        <v>0</v>
      </c>
      <c r="AK371" s="1">
        <f t="shared" si="94"/>
        <v>0</v>
      </c>
      <c r="AL371" s="1">
        <f t="shared" si="95"/>
        <v>1</v>
      </c>
      <c r="AM371" s="1">
        <f t="shared" si="96"/>
        <v>1</v>
      </c>
    </row>
    <row r="372" spans="21:39" x14ac:dyDescent="0.25">
      <c r="U372" s="1" t="s">
        <v>87</v>
      </c>
      <c r="V372" s="1">
        <v>5</v>
      </c>
      <c r="W372" s="1">
        <v>4</v>
      </c>
      <c r="X372" s="1">
        <v>2</v>
      </c>
      <c r="Y372" s="1">
        <f t="shared" si="88"/>
        <v>0</v>
      </c>
      <c r="Z372" s="1">
        <f t="shared" si="89"/>
        <v>0</v>
      </c>
      <c r="AA372" s="1">
        <f t="shared" si="90"/>
        <v>0</v>
      </c>
      <c r="AB372" s="1">
        <f t="shared" si="91"/>
        <v>1</v>
      </c>
      <c r="AC372" s="1">
        <f t="shared" si="92"/>
        <v>1</v>
      </c>
      <c r="AE372" s="1" t="s">
        <v>80</v>
      </c>
      <c r="AF372" s="1">
        <v>4.9000000000000004</v>
      </c>
      <c r="AG372" s="1">
        <v>3</v>
      </c>
      <c r="AH372" s="1">
        <v>1</v>
      </c>
      <c r="AI372" s="1">
        <f t="shared" si="97"/>
        <v>0</v>
      </c>
      <c r="AJ372" s="1">
        <f t="shared" si="93"/>
        <v>0</v>
      </c>
      <c r="AK372" s="1">
        <f t="shared" si="94"/>
        <v>0</v>
      </c>
      <c r="AL372" s="1">
        <f t="shared" si="95"/>
        <v>1</v>
      </c>
      <c r="AM372" s="1">
        <f t="shared" si="96"/>
        <v>1</v>
      </c>
    </row>
    <row r="373" spans="21:39" x14ac:dyDescent="0.25">
      <c r="U373" s="1" t="s">
        <v>97</v>
      </c>
      <c r="V373" s="1">
        <v>4.5</v>
      </c>
      <c r="W373" s="1">
        <v>4</v>
      </c>
      <c r="X373" s="1">
        <v>2</v>
      </c>
      <c r="Y373" s="1">
        <f t="shared" si="88"/>
        <v>0</v>
      </c>
      <c r="Z373" s="1">
        <f t="shared" si="89"/>
        <v>0</v>
      </c>
      <c r="AA373" s="1">
        <f t="shared" si="90"/>
        <v>0</v>
      </c>
      <c r="AB373" s="1">
        <f t="shared" si="91"/>
        <v>1</v>
      </c>
      <c r="AC373" s="1">
        <f t="shared" si="92"/>
        <v>1</v>
      </c>
      <c r="AE373" s="1" t="s">
        <v>82</v>
      </c>
      <c r="AF373" s="1">
        <v>4.3</v>
      </c>
      <c r="AG373" s="1">
        <v>3</v>
      </c>
      <c r="AH373" s="1">
        <v>1</v>
      </c>
      <c r="AI373" s="1">
        <f t="shared" si="97"/>
        <v>0</v>
      </c>
      <c r="AJ373" s="1">
        <f t="shared" si="93"/>
        <v>0</v>
      </c>
      <c r="AK373" s="1">
        <f t="shared" si="94"/>
        <v>0</v>
      </c>
      <c r="AL373" s="1">
        <f t="shared" si="95"/>
        <v>1</v>
      </c>
      <c r="AM373" s="1">
        <f t="shared" si="96"/>
        <v>1</v>
      </c>
    </row>
    <row r="374" spans="21:39" x14ac:dyDescent="0.25">
      <c r="U374" s="1" t="s">
        <v>122</v>
      </c>
      <c r="V374" s="1">
        <v>4.5</v>
      </c>
      <c r="W374" s="1">
        <v>4</v>
      </c>
      <c r="X374" s="1">
        <v>2</v>
      </c>
      <c r="Y374" s="1">
        <f t="shared" si="88"/>
        <v>0</v>
      </c>
      <c r="Z374" s="1">
        <f t="shared" si="89"/>
        <v>0</v>
      </c>
      <c r="AA374" s="1">
        <f t="shared" si="90"/>
        <v>0</v>
      </c>
      <c r="AB374" s="1">
        <f t="shared" si="91"/>
        <v>1</v>
      </c>
      <c r="AC374" s="1">
        <f t="shared" si="92"/>
        <v>1</v>
      </c>
      <c r="AE374" s="1" t="s">
        <v>116</v>
      </c>
      <c r="AF374" s="1">
        <v>4</v>
      </c>
      <c r="AG374" s="1">
        <v>3</v>
      </c>
      <c r="AH374" s="1">
        <v>1</v>
      </c>
      <c r="AI374" s="1">
        <f t="shared" si="97"/>
        <v>0</v>
      </c>
      <c r="AJ374" s="1">
        <f t="shared" si="93"/>
        <v>0</v>
      </c>
      <c r="AK374" s="1">
        <f t="shared" si="94"/>
        <v>0</v>
      </c>
      <c r="AL374" s="1">
        <f t="shared" si="95"/>
        <v>1</v>
      </c>
      <c r="AM374" s="1">
        <f t="shared" si="96"/>
        <v>1</v>
      </c>
    </row>
    <row r="375" spans="21:39" x14ac:dyDescent="0.25">
      <c r="U375" s="1" t="s">
        <v>161</v>
      </c>
      <c r="V375" s="1">
        <v>4.2</v>
      </c>
      <c r="W375" s="1">
        <v>4</v>
      </c>
      <c r="X375" s="1">
        <v>2</v>
      </c>
      <c r="Y375" s="1">
        <f t="shared" si="88"/>
        <v>0</v>
      </c>
      <c r="Z375" s="1">
        <f t="shared" si="89"/>
        <v>0</v>
      </c>
      <c r="AA375" s="1">
        <f t="shared" si="90"/>
        <v>0</v>
      </c>
      <c r="AB375" s="1">
        <f t="shared" si="91"/>
        <v>1</v>
      </c>
      <c r="AC375" s="1">
        <f t="shared" si="92"/>
        <v>1</v>
      </c>
      <c r="AE375" s="1" t="s">
        <v>177</v>
      </c>
      <c r="AF375" s="1">
        <v>4.8</v>
      </c>
      <c r="AG375" s="1">
        <v>3</v>
      </c>
      <c r="AH375" s="1">
        <v>1</v>
      </c>
      <c r="AI375" s="1">
        <f t="shared" si="97"/>
        <v>0</v>
      </c>
      <c r="AJ375" s="1">
        <f t="shared" si="93"/>
        <v>0</v>
      </c>
      <c r="AK375" s="1">
        <f t="shared" si="94"/>
        <v>0</v>
      </c>
      <c r="AL375" s="1">
        <f t="shared" si="95"/>
        <v>1</v>
      </c>
      <c r="AM375" s="1">
        <f t="shared" si="96"/>
        <v>1</v>
      </c>
    </row>
    <row r="376" spans="21:39" x14ac:dyDescent="0.25">
      <c r="U376" s="1" t="s">
        <v>182</v>
      </c>
      <c r="V376" s="1">
        <v>5.0999999999999996</v>
      </c>
      <c r="W376" s="1">
        <v>4</v>
      </c>
      <c r="X376" s="1">
        <v>2</v>
      </c>
      <c r="Y376" s="1">
        <f t="shared" si="88"/>
        <v>0</v>
      </c>
      <c r="Z376" s="1">
        <f t="shared" si="89"/>
        <v>0</v>
      </c>
      <c r="AA376" s="1">
        <f t="shared" si="90"/>
        <v>0</v>
      </c>
      <c r="AB376" s="1">
        <f t="shared" si="91"/>
        <v>1</v>
      </c>
      <c r="AC376" s="1">
        <f t="shared" si="92"/>
        <v>1</v>
      </c>
      <c r="AE376" s="1" t="s">
        <v>135</v>
      </c>
      <c r="AF376" s="1">
        <v>4.9000000000000004</v>
      </c>
      <c r="AG376" s="1">
        <v>3</v>
      </c>
      <c r="AH376" s="1">
        <v>1</v>
      </c>
      <c r="AI376" s="1">
        <f t="shared" si="97"/>
        <v>0</v>
      </c>
      <c r="AJ376" s="1">
        <f t="shared" si="93"/>
        <v>0</v>
      </c>
      <c r="AK376" s="1">
        <f t="shared" si="94"/>
        <v>0</v>
      </c>
      <c r="AL376" s="1">
        <f t="shared" si="95"/>
        <v>1</v>
      </c>
      <c r="AM376" s="1">
        <f t="shared" si="96"/>
        <v>1</v>
      </c>
    </row>
    <row r="377" spans="21:39" x14ac:dyDescent="0.25">
      <c r="U377" s="1" t="s">
        <v>150</v>
      </c>
      <c r="V377" s="1">
        <v>5.7</v>
      </c>
      <c r="W377" s="1">
        <v>4</v>
      </c>
      <c r="X377" s="1">
        <v>2</v>
      </c>
      <c r="Y377" s="1">
        <f t="shared" ref="Y377:Y440" si="98">IF(AND((10&gt;X377),(X377&gt;W377),(W377&gt;2)),1,0)</f>
        <v>0</v>
      </c>
      <c r="Z377" s="1">
        <f t="shared" si="89"/>
        <v>0</v>
      </c>
      <c r="AA377" s="1">
        <f t="shared" si="90"/>
        <v>0</v>
      </c>
      <c r="AB377" s="1">
        <f t="shared" si="91"/>
        <v>1</v>
      </c>
      <c r="AC377" s="1">
        <f t="shared" si="92"/>
        <v>1</v>
      </c>
      <c r="AE377" s="1" t="s">
        <v>78</v>
      </c>
      <c r="AF377" s="1">
        <v>4.2</v>
      </c>
      <c r="AG377" s="1">
        <v>3</v>
      </c>
      <c r="AH377" s="1">
        <v>1</v>
      </c>
      <c r="AI377" s="1">
        <f t="shared" si="97"/>
        <v>0</v>
      </c>
      <c r="AJ377" s="1">
        <f t="shared" si="93"/>
        <v>0</v>
      </c>
      <c r="AK377" s="1">
        <f t="shared" si="94"/>
        <v>0</v>
      </c>
      <c r="AL377" s="1">
        <f t="shared" si="95"/>
        <v>1</v>
      </c>
      <c r="AM377" s="1">
        <f t="shared" si="96"/>
        <v>1</v>
      </c>
    </row>
    <row r="378" spans="21:39" x14ac:dyDescent="0.25">
      <c r="U378" s="1" t="s">
        <v>101</v>
      </c>
      <c r="V378" s="1">
        <v>4.9000000000000004</v>
      </c>
      <c r="W378" s="1">
        <v>4</v>
      </c>
      <c r="X378" s="1">
        <v>2</v>
      </c>
      <c r="Y378" s="1">
        <f t="shared" si="98"/>
        <v>0</v>
      </c>
      <c r="Z378" s="1">
        <f t="shared" si="89"/>
        <v>0</v>
      </c>
      <c r="AA378" s="1">
        <f t="shared" si="90"/>
        <v>0</v>
      </c>
      <c r="AB378" s="1">
        <f t="shared" si="91"/>
        <v>1</v>
      </c>
      <c r="AC378" s="1">
        <f t="shared" si="92"/>
        <v>1</v>
      </c>
      <c r="AE378" s="1" t="s">
        <v>200</v>
      </c>
      <c r="AF378" s="1">
        <v>4.4000000000000004</v>
      </c>
      <c r="AG378" s="1">
        <v>3</v>
      </c>
      <c r="AH378" s="1">
        <v>1</v>
      </c>
      <c r="AI378" s="1">
        <f t="shared" si="97"/>
        <v>0</v>
      </c>
      <c r="AJ378" s="1">
        <f t="shared" si="93"/>
        <v>0</v>
      </c>
      <c r="AK378" s="1">
        <f t="shared" si="94"/>
        <v>0</v>
      </c>
      <c r="AL378" s="1">
        <f t="shared" si="95"/>
        <v>1</v>
      </c>
      <c r="AM378" s="1">
        <f t="shared" si="96"/>
        <v>1</v>
      </c>
    </row>
    <row r="379" spans="21:39" x14ac:dyDescent="0.25">
      <c r="U379" s="1" t="s">
        <v>62</v>
      </c>
      <c r="V379" s="1">
        <v>4.5</v>
      </c>
      <c r="W379" s="1">
        <v>4</v>
      </c>
      <c r="X379" s="1">
        <v>2</v>
      </c>
      <c r="Y379" s="1">
        <f t="shared" si="98"/>
        <v>0</v>
      </c>
      <c r="Z379" s="1">
        <f t="shared" si="89"/>
        <v>0</v>
      </c>
      <c r="AA379" s="1">
        <f t="shared" si="90"/>
        <v>0</v>
      </c>
      <c r="AB379" s="1">
        <f t="shared" si="91"/>
        <v>1</v>
      </c>
      <c r="AC379" s="1">
        <f t="shared" si="92"/>
        <v>1</v>
      </c>
      <c r="AE379" s="1" t="s">
        <v>169</v>
      </c>
      <c r="AF379" s="1">
        <v>4.5</v>
      </c>
      <c r="AG379" s="1">
        <v>3</v>
      </c>
      <c r="AH379" s="1">
        <v>1</v>
      </c>
      <c r="AI379" s="1">
        <f t="shared" si="97"/>
        <v>0</v>
      </c>
      <c r="AJ379" s="1">
        <f t="shared" si="93"/>
        <v>0</v>
      </c>
      <c r="AK379" s="1">
        <f t="shared" si="94"/>
        <v>0</v>
      </c>
      <c r="AL379" s="1">
        <f t="shared" si="95"/>
        <v>1</v>
      </c>
      <c r="AM379" s="1">
        <f t="shared" si="96"/>
        <v>1</v>
      </c>
    </row>
    <row r="380" spans="21:39" x14ac:dyDescent="0.25">
      <c r="U380" s="1" t="s">
        <v>72</v>
      </c>
      <c r="V380" s="1">
        <v>5.0999999999999996</v>
      </c>
      <c r="W380" s="1">
        <v>4</v>
      </c>
      <c r="X380" s="1">
        <v>2</v>
      </c>
      <c r="Y380" s="1">
        <f t="shared" si="98"/>
        <v>0</v>
      </c>
      <c r="Z380" s="1">
        <f t="shared" si="89"/>
        <v>0</v>
      </c>
      <c r="AA380" s="1">
        <f t="shared" si="90"/>
        <v>0</v>
      </c>
      <c r="AB380" s="1">
        <f t="shared" si="91"/>
        <v>1</v>
      </c>
      <c r="AC380" s="1">
        <f t="shared" si="92"/>
        <v>1</v>
      </c>
      <c r="AE380" s="1" t="s">
        <v>62</v>
      </c>
      <c r="AF380" s="1">
        <v>4.5</v>
      </c>
      <c r="AG380" s="1">
        <v>3</v>
      </c>
      <c r="AH380" s="1">
        <v>1</v>
      </c>
      <c r="AI380" s="1">
        <f t="shared" si="97"/>
        <v>0</v>
      </c>
      <c r="AJ380" s="1">
        <f t="shared" si="93"/>
        <v>0</v>
      </c>
      <c r="AK380" s="1">
        <f t="shared" si="94"/>
        <v>0</v>
      </c>
      <c r="AL380" s="1">
        <f t="shared" si="95"/>
        <v>1</v>
      </c>
      <c r="AM380" s="1">
        <f t="shared" si="96"/>
        <v>1</v>
      </c>
    </row>
    <row r="381" spans="21:39" x14ac:dyDescent="0.25">
      <c r="U381" s="1" t="s">
        <v>178</v>
      </c>
      <c r="V381" s="1">
        <v>5.3</v>
      </c>
      <c r="W381" s="1">
        <v>4</v>
      </c>
      <c r="X381" s="1">
        <v>2</v>
      </c>
      <c r="Y381" s="1">
        <f t="shared" si="98"/>
        <v>0</v>
      </c>
      <c r="Z381" s="1">
        <f t="shared" si="89"/>
        <v>0</v>
      </c>
      <c r="AA381" s="1">
        <f t="shared" si="90"/>
        <v>0</v>
      </c>
      <c r="AB381" s="1">
        <f t="shared" si="91"/>
        <v>1</v>
      </c>
      <c r="AC381" s="1">
        <f t="shared" si="92"/>
        <v>1</v>
      </c>
      <c r="AE381" s="1" t="s">
        <v>77</v>
      </c>
      <c r="AF381" s="1">
        <v>4.7</v>
      </c>
      <c r="AG381" s="1">
        <v>3</v>
      </c>
      <c r="AH381" s="1">
        <v>1</v>
      </c>
      <c r="AI381" s="1">
        <f t="shared" si="97"/>
        <v>0</v>
      </c>
      <c r="AJ381" s="1">
        <f t="shared" si="93"/>
        <v>0</v>
      </c>
      <c r="AK381" s="1">
        <f t="shared" si="94"/>
        <v>0</v>
      </c>
      <c r="AL381" s="1">
        <f t="shared" si="95"/>
        <v>1</v>
      </c>
      <c r="AM381" s="1">
        <f t="shared" si="96"/>
        <v>1</v>
      </c>
    </row>
    <row r="382" spans="21:39" x14ac:dyDescent="0.25">
      <c r="U382" s="1" t="s">
        <v>79</v>
      </c>
      <c r="V382" s="1">
        <v>4.3</v>
      </c>
      <c r="W382" s="1">
        <v>4</v>
      </c>
      <c r="X382" s="1">
        <v>2</v>
      </c>
      <c r="Y382" s="1">
        <f t="shared" si="98"/>
        <v>0</v>
      </c>
      <c r="Z382" s="1">
        <f t="shared" si="89"/>
        <v>0</v>
      </c>
      <c r="AA382" s="1">
        <f t="shared" si="90"/>
        <v>0</v>
      </c>
      <c r="AB382" s="1">
        <f t="shared" si="91"/>
        <v>1</v>
      </c>
      <c r="AC382" s="1">
        <f t="shared" si="92"/>
        <v>1</v>
      </c>
      <c r="AE382" s="1" t="s">
        <v>98</v>
      </c>
      <c r="AF382" s="1">
        <v>5</v>
      </c>
      <c r="AG382" s="1">
        <v>3</v>
      </c>
      <c r="AH382" s="1">
        <v>1</v>
      </c>
      <c r="AI382" s="1">
        <f t="shared" si="97"/>
        <v>0</v>
      </c>
      <c r="AJ382" s="1">
        <f t="shared" si="93"/>
        <v>0</v>
      </c>
      <c r="AK382" s="1">
        <f t="shared" si="94"/>
        <v>0</v>
      </c>
      <c r="AL382" s="1">
        <f t="shared" si="95"/>
        <v>1</v>
      </c>
      <c r="AM382" s="1">
        <f t="shared" si="96"/>
        <v>1</v>
      </c>
    </row>
    <row r="383" spans="21:39" x14ac:dyDescent="0.25">
      <c r="U383" s="1" t="s">
        <v>104</v>
      </c>
      <c r="V383" s="1">
        <v>5.4</v>
      </c>
      <c r="W383" s="1">
        <v>4</v>
      </c>
      <c r="X383" s="1">
        <v>2</v>
      </c>
      <c r="Y383" s="1">
        <f t="shared" si="98"/>
        <v>0</v>
      </c>
      <c r="Z383" s="1">
        <f t="shared" si="89"/>
        <v>0</v>
      </c>
      <c r="AA383" s="1">
        <f t="shared" si="90"/>
        <v>0</v>
      </c>
      <c r="AB383" s="1">
        <f t="shared" si="91"/>
        <v>1</v>
      </c>
      <c r="AC383" s="1">
        <f t="shared" si="92"/>
        <v>1</v>
      </c>
      <c r="AE383" s="1" t="s">
        <v>197</v>
      </c>
      <c r="AF383" s="1">
        <v>4.4000000000000004</v>
      </c>
      <c r="AG383" s="1">
        <v>3</v>
      </c>
      <c r="AH383" s="1">
        <v>1</v>
      </c>
      <c r="AI383" s="1">
        <f t="shared" si="97"/>
        <v>0</v>
      </c>
      <c r="AJ383" s="1">
        <f t="shared" si="93"/>
        <v>0</v>
      </c>
      <c r="AK383" s="1">
        <f t="shared" si="94"/>
        <v>0</v>
      </c>
      <c r="AL383" s="1">
        <f t="shared" si="95"/>
        <v>1</v>
      </c>
      <c r="AM383" s="1">
        <f t="shared" si="96"/>
        <v>1</v>
      </c>
    </row>
    <row r="384" spans="21:39" x14ac:dyDescent="0.25">
      <c r="U384" s="1" t="s">
        <v>181</v>
      </c>
      <c r="V384" s="1">
        <v>4.5</v>
      </c>
      <c r="W384" s="1">
        <v>4</v>
      </c>
      <c r="X384" s="1">
        <v>2</v>
      </c>
      <c r="Y384" s="1">
        <f t="shared" si="98"/>
        <v>0</v>
      </c>
      <c r="Z384" s="1">
        <f t="shared" si="89"/>
        <v>0</v>
      </c>
      <c r="AA384" s="1">
        <f t="shared" si="90"/>
        <v>0</v>
      </c>
      <c r="AB384" s="1">
        <f t="shared" si="91"/>
        <v>1</v>
      </c>
      <c r="AC384" s="1">
        <f t="shared" si="92"/>
        <v>1</v>
      </c>
      <c r="AE384" s="1" t="s">
        <v>107</v>
      </c>
      <c r="AF384" s="1">
        <v>4.8</v>
      </c>
      <c r="AG384" s="1">
        <v>3</v>
      </c>
      <c r="AH384" s="1">
        <v>1</v>
      </c>
      <c r="AI384" s="1">
        <f t="shared" si="97"/>
        <v>0</v>
      </c>
      <c r="AJ384" s="1">
        <f t="shared" si="93"/>
        <v>0</v>
      </c>
      <c r="AK384" s="1">
        <f t="shared" si="94"/>
        <v>0</v>
      </c>
      <c r="AL384" s="1">
        <f t="shared" si="95"/>
        <v>1</v>
      </c>
      <c r="AM384" s="1">
        <f t="shared" si="96"/>
        <v>1</v>
      </c>
    </row>
    <row r="385" spans="21:39" x14ac:dyDescent="0.25">
      <c r="U385" s="1" t="s">
        <v>138</v>
      </c>
      <c r="V385" s="1">
        <v>4.7</v>
      </c>
      <c r="W385" s="1">
        <v>4</v>
      </c>
      <c r="X385" s="1">
        <v>2</v>
      </c>
      <c r="Y385" s="1">
        <f t="shared" si="98"/>
        <v>0</v>
      </c>
      <c r="Z385" s="1">
        <f t="shared" si="89"/>
        <v>0</v>
      </c>
      <c r="AA385" s="1">
        <f t="shared" si="90"/>
        <v>0</v>
      </c>
      <c r="AB385" s="1">
        <f t="shared" si="91"/>
        <v>1</v>
      </c>
      <c r="AC385" s="1">
        <f t="shared" si="92"/>
        <v>1</v>
      </c>
      <c r="AE385" s="1" t="s">
        <v>112</v>
      </c>
      <c r="AF385" s="1">
        <v>4.9000000000000004</v>
      </c>
      <c r="AG385" s="1">
        <v>3</v>
      </c>
      <c r="AH385" s="1">
        <v>1</v>
      </c>
      <c r="AI385" s="1">
        <f t="shared" si="97"/>
        <v>0</v>
      </c>
      <c r="AJ385" s="1">
        <f t="shared" si="93"/>
        <v>0</v>
      </c>
      <c r="AK385" s="1">
        <f t="shared" si="94"/>
        <v>0</v>
      </c>
      <c r="AL385" s="1">
        <f t="shared" si="95"/>
        <v>1</v>
      </c>
      <c r="AM385" s="1">
        <f t="shared" si="96"/>
        <v>1</v>
      </c>
    </row>
    <row r="386" spans="21:39" x14ac:dyDescent="0.25">
      <c r="U386" s="1" t="s">
        <v>150</v>
      </c>
      <c r="V386" s="1">
        <v>5.7</v>
      </c>
      <c r="W386" s="1">
        <v>4</v>
      </c>
      <c r="X386" s="1">
        <v>2</v>
      </c>
      <c r="Y386" s="1">
        <f t="shared" si="98"/>
        <v>0</v>
      </c>
      <c r="Z386" s="1">
        <f t="shared" ref="Z386:Z449" si="99">IF(AND((X386&lt;W386),(X386&gt;2),(W386&lt;10)),1,0)</f>
        <v>0</v>
      </c>
      <c r="AA386" s="1">
        <f t="shared" ref="AA386:AA449" si="100">IF(X386&gt;=10,1,0)</f>
        <v>0</v>
      </c>
      <c r="AB386" s="1">
        <f t="shared" ref="AB386:AB449" si="101">IF(X386&lt;=2,1,0)</f>
        <v>1</v>
      </c>
      <c r="AC386" s="1">
        <f t="shared" ref="AC386:AC449" si="102">SUM(Y386:AB386)</f>
        <v>1</v>
      </c>
      <c r="AE386" s="1" t="s">
        <v>117</v>
      </c>
      <c r="AF386" s="1">
        <v>4.5999999999999996</v>
      </c>
      <c r="AG386" s="1">
        <v>3</v>
      </c>
      <c r="AH386" s="1">
        <v>1</v>
      </c>
      <c r="AI386" s="1">
        <f t="shared" si="97"/>
        <v>0</v>
      </c>
      <c r="AJ386" s="1">
        <f t="shared" ref="AJ386:AJ449" si="103">IF(AND((AH386&lt;AG386),(AH386&gt;2),(AG386&lt;10)),1,0)</f>
        <v>0</v>
      </c>
      <c r="AK386" s="1">
        <f t="shared" ref="AK386:AK449" si="104">IF(AH386&gt;=10,1,0)</f>
        <v>0</v>
      </c>
      <c r="AL386" s="1">
        <f t="shared" ref="AL386:AL449" si="105">IF(AH386&lt;=2,1,0)</f>
        <v>1</v>
      </c>
      <c r="AM386" s="1">
        <f t="shared" ref="AM386:AM449" si="106">SUM(AI386:AL386)</f>
        <v>1</v>
      </c>
    </row>
    <row r="387" spans="21:39" x14ac:dyDescent="0.25">
      <c r="U387" s="1" t="s">
        <v>180</v>
      </c>
      <c r="V387" s="1">
        <v>5</v>
      </c>
      <c r="W387" s="1">
        <v>4</v>
      </c>
      <c r="X387" s="1">
        <v>2</v>
      </c>
      <c r="Y387" s="1">
        <f t="shared" si="98"/>
        <v>0</v>
      </c>
      <c r="Z387" s="1">
        <f t="shared" si="99"/>
        <v>0</v>
      </c>
      <c r="AA387" s="1">
        <f t="shared" si="100"/>
        <v>0</v>
      </c>
      <c r="AB387" s="1">
        <f t="shared" si="101"/>
        <v>1</v>
      </c>
      <c r="AC387" s="1">
        <f t="shared" si="102"/>
        <v>1</v>
      </c>
      <c r="AE387" s="1" t="s">
        <v>122</v>
      </c>
      <c r="AF387" s="1">
        <v>4.5</v>
      </c>
      <c r="AG387" s="1">
        <v>3</v>
      </c>
      <c r="AH387" s="1">
        <v>1</v>
      </c>
      <c r="AI387" s="1">
        <f t="shared" si="97"/>
        <v>0</v>
      </c>
      <c r="AJ387" s="1">
        <f t="shared" si="103"/>
        <v>0</v>
      </c>
      <c r="AK387" s="1">
        <f t="shared" si="104"/>
        <v>0</v>
      </c>
      <c r="AL387" s="1">
        <f t="shared" si="105"/>
        <v>1</v>
      </c>
      <c r="AM387" s="1">
        <f t="shared" si="106"/>
        <v>1</v>
      </c>
    </row>
    <row r="388" spans="21:39" x14ac:dyDescent="0.25">
      <c r="U388" s="1" t="s">
        <v>133</v>
      </c>
      <c r="V388" s="1">
        <v>4.5999999999999996</v>
      </c>
      <c r="W388" s="1">
        <v>4</v>
      </c>
      <c r="X388" s="1">
        <v>2</v>
      </c>
      <c r="Y388" s="1">
        <f t="shared" si="98"/>
        <v>0</v>
      </c>
      <c r="Z388" s="1">
        <f t="shared" si="99"/>
        <v>0</v>
      </c>
      <c r="AA388" s="1">
        <f t="shared" si="100"/>
        <v>0</v>
      </c>
      <c r="AB388" s="1">
        <f t="shared" si="101"/>
        <v>1</v>
      </c>
      <c r="AC388" s="1">
        <f t="shared" si="102"/>
        <v>1</v>
      </c>
      <c r="AE388" s="1" t="s">
        <v>146</v>
      </c>
      <c r="AF388" s="1">
        <v>4.3</v>
      </c>
      <c r="AG388" s="1">
        <v>3</v>
      </c>
      <c r="AH388" s="1">
        <v>1</v>
      </c>
      <c r="AI388" s="1">
        <f t="shared" si="97"/>
        <v>0</v>
      </c>
      <c r="AJ388" s="1">
        <f t="shared" si="103"/>
        <v>0</v>
      </c>
      <c r="AK388" s="1">
        <f t="shared" si="104"/>
        <v>0</v>
      </c>
      <c r="AL388" s="1">
        <f t="shared" si="105"/>
        <v>1</v>
      </c>
      <c r="AM388" s="1">
        <f t="shared" si="106"/>
        <v>1</v>
      </c>
    </row>
    <row r="389" spans="21:39" x14ac:dyDescent="0.25">
      <c r="U389" s="1" t="s">
        <v>154</v>
      </c>
      <c r="V389" s="1">
        <v>5.7</v>
      </c>
      <c r="W389" s="1">
        <v>4</v>
      </c>
      <c r="X389" s="1">
        <v>2</v>
      </c>
      <c r="Y389" s="1">
        <f t="shared" si="98"/>
        <v>0</v>
      </c>
      <c r="Z389" s="1">
        <f t="shared" si="99"/>
        <v>0</v>
      </c>
      <c r="AA389" s="1">
        <f t="shared" si="100"/>
        <v>0</v>
      </c>
      <c r="AB389" s="1">
        <f t="shared" si="101"/>
        <v>1</v>
      </c>
      <c r="AC389" s="1">
        <f t="shared" si="102"/>
        <v>1</v>
      </c>
      <c r="AE389" s="1" t="s">
        <v>184</v>
      </c>
      <c r="AF389" s="1">
        <v>5.4</v>
      </c>
      <c r="AG389" s="1">
        <v>3</v>
      </c>
      <c r="AH389" s="1">
        <v>1</v>
      </c>
      <c r="AI389" s="1">
        <f t="shared" si="97"/>
        <v>0</v>
      </c>
      <c r="AJ389" s="1">
        <f t="shared" si="103"/>
        <v>0</v>
      </c>
      <c r="AK389" s="1">
        <f t="shared" si="104"/>
        <v>0</v>
      </c>
      <c r="AL389" s="1">
        <f t="shared" si="105"/>
        <v>1</v>
      </c>
      <c r="AM389" s="1">
        <f t="shared" si="106"/>
        <v>1</v>
      </c>
    </row>
    <row r="390" spans="21:39" x14ac:dyDescent="0.25">
      <c r="U390" s="1" t="s">
        <v>161</v>
      </c>
      <c r="V390" s="1">
        <v>4.2</v>
      </c>
      <c r="W390" s="1">
        <v>4</v>
      </c>
      <c r="X390" s="1">
        <v>2</v>
      </c>
      <c r="Y390" s="1">
        <f t="shared" si="98"/>
        <v>0</v>
      </c>
      <c r="Z390" s="1">
        <f t="shared" si="99"/>
        <v>0</v>
      </c>
      <c r="AA390" s="1">
        <f t="shared" si="100"/>
        <v>0</v>
      </c>
      <c r="AB390" s="1">
        <f t="shared" si="101"/>
        <v>1</v>
      </c>
      <c r="AC390" s="1">
        <f t="shared" si="102"/>
        <v>1</v>
      </c>
      <c r="AE390" s="1" t="s">
        <v>71</v>
      </c>
      <c r="AF390" s="1">
        <v>4.3</v>
      </c>
      <c r="AG390" s="1">
        <v>3</v>
      </c>
      <c r="AH390" s="1">
        <v>1</v>
      </c>
      <c r="AI390" s="1">
        <f t="shared" si="97"/>
        <v>0</v>
      </c>
      <c r="AJ390" s="1">
        <f t="shared" si="103"/>
        <v>0</v>
      </c>
      <c r="AK390" s="1">
        <f t="shared" si="104"/>
        <v>0</v>
      </c>
      <c r="AL390" s="1">
        <f t="shared" si="105"/>
        <v>1</v>
      </c>
      <c r="AM390" s="1">
        <f t="shared" si="106"/>
        <v>1</v>
      </c>
    </row>
    <row r="391" spans="21:39" x14ac:dyDescent="0.25">
      <c r="U391" s="1" t="s">
        <v>94</v>
      </c>
      <c r="V391" s="1">
        <v>4.8</v>
      </c>
      <c r="W391" s="1">
        <v>4</v>
      </c>
      <c r="X391" s="1">
        <v>2</v>
      </c>
      <c r="Y391" s="1">
        <f t="shared" si="98"/>
        <v>0</v>
      </c>
      <c r="Z391" s="1">
        <f t="shared" si="99"/>
        <v>0</v>
      </c>
      <c r="AA391" s="1">
        <f t="shared" si="100"/>
        <v>0</v>
      </c>
      <c r="AB391" s="1">
        <f t="shared" si="101"/>
        <v>1</v>
      </c>
      <c r="AC391" s="1">
        <f t="shared" si="102"/>
        <v>1</v>
      </c>
      <c r="AE391" s="1" t="s">
        <v>177</v>
      </c>
      <c r="AF391" s="1">
        <v>4.8</v>
      </c>
      <c r="AG391" s="1">
        <v>3</v>
      </c>
      <c r="AH391" s="1">
        <v>1</v>
      </c>
      <c r="AI391" s="1">
        <f t="shared" si="97"/>
        <v>0</v>
      </c>
      <c r="AJ391" s="1">
        <f t="shared" si="103"/>
        <v>0</v>
      </c>
      <c r="AK391" s="1">
        <f t="shared" si="104"/>
        <v>0</v>
      </c>
      <c r="AL391" s="1">
        <f t="shared" si="105"/>
        <v>1</v>
      </c>
      <c r="AM391" s="1">
        <f t="shared" si="106"/>
        <v>1</v>
      </c>
    </row>
    <row r="392" spans="21:39" x14ac:dyDescent="0.25">
      <c r="U392" s="1" t="s">
        <v>156</v>
      </c>
      <c r="V392" s="1">
        <v>4.7</v>
      </c>
      <c r="W392" s="1">
        <v>4</v>
      </c>
      <c r="X392" s="1">
        <v>2</v>
      </c>
      <c r="Y392" s="1">
        <f t="shared" si="98"/>
        <v>0</v>
      </c>
      <c r="Z392" s="1">
        <f t="shared" si="99"/>
        <v>0</v>
      </c>
      <c r="AA392" s="1">
        <f t="shared" si="100"/>
        <v>0</v>
      </c>
      <c r="AB392" s="1">
        <f t="shared" si="101"/>
        <v>1</v>
      </c>
      <c r="AC392" s="1">
        <f t="shared" si="102"/>
        <v>1</v>
      </c>
      <c r="AE392" s="1" t="s">
        <v>135</v>
      </c>
      <c r="AF392" s="1">
        <v>4.9000000000000004</v>
      </c>
      <c r="AG392" s="1">
        <v>3</v>
      </c>
      <c r="AH392" s="1">
        <v>1</v>
      </c>
      <c r="AI392" s="1">
        <f t="shared" si="97"/>
        <v>0</v>
      </c>
      <c r="AJ392" s="1">
        <f t="shared" si="103"/>
        <v>0</v>
      </c>
      <c r="AK392" s="1">
        <f t="shared" si="104"/>
        <v>0</v>
      </c>
      <c r="AL392" s="1">
        <f t="shared" si="105"/>
        <v>1</v>
      </c>
      <c r="AM392" s="1">
        <f t="shared" si="106"/>
        <v>1</v>
      </c>
    </row>
    <row r="393" spans="21:39" x14ac:dyDescent="0.25">
      <c r="U393" s="1" t="s">
        <v>79</v>
      </c>
      <c r="V393" s="1">
        <v>4.3</v>
      </c>
      <c r="W393" s="1">
        <v>4</v>
      </c>
      <c r="X393" s="1">
        <v>2</v>
      </c>
      <c r="Y393" s="1">
        <f t="shared" si="98"/>
        <v>0</v>
      </c>
      <c r="Z393" s="1">
        <f t="shared" si="99"/>
        <v>0</v>
      </c>
      <c r="AA393" s="1">
        <f t="shared" si="100"/>
        <v>0</v>
      </c>
      <c r="AB393" s="1">
        <f t="shared" si="101"/>
        <v>1</v>
      </c>
      <c r="AC393" s="1">
        <f t="shared" si="102"/>
        <v>1</v>
      </c>
      <c r="AE393" s="1" t="s">
        <v>119</v>
      </c>
      <c r="AF393" s="1">
        <v>4.2</v>
      </c>
      <c r="AG393" s="1">
        <v>3</v>
      </c>
      <c r="AH393" s="1">
        <v>1</v>
      </c>
      <c r="AI393" s="1">
        <f t="shared" si="97"/>
        <v>0</v>
      </c>
      <c r="AJ393" s="1">
        <f t="shared" si="103"/>
        <v>0</v>
      </c>
      <c r="AK393" s="1">
        <f t="shared" si="104"/>
        <v>0</v>
      </c>
      <c r="AL393" s="1">
        <f t="shared" si="105"/>
        <v>1</v>
      </c>
      <c r="AM393" s="1">
        <f t="shared" si="106"/>
        <v>1</v>
      </c>
    </row>
    <row r="394" spans="21:39" x14ac:dyDescent="0.25">
      <c r="U394" s="1" t="s">
        <v>203</v>
      </c>
      <c r="V394" s="1">
        <v>4.3</v>
      </c>
      <c r="W394" s="1">
        <v>4</v>
      </c>
      <c r="X394" s="1">
        <v>2</v>
      </c>
      <c r="Y394" s="1">
        <f t="shared" si="98"/>
        <v>0</v>
      </c>
      <c r="Z394" s="1">
        <f t="shared" si="99"/>
        <v>0</v>
      </c>
      <c r="AA394" s="1">
        <f t="shared" si="100"/>
        <v>0</v>
      </c>
      <c r="AB394" s="1">
        <f t="shared" si="101"/>
        <v>1</v>
      </c>
      <c r="AC394" s="1">
        <f t="shared" si="102"/>
        <v>1</v>
      </c>
      <c r="AE394" s="1" t="s">
        <v>205</v>
      </c>
      <c r="AF394" s="1">
        <v>4.3</v>
      </c>
      <c r="AG394" s="1">
        <v>3</v>
      </c>
      <c r="AH394" s="1">
        <v>1</v>
      </c>
      <c r="AI394" s="1">
        <f t="shared" si="97"/>
        <v>0</v>
      </c>
      <c r="AJ394" s="1">
        <f t="shared" si="103"/>
        <v>0</v>
      </c>
      <c r="AK394" s="1">
        <f t="shared" si="104"/>
        <v>0</v>
      </c>
      <c r="AL394" s="1">
        <f t="shared" si="105"/>
        <v>1</v>
      </c>
      <c r="AM394" s="1">
        <f t="shared" si="106"/>
        <v>1</v>
      </c>
    </row>
    <row r="395" spans="21:39" x14ac:dyDescent="0.25">
      <c r="U395" s="1" t="s">
        <v>85</v>
      </c>
      <c r="V395" s="1">
        <v>4.8</v>
      </c>
      <c r="W395" s="1">
        <v>4</v>
      </c>
      <c r="X395" s="1">
        <v>2</v>
      </c>
      <c r="Y395" s="1">
        <f t="shared" si="98"/>
        <v>0</v>
      </c>
      <c r="Z395" s="1">
        <f t="shared" si="99"/>
        <v>0</v>
      </c>
      <c r="AA395" s="1">
        <f t="shared" si="100"/>
        <v>0</v>
      </c>
      <c r="AB395" s="1">
        <f t="shared" si="101"/>
        <v>1</v>
      </c>
      <c r="AC395" s="1">
        <f t="shared" si="102"/>
        <v>1</v>
      </c>
      <c r="AE395" s="1" t="s">
        <v>149</v>
      </c>
      <c r="AF395" s="1">
        <v>4.4000000000000004</v>
      </c>
      <c r="AG395" s="1">
        <v>3</v>
      </c>
      <c r="AH395" s="1">
        <v>1</v>
      </c>
      <c r="AI395" s="1">
        <f t="shared" si="97"/>
        <v>0</v>
      </c>
      <c r="AJ395" s="1">
        <f t="shared" si="103"/>
        <v>0</v>
      </c>
      <c r="AK395" s="1">
        <f t="shared" si="104"/>
        <v>0</v>
      </c>
      <c r="AL395" s="1">
        <f t="shared" si="105"/>
        <v>1</v>
      </c>
      <c r="AM395" s="1">
        <f t="shared" si="106"/>
        <v>1</v>
      </c>
    </row>
    <row r="396" spans="21:39" x14ac:dyDescent="0.25">
      <c r="U396" s="1" t="s">
        <v>64</v>
      </c>
      <c r="V396" s="1">
        <v>4.5</v>
      </c>
      <c r="W396" s="1">
        <v>4</v>
      </c>
      <c r="X396" s="1">
        <v>2</v>
      </c>
      <c r="Y396" s="1">
        <f t="shared" si="98"/>
        <v>0</v>
      </c>
      <c r="Z396" s="1">
        <f t="shared" si="99"/>
        <v>0</v>
      </c>
      <c r="AA396" s="1">
        <f t="shared" si="100"/>
        <v>0</v>
      </c>
      <c r="AB396" s="1">
        <f t="shared" si="101"/>
        <v>1</v>
      </c>
      <c r="AC396" s="1">
        <f t="shared" si="102"/>
        <v>1</v>
      </c>
      <c r="AE396" s="1" t="s">
        <v>71</v>
      </c>
      <c r="AF396" s="1">
        <v>4.3</v>
      </c>
      <c r="AG396" s="1">
        <v>3</v>
      </c>
      <c r="AH396" s="1">
        <v>1</v>
      </c>
      <c r="AI396" s="1">
        <f t="shared" si="97"/>
        <v>0</v>
      </c>
      <c r="AJ396" s="1">
        <f t="shared" si="103"/>
        <v>0</v>
      </c>
      <c r="AK396" s="1">
        <f t="shared" si="104"/>
        <v>0</v>
      </c>
      <c r="AL396" s="1">
        <f t="shared" si="105"/>
        <v>1</v>
      </c>
      <c r="AM396" s="1">
        <f t="shared" si="106"/>
        <v>1</v>
      </c>
    </row>
    <row r="397" spans="21:39" x14ac:dyDescent="0.25">
      <c r="U397" s="1" t="s">
        <v>161</v>
      </c>
      <c r="V397" s="1">
        <v>4.2</v>
      </c>
      <c r="W397" s="1">
        <v>4</v>
      </c>
      <c r="X397" s="1">
        <v>2</v>
      </c>
      <c r="Y397" s="1">
        <f t="shared" si="98"/>
        <v>0</v>
      </c>
      <c r="Z397" s="1">
        <f t="shared" si="99"/>
        <v>0</v>
      </c>
      <c r="AA397" s="1">
        <f t="shared" si="100"/>
        <v>0</v>
      </c>
      <c r="AB397" s="1">
        <f t="shared" si="101"/>
        <v>1</v>
      </c>
      <c r="AC397" s="1">
        <f t="shared" si="102"/>
        <v>1</v>
      </c>
      <c r="AE397" s="1" t="s">
        <v>163</v>
      </c>
      <c r="AF397" s="1">
        <v>5.6</v>
      </c>
      <c r="AG397" s="1">
        <v>3</v>
      </c>
      <c r="AH397" s="1">
        <v>1</v>
      </c>
      <c r="AI397" s="1">
        <f t="shared" si="97"/>
        <v>0</v>
      </c>
      <c r="AJ397" s="1">
        <f t="shared" si="103"/>
        <v>0</v>
      </c>
      <c r="AK397" s="1">
        <f t="shared" si="104"/>
        <v>0</v>
      </c>
      <c r="AL397" s="1">
        <f t="shared" si="105"/>
        <v>1</v>
      </c>
      <c r="AM397" s="1">
        <f t="shared" si="106"/>
        <v>1</v>
      </c>
    </row>
    <row r="398" spans="21:39" x14ac:dyDescent="0.25">
      <c r="U398" s="1" t="s">
        <v>97</v>
      </c>
      <c r="V398" s="1">
        <v>4.5</v>
      </c>
      <c r="W398" s="1">
        <v>4</v>
      </c>
      <c r="X398" s="1">
        <v>2</v>
      </c>
      <c r="Y398" s="1">
        <f t="shared" si="98"/>
        <v>0</v>
      </c>
      <c r="Z398" s="1">
        <f t="shared" si="99"/>
        <v>0</v>
      </c>
      <c r="AA398" s="1">
        <f t="shared" si="100"/>
        <v>0</v>
      </c>
      <c r="AB398" s="1">
        <f t="shared" si="101"/>
        <v>1</v>
      </c>
      <c r="AC398" s="1">
        <f t="shared" si="102"/>
        <v>1</v>
      </c>
      <c r="AE398" s="1" t="s">
        <v>197</v>
      </c>
      <c r="AF398" s="1">
        <v>4.4000000000000004</v>
      </c>
      <c r="AG398" s="1">
        <v>3</v>
      </c>
      <c r="AH398" s="1">
        <v>1</v>
      </c>
      <c r="AI398" s="1">
        <f t="shared" si="97"/>
        <v>0</v>
      </c>
      <c r="AJ398" s="1">
        <f t="shared" si="103"/>
        <v>0</v>
      </c>
      <c r="AK398" s="1">
        <f t="shared" si="104"/>
        <v>0</v>
      </c>
      <c r="AL398" s="1">
        <f t="shared" si="105"/>
        <v>1</v>
      </c>
      <c r="AM398" s="1">
        <f t="shared" si="106"/>
        <v>1</v>
      </c>
    </row>
    <row r="399" spans="21:39" x14ac:dyDescent="0.25">
      <c r="U399" s="1" t="s">
        <v>124</v>
      </c>
      <c r="V399" s="1">
        <v>4.5</v>
      </c>
      <c r="W399" s="1">
        <v>4</v>
      </c>
      <c r="X399" s="1">
        <v>2</v>
      </c>
      <c r="Y399" s="1">
        <f t="shared" si="98"/>
        <v>0</v>
      </c>
      <c r="Z399" s="1">
        <f t="shared" si="99"/>
        <v>0</v>
      </c>
      <c r="AA399" s="1">
        <f t="shared" si="100"/>
        <v>0</v>
      </c>
      <c r="AB399" s="1">
        <f t="shared" si="101"/>
        <v>1</v>
      </c>
      <c r="AC399" s="1">
        <f t="shared" si="102"/>
        <v>1</v>
      </c>
      <c r="AE399" s="1" t="s">
        <v>115</v>
      </c>
      <c r="AF399" s="1">
        <v>4.9000000000000004</v>
      </c>
      <c r="AG399" s="1">
        <v>3</v>
      </c>
      <c r="AH399" s="1">
        <v>1</v>
      </c>
      <c r="AI399" s="1">
        <f t="shared" si="97"/>
        <v>0</v>
      </c>
      <c r="AJ399" s="1">
        <f t="shared" si="103"/>
        <v>0</v>
      </c>
      <c r="AK399" s="1">
        <f t="shared" si="104"/>
        <v>0</v>
      </c>
      <c r="AL399" s="1">
        <f t="shared" si="105"/>
        <v>1</v>
      </c>
      <c r="AM399" s="1">
        <f t="shared" si="106"/>
        <v>1</v>
      </c>
    </row>
    <row r="400" spans="21:39" x14ac:dyDescent="0.25">
      <c r="U400" s="1" t="s">
        <v>125</v>
      </c>
      <c r="V400" s="1">
        <v>4.4000000000000004</v>
      </c>
      <c r="W400" s="1">
        <v>4</v>
      </c>
      <c r="X400" s="1">
        <v>2</v>
      </c>
      <c r="Y400" s="1">
        <f t="shared" si="98"/>
        <v>0</v>
      </c>
      <c r="Z400" s="1">
        <f t="shared" si="99"/>
        <v>0</v>
      </c>
      <c r="AA400" s="1">
        <f t="shared" si="100"/>
        <v>0</v>
      </c>
      <c r="AB400" s="1">
        <f t="shared" si="101"/>
        <v>1</v>
      </c>
      <c r="AC400" s="1">
        <f t="shared" si="102"/>
        <v>1</v>
      </c>
      <c r="AE400" s="1" t="s">
        <v>177</v>
      </c>
      <c r="AF400" s="1">
        <v>4.8</v>
      </c>
      <c r="AG400" s="1">
        <v>3</v>
      </c>
      <c r="AH400" s="1">
        <v>1</v>
      </c>
      <c r="AI400" s="1">
        <f t="shared" si="97"/>
        <v>0</v>
      </c>
      <c r="AJ400" s="1">
        <f t="shared" si="103"/>
        <v>0</v>
      </c>
      <c r="AK400" s="1">
        <f t="shared" si="104"/>
        <v>0</v>
      </c>
      <c r="AL400" s="1">
        <f t="shared" si="105"/>
        <v>1</v>
      </c>
      <c r="AM400" s="1">
        <f t="shared" si="106"/>
        <v>1</v>
      </c>
    </row>
    <row r="401" spans="21:39" x14ac:dyDescent="0.25">
      <c r="U401" s="1" t="s">
        <v>150</v>
      </c>
      <c r="V401" s="1">
        <v>5.7</v>
      </c>
      <c r="W401" s="1">
        <v>4</v>
      </c>
      <c r="X401" s="1">
        <v>2</v>
      </c>
      <c r="Y401" s="1">
        <f t="shared" si="98"/>
        <v>0</v>
      </c>
      <c r="Z401" s="1">
        <f t="shared" si="99"/>
        <v>0</v>
      </c>
      <c r="AA401" s="1">
        <f t="shared" si="100"/>
        <v>0</v>
      </c>
      <c r="AB401" s="1">
        <f t="shared" si="101"/>
        <v>1</v>
      </c>
      <c r="AC401" s="1">
        <f t="shared" si="102"/>
        <v>1</v>
      </c>
      <c r="AE401" s="1" t="s">
        <v>140</v>
      </c>
      <c r="AF401" s="1">
        <v>4.9000000000000004</v>
      </c>
      <c r="AG401" s="1">
        <v>3</v>
      </c>
      <c r="AH401" s="1">
        <v>1</v>
      </c>
      <c r="AI401" s="1">
        <f t="shared" ref="AI401:AI464" si="107">IF(AND((10&gt;AH401),(AH401&gt;AG401),(AG401&gt;2)),1,0)</f>
        <v>0</v>
      </c>
      <c r="AJ401" s="1">
        <f t="shared" si="103"/>
        <v>0</v>
      </c>
      <c r="AK401" s="1">
        <f t="shared" si="104"/>
        <v>0</v>
      </c>
      <c r="AL401" s="1">
        <f t="shared" si="105"/>
        <v>1</v>
      </c>
      <c r="AM401" s="1">
        <f t="shared" si="106"/>
        <v>1</v>
      </c>
    </row>
    <row r="402" spans="21:39" x14ac:dyDescent="0.25">
      <c r="U402" s="1" t="s">
        <v>200</v>
      </c>
      <c r="V402" s="1">
        <v>4.4000000000000004</v>
      </c>
      <c r="W402" s="1">
        <v>4</v>
      </c>
      <c r="X402" s="1">
        <v>1.5</v>
      </c>
      <c r="Y402" s="1">
        <f t="shared" si="98"/>
        <v>0</v>
      </c>
      <c r="Z402" s="1">
        <f t="shared" si="99"/>
        <v>0</v>
      </c>
      <c r="AA402" s="1">
        <f t="shared" si="100"/>
        <v>0</v>
      </c>
      <c r="AB402" s="1">
        <f t="shared" si="101"/>
        <v>1</v>
      </c>
      <c r="AC402" s="1">
        <f t="shared" si="102"/>
        <v>1</v>
      </c>
      <c r="AE402" s="1" t="s">
        <v>146</v>
      </c>
      <c r="AF402" s="1">
        <v>4.3</v>
      </c>
      <c r="AG402" s="1">
        <v>3</v>
      </c>
      <c r="AH402" s="1">
        <v>1</v>
      </c>
      <c r="AI402" s="1">
        <f t="shared" si="107"/>
        <v>0</v>
      </c>
      <c r="AJ402" s="1">
        <f t="shared" si="103"/>
        <v>0</v>
      </c>
      <c r="AK402" s="1">
        <f t="shared" si="104"/>
        <v>0</v>
      </c>
      <c r="AL402" s="1">
        <f t="shared" si="105"/>
        <v>1</v>
      </c>
      <c r="AM402" s="1">
        <f t="shared" si="106"/>
        <v>1</v>
      </c>
    </row>
    <row r="403" spans="21:39" x14ac:dyDescent="0.25">
      <c r="U403" s="1" t="s">
        <v>169</v>
      </c>
      <c r="V403" s="1">
        <v>4.5</v>
      </c>
      <c r="W403" s="1">
        <v>4</v>
      </c>
      <c r="X403" s="1">
        <v>1.5</v>
      </c>
      <c r="Y403" s="1">
        <f t="shared" si="98"/>
        <v>0</v>
      </c>
      <c r="Z403" s="1">
        <f t="shared" si="99"/>
        <v>0</v>
      </c>
      <c r="AA403" s="1">
        <f t="shared" si="100"/>
        <v>0</v>
      </c>
      <c r="AB403" s="1">
        <f t="shared" si="101"/>
        <v>1</v>
      </c>
      <c r="AC403" s="1">
        <f t="shared" si="102"/>
        <v>1</v>
      </c>
      <c r="AE403" s="1" t="s">
        <v>91</v>
      </c>
      <c r="AF403" s="1">
        <v>4.9000000000000004</v>
      </c>
      <c r="AG403" s="1">
        <v>3</v>
      </c>
      <c r="AH403" s="1">
        <v>1</v>
      </c>
      <c r="AI403" s="1">
        <f t="shared" si="107"/>
        <v>0</v>
      </c>
      <c r="AJ403" s="1">
        <f t="shared" si="103"/>
        <v>0</v>
      </c>
      <c r="AK403" s="1">
        <f t="shared" si="104"/>
        <v>0</v>
      </c>
      <c r="AL403" s="1">
        <f t="shared" si="105"/>
        <v>1</v>
      </c>
      <c r="AM403" s="1">
        <f t="shared" si="106"/>
        <v>1</v>
      </c>
    </row>
    <row r="404" spans="21:39" x14ac:dyDescent="0.25">
      <c r="U404" s="1" t="s">
        <v>195</v>
      </c>
      <c r="V404" s="1">
        <v>4.5</v>
      </c>
      <c r="W404" s="1">
        <v>4</v>
      </c>
      <c r="X404" s="1">
        <v>1.5</v>
      </c>
      <c r="Y404" s="1">
        <f t="shared" si="98"/>
        <v>0</v>
      </c>
      <c r="Z404" s="1">
        <f t="shared" si="99"/>
        <v>0</v>
      </c>
      <c r="AA404" s="1">
        <f t="shared" si="100"/>
        <v>0</v>
      </c>
      <c r="AB404" s="1">
        <f t="shared" si="101"/>
        <v>1</v>
      </c>
      <c r="AC404" s="1">
        <f t="shared" si="102"/>
        <v>1</v>
      </c>
      <c r="AE404" s="1" t="s">
        <v>189</v>
      </c>
      <c r="AF404" s="1">
        <v>4.4000000000000004</v>
      </c>
      <c r="AG404" s="1">
        <v>3</v>
      </c>
      <c r="AH404" s="1">
        <v>1</v>
      </c>
      <c r="AI404" s="1">
        <f t="shared" si="107"/>
        <v>0</v>
      </c>
      <c r="AJ404" s="1">
        <f t="shared" si="103"/>
        <v>0</v>
      </c>
      <c r="AK404" s="1">
        <f t="shared" si="104"/>
        <v>0</v>
      </c>
      <c r="AL404" s="1">
        <f t="shared" si="105"/>
        <v>1</v>
      </c>
      <c r="AM404" s="1">
        <f t="shared" si="106"/>
        <v>1</v>
      </c>
    </row>
    <row r="405" spans="21:39" x14ac:dyDescent="0.25">
      <c r="U405" s="1" t="s">
        <v>67</v>
      </c>
      <c r="V405" s="1">
        <v>5.4</v>
      </c>
      <c r="W405" s="1">
        <v>4</v>
      </c>
      <c r="X405" s="1">
        <v>1</v>
      </c>
      <c r="Y405" s="1">
        <f t="shared" si="98"/>
        <v>0</v>
      </c>
      <c r="Z405" s="1">
        <f t="shared" si="99"/>
        <v>0</v>
      </c>
      <c r="AA405" s="1">
        <f t="shared" si="100"/>
        <v>0</v>
      </c>
      <c r="AB405" s="1">
        <f t="shared" si="101"/>
        <v>1</v>
      </c>
      <c r="AC405" s="1">
        <f t="shared" si="102"/>
        <v>1</v>
      </c>
      <c r="AE405" s="1" t="s">
        <v>61</v>
      </c>
      <c r="AF405" s="1">
        <v>4.7</v>
      </c>
      <c r="AG405" s="1">
        <v>3</v>
      </c>
      <c r="AH405" s="1">
        <v>1</v>
      </c>
      <c r="AI405" s="1">
        <f t="shared" si="107"/>
        <v>0</v>
      </c>
      <c r="AJ405" s="1">
        <f t="shared" si="103"/>
        <v>0</v>
      </c>
      <c r="AK405" s="1">
        <f t="shared" si="104"/>
        <v>0</v>
      </c>
      <c r="AL405" s="1">
        <f t="shared" si="105"/>
        <v>1</v>
      </c>
      <c r="AM405" s="1">
        <f t="shared" si="106"/>
        <v>1</v>
      </c>
    </row>
    <row r="406" spans="21:39" x14ac:dyDescent="0.25">
      <c r="U406" s="1" t="s">
        <v>63</v>
      </c>
      <c r="V406" s="1">
        <v>4.4000000000000004</v>
      </c>
      <c r="W406" s="1">
        <v>4</v>
      </c>
      <c r="X406" s="1">
        <v>1</v>
      </c>
      <c r="Y406" s="1">
        <f t="shared" si="98"/>
        <v>0</v>
      </c>
      <c r="Z406" s="1">
        <f t="shared" si="99"/>
        <v>0</v>
      </c>
      <c r="AA406" s="1">
        <f t="shared" si="100"/>
        <v>0</v>
      </c>
      <c r="AB406" s="1">
        <f t="shared" si="101"/>
        <v>1</v>
      </c>
      <c r="AC406" s="1">
        <f t="shared" si="102"/>
        <v>1</v>
      </c>
      <c r="AE406" s="1" t="s">
        <v>200</v>
      </c>
      <c r="AF406" s="1">
        <v>4.4000000000000004</v>
      </c>
      <c r="AG406" s="1">
        <v>3</v>
      </c>
      <c r="AH406" s="1">
        <v>1</v>
      </c>
      <c r="AI406" s="1">
        <f t="shared" si="107"/>
        <v>0</v>
      </c>
      <c r="AJ406" s="1">
        <f t="shared" si="103"/>
        <v>0</v>
      </c>
      <c r="AK406" s="1">
        <f t="shared" si="104"/>
        <v>0</v>
      </c>
      <c r="AL406" s="1">
        <f t="shared" si="105"/>
        <v>1</v>
      </c>
      <c r="AM406" s="1">
        <f t="shared" si="106"/>
        <v>1</v>
      </c>
    </row>
    <row r="407" spans="21:39" x14ac:dyDescent="0.25">
      <c r="U407" s="1" t="s">
        <v>64</v>
      </c>
      <c r="V407" s="1">
        <v>4.5</v>
      </c>
      <c r="W407" s="1">
        <v>4</v>
      </c>
      <c r="X407" s="1">
        <v>1</v>
      </c>
      <c r="Y407" s="1">
        <f t="shared" si="98"/>
        <v>0</v>
      </c>
      <c r="Z407" s="1">
        <f t="shared" si="99"/>
        <v>0</v>
      </c>
      <c r="AA407" s="1">
        <f t="shared" si="100"/>
        <v>0</v>
      </c>
      <c r="AB407" s="1">
        <f t="shared" si="101"/>
        <v>1</v>
      </c>
      <c r="AC407" s="1">
        <f t="shared" si="102"/>
        <v>1</v>
      </c>
      <c r="AE407" s="1" t="s">
        <v>176</v>
      </c>
      <c r="AF407" s="1">
        <v>4.2</v>
      </c>
      <c r="AG407" s="1">
        <v>3</v>
      </c>
      <c r="AH407" s="1">
        <v>1</v>
      </c>
      <c r="AI407" s="1">
        <f t="shared" si="107"/>
        <v>0</v>
      </c>
      <c r="AJ407" s="1">
        <f t="shared" si="103"/>
        <v>0</v>
      </c>
      <c r="AK407" s="1">
        <f t="shared" si="104"/>
        <v>0</v>
      </c>
      <c r="AL407" s="1">
        <f t="shared" si="105"/>
        <v>1</v>
      </c>
      <c r="AM407" s="1">
        <f t="shared" si="106"/>
        <v>1</v>
      </c>
    </row>
    <row r="408" spans="21:39" x14ac:dyDescent="0.25">
      <c r="U408" s="1" t="s">
        <v>82</v>
      </c>
      <c r="V408" s="1">
        <v>4.3</v>
      </c>
      <c r="W408" s="1">
        <v>4</v>
      </c>
      <c r="X408" s="1">
        <v>1</v>
      </c>
      <c r="Y408" s="1">
        <f t="shared" si="98"/>
        <v>0</v>
      </c>
      <c r="Z408" s="1">
        <f t="shared" si="99"/>
        <v>0</v>
      </c>
      <c r="AA408" s="1">
        <f t="shared" si="100"/>
        <v>0</v>
      </c>
      <c r="AB408" s="1">
        <f t="shared" si="101"/>
        <v>1</v>
      </c>
      <c r="AC408" s="1">
        <f t="shared" si="102"/>
        <v>1</v>
      </c>
      <c r="AE408" s="1" t="s">
        <v>111</v>
      </c>
      <c r="AF408" s="1">
        <v>4.5</v>
      </c>
      <c r="AG408" s="1">
        <v>3</v>
      </c>
      <c r="AH408" s="1">
        <v>1</v>
      </c>
      <c r="AI408" s="1">
        <f t="shared" si="107"/>
        <v>0</v>
      </c>
      <c r="AJ408" s="1">
        <f t="shared" si="103"/>
        <v>0</v>
      </c>
      <c r="AK408" s="1">
        <f t="shared" si="104"/>
        <v>0</v>
      </c>
      <c r="AL408" s="1">
        <f t="shared" si="105"/>
        <v>1</v>
      </c>
      <c r="AM408" s="1">
        <f t="shared" si="106"/>
        <v>1</v>
      </c>
    </row>
    <row r="409" spans="21:39" x14ac:dyDescent="0.25">
      <c r="U409" s="1" t="s">
        <v>87</v>
      </c>
      <c r="V409" s="1">
        <v>5</v>
      </c>
      <c r="W409" s="1">
        <v>4</v>
      </c>
      <c r="X409" s="1">
        <v>1</v>
      </c>
      <c r="Y409" s="1">
        <f t="shared" si="98"/>
        <v>0</v>
      </c>
      <c r="Z409" s="1">
        <f t="shared" si="99"/>
        <v>0</v>
      </c>
      <c r="AA409" s="1">
        <f t="shared" si="100"/>
        <v>0</v>
      </c>
      <c r="AB409" s="1">
        <f t="shared" si="101"/>
        <v>1</v>
      </c>
      <c r="AC409" s="1">
        <f t="shared" si="102"/>
        <v>1</v>
      </c>
      <c r="AE409" s="1" t="s">
        <v>119</v>
      </c>
      <c r="AF409" s="1">
        <v>4.2</v>
      </c>
      <c r="AG409" s="1">
        <v>3</v>
      </c>
      <c r="AH409" s="1">
        <v>1</v>
      </c>
      <c r="AI409" s="1">
        <f t="shared" si="107"/>
        <v>0</v>
      </c>
      <c r="AJ409" s="1">
        <f t="shared" si="103"/>
        <v>0</v>
      </c>
      <c r="AK409" s="1">
        <f t="shared" si="104"/>
        <v>0</v>
      </c>
      <c r="AL409" s="1">
        <f t="shared" si="105"/>
        <v>1</v>
      </c>
      <c r="AM409" s="1">
        <f t="shared" si="106"/>
        <v>1</v>
      </c>
    </row>
    <row r="410" spans="21:39" x14ac:dyDescent="0.25">
      <c r="U410" s="1" t="s">
        <v>89</v>
      </c>
      <c r="V410" s="1">
        <v>6.2</v>
      </c>
      <c r="W410" s="1">
        <v>4</v>
      </c>
      <c r="X410" s="1">
        <v>1</v>
      </c>
      <c r="Y410" s="1">
        <f t="shared" si="98"/>
        <v>0</v>
      </c>
      <c r="Z410" s="1">
        <f t="shared" si="99"/>
        <v>0</v>
      </c>
      <c r="AA410" s="1">
        <f t="shared" si="100"/>
        <v>0</v>
      </c>
      <c r="AB410" s="1">
        <f t="shared" si="101"/>
        <v>1</v>
      </c>
      <c r="AC410" s="1">
        <f t="shared" si="102"/>
        <v>1</v>
      </c>
      <c r="AE410" s="1" t="s">
        <v>204</v>
      </c>
      <c r="AF410" s="1">
        <v>4.3</v>
      </c>
      <c r="AG410" s="1">
        <v>3</v>
      </c>
      <c r="AH410" s="1">
        <v>1</v>
      </c>
      <c r="AI410" s="1">
        <f t="shared" si="107"/>
        <v>0</v>
      </c>
      <c r="AJ410" s="1">
        <f t="shared" si="103"/>
        <v>0</v>
      </c>
      <c r="AK410" s="1">
        <f t="shared" si="104"/>
        <v>0</v>
      </c>
      <c r="AL410" s="1">
        <f t="shared" si="105"/>
        <v>1</v>
      </c>
      <c r="AM410" s="1">
        <f t="shared" si="106"/>
        <v>1</v>
      </c>
    </row>
    <row r="411" spans="21:39" x14ac:dyDescent="0.25">
      <c r="U411" s="1" t="s">
        <v>91</v>
      </c>
      <c r="V411" s="1">
        <v>4.9000000000000004</v>
      </c>
      <c r="W411" s="1">
        <v>4</v>
      </c>
      <c r="X411" s="1">
        <v>1</v>
      </c>
      <c r="Y411" s="1">
        <f t="shared" si="98"/>
        <v>0</v>
      </c>
      <c r="Z411" s="1">
        <f t="shared" si="99"/>
        <v>0</v>
      </c>
      <c r="AA411" s="1">
        <f t="shared" si="100"/>
        <v>0</v>
      </c>
      <c r="AB411" s="1">
        <f t="shared" si="101"/>
        <v>1</v>
      </c>
      <c r="AC411" s="1">
        <f t="shared" si="102"/>
        <v>1</v>
      </c>
      <c r="AE411" s="1" t="s">
        <v>175</v>
      </c>
      <c r="AF411" s="1">
        <v>3.9</v>
      </c>
      <c r="AG411" s="1">
        <v>3</v>
      </c>
      <c r="AH411" s="1">
        <v>1</v>
      </c>
      <c r="AI411" s="1">
        <f t="shared" si="107"/>
        <v>0</v>
      </c>
      <c r="AJ411" s="1">
        <f t="shared" si="103"/>
        <v>0</v>
      </c>
      <c r="AK411" s="1">
        <f t="shared" si="104"/>
        <v>0</v>
      </c>
      <c r="AL411" s="1">
        <f t="shared" si="105"/>
        <v>1</v>
      </c>
      <c r="AM411" s="1">
        <f t="shared" si="106"/>
        <v>1</v>
      </c>
    </row>
    <row r="412" spans="21:39" x14ac:dyDescent="0.25">
      <c r="U412" s="1" t="s">
        <v>97</v>
      </c>
      <c r="V412" s="1">
        <v>4.5</v>
      </c>
      <c r="W412" s="1">
        <v>4</v>
      </c>
      <c r="X412" s="1">
        <v>1</v>
      </c>
      <c r="Y412" s="1">
        <f t="shared" si="98"/>
        <v>0</v>
      </c>
      <c r="Z412" s="1">
        <f t="shared" si="99"/>
        <v>0</v>
      </c>
      <c r="AA412" s="1">
        <f t="shared" si="100"/>
        <v>0</v>
      </c>
      <c r="AB412" s="1">
        <f t="shared" si="101"/>
        <v>1</v>
      </c>
      <c r="AC412" s="1">
        <f t="shared" si="102"/>
        <v>1</v>
      </c>
      <c r="AE412" s="1" t="s">
        <v>204</v>
      </c>
      <c r="AF412" s="1">
        <v>4.3</v>
      </c>
      <c r="AG412" s="1">
        <v>3</v>
      </c>
      <c r="AH412" s="1">
        <v>1</v>
      </c>
      <c r="AI412" s="1">
        <f t="shared" si="107"/>
        <v>0</v>
      </c>
      <c r="AJ412" s="1">
        <f t="shared" si="103"/>
        <v>0</v>
      </c>
      <c r="AK412" s="1">
        <f t="shared" si="104"/>
        <v>0</v>
      </c>
      <c r="AL412" s="1">
        <f t="shared" si="105"/>
        <v>1</v>
      </c>
      <c r="AM412" s="1">
        <f t="shared" si="106"/>
        <v>1</v>
      </c>
    </row>
    <row r="413" spans="21:39" x14ac:dyDescent="0.25">
      <c r="U413" s="1" t="s">
        <v>106</v>
      </c>
      <c r="V413" s="1">
        <v>4.3</v>
      </c>
      <c r="W413" s="1">
        <v>4</v>
      </c>
      <c r="X413" s="1">
        <v>1</v>
      </c>
      <c r="Y413" s="1">
        <f t="shared" si="98"/>
        <v>0</v>
      </c>
      <c r="Z413" s="1">
        <f t="shared" si="99"/>
        <v>0</v>
      </c>
      <c r="AA413" s="1">
        <f t="shared" si="100"/>
        <v>0</v>
      </c>
      <c r="AB413" s="1">
        <f t="shared" si="101"/>
        <v>1</v>
      </c>
      <c r="AC413" s="1">
        <f t="shared" si="102"/>
        <v>1</v>
      </c>
      <c r="AE413" s="1" t="s">
        <v>138</v>
      </c>
      <c r="AF413" s="1">
        <v>4.7</v>
      </c>
      <c r="AG413" s="1">
        <v>3</v>
      </c>
      <c r="AH413" s="1">
        <v>1</v>
      </c>
      <c r="AI413" s="1">
        <f t="shared" si="107"/>
        <v>0</v>
      </c>
      <c r="AJ413" s="1">
        <f t="shared" si="103"/>
        <v>0</v>
      </c>
      <c r="AK413" s="1">
        <f t="shared" si="104"/>
        <v>0</v>
      </c>
      <c r="AL413" s="1">
        <f t="shared" si="105"/>
        <v>1</v>
      </c>
      <c r="AM413" s="1">
        <f t="shared" si="106"/>
        <v>1</v>
      </c>
    </row>
    <row r="414" spans="21:39" x14ac:dyDescent="0.25">
      <c r="U414" s="1" t="s">
        <v>111</v>
      </c>
      <c r="V414" s="1">
        <v>4.5</v>
      </c>
      <c r="W414" s="1">
        <v>4</v>
      </c>
      <c r="X414" s="1">
        <v>1</v>
      </c>
      <c r="Y414" s="1">
        <f t="shared" si="98"/>
        <v>0</v>
      </c>
      <c r="Z414" s="1">
        <f t="shared" si="99"/>
        <v>0</v>
      </c>
      <c r="AA414" s="1">
        <f t="shared" si="100"/>
        <v>0</v>
      </c>
      <c r="AB414" s="1">
        <f t="shared" si="101"/>
        <v>1</v>
      </c>
      <c r="AC414" s="1">
        <f t="shared" si="102"/>
        <v>1</v>
      </c>
      <c r="AE414" s="1" t="s">
        <v>160</v>
      </c>
      <c r="AF414" s="1">
        <v>3.9</v>
      </c>
      <c r="AG414" s="1">
        <v>3</v>
      </c>
      <c r="AH414" s="1">
        <v>1</v>
      </c>
      <c r="AI414" s="1">
        <f t="shared" si="107"/>
        <v>0</v>
      </c>
      <c r="AJ414" s="1">
        <f t="shared" si="103"/>
        <v>0</v>
      </c>
      <c r="AK414" s="1">
        <f t="shared" si="104"/>
        <v>0</v>
      </c>
      <c r="AL414" s="1">
        <f t="shared" si="105"/>
        <v>1</v>
      </c>
      <c r="AM414" s="1">
        <f t="shared" si="106"/>
        <v>1</v>
      </c>
    </row>
    <row r="415" spans="21:39" x14ac:dyDescent="0.25">
      <c r="U415" s="1" t="s">
        <v>118</v>
      </c>
      <c r="V415" s="1">
        <v>6.2</v>
      </c>
      <c r="W415" s="1">
        <v>4</v>
      </c>
      <c r="X415" s="1">
        <v>1</v>
      </c>
      <c r="Y415" s="1">
        <f t="shared" si="98"/>
        <v>0</v>
      </c>
      <c r="Z415" s="1">
        <f t="shared" si="99"/>
        <v>0</v>
      </c>
      <c r="AA415" s="1">
        <f t="shared" si="100"/>
        <v>0</v>
      </c>
      <c r="AB415" s="1">
        <f t="shared" si="101"/>
        <v>1</v>
      </c>
      <c r="AC415" s="1">
        <f t="shared" si="102"/>
        <v>1</v>
      </c>
      <c r="AE415" s="1" t="s">
        <v>162</v>
      </c>
      <c r="AF415" s="1">
        <v>5.5</v>
      </c>
      <c r="AG415" s="1">
        <v>3</v>
      </c>
      <c r="AH415" s="1">
        <v>1</v>
      </c>
      <c r="AI415" s="1">
        <f t="shared" si="107"/>
        <v>0</v>
      </c>
      <c r="AJ415" s="1">
        <f t="shared" si="103"/>
        <v>0</v>
      </c>
      <c r="AK415" s="1">
        <f t="shared" si="104"/>
        <v>0</v>
      </c>
      <c r="AL415" s="1">
        <f t="shared" si="105"/>
        <v>1</v>
      </c>
      <c r="AM415" s="1">
        <f t="shared" si="106"/>
        <v>1</v>
      </c>
    </row>
    <row r="416" spans="21:39" x14ac:dyDescent="0.25">
      <c r="U416" s="1" t="s">
        <v>124</v>
      </c>
      <c r="V416" s="1">
        <v>4.5</v>
      </c>
      <c r="W416" s="1">
        <v>4</v>
      </c>
      <c r="X416" s="1">
        <v>1</v>
      </c>
      <c r="Y416" s="1">
        <f t="shared" si="98"/>
        <v>0</v>
      </c>
      <c r="Z416" s="1">
        <f t="shared" si="99"/>
        <v>0</v>
      </c>
      <c r="AA416" s="1">
        <f t="shared" si="100"/>
        <v>0</v>
      </c>
      <c r="AB416" s="1">
        <f t="shared" si="101"/>
        <v>1</v>
      </c>
      <c r="AC416" s="1">
        <f t="shared" si="102"/>
        <v>1</v>
      </c>
      <c r="AE416" s="1" t="s">
        <v>193</v>
      </c>
      <c r="AF416" s="1">
        <v>4.3</v>
      </c>
      <c r="AG416" s="1">
        <v>3</v>
      </c>
      <c r="AH416" s="1">
        <v>1</v>
      </c>
      <c r="AI416" s="1">
        <f t="shared" si="107"/>
        <v>0</v>
      </c>
      <c r="AJ416" s="1">
        <f t="shared" si="103"/>
        <v>0</v>
      </c>
      <c r="AK416" s="1">
        <f t="shared" si="104"/>
        <v>0</v>
      </c>
      <c r="AL416" s="1">
        <f t="shared" si="105"/>
        <v>1</v>
      </c>
      <c r="AM416" s="1">
        <f t="shared" si="106"/>
        <v>1</v>
      </c>
    </row>
    <row r="417" spans="21:39" x14ac:dyDescent="0.25">
      <c r="U417" s="1" t="s">
        <v>129</v>
      </c>
      <c r="V417" s="1">
        <v>4.8</v>
      </c>
      <c r="W417" s="1">
        <v>4</v>
      </c>
      <c r="X417" s="1">
        <v>1</v>
      </c>
      <c r="Y417" s="1">
        <f t="shared" si="98"/>
        <v>0</v>
      </c>
      <c r="Z417" s="1">
        <f t="shared" si="99"/>
        <v>0</v>
      </c>
      <c r="AA417" s="1">
        <f t="shared" si="100"/>
        <v>0</v>
      </c>
      <c r="AB417" s="1">
        <f t="shared" si="101"/>
        <v>1</v>
      </c>
      <c r="AC417" s="1">
        <f t="shared" si="102"/>
        <v>1</v>
      </c>
      <c r="AE417" s="1" t="s">
        <v>143</v>
      </c>
      <c r="AF417" s="1">
        <v>4.5999999999999996</v>
      </c>
      <c r="AG417" s="1">
        <v>3</v>
      </c>
      <c r="AH417" s="1">
        <v>1</v>
      </c>
      <c r="AI417" s="1">
        <f t="shared" si="107"/>
        <v>0</v>
      </c>
      <c r="AJ417" s="1">
        <f t="shared" si="103"/>
        <v>0</v>
      </c>
      <c r="AK417" s="1">
        <f t="shared" si="104"/>
        <v>0</v>
      </c>
      <c r="AL417" s="1">
        <f t="shared" si="105"/>
        <v>1</v>
      </c>
      <c r="AM417" s="1">
        <f t="shared" si="106"/>
        <v>1</v>
      </c>
    </row>
    <row r="418" spans="21:39" x14ac:dyDescent="0.25">
      <c r="U418" s="1" t="s">
        <v>135</v>
      </c>
      <c r="V418" s="1">
        <v>4.9000000000000004</v>
      </c>
      <c r="W418" s="1">
        <v>4</v>
      </c>
      <c r="X418" s="1">
        <v>1</v>
      </c>
      <c r="Y418" s="1">
        <f t="shared" si="98"/>
        <v>0</v>
      </c>
      <c r="Z418" s="1">
        <f t="shared" si="99"/>
        <v>0</v>
      </c>
      <c r="AA418" s="1">
        <f t="shared" si="100"/>
        <v>0</v>
      </c>
      <c r="AB418" s="1">
        <f t="shared" si="101"/>
        <v>1</v>
      </c>
      <c r="AC418" s="1">
        <f t="shared" si="102"/>
        <v>1</v>
      </c>
      <c r="AE418" s="1" t="s">
        <v>145</v>
      </c>
      <c r="AF418" s="1">
        <v>4.7</v>
      </c>
      <c r="AG418" s="1">
        <v>3</v>
      </c>
      <c r="AH418" s="1">
        <v>1</v>
      </c>
      <c r="AI418" s="1">
        <f t="shared" si="107"/>
        <v>0</v>
      </c>
      <c r="AJ418" s="1">
        <f t="shared" si="103"/>
        <v>0</v>
      </c>
      <c r="AK418" s="1">
        <f t="shared" si="104"/>
        <v>0</v>
      </c>
      <c r="AL418" s="1">
        <f t="shared" si="105"/>
        <v>1</v>
      </c>
      <c r="AM418" s="1">
        <f t="shared" si="106"/>
        <v>1</v>
      </c>
    </row>
    <row r="419" spans="21:39" x14ac:dyDescent="0.25">
      <c r="U419" s="1" t="s">
        <v>138</v>
      </c>
      <c r="V419" s="1">
        <v>4.7</v>
      </c>
      <c r="W419" s="1">
        <v>4</v>
      </c>
      <c r="X419" s="1">
        <v>1</v>
      </c>
      <c r="Y419" s="1">
        <f t="shared" si="98"/>
        <v>0</v>
      </c>
      <c r="Z419" s="1">
        <f t="shared" si="99"/>
        <v>0</v>
      </c>
      <c r="AA419" s="1">
        <f t="shared" si="100"/>
        <v>0</v>
      </c>
      <c r="AB419" s="1">
        <f t="shared" si="101"/>
        <v>1</v>
      </c>
      <c r="AC419" s="1">
        <f t="shared" si="102"/>
        <v>1</v>
      </c>
      <c r="AE419" s="1" t="s">
        <v>74</v>
      </c>
      <c r="AF419" s="1">
        <v>4.4000000000000004</v>
      </c>
      <c r="AG419" s="1">
        <v>3</v>
      </c>
      <c r="AH419" s="1">
        <v>1</v>
      </c>
      <c r="AI419" s="1">
        <f t="shared" si="107"/>
        <v>0</v>
      </c>
      <c r="AJ419" s="1">
        <f t="shared" si="103"/>
        <v>0</v>
      </c>
      <c r="AK419" s="1">
        <f t="shared" si="104"/>
        <v>0</v>
      </c>
      <c r="AL419" s="1">
        <f t="shared" si="105"/>
        <v>1</v>
      </c>
      <c r="AM419" s="1">
        <f t="shared" si="106"/>
        <v>1</v>
      </c>
    </row>
    <row r="420" spans="21:39" x14ac:dyDescent="0.25">
      <c r="U420" s="1" t="s">
        <v>146</v>
      </c>
      <c r="V420" s="1">
        <v>4.3</v>
      </c>
      <c r="W420" s="1">
        <v>4</v>
      </c>
      <c r="X420" s="1">
        <v>1</v>
      </c>
      <c r="Y420" s="1">
        <f t="shared" si="98"/>
        <v>0</v>
      </c>
      <c r="Z420" s="1">
        <f t="shared" si="99"/>
        <v>0</v>
      </c>
      <c r="AA420" s="1">
        <f t="shared" si="100"/>
        <v>0</v>
      </c>
      <c r="AB420" s="1">
        <f t="shared" si="101"/>
        <v>1</v>
      </c>
      <c r="AC420" s="1">
        <f t="shared" si="102"/>
        <v>1</v>
      </c>
      <c r="AE420" s="1" t="s">
        <v>77</v>
      </c>
      <c r="AF420" s="1">
        <v>4.7</v>
      </c>
      <c r="AG420" s="1">
        <v>3</v>
      </c>
      <c r="AH420" s="1">
        <v>1</v>
      </c>
      <c r="AI420" s="1">
        <f t="shared" si="107"/>
        <v>0</v>
      </c>
      <c r="AJ420" s="1">
        <f t="shared" si="103"/>
        <v>0</v>
      </c>
      <c r="AK420" s="1">
        <f t="shared" si="104"/>
        <v>0</v>
      </c>
      <c r="AL420" s="1">
        <f t="shared" si="105"/>
        <v>1</v>
      </c>
      <c r="AM420" s="1">
        <f t="shared" si="106"/>
        <v>1</v>
      </c>
    </row>
    <row r="421" spans="21:39" x14ac:dyDescent="0.25">
      <c r="U421" s="1" t="s">
        <v>147</v>
      </c>
      <c r="V421" s="1">
        <v>5.0999999999999996</v>
      </c>
      <c r="W421" s="1">
        <v>4</v>
      </c>
      <c r="X421" s="1">
        <v>1</v>
      </c>
      <c r="Y421" s="1">
        <f t="shared" si="98"/>
        <v>0</v>
      </c>
      <c r="Z421" s="1">
        <f t="shared" si="99"/>
        <v>0</v>
      </c>
      <c r="AA421" s="1">
        <f t="shared" si="100"/>
        <v>0</v>
      </c>
      <c r="AB421" s="1">
        <f t="shared" si="101"/>
        <v>1</v>
      </c>
      <c r="AC421" s="1">
        <f t="shared" si="102"/>
        <v>1</v>
      </c>
      <c r="AE421" s="1" t="s">
        <v>112</v>
      </c>
      <c r="AF421" s="1">
        <v>4.9000000000000004</v>
      </c>
      <c r="AG421" s="1">
        <v>3</v>
      </c>
      <c r="AH421" s="1">
        <v>1</v>
      </c>
      <c r="AI421" s="1">
        <f t="shared" si="107"/>
        <v>0</v>
      </c>
      <c r="AJ421" s="1">
        <f t="shared" si="103"/>
        <v>0</v>
      </c>
      <c r="AK421" s="1">
        <f t="shared" si="104"/>
        <v>0</v>
      </c>
      <c r="AL421" s="1">
        <f t="shared" si="105"/>
        <v>1</v>
      </c>
      <c r="AM421" s="1">
        <f t="shared" si="106"/>
        <v>1</v>
      </c>
    </row>
    <row r="422" spans="21:39" x14ac:dyDescent="0.25">
      <c r="U422" s="1" t="s">
        <v>152</v>
      </c>
      <c r="V422" s="1">
        <v>4.5</v>
      </c>
      <c r="W422" s="1">
        <v>4</v>
      </c>
      <c r="X422" s="1">
        <v>1</v>
      </c>
      <c r="Y422" s="1">
        <f t="shared" si="98"/>
        <v>0</v>
      </c>
      <c r="Z422" s="1">
        <f t="shared" si="99"/>
        <v>0</v>
      </c>
      <c r="AA422" s="1">
        <f t="shared" si="100"/>
        <v>0</v>
      </c>
      <c r="AB422" s="1">
        <f t="shared" si="101"/>
        <v>1</v>
      </c>
      <c r="AC422" s="1">
        <f t="shared" si="102"/>
        <v>1</v>
      </c>
      <c r="AE422" s="1" t="s">
        <v>159</v>
      </c>
      <c r="AF422" s="1">
        <v>4.3</v>
      </c>
      <c r="AG422" s="1">
        <v>3</v>
      </c>
      <c r="AH422" s="1">
        <v>1</v>
      </c>
      <c r="AI422" s="1">
        <f t="shared" si="107"/>
        <v>0</v>
      </c>
      <c r="AJ422" s="1">
        <f t="shared" si="103"/>
        <v>0</v>
      </c>
      <c r="AK422" s="1">
        <f t="shared" si="104"/>
        <v>0</v>
      </c>
      <c r="AL422" s="1">
        <f t="shared" si="105"/>
        <v>1</v>
      </c>
      <c r="AM422" s="1">
        <f t="shared" si="106"/>
        <v>1</v>
      </c>
    </row>
    <row r="423" spans="21:39" x14ac:dyDescent="0.25">
      <c r="U423" s="1" t="s">
        <v>166</v>
      </c>
      <c r="V423" s="1">
        <v>4.3</v>
      </c>
      <c r="W423" s="1">
        <v>4</v>
      </c>
      <c r="X423" s="1">
        <v>1</v>
      </c>
      <c r="Y423" s="1">
        <f t="shared" si="98"/>
        <v>0</v>
      </c>
      <c r="Z423" s="1">
        <f t="shared" si="99"/>
        <v>0</v>
      </c>
      <c r="AA423" s="1">
        <f t="shared" si="100"/>
        <v>0</v>
      </c>
      <c r="AB423" s="1">
        <f t="shared" si="101"/>
        <v>1</v>
      </c>
      <c r="AC423" s="1">
        <f t="shared" si="102"/>
        <v>1</v>
      </c>
      <c r="AE423" s="1" t="s">
        <v>89</v>
      </c>
      <c r="AF423" s="1">
        <v>6.2</v>
      </c>
      <c r="AG423" s="1">
        <v>3</v>
      </c>
      <c r="AH423" s="1">
        <v>1</v>
      </c>
      <c r="AI423" s="1">
        <f t="shared" si="107"/>
        <v>0</v>
      </c>
      <c r="AJ423" s="1">
        <f t="shared" si="103"/>
        <v>0</v>
      </c>
      <c r="AK423" s="1">
        <f t="shared" si="104"/>
        <v>0</v>
      </c>
      <c r="AL423" s="1">
        <f t="shared" si="105"/>
        <v>1</v>
      </c>
      <c r="AM423" s="1">
        <f t="shared" si="106"/>
        <v>1</v>
      </c>
    </row>
    <row r="424" spans="21:39" x14ac:dyDescent="0.25">
      <c r="U424" s="1" t="s">
        <v>127</v>
      </c>
      <c r="V424" s="1">
        <v>4.7</v>
      </c>
      <c r="W424" s="1">
        <v>4</v>
      </c>
      <c r="X424" s="1">
        <v>1</v>
      </c>
      <c r="Y424" s="1">
        <f t="shared" si="98"/>
        <v>0</v>
      </c>
      <c r="Z424" s="1">
        <f t="shared" si="99"/>
        <v>0</v>
      </c>
      <c r="AA424" s="1">
        <f t="shared" si="100"/>
        <v>0</v>
      </c>
      <c r="AB424" s="1">
        <f t="shared" si="101"/>
        <v>1</v>
      </c>
      <c r="AC424" s="1">
        <f t="shared" si="102"/>
        <v>1</v>
      </c>
      <c r="AE424" s="1" t="s">
        <v>195</v>
      </c>
      <c r="AF424" s="1">
        <v>4.5</v>
      </c>
      <c r="AG424" s="1">
        <v>3</v>
      </c>
      <c r="AH424" s="1">
        <v>1</v>
      </c>
      <c r="AI424" s="1">
        <f t="shared" si="107"/>
        <v>0</v>
      </c>
      <c r="AJ424" s="1">
        <f t="shared" si="103"/>
        <v>0</v>
      </c>
      <c r="AK424" s="1">
        <f t="shared" si="104"/>
        <v>0</v>
      </c>
      <c r="AL424" s="1">
        <f t="shared" si="105"/>
        <v>1</v>
      </c>
      <c r="AM424" s="1">
        <f t="shared" si="106"/>
        <v>1</v>
      </c>
    </row>
    <row r="425" spans="21:39" x14ac:dyDescent="0.25">
      <c r="U425" s="1" t="s">
        <v>71</v>
      </c>
      <c r="V425" s="1">
        <v>4.3</v>
      </c>
      <c r="W425" s="1">
        <v>4</v>
      </c>
      <c r="X425" s="1">
        <v>1</v>
      </c>
      <c r="Y425" s="1">
        <f t="shared" si="98"/>
        <v>0</v>
      </c>
      <c r="Z425" s="1">
        <f t="shared" si="99"/>
        <v>0</v>
      </c>
      <c r="AA425" s="1">
        <f t="shared" si="100"/>
        <v>0</v>
      </c>
      <c r="AB425" s="1">
        <f t="shared" si="101"/>
        <v>1</v>
      </c>
      <c r="AC425" s="1">
        <f t="shared" si="102"/>
        <v>1</v>
      </c>
      <c r="AE425" s="1" t="s">
        <v>125</v>
      </c>
      <c r="AF425" s="1">
        <v>4.4000000000000004</v>
      </c>
      <c r="AG425" s="1">
        <v>3</v>
      </c>
      <c r="AH425" s="1">
        <v>1</v>
      </c>
      <c r="AI425" s="1">
        <f t="shared" si="107"/>
        <v>0</v>
      </c>
      <c r="AJ425" s="1">
        <f t="shared" si="103"/>
        <v>0</v>
      </c>
      <c r="AK425" s="1">
        <f t="shared" si="104"/>
        <v>0</v>
      </c>
      <c r="AL425" s="1">
        <f t="shared" si="105"/>
        <v>1</v>
      </c>
      <c r="AM425" s="1">
        <f t="shared" si="106"/>
        <v>1</v>
      </c>
    </row>
    <row r="426" spans="21:39" x14ac:dyDescent="0.25">
      <c r="U426" s="1" t="s">
        <v>80</v>
      </c>
      <c r="V426" s="1">
        <v>4.9000000000000004</v>
      </c>
      <c r="W426" s="1">
        <v>4</v>
      </c>
      <c r="X426" s="1">
        <v>1</v>
      </c>
      <c r="Y426" s="1">
        <f t="shared" si="98"/>
        <v>0</v>
      </c>
      <c r="Z426" s="1">
        <f t="shared" si="99"/>
        <v>0</v>
      </c>
      <c r="AA426" s="1">
        <f t="shared" si="100"/>
        <v>0</v>
      </c>
      <c r="AB426" s="1">
        <f t="shared" si="101"/>
        <v>1</v>
      </c>
      <c r="AC426" s="1">
        <f t="shared" si="102"/>
        <v>1</v>
      </c>
      <c r="AE426" s="1" t="s">
        <v>145</v>
      </c>
      <c r="AF426" s="1">
        <v>4.7</v>
      </c>
      <c r="AG426" s="1">
        <v>3</v>
      </c>
      <c r="AH426" s="1">
        <v>1</v>
      </c>
      <c r="AI426" s="1">
        <f t="shared" si="107"/>
        <v>0</v>
      </c>
      <c r="AJ426" s="1">
        <f t="shared" si="103"/>
        <v>0</v>
      </c>
      <c r="AK426" s="1">
        <f t="shared" si="104"/>
        <v>0</v>
      </c>
      <c r="AL426" s="1">
        <f t="shared" si="105"/>
        <v>1</v>
      </c>
      <c r="AM426" s="1">
        <f t="shared" si="106"/>
        <v>1</v>
      </c>
    </row>
    <row r="427" spans="21:39" x14ac:dyDescent="0.25">
      <c r="U427" s="1" t="s">
        <v>92</v>
      </c>
      <c r="V427" s="1">
        <v>5.4</v>
      </c>
      <c r="W427" s="1">
        <v>4</v>
      </c>
      <c r="X427" s="1">
        <v>1</v>
      </c>
      <c r="Y427" s="1">
        <f t="shared" si="98"/>
        <v>0</v>
      </c>
      <c r="Z427" s="1">
        <f t="shared" si="99"/>
        <v>0</v>
      </c>
      <c r="AA427" s="1">
        <f t="shared" si="100"/>
        <v>0</v>
      </c>
      <c r="AB427" s="1">
        <f t="shared" si="101"/>
        <v>1</v>
      </c>
      <c r="AC427" s="1">
        <f t="shared" si="102"/>
        <v>1</v>
      </c>
      <c r="AE427" s="1" t="s">
        <v>152</v>
      </c>
      <c r="AF427" s="1">
        <v>4.5</v>
      </c>
      <c r="AG427" s="1">
        <v>3</v>
      </c>
      <c r="AH427" s="1">
        <v>1</v>
      </c>
      <c r="AI427" s="1">
        <f t="shared" si="107"/>
        <v>0</v>
      </c>
      <c r="AJ427" s="1">
        <f t="shared" si="103"/>
        <v>0</v>
      </c>
      <c r="AK427" s="1">
        <f t="shared" si="104"/>
        <v>0</v>
      </c>
      <c r="AL427" s="1">
        <f t="shared" si="105"/>
        <v>1</v>
      </c>
      <c r="AM427" s="1">
        <f t="shared" si="106"/>
        <v>1</v>
      </c>
    </row>
    <row r="428" spans="21:39" x14ac:dyDescent="0.25">
      <c r="U428" s="1" t="s">
        <v>105</v>
      </c>
      <c r="V428" s="1">
        <v>4.4000000000000004</v>
      </c>
      <c r="W428" s="1">
        <v>4</v>
      </c>
      <c r="X428" s="1">
        <v>1</v>
      </c>
      <c r="Y428" s="1">
        <f t="shared" si="98"/>
        <v>0</v>
      </c>
      <c r="Z428" s="1">
        <f t="shared" si="99"/>
        <v>0</v>
      </c>
      <c r="AA428" s="1">
        <f t="shared" si="100"/>
        <v>0</v>
      </c>
      <c r="AB428" s="1">
        <f t="shared" si="101"/>
        <v>1</v>
      </c>
      <c r="AC428" s="1">
        <f t="shared" si="102"/>
        <v>1</v>
      </c>
      <c r="AE428" s="1" t="s">
        <v>104</v>
      </c>
      <c r="AF428" s="1">
        <v>5.4</v>
      </c>
      <c r="AG428" s="1">
        <v>3</v>
      </c>
      <c r="AH428" s="1">
        <v>1</v>
      </c>
      <c r="AI428" s="1">
        <f t="shared" si="107"/>
        <v>0</v>
      </c>
      <c r="AJ428" s="1">
        <f t="shared" si="103"/>
        <v>0</v>
      </c>
      <c r="AK428" s="1">
        <f t="shared" si="104"/>
        <v>0</v>
      </c>
      <c r="AL428" s="1">
        <f t="shared" si="105"/>
        <v>1</v>
      </c>
      <c r="AM428" s="1">
        <f t="shared" si="106"/>
        <v>1</v>
      </c>
    </row>
    <row r="429" spans="21:39" x14ac:dyDescent="0.25">
      <c r="U429" s="1" t="s">
        <v>147</v>
      </c>
      <c r="V429" s="1">
        <v>5.0999999999999996</v>
      </c>
      <c r="W429" s="1">
        <v>4</v>
      </c>
      <c r="X429" s="1">
        <v>1</v>
      </c>
      <c r="Y429" s="1">
        <f t="shared" si="98"/>
        <v>0</v>
      </c>
      <c r="Z429" s="1">
        <f t="shared" si="99"/>
        <v>0</v>
      </c>
      <c r="AA429" s="1">
        <f t="shared" si="100"/>
        <v>0</v>
      </c>
      <c r="AB429" s="1">
        <f t="shared" si="101"/>
        <v>1</v>
      </c>
      <c r="AC429" s="1">
        <f t="shared" si="102"/>
        <v>1</v>
      </c>
      <c r="AE429" s="1" t="s">
        <v>168</v>
      </c>
      <c r="AF429" s="1">
        <v>4.4000000000000004</v>
      </c>
      <c r="AG429" s="1">
        <v>3</v>
      </c>
      <c r="AH429" s="1">
        <v>1</v>
      </c>
      <c r="AI429" s="1">
        <f t="shared" si="107"/>
        <v>0</v>
      </c>
      <c r="AJ429" s="1">
        <f t="shared" si="103"/>
        <v>0</v>
      </c>
      <c r="AK429" s="1">
        <f t="shared" si="104"/>
        <v>0</v>
      </c>
      <c r="AL429" s="1">
        <f t="shared" si="105"/>
        <v>1</v>
      </c>
      <c r="AM429" s="1">
        <f t="shared" si="106"/>
        <v>1</v>
      </c>
    </row>
    <row r="430" spans="21:39" x14ac:dyDescent="0.25">
      <c r="U430" s="1" t="s">
        <v>151</v>
      </c>
      <c r="V430" s="1">
        <v>4.3</v>
      </c>
      <c r="W430" s="1">
        <v>4</v>
      </c>
      <c r="X430" s="1">
        <v>1</v>
      </c>
      <c r="Y430" s="1">
        <f t="shared" si="98"/>
        <v>0</v>
      </c>
      <c r="Z430" s="1">
        <f t="shared" si="99"/>
        <v>0</v>
      </c>
      <c r="AA430" s="1">
        <f t="shared" si="100"/>
        <v>0</v>
      </c>
      <c r="AB430" s="1">
        <f t="shared" si="101"/>
        <v>1</v>
      </c>
      <c r="AC430" s="1">
        <f t="shared" si="102"/>
        <v>1</v>
      </c>
      <c r="AE430" s="1" t="s">
        <v>126</v>
      </c>
      <c r="AF430" s="1">
        <v>4.4000000000000004</v>
      </c>
      <c r="AG430" s="1">
        <v>3</v>
      </c>
      <c r="AH430" s="1">
        <v>1</v>
      </c>
      <c r="AI430" s="1">
        <f t="shared" si="107"/>
        <v>0</v>
      </c>
      <c r="AJ430" s="1">
        <f t="shared" si="103"/>
        <v>0</v>
      </c>
      <c r="AK430" s="1">
        <f t="shared" si="104"/>
        <v>0</v>
      </c>
      <c r="AL430" s="1">
        <f t="shared" si="105"/>
        <v>1</v>
      </c>
      <c r="AM430" s="1">
        <f t="shared" si="106"/>
        <v>1</v>
      </c>
    </row>
    <row r="431" spans="21:39" x14ac:dyDescent="0.25">
      <c r="U431" s="1" t="s">
        <v>157</v>
      </c>
      <c r="V431" s="1">
        <v>4.4000000000000004</v>
      </c>
      <c r="W431" s="1">
        <v>4</v>
      </c>
      <c r="X431" s="1">
        <v>1</v>
      </c>
      <c r="Y431" s="1">
        <f t="shared" si="98"/>
        <v>0</v>
      </c>
      <c r="Z431" s="1">
        <f t="shared" si="99"/>
        <v>0</v>
      </c>
      <c r="AA431" s="1">
        <f t="shared" si="100"/>
        <v>0</v>
      </c>
      <c r="AB431" s="1">
        <f t="shared" si="101"/>
        <v>1</v>
      </c>
      <c r="AC431" s="1">
        <f t="shared" si="102"/>
        <v>1</v>
      </c>
      <c r="AE431" s="1" t="s">
        <v>147</v>
      </c>
      <c r="AF431" s="1">
        <v>5.0999999999999996</v>
      </c>
      <c r="AG431" s="1">
        <v>3</v>
      </c>
      <c r="AH431" s="1">
        <v>1</v>
      </c>
      <c r="AI431" s="1">
        <f t="shared" si="107"/>
        <v>0</v>
      </c>
      <c r="AJ431" s="1">
        <f t="shared" si="103"/>
        <v>0</v>
      </c>
      <c r="AK431" s="1">
        <f t="shared" si="104"/>
        <v>0</v>
      </c>
      <c r="AL431" s="1">
        <f t="shared" si="105"/>
        <v>1</v>
      </c>
      <c r="AM431" s="1">
        <f t="shared" si="106"/>
        <v>1</v>
      </c>
    </row>
    <row r="432" spans="21:39" x14ac:dyDescent="0.25">
      <c r="U432" s="1" t="s">
        <v>81</v>
      </c>
      <c r="V432" s="1">
        <v>4.5999999999999996</v>
      </c>
      <c r="W432" s="1">
        <v>4</v>
      </c>
      <c r="X432" s="1">
        <v>1</v>
      </c>
      <c r="Y432" s="1">
        <f t="shared" si="98"/>
        <v>0</v>
      </c>
      <c r="Z432" s="1">
        <f t="shared" si="99"/>
        <v>0</v>
      </c>
      <c r="AA432" s="1">
        <f t="shared" si="100"/>
        <v>0</v>
      </c>
      <c r="AB432" s="1">
        <f t="shared" si="101"/>
        <v>1</v>
      </c>
      <c r="AC432" s="1">
        <f t="shared" si="102"/>
        <v>1</v>
      </c>
      <c r="AE432" s="1" t="s">
        <v>206</v>
      </c>
      <c r="AF432" s="1">
        <v>4.4000000000000004</v>
      </c>
      <c r="AG432" s="1">
        <v>3</v>
      </c>
      <c r="AH432" s="1">
        <v>1</v>
      </c>
      <c r="AI432" s="1">
        <f t="shared" si="107"/>
        <v>0</v>
      </c>
      <c r="AJ432" s="1">
        <f t="shared" si="103"/>
        <v>0</v>
      </c>
      <c r="AK432" s="1">
        <f t="shared" si="104"/>
        <v>0</v>
      </c>
      <c r="AL432" s="1">
        <f t="shared" si="105"/>
        <v>1</v>
      </c>
      <c r="AM432" s="1">
        <f t="shared" si="106"/>
        <v>1</v>
      </c>
    </row>
    <row r="433" spans="21:39" x14ac:dyDescent="0.25">
      <c r="U433" s="1" t="s">
        <v>94</v>
      </c>
      <c r="V433" s="1">
        <v>4.8</v>
      </c>
      <c r="W433" s="1">
        <v>4</v>
      </c>
      <c r="X433" s="1">
        <v>1</v>
      </c>
      <c r="Y433" s="1">
        <f t="shared" si="98"/>
        <v>0</v>
      </c>
      <c r="Z433" s="1">
        <f t="shared" si="99"/>
        <v>0</v>
      </c>
      <c r="AA433" s="1">
        <f t="shared" si="100"/>
        <v>0</v>
      </c>
      <c r="AB433" s="1">
        <f t="shared" si="101"/>
        <v>1</v>
      </c>
      <c r="AC433" s="1">
        <f t="shared" si="102"/>
        <v>1</v>
      </c>
      <c r="AE433" s="1" t="s">
        <v>173</v>
      </c>
      <c r="AF433" s="1">
        <v>4.3</v>
      </c>
      <c r="AG433" s="1">
        <v>3</v>
      </c>
      <c r="AH433" s="1">
        <v>1</v>
      </c>
      <c r="AI433" s="1">
        <f t="shared" si="107"/>
        <v>0</v>
      </c>
      <c r="AJ433" s="1">
        <f t="shared" si="103"/>
        <v>0</v>
      </c>
      <c r="AK433" s="1">
        <f t="shared" si="104"/>
        <v>0</v>
      </c>
      <c r="AL433" s="1">
        <f t="shared" si="105"/>
        <v>1</v>
      </c>
      <c r="AM433" s="1">
        <f t="shared" si="106"/>
        <v>1</v>
      </c>
    </row>
    <row r="434" spans="21:39" x14ac:dyDescent="0.25">
      <c r="U434" s="1" t="s">
        <v>127</v>
      </c>
      <c r="V434" s="1">
        <v>4.7</v>
      </c>
      <c r="W434" s="1">
        <v>4</v>
      </c>
      <c r="X434" s="1">
        <v>1</v>
      </c>
      <c r="Y434" s="1">
        <f t="shared" si="98"/>
        <v>0</v>
      </c>
      <c r="Z434" s="1">
        <f t="shared" si="99"/>
        <v>0</v>
      </c>
      <c r="AA434" s="1">
        <f t="shared" si="100"/>
        <v>0</v>
      </c>
      <c r="AB434" s="1">
        <f t="shared" si="101"/>
        <v>1</v>
      </c>
      <c r="AC434" s="1">
        <f t="shared" si="102"/>
        <v>1</v>
      </c>
      <c r="AE434" s="1" t="s">
        <v>200</v>
      </c>
      <c r="AF434" s="1">
        <v>4.4000000000000004</v>
      </c>
      <c r="AG434" s="1">
        <v>3</v>
      </c>
      <c r="AH434" s="1">
        <v>1</v>
      </c>
      <c r="AI434" s="1">
        <f t="shared" si="107"/>
        <v>0</v>
      </c>
      <c r="AJ434" s="1">
        <f t="shared" si="103"/>
        <v>0</v>
      </c>
      <c r="AK434" s="1">
        <f t="shared" si="104"/>
        <v>0</v>
      </c>
      <c r="AL434" s="1">
        <f t="shared" si="105"/>
        <v>1</v>
      </c>
      <c r="AM434" s="1">
        <f t="shared" si="106"/>
        <v>1</v>
      </c>
    </row>
    <row r="435" spans="21:39" x14ac:dyDescent="0.25">
      <c r="U435" s="1" t="s">
        <v>180</v>
      </c>
      <c r="V435" s="1">
        <v>5</v>
      </c>
      <c r="W435" s="1">
        <v>4</v>
      </c>
      <c r="X435" s="1">
        <v>1</v>
      </c>
      <c r="Y435" s="1">
        <f t="shared" si="98"/>
        <v>0</v>
      </c>
      <c r="Z435" s="1">
        <f t="shared" si="99"/>
        <v>0</v>
      </c>
      <c r="AA435" s="1">
        <f t="shared" si="100"/>
        <v>0</v>
      </c>
      <c r="AB435" s="1">
        <f t="shared" si="101"/>
        <v>1</v>
      </c>
      <c r="AC435" s="1">
        <f t="shared" si="102"/>
        <v>1</v>
      </c>
      <c r="AE435" s="1" t="s">
        <v>117</v>
      </c>
      <c r="AF435" s="1">
        <v>4.5999999999999996</v>
      </c>
      <c r="AG435" s="1">
        <v>3</v>
      </c>
      <c r="AH435" s="1">
        <v>1</v>
      </c>
      <c r="AI435" s="1">
        <f t="shared" si="107"/>
        <v>0</v>
      </c>
      <c r="AJ435" s="1">
        <f t="shared" si="103"/>
        <v>0</v>
      </c>
      <c r="AK435" s="1">
        <f t="shared" si="104"/>
        <v>0</v>
      </c>
      <c r="AL435" s="1">
        <f t="shared" si="105"/>
        <v>1</v>
      </c>
      <c r="AM435" s="1">
        <f t="shared" si="106"/>
        <v>1</v>
      </c>
    </row>
    <row r="436" spans="21:39" x14ac:dyDescent="0.25">
      <c r="U436" s="1" t="s">
        <v>161</v>
      </c>
      <c r="V436" s="1">
        <v>4.2</v>
      </c>
      <c r="W436" s="1">
        <v>4</v>
      </c>
      <c r="X436" s="1">
        <v>1</v>
      </c>
      <c r="Y436" s="1">
        <f t="shared" si="98"/>
        <v>0</v>
      </c>
      <c r="Z436" s="1">
        <f t="shared" si="99"/>
        <v>0</v>
      </c>
      <c r="AA436" s="1">
        <f t="shared" si="100"/>
        <v>0</v>
      </c>
      <c r="AB436" s="1">
        <f t="shared" si="101"/>
        <v>1</v>
      </c>
      <c r="AC436" s="1">
        <f t="shared" si="102"/>
        <v>1</v>
      </c>
      <c r="AE436" s="1" t="s">
        <v>135</v>
      </c>
      <c r="AF436" s="1">
        <v>4.9000000000000004</v>
      </c>
      <c r="AG436" s="1">
        <v>3</v>
      </c>
      <c r="AH436" s="1">
        <v>1</v>
      </c>
      <c r="AI436" s="1">
        <f t="shared" si="107"/>
        <v>0</v>
      </c>
      <c r="AJ436" s="1">
        <f t="shared" si="103"/>
        <v>0</v>
      </c>
      <c r="AK436" s="1">
        <f t="shared" si="104"/>
        <v>0</v>
      </c>
      <c r="AL436" s="1">
        <f t="shared" si="105"/>
        <v>1</v>
      </c>
      <c r="AM436" s="1">
        <f t="shared" si="106"/>
        <v>1</v>
      </c>
    </row>
    <row r="437" spans="21:39" x14ac:dyDescent="0.25">
      <c r="U437" s="1" t="s">
        <v>80</v>
      </c>
      <c r="V437" s="1">
        <v>4.9000000000000004</v>
      </c>
      <c r="W437" s="1">
        <v>4</v>
      </c>
      <c r="X437" s="1">
        <v>1</v>
      </c>
      <c r="Y437" s="1">
        <f t="shared" si="98"/>
        <v>0</v>
      </c>
      <c r="Z437" s="1">
        <f t="shared" si="99"/>
        <v>0</v>
      </c>
      <c r="AA437" s="1">
        <f t="shared" si="100"/>
        <v>0</v>
      </c>
      <c r="AB437" s="1">
        <f t="shared" si="101"/>
        <v>1</v>
      </c>
      <c r="AC437" s="1">
        <f t="shared" si="102"/>
        <v>1</v>
      </c>
      <c r="AE437" s="1" t="s">
        <v>120</v>
      </c>
      <c r="AF437" s="1">
        <v>4.0999999999999996</v>
      </c>
      <c r="AG437" s="1">
        <v>3</v>
      </c>
      <c r="AH437" s="1">
        <v>0</v>
      </c>
      <c r="AI437" s="1">
        <f t="shared" si="107"/>
        <v>0</v>
      </c>
      <c r="AJ437" s="1">
        <f t="shared" si="103"/>
        <v>0</v>
      </c>
      <c r="AK437" s="1">
        <f t="shared" si="104"/>
        <v>0</v>
      </c>
      <c r="AL437" s="1">
        <f t="shared" si="105"/>
        <v>1</v>
      </c>
      <c r="AM437" s="1">
        <f t="shared" si="106"/>
        <v>1</v>
      </c>
    </row>
    <row r="438" spans="21:39" x14ac:dyDescent="0.25">
      <c r="U438" s="1" t="s">
        <v>91</v>
      </c>
      <c r="V438" s="1">
        <v>4.9000000000000004</v>
      </c>
      <c r="W438" s="1">
        <v>4</v>
      </c>
      <c r="X438" s="1">
        <v>1</v>
      </c>
      <c r="Y438" s="1">
        <f t="shared" si="98"/>
        <v>0</v>
      </c>
      <c r="Z438" s="1">
        <f t="shared" si="99"/>
        <v>0</v>
      </c>
      <c r="AA438" s="1">
        <f t="shared" si="100"/>
        <v>0</v>
      </c>
      <c r="AB438" s="1">
        <f t="shared" si="101"/>
        <v>1</v>
      </c>
      <c r="AC438" s="1">
        <f t="shared" si="102"/>
        <v>1</v>
      </c>
      <c r="AE438" s="1" t="s">
        <v>72</v>
      </c>
      <c r="AF438" s="1">
        <v>5.0999999999999996</v>
      </c>
      <c r="AG438" s="1">
        <v>3</v>
      </c>
      <c r="AH438" s="1">
        <v>0</v>
      </c>
      <c r="AI438" s="1">
        <f t="shared" si="107"/>
        <v>0</v>
      </c>
      <c r="AJ438" s="1">
        <f t="shared" si="103"/>
        <v>0</v>
      </c>
      <c r="AK438" s="1">
        <f t="shared" si="104"/>
        <v>0</v>
      </c>
      <c r="AL438" s="1">
        <f t="shared" si="105"/>
        <v>1</v>
      </c>
      <c r="AM438" s="1">
        <f t="shared" si="106"/>
        <v>1</v>
      </c>
    </row>
    <row r="439" spans="21:39" x14ac:dyDescent="0.25">
      <c r="U439" s="1" t="s">
        <v>166</v>
      </c>
      <c r="V439" s="1">
        <v>4.3</v>
      </c>
      <c r="W439" s="1">
        <v>4</v>
      </c>
      <c r="X439" s="1">
        <v>1</v>
      </c>
      <c r="Y439" s="1">
        <f t="shared" si="98"/>
        <v>0</v>
      </c>
      <c r="Z439" s="1">
        <f t="shared" si="99"/>
        <v>0</v>
      </c>
      <c r="AA439" s="1">
        <f t="shared" si="100"/>
        <v>0</v>
      </c>
      <c r="AB439" s="1">
        <f t="shared" si="101"/>
        <v>1</v>
      </c>
      <c r="AC439" s="1">
        <f t="shared" si="102"/>
        <v>1</v>
      </c>
      <c r="AE439" s="1" t="s">
        <v>167</v>
      </c>
      <c r="AF439" s="1">
        <v>4.5</v>
      </c>
      <c r="AG439" s="1">
        <v>3</v>
      </c>
      <c r="AH439" s="1">
        <v>0</v>
      </c>
      <c r="AI439" s="1">
        <f t="shared" si="107"/>
        <v>0</v>
      </c>
      <c r="AJ439" s="1">
        <f t="shared" si="103"/>
        <v>0</v>
      </c>
      <c r="AK439" s="1">
        <f t="shared" si="104"/>
        <v>0</v>
      </c>
      <c r="AL439" s="1">
        <f t="shared" si="105"/>
        <v>1</v>
      </c>
      <c r="AM439" s="1">
        <f t="shared" si="106"/>
        <v>1</v>
      </c>
    </row>
    <row r="440" spans="21:39" x14ac:dyDescent="0.25">
      <c r="U440" s="1" t="s">
        <v>97</v>
      </c>
      <c r="V440" s="1">
        <v>4.5</v>
      </c>
      <c r="W440" s="1">
        <v>4</v>
      </c>
      <c r="X440" s="1">
        <v>1</v>
      </c>
      <c r="Y440" s="1">
        <f t="shared" si="98"/>
        <v>0</v>
      </c>
      <c r="Z440" s="1">
        <f t="shared" si="99"/>
        <v>0</v>
      </c>
      <c r="AA440" s="1">
        <f t="shared" si="100"/>
        <v>0</v>
      </c>
      <c r="AB440" s="1">
        <f t="shared" si="101"/>
        <v>1</v>
      </c>
      <c r="AC440" s="1">
        <f t="shared" si="102"/>
        <v>1</v>
      </c>
      <c r="AE440" s="1" t="s">
        <v>91</v>
      </c>
      <c r="AF440" s="1">
        <v>4.9000000000000004</v>
      </c>
      <c r="AG440" s="1">
        <v>3</v>
      </c>
      <c r="AH440" s="1">
        <v>0</v>
      </c>
      <c r="AI440" s="1">
        <f t="shared" si="107"/>
        <v>0</v>
      </c>
      <c r="AJ440" s="1">
        <f t="shared" si="103"/>
        <v>0</v>
      </c>
      <c r="AK440" s="1">
        <f t="shared" si="104"/>
        <v>0</v>
      </c>
      <c r="AL440" s="1">
        <f t="shared" si="105"/>
        <v>1</v>
      </c>
      <c r="AM440" s="1">
        <f t="shared" si="106"/>
        <v>1</v>
      </c>
    </row>
    <row r="441" spans="21:39" x14ac:dyDescent="0.25">
      <c r="U441" s="1" t="s">
        <v>111</v>
      </c>
      <c r="V441" s="1">
        <v>4.5</v>
      </c>
      <c r="W441" s="1">
        <v>4</v>
      </c>
      <c r="X441" s="1">
        <v>1</v>
      </c>
      <c r="Y441" s="1">
        <f t="shared" ref="Y441:Y504" si="108">IF(AND((10&gt;X441),(X441&gt;W441),(W441&gt;2)),1,0)</f>
        <v>0</v>
      </c>
      <c r="Z441" s="1">
        <f t="shared" si="99"/>
        <v>0</v>
      </c>
      <c r="AA441" s="1">
        <f t="shared" si="100"/>
        <v>0</v>
      </c>
      <c r="AB441" s="1">
        <f t="shared" si="101"/>
        <v>1</v>
      </c>
      <c r="AC441" s="1">
        <f t="shared" si="102"/>
        <v>1</v>
      </c>
      <c r="AE441" s="1" t="s">
        <v>177</v>
      </c>
      <c r="AF441" s="1">
        <v>4.8</v>
      </c>
      <c r="AG441" s="1">
        <v>3</v>
      </c>
      <c r="AH441" s="1">
        <v>0</v>
      </c>
      <c r="AI441" s="1">
        <f t="shared" si="107"/>
        <v>0</v>
      </c>
      <c r="AJ441" s="1">
        <f t="shared" si="103"/>
        <v>0</v>
      </c>
      <c r="AK441" s="1">
        <f t="shared" si="104"/>
        <v>0</v>
      </c>
      <c r="AL441" s="1">
        <f t="shared" si="105"/>
        <v>1</v>
      </c>
      <c r="AM441" s="1">
        <f t="shared" si="106"/>
        <v>1</v>
      </c>
    </row>
    <row r="442" spans="21:39" x14ac:dyDescent="0.25">
      <c r="U442" s="1" t="s">
        <v>114</v>
      </c>
      <c r="V442" s="1">
        <v>4.5</v>
      </c>
      <c r="W442" s="1">
        <v>4</v>
      </c>
      <c r="X442" s="1">
        <v>1</v>
      </c>
      <c r="Y442" s="1">
        <f t="shared" si="108"/>
        <v>0</v>
      </c>
      <c r="Z442" s="1">
        <f t="shared" si="99"/>
        <v>0</v>
      </c>
      <c r="AA442" s="1">
        <f t="shared" si="100"/>
        <v>0</v>
      </c>
      <c r="AB442" s="1">
        <f t="shared" si="101"/>
        <v>1</v>
      </c>
      <c r="AC442" s="1">
        <f t="shared" si="102"/>
        <v>1</v>
      </c>
      <c r="AE442" s="1" t="s">
        <v>160</v>
      </c>
      <c r="AF442" s="1">
        <v>3.9</v>
      </c>
      <c r="AG442" s="1">
        <v>3</v>
      </c>
      <c r="AH442" s="1">
        <v>0</v>
      </c>
      <c r="AI442" s="1">
        <f t="shared" si="107"/>
        <v>0</v>
      </c>
      <c r="AJ442" s="1">
        <f t="shared" si="103"/>
        <v>0</v>
      </c>
      <c r="AK442" s="1">
        <f t="shared" si="104"/>
        <v>0</v>
      </c>
      <c r="AL442" s="1">
        <f t="shared" si="105"/>
        <v>1</v>
      </c>
      <c r="AM442" s="1">
        <f t="shared" si="106"/>
        <v>1</v>
      </c>
    </row>
    <row r="443" spans="21:39" x14ac:dyDescent="0.25">
      <c r="U443" s="1" t="s">
        <v>124</v>
      </c>
      <c r="V443" s="1">
        <v>4.5</v>
      </c>
      <c r="W443" s="1">
        <v>4</v>
      </c>
      <c r="X443" s="1">
        <v>1</v>
      </c>
      <c r="Y443" s="1">
        <f t="shared" si="108"/>
        <v>0</v>
      </c>
      <c r="Z443" s="1">
        <f t="shared" si="99"/>
        <v>0</v>
      </c>
      <c r="AA443" s="1">
        <f t="shared" si="100"/>
        <v>0</v>
      </c>
      <c r="AB443" s="1">
        <f t="shared" si="101"/>
        <v>1</v>
      </c>
      <c r="AC443" s="1">
        <f t="shared" si="102"/>
        <v>1</v>
      </c>
      <c r="AE443" s="1" t="s">
        <v>76</v>
      </c>
      <c r="AF443" s="1">
        <v>4.9000000000000004</v>
      </c>
      <c r="AG443" s="1">
        <v>3</v>
      </c>
      <c r="AH443" s="1">
        <v>0</v>
      </c>
      <c r="AI443" s="1">
        <f t="shared" si="107"/>
        <v>0</v>
      </c>
      <c r="AJ443" s="1">
        <f t="shared" si="103"/>
        <v>0</v>
      </c>
      <c r="AK443" s="1">
        <f t="shared" si="104"/>
        <v>0</v>
      </c>
      <c r="AL443" s="1">
        <f t="shared" si="105"/>
        <v>1</v>
      </c>
      <c r="AM443" s="1">
        <f t="shared" si="106"/>
        <v>1</v>
      </c>
    </row>
    <row r="444" spans="21:39" x14ac:dyDescent="0.25">
      <c r="U444" s="1" t="s">
        <v>137</v>
      </c>
      <c r="V444" s="1">
        <v>5.3</v>
      </c>
      <c r="W444" s="1">
        <v>4</v>
      </c>
      <c r="X444" s="1">
        <v>1</v>
      </c>
      <c r="Y444" s="1">
        <f t="shared" si="108"/>
        <v>0</v>
      </c>
      <c r="Z444" s="1">
        <f t="shared" si="99"/>
        <v>0</v>
      </c>
      <c r="AA444" s="1">
        <f t="shared" si="100"/>
        <v>0</v>
      </c>
      <c r="AB444" s="1">
        <f t="shared" si="101"/>
        <v>1</v>
      </c>
      <c r="AC444" s="1">
        <f t="shared" si="102"/>
        <v>1</v>
      </c>
      <c r="AE444" s="1" t="s">
        <v>184</v>
      </c>
      <c r="AF444" s="1">
        <v>5.4</v>
      </c>
      <c r="AG444" s="1">
        <v>3</v>
      </c>
      <c r="AH444" s="1">
        <v>0</v>
      </c>
      <c r="AI444" s="1">
        <f t="shared" si="107"/>
        <v>0</v>
      </c>
      <c r="AJ444" s="1">
        <f t="shared" si="103"/>
        <v>0</v>
      </c>
      <c r="AK444" s="1">
        <f t="shared" si="104"/>
        <v>0</v>
      </c>
      <c r="AL444" s="1">
        <f t="shared" si="105"/>
        <v>1</v>
      </c>
      <c r="AM444" s="1">
        <f t="shared" si="106"/>
        <v>1</v>
      </c>
    </row>
    <row r="445" spans="21:39" x14ac:dyDescent="0.25">
      <c r="U445" s="1" t="s">
        <v>138</v>
      </c>
      <c r="V445" s="1">
        <v>4.7</v>
      </c>
      <c r="W445" s="1">
        <v>4</v>
      </c>
      <c r="X445" s="1">
        <v>1</v>
      </c>
      <c r="Y445" s="1">
        <f t="shared" si="108"/>
        <v>0</v>
      </c>
      <c r="Z445" s="1">
        <f t="shared" si="99"/>
        <v>0</v>
      </c>
      <c r="AA445" s="1">
        <f t="shared" si="100"/>
        <v>0</v>
      </c>
      <c r="AB445" s="1">
        <f t="shared" si="101"/>
        <v>1</v>
      </c>
      <c r="AC445" s="1">
        <f t="shared" si="102"/>
        <v>1</v>
      </c>
      <c r="AE445" s="1" t="s">
        <v>88</v>
      </c>
      <c r="AF445" s="1">
        <v>4.5</v>
      </c>
      <c r="AG445" s="1">
        <v>3</v>
      </c>
      <c r="AH445" s="1">
        <v>0</v>
      </c>
      <c r="AI445" s="1">
        <f t="shared" si="107"/>
        <v>0</v>
      </c>
      <c r="AJ445" s="1">
        <f t="shared" si="103"/>
        <v>0</v>
      </c>
      <c r="AK445" s="1">
        <f t="shared" si="104"/>
        <v>0</v>
      </c>
      <c r="AL445" s="1">
        <f t="shared" si="105"/>
        <v>1</v>
      </c>
      <c r="AM445" s="1">
        <f t="shared" si="106"/>
        <v>1</v>
      </c>
    </row>
    <row r="446" spans="21:39" x14ac:dyDescent="0.25">
      <c r="U446" s="1" t="s">
        <v>170</v>
      </c>
      <c r="V446" s="1">
        <v>5.3</v>
      </c>
      <c r="W446" s="1">
        <v>4</v>
      </c>
      <c r="X446" s="1">
        <v>1</v>
      </c>
      <c r="Y446" s="1">
        <f t="shared" si="108"/>
        <v>0</v>
      </c>
      <c r="Z446" s="1">
        <f t="shared" si="99"/>
        <v>0</v>
      </c>
      <c r="AA446" s="1">
        <f t="shared" si="100"/>
        <v>0</v>
      </c>
      <c r="AB446" s="1">
        <f t="shared" si="101"/>
        <v>1</v>
      </c>
      <c r="AC446" s="1">
        <f t="shared" si="102"/>
        <v>1</v>
      </c>
      <c r="AE446" s="1" t="s">
        <v>104</v>
      </c>
      <c r="AF446" s="1">
        <v>5.4</v>
      </c>
      <c r="AG446" s="1">
        <v>3</v>
      </c>
      <c r="AH446" s="1">
        <v>0</v>
      </c>
      <c r="AI446" s="1">
        <f t="shared" si="107"/>
        <v>0</v>
      </c>
      <c r="AJ446" s="1">
        <f t="shared" si="103"/>
        <v>0</v>
      </c>
      <c r="AK446" s="1">
        <f t="shared" si="104"/>
        <v>0</v>
      </c>
      <c r="AL446" s="1">
        <f t="shared" si="105"/>
        <v>1</v>
      </c>
      <c r="AM446" s="1">
        <f t="shared" si="106"/>
        <v>1</v>
      </c>
    </row>
    <row r="447" spans="21:39" x14ac:dyDescent="0.25">
      <c r="U447" s="1" t="s">
        <v>152</v>
      </c>
      <c r="V447" s="1">
        <v>4.5</v>
      </c>
      <c r="W447" s="1">
        <v>4</v>
      </c>
      <c r="X447" s="1">
        <v>1</v>
      </c>
      <c r="Y447" s="1">
        <f t="shared" si="108"/>
        <v>0</v>
      </c>
      <c r="Z447" s="1">
        <f t="shared" si="99"/>
        <v>0</v>
      </c>
      <c r="AA447" s="1">
        <f t="shared" si="100"/>
        <v>0</v>
      </c>
      <c r="AB447" s="1">
        <f t="shared" si="101"/>
        <v>1</v>
      </c>
      <c r="AC447" s="1">
        <f t="shared" si="102"/>
        <v>1</v>
      </c>
      <c r="AE447" s="1" t="s">
        <v>71</v>
      </c>
      <c r="AF447" s="1">
        <v>4.3</v>
      </c>
      <c r="AG447" s="1">
        <v>3</v>
      </c>
      <c r="AH447" s="1">
        <v>0</v>
      </c>
      <c r="AI447" s="1">
        <f t="shared" si="107"/>
        <v>0</v>
      </c>
      <c r="AJ447" s="1">
        <f t="shared" si="103"/>
        <v>0</v>
      </c>
      <c r="AK447" s="1">
        <f t="shared" si="104"/>
        <v>0</v>
      </c>
      <c r="AL447" s="1">
        <f t="shared" si="105"/>
        <v>1</v>
      </c>
      <c r="AM447" s="1">
        <f t="shared" si="106"/>
        <v>1</v>
      </c>
    </row>
    <row r="448" spans="21:39" x14ac:dyDescent="0.25">
      <c r="U448" s="1" t="s">
        <v>75</v>
      </c>
      <c r="V448" s="1">
        <v>4.3</v>
      </c>
      <c r="W448" s="1">
        <v>4</v>
      </c>
      <c r="X448" s="1">
        <v>1</v>
      </c>
      <c r="Y448" s="1">
        <f t="shared" si="108"/>
        <v>0</v>
      </c>
      <c r="Z448" s="1">
        <f t="shared" si="99"/>
        <v>0</v>
      </c>
      <c r="AA448" s="1">
        <f t="shared" si="100"/>
        <v>0</v>
      </c>
      <c r="AB448" s="1">
        <f t="shared" si="101"/>
        <v>1</v>
      </c>
      <c r="AC448" s="1">
        <f t="shared" si="102"/>
        <v>1</v>
      </c>
      <c r="AE448" s="1" t="s">
        <v>98</v>
      </c>
      <c r="AF448" s="1">
        <v>5</v>
      </c>
      <c r="AG448" s="1">
        <v>3</v>
      </c>
      <c r="AH448" s="1">
        <v>0</v>
      </c>
      <c r="AI448" s="1">
        <f t="shared" si="107"/>
        <v>0</v>
      </c>
      <c r="AJ448" s="1">
        <f t="shared" si="103"/>
        <v>0</v>
      </c>
      <c r="AK448" s="1">
        <f t="shared" si="104"/>
        <v>0</v>
      </c>
      <c r="AL448" s="1">
        <f t="shared" si="105"/>
        <v>1</v>
      </c>
      <c r="AM448" s="1">
        <f t="shared" si="106"/>
        <v>1</v>
      </c>
    </row>
    <row r="449" spans="21:39" x14ac:dyDescent="0.25">
      <c r="U449" s="1" t="s">
        <v>101</v>
      </c>
      <c r="V449" s="1">
        <v>4.9000000000000004</v>
      </c>
      <c r="W449" s="1">
        <v>4</v>
      </c>
      <c r="X449" s="1">
        <v>1</v>
      </c>
      <c r="Y449" s="1">
        <f t="shared" si="108"/>
        <v>0</v>
      </c>
      <c r="Z449" s="1">
        <f t="shared" si="99"/>
        <v>0</v>
      </c>
      <c r="AA449" s="1">
        <f t="shared" si="100"/>
        <v>0</v>
      </c>
      <c r="AB449" s="1">
        <f t="shared" si="101"/>
        <v>1</v>
      </c>
      <c r="AC449" s="1">
        <f t="shared" si="102"/>
        <v>1</v>
      </c>
      <c r="AE449" s="1" t="s">
        <v>71</v>
      </c>
      <c r="AF449" s="1">
        <v>4.3</v>
      </c>
      <c r="AG449" s="1">
        <v>3</v>
      </c>
      <c r="AH449" s="1">
        <v>0</v>
      </c>
      <c r="AI449" s="1">
        <f t="shared" si="107"/>
        <v>0</v>
      </c>
      <c r="AJ449" s="1">
        <f t="shared" si="103"/>
        <v>0</v>
      </c>
      <c r="AK449" s="1">
        <f t="shared" si="104"/>
        <v>0</v>
      </c>
      <c r="AL449" s="1">
        <f t="shared" si="105"/>
        <v>1</v>
      </c>
      <c r="AM449" s="1">
        <f t="shared" si="106"/>
        <v>1</v>
      </c>
    </row>
    <row r="450" spans="21:39" x14ac:dyDescent="0.25">
      <c r="U450" s="1" t="s">
        <v>187</v>
      </c>
      <c r="V450" s="1">
        <v>4.4000000000000004</v>
      </c>
      <c r="W450" s="1">
        <v>4</v>
      </c>
      <c r="X450" s="1">
        <v>1</v>
      </c>
      <c r="Y450" s="1">
        <f t="shared" si="108"/>
        <v>0</v>
      </c>
      <c r="Z450" s="1">
        <f t="shared" ref="Z450:Z513" si="109">IF(AND((X450&lt;W450),(X450&gt;2),(W450&lt;10)),1,0)</f>
        <v>0</v>
      </c>
      <c r="AA450" s="1">
        <f t="shared" ref="AA450:AA513" si="110">IF(X450&gt;=10,1,0)</f>
        <v>0</v>
      </c>
      <c r="AB450" s="1">
        <f t="shared" ref="AB450:AB513" si="111">IF(X450&lt;=2,1,0)</f>
        <v>1</v>
      </c>
      <c r="AC450" s="1">
        <f t="shared" ref="AC450:AC513" si="112">SUM(Y450:AB450)</f>
        <v>1</v>
      </c>
      <c r="AE450" s="1" t="s">
        <v>177</v>
      </c>
      <c r="AF450" s="1">
        <v>4.8</v>
      </c>
      <c r="AG450" s="1">
        <v>3</v>
      </c>
      <c r="AH450" s="1">
        <v>0</v>
      </c>
      <c r="AI450" s="1">
        <f t="shared" si="107"/>
        <v>0</v>
      </c>
      <c r="AJ450" s="1">
        <f t="shared" ref="AJ450:AJ496" si="113">IF(AND((AH450&lt;AG450),(AH450&gt;2),(AG450&lt;10)),1,0)</f>
        <v>0</v>
      </c>
      <c r="AK450" s="1">
        <f t="shared" ref="AK450:AK496" si="114">IF(AH450&gt;=10,1,0)</f>
        <v>0</v>
      </c>
      <c r="AL450" s="1">
        <f t="shared" ref="AL450:AL496" si="115">IF(AH450&lt;=2,1,0)</f>
        <v>1</v>
      </c>
      <c r="AM450" s="1">
        <f t="shared" ref="AM450:AM513" si="116">SUM(AI450:AL450)</f>
        <v>1</v>
      </c>
    </row>
    <row r="451" spans="21:39" x14ac:dyDescent="0.25">
      <c r="U451" s="1" t="s">
        <v>143</v>
      </c>
      <c r="V451" s="1">
        <v>4.5999999999999996</v>
      </c>
      <c r="W451" s="1">
        <v>4</v>
      </c>
      <c r="X451" s="1">
        <v>1</v>
      </c>
      <c r="Y451" s="1">
        <f t="shared" si="108"/>
        <v>0</v>
      </c>
      <c r="Z451" s="1">
        <f t="shared" si="109"/>
        <v>0</v>
      </c>
      <c r="AA451" s="1">
        <f t="shared" si="110"/>
        <v>0</v>
      </c>
      <c r="AB451" s="1">
        <f t="shared" si="111"/>
        <v>1</v>
      </c>
      <c r="AC451" s="1">
        <f t="shared" si="112"/>
        <v>1</v>
      </c>
      <c r="AE451" s="1" t="s">
        <v>126</v>
      </c>
      <c r="AF451" s="1">
        <v>4.4000000000000004</v>
      </c>
      <c r="AG451" s="1">
        <v>3</v>
      </c>
      <c r="AH451" s="1">
        <v>0</v>
      </c>
      <c r="AI451" s="1">
        <f t="shared" si="107"/>
        <v>0</v>
      </c>
      <c r="AJ451" s="1">
        <f t="shared" si="113"/>
        <v>0</v>
      </c>
      <c r="AK451" s="1">
        <f t="shared" si="114"/>
        <v>0</v>
      </c>
      <c r="AL451" s="1">
        <f t="shared" si="115"/>
        <v>1</v>
      </c>
      <c r="AM451" s="1">
        <f t="shared" si="116"/>
        <v>1</v>
      </c>
    </row>
    <row r="452" spans="21:39" x14ac:dyDescent="0.25">
      <c r="U452" s="1" t="s">
        <v>146</v>
      </c>
      <c r="V452" s="1">
        <v>4.3</v>
      </c>
      <c r="W452" s="1">
        <v>4</v>
      </c>
      <c r="X452" s="1">
        <v>1</v>
      </c>
      <c r="Y452" s="1">
        <f t="shared" si="108"/>
        <v>0</v>
      </c>
      <c r="Z452" s="1">
        <f t="shared" si="109"/>
        <v>0</v>
      </c>
      <c r="AA452" s="1">
        <f t="shared" si="110"/>
        <v>0</v>
      </c>
      <c r="AB452" s="1">
        <f t="shared" si="111"/>
        <v>1</v>
      </c>
      <c r="AC452" s="1">
        <f t="shared" si="112"/>
        <v>1</v>
      </c>
      <c r="AE452" s="1" t="s">
        <v>182</v>
      </c>
      <c r="AF452" s="1">
        <v>5.0999999999999996</v>
      </c>
      <c r="AG452" s="1">
        <v>3</v>
      </c>
      <c r="AH452" s="1">
        <v>0</v>
      </c>
      <c r="AI452" s="1">
        <f t="shared" si="107"/>
        <v>0</v>
      </c>
      <c r="AJ452" s="1">
        <f t="shared" si="113"/>
        <v>0</v>
      </c>
      <c r="AK452" s="1">
        <f t="shared" si="114"/>
        <v>0</v>
      </c>
      <c r="AL452" s="1">
        <f t="shared" si="115"/>
        <v>1</v>
      </c>
      <c r="AM452" s="1">
        <f t="shared" si="116"/>
        <v>1</v>
      </c>
    </row>
    <row r="453" spans="21:39" x14ac:dyDescent="0.25">
      <c r="U453" s="1" t="s">
        <v>189</v>
      </c>
      <c r="V453" s="1">
        <v>4.4000000000000004</v>
      </c>
      <c r="W453" s="1">
        <v>4</v>
      </c>
      <c r="X453" s="1">
        <v>1</v>
      </c>
      <c r="Y453" s="1">
        <f t="shared" si="108"/>
        <v>0</v>
      </c>
      <c r="Z453" s="1">
        <f t="shared" si="109"/>
        <v>0</v>
      </c>
      <c r="AA453" s="1">
        <f t="shared" si="110"/>
        <v>0</v>
      </c>
      <c r="AB453" s="1">
        <f t="shared" si="111"/>
        <v>1</v>
      </c>
      <c r="AC453" s="1">
        <f t="shared" si="112"/>
        <v>1</v>
      </c>
      <c r="AE453" s="1" t="s">
        <v>179</v>
      </c>
      <c r="AF453" s="1">
        <v>5.4</v>
      </c>
      <c r="AG453" s="1">
        <v>3</v>
      </c>
      <c r="AH453" s="1">
        <v>0</v>
      </c>
      <c r="AI453" s="1">
        <f t="shared" si="107"/>
        <v>0</v>
      </c>
      <c r="AJ453" s="1">
        <f t="shared" si="113"/>
        <v>0</v>
      </c>
      <c r="AK453" s="1">
        <f t="shared" si="114"/>
        <v>0</v>
      </c>
      <c r="AL453" s="1">
        <f t="shared" si="115"/>
        <v>1</v>
      </c>
      <c r="AM453" s="1">
        <f t="shared" si="116"/>
        <v>1</v>
      </c>
    </row>
    <row r="454" spans="21:39" x14ac:dyDescent="0.25">
      <c r="U454" s="1" t="s">
        <v>80</v>
      </c>
      <c r="V454" s="1">
        <v>4.9000000000000004</v>
      </c>
      <c r="W454" s="1">
        <v>4</v>
      </c>
      <c r="X454" s="1">
        <v>1</v>
      </c>
      <c r="Y454" s="1">
        <f t="shared" si="108"/>
        <v>0</v>
      </c>
      <c r="Z454" s="1">
        <f t="shared" si="109"/>
        <v>0</v>
      </c>
      <c r="AA454" s="1">
        <f t="shared" si="110"/>
        <v>0</v>
      </c>
      <c r="AB454" s="1">
        <f t="shared" si="111"/>
        <v>1</v>
      </c>
      <c r="AC454" s="1">
        <f t="shared" si="112"/>
        <v>1</v>
      </c>
      <c r="AE454" s="1" t="s">
        <v>153</v>
      </c>
      <c r="AF454" s="1">
        <v>3.8</v>
      </c>
      <c r="AG454" s="1">
        <v>3</v>
      </c>
      <c r="AH454" s="1">
        <v>0</v>
      </c>
      <c r="AI454" s="1">
        <f t="shared" si="107"/>
        <v>0</v>
      </c>
      <c r="AJ454" s="1">
        <f t="shared" si="113"/>
        <v>0</v>
      </c>
      <c r="AK454" s="1">
        <f t="shared" si="114"/>
        <v>0</v>
      </c>
      <c r="AL454" s="1">
        <f t="shared" si="115"/>
        <v>1</v>
      </c>
      <c r="AM454" s="1">
        <f t="shared" si="116"/>
        <v>1</v>
      </c>
    </row>
    <row r="455" spans="21:39" x14ac:dyDescent="0.25">
      <c r="U455" s="1" t="s">
        <v>91</v>
      </c>
      <c r="V455" s="1">
        <v>4.9000000000000004</v>
      </c>
      <c r="W455" s="1">
        <v>4</v>
      </c>
      <c r="X455" s="1">
        <v>1</v>
      </c>
      <c r="Y455" s="1">
        <f t="shared" si="108"/>
        <v>0</v>
      </c>
      <c r="Z455" s="1">
        <f t="shared" si="109"/>
        <v>0</v>
      </c>
      <c r="AA455" s="1">
        <f t="shared" si="110"/>
        <v>0</v>
      </c>
      <c r="AB455" s="1">
        <f t="shared" si="111"/>
        <v>1</v>
      </c>
      <c r="AC455" s="1">
        <f t="shared" si="112"/>
        <v>1</v>
      </c>
      <c r="AE455" s="1" t="s">
        <v>108</v>
      </c>
      <c r="AF455" s="1">
        <v>4.4000000000000004</v>
      </c>
      <c r="AG455" s="1">
        <v>3</v>
      </c>
      <c r="AH455" s="1">
        <v>0</v>
      </c>
      <c r="AI455" s="1">
        <f t="shared" si="107"/>
        <v>0</v>
      </c>
      <c r="AJ455" s="1">
        <f t="shared" si="113"/>
        <v>0</v>
      </c>
      <c r="AK455" s="1">
        <f t="shared" si="114"/>
        <v>0</v>
      </c>
      <c r="AL455" s="1">
        <f t="shared" si="115"/>
        <v>1</v>
      </c>
      <c r="AM455" s="1">
        <f t="shared" si="116"/>
        <v>1</v>
      </c>
    </row>
    <row r="456" spans="21:39" x14ac:dyDescent="0.25">
      <c r="U456" s="1" t="s">
        <v>166</v>
      </c>
      <c r="V456" s="1">
        <v>4.3</v>
      </c>
      <c r="W456" s="1">
        <v>4</v>
      </c>
      <c r="X456" s="1">
        <v>1</v>
      </c>
      <c r="Y456" s="1">
        <f t="shared" si="108"/>
        <v>0</v>
      </c>
      <c r="Z456" s="1">
        <f t="shared" si="109"/>
        <v>0</v>
      </c>
      <c r="AA456" s="1">
        <f t="shared" si="110"/>
        <v>0</v>
      </c>
      <c r="AB456" s="1">
        <f t="shared" si="111"/>
        <v>1</v>
      </c>
      <c r="AC456" s="1">
        <f t="shared" si="112"/>
        <v>1</v>
      </c>
      <c r="AE456" s="1" t="s">
        <v>153</v>
      </c>
      <c r="AF456" s="1">
        <v>3.8</v>
      </c>
      <c r="AG456" s="1">
        <v>3</v>
      </c>
      <c r="AH456" s="1">
        <v>0</v>
      </c>
      <c r="AI456" s="1">
        <f t="shared" si="107"/>
        <v>0</v>
      </c>
      <c r="AJ456" s="1">
        <f t="shared" si="113"/>
        <v>0</v>
      </c>
      <c r="AK456" s="1">
        <f t="shared" si="114"/>
        <v>0</v>
      </c>
      <c r="AL456" s="1">
        <f t="shared" si="115"/>
        <v>1</v>
      </c>
      <c r="AM456" s="1">
        <f t="shared" si="116"/>
        <v>1</v>
      </c>
    </row>
    <row r="457" spans="21:39" x14ac:dyDescent="0.25">
      <c r="U457" s="1" t="s">
        <v>100</v>
      </c>
      <c r="V457" s="1">
        <v>4.8</v>
      </c>
      <c r="W457" s="1">
        <v>4</v>
      </c>
      <c r="X457" s="1">
        <v>1</v>
      </c>
      <c r="Y457" s="1">
        <f t="shared" si="108"/>
        <v>0</v>
      </c>
      <c r="Z457" s="1">
        <f t="shared" si="109"/>
        <v>0</v>
      </c>
      <c r="AA457" s="1">
        <f t="shared" si="110"/>
        <v>0</v>
      </c>
      <c r="AB457" s="1">
        <f t="shared" si="111"/>
        <v>1</v>
      </c>
      <c r="AC457" s="1">
        <f t="shared" si="112"/>
        <v>1</v>
      </c>
      <c r="AE457" s="1" t="s">
        <v>71</v>
      </c>
      <c r="AF457" s="1">
        <v>4.3</v>
      </c>
      <c r="AG457" s="1">
        <v>3</v>
      </c>
      <c r="AH457" s="1">
        <v>0</v>
      </c>
      <c r="AI457" s="1">
        <f t="shared" si="107"/>
        <v>0</v>
      </c>
      <c r="AJ457" s="1">
        <f t="shared" si="113"/>
        <v>0</v>
      </c>
      <c r="AK457" s="1">
        <f t="shared" si="114"/>
        <v>0</v>
      </c>
      <c r="AL457" s="1">
        <f t="shared" si="115"/>
        <v>1</v>
      </c>
      <c r="AM457" s="1">
        <f t="shared" si="116"/>
        <v>1</v>
      </c>
    </row>
    <row r="458" spans="21:39" x14ac:dyDescent="0.25">
      <c r="U458" s="1" t="s">
        <v>182</v>
      </c>
      <c r="V458" s="1">
        <v>5.0999999999999996</v>
      </c>
      <c r="W458" s="1">
        <v>4</v>
      </c>
      <c r="X458" s="1">
        <v>1</v>
      </c>
      <c r="Y458" s="1">
        <f t="shared" si="108"/>
        <v>0</v>
      </c>
      <c r="Z458" s="1">
        <f t="shared" si="109"/>
        <v>0</v>
      </c>
      <c r="AA458" s="1">
        <f t="shared" si="110"/>
        <v>0</v>
      </c>
      <c r="AB458" s="1">
        <f t="shared" si="111"/>
        <v>1</v>
      </c>
      <c r="AC458" s="1">
        <f t="shared" si="112"/>
        <v>1</v>
      </c>
      <c r="AE458" s="1" t="s">
        <v>197</v>
      </c>
      <c r="AF458" s="1">
        <v>4.4000000000000004</v>
      </c>
      <c r="AG458" s="1">
        <v>3</v>
      </c>
      <c r="AH458" s="1">
        <v>0</v>
      </c>
      <c r="AI458" s="1">
        <f t="shared" si="107"/>
        <v>0</v>
      </c>
      <c r="AJ458" s="1">
        <f t="shared" si="113"/>
        <v>0</v>
      </c>
      <c r="AK458" s="1">
        <f t="shared" si="114"/>
        <v>0</v>
      </c>
      <c r="AL458" s="1">
        <f t="shared" si="115"/>
        <v>1</v>
      </c>
      <c r="AM458" s="1">
        <f t="shared" si="116"/>
        <v>1</v>
      </c>
    </row>
    <row r="459" spans="21:39" x14ac:dyDescent="0.25">
      <c r="U459" s="1" t="s">
        <v>170</v>
      </c>
      <c r="V459" s="1">
        <v>5.3</v>
      </c>
      <c r="W459" s="1">
        <v>4</v>
      </c>
      <c r="X459" s="1">
        <v>1</v>
      </c>
      <c r="Y459" s="1">
        <f t="shared" si="108"/>
        <v>0</v>
      </c>
      <c r="Z459" s="1">
        <f t="shared" si="109"/>
        <v>0</v>
      </c>
      <c r="AA459" s="1">
        <f t="shared" si="110"/>
        <v>0</v>
      </c>
      <c r="AB459" s="1">
        <f t="shared" si="111"/>
        <v>1</v>
      </c>
      <c r="AC459" s="1">
        <f t="shared" si="112"/>
        <v>1</v>
      </c>
      <c r="AE459" s="1" t="s">
        <v>108</v>
      </c>
      <c r="AF459" s="1">
        <v>4.4000000000000004</v>
      </c>
      <c r="AG459" s="1">
        <v>3</v>
      </c>
      <c r="AH459" s="1">
        <v>0</v>
      </c>
      <c r="AI459" s="1">
        <f t="shared" si="107"/>
        <v>0</v>
      </c>
      <c r="AJ459" s="1">
        <f t="shared" si="113"/>
        <v>0</v>
      </c>
      <c r="AK459" s="1">
        <f t="shared" si="114"/>
        <v>0</v>
      </c>
      <c r="AL459" s="1">
        <f t="shared" si="115"/>
        <v>1</v>
      </c>
      <c r="AM459" s="1">
        <f t="shared" si="116"/>
        <v>1</v>
      </c>
    </row>
    <row r="460" spans="21:39" x14ac:dyDescent="0.25">
      <c r="U460" s="1" t="s">
        <v>183</v>
      </c>
      <c r="V460" s="1">
        <v>4.5999999999999996</v>
      </c>
      <c r="W460" s="1">
        <v>4</v>
      </c>
      <c r="X460" s="1">
        <v>1</v>
      </c>
      <c r="Y460" s="1">
        <f t="shared" si="108"/>
        <v>0</v>
      </c>
      <c r="Z460" s="1">
        <f t="shared" si="109"/>
        <v>0</v>
      </c>
      <c r="AA460" s="1">
        <f t="shared" si="110"/>
        <v>0</v>
      </c>
      <c r="AB460" s="1">
        <f t="shared" si="111"/>
        <v>1</v>
      </c>
      <c r="AC460" s="1">
        <f t="shared" si="112"/>
        <v>1</v>
      </c>
      <c r="AE460" s="1" t="s">
        <v>146</v>
      </c>
      <c r="AF460" s="1">
        <v>4.3</v>
      </c>
      <c r="AG460" s="1">
        <v>3</v>
      </c>
      <c r="AH460" s="1">
        <v>0</v>
      </c>
      <c r="AI460" s="1">
        <f t="shared" si="107"/>
        <v>0</v>
      </c>
      <c r="AJ460" s="1">
        <f t="shared" si="113"/>
        <v>0</v>
      </c>
      <c r="AK460" s="1">
        <f t="shared" si="114"/>
        <v>0</v>
      </c>
      <c r="AL460" s="1">
        <f t="shared" si="115"/>
        <v>1</v>
      </c>
      <c r="AM460" s="1">
        <f t="shared" si="116"/>
        <v>1</v>
      </c>
    </row>
    <row r="461" spans="21:39" x14ac:dyDescent="0.25">
      <c r="U461" s="1" t="s">
        <v>59</v>
      </c>
      <c r="V461" s="1">
        <v>6.7</v>
      </c>
      <c r="W461" s="1">
        <v>4</v>
      </c>
      <c r="X461" s="1">
        <v>1</v>
      </c>
      <c r="Y461" s="1">
        <f t="shared" si="108"/>
        <v>0</v>
      </c>
      <c r="Z461" s="1">
        <f t="shared" si="109"/>
        <v>0</v>
      </c>
      <c r="AA461" s="1">
        <f t="shared" si="110"/>
        <v>0</v>
      </c>
      <c r="AB461" s="1">
        <f t="shared" si="111"/>
        <v>1</v>
      </c>
      <c r="AC461" s="1">
        <f t="shared" si="112"/>
        <v>1</v>
      </c>
      <c r="AE461" s="1" t="s">
        <v>71</v>
      </c>
      <c r="AF461" s="1">
        <v>4.3</v>
      </c>
      <c r="AG461" s="1">
        <v>3</v>
      </c>
      <c r="AH461" s="1">
        <v>0</v>
      </c>
      <c r="AI461" s="1">
        <f t="shared" si="107"/>
        <v>0</v>
      </c>
      <c r="AJ461" s="1">
        <f t="shared" si="113"/>
        <v>0</v>
      </c>
      <c r="AK461" s="1">
        <f t="shared" si="114"/>
        <v>0</v>
      </c>
      <c r="AL461" s="1">
        <f t="shared" si="115"/>
        <v>1</v>
      </c>
      <c r="AM461" s="1">
        <f t="shared" si="116"/>
        <v>1</v>
      </c>
    </row>
    <row r="462" spans="21:39" x14ac:dyDescent="0.25">
      <c r="U462" s="1" t="s">
        <v>64</v>
      </c>
      <c r="V462" s="1">
        <v>4.5</v>
      </c>
      <c r="W462" s="1">
        <v>4</v>
      </c>
      <c r="X462" s="1">
        <v>1</v>
      </c>
      <c r="Y462" s="1">
        <f t="shared" si="108"/>
        <v>0</v>
      </c>
      <c r="Z462" s="1">
        <f t="shared" si="109"/>
        <v>0</v>
      </c>
      <c r="AA462" s="1">
        <f t="shared" si="110"/>
        <v>0</v>
      </c>
      <c r="AB462" s="1">
        <f t="shared" si="111"/>
        <v>1</v>
      </c>
      <c r="AC462" s="1">
        <f t="shared" si="112"/>
        <v>1</v>
      </c>
      <c r="AE462" s="1" t="s">
        <v>82</v>
      </c>
      <c r="AF462" s="1">
        <v>4.3</v>
      </c>
      <c r="AG462" s="1">
        <v>3</v>
      </c>
      <c r="AH462" s="1">
        <v>0</v>
      </c>
      <c r="AI462" s="1">
        <f t="shared" si="107"/>
        <v>0</v>
      </c>
      <c r="AJ462" s="1">
        <f t="shared" si="113"/>
        <v>0</v>
      </c>
      <c r="AK462" s="1">
        <f t="shared" si="114"/>
        <v>0</v>
      </c>
      <c r="AL462" s="1">
        <f t="shared" si="115"/>
        <v>1</v>
      </c>
      <c r="AM462" s="1">
        <f t="shared" si="116"/>
        <v>1</v>
      </c>
    </row>
    <row r="463" spans="21:39" x14ac:dyDescent="0.25">
      <c r="U463" s="1" t="s">
        <v>66</v>
      </c>
      <c r="V463" s="1">
        <v>4.8</v>
      </c>
      <c r="W463" s="1">
        <v>4</v>
      </c>
      <c r="X463" s="1">
        <v>1</v>
      </c>
      <c r="Y463" s="1">
        <f t="shared" si="108"/>
        <v>0</v>
      </c>
      <c r="Z463" s="1">
        <f t="shared" si="109"/>
        <v>0</v>
      </c>
      <c r="AA463" s="1">
        <f t="shared" si="110"/>
        <v>0</v>
      </c>
      <c r="AB463" s="1">
        <f t="shared" si="111"/>
        <v>1</v>
      </c>
      <c r="AC463" s="1">
        <f t="shared" si="112"/>
        <v>1</v>
      </c>
      <c r="AE463" s="1" t="s">
        <v>115</v>
      </c>
      <c r="AF463" s="1">
        <v>4.9000000000000004</v>
      </c>
      <c r="AG463" s="1">
        <v>3</v>
      </c>
      <c r="AH463" s="1">
        <v>0</v>
      </c>
      <c r="AI463" s="1">
        <f t="shared" si="107"/>
        <v>0</v>
      </c>
      <c r="AJ463" s="1">
        <f t="shared" si="113"/>
        <v>0</v>
      </c>
      <c r="AK463" s="1">
        <f t="shared" si="114"/>
        <v>0</v>
      </c>
      <c r="AL463" s="1">
        <f t="shared" si="115"/>
        <v>1</v>
      </c>
      <c r="AM463" s="1">
        <f t="shared" si="116"/>
        <v>1</v>
      </c>
    </row>
    <row r="464" spans="21:39" x14ac:dyDescent="0.25">
      <c r="U464" s="1" t="s">
        <v>67</v>
      </c>
      <c r="V464" s="1">
        <v>5.4</v>
      </c>
      <c r="W464" s="1">
        <v>4</v>
      </c>
      <c r="X464" s="1">
        <v>1</v>
      </c>
      <c r="Y464" s="1">
        <f t="shared" si="108"/>
        <v>0</v>
      </c>
      <c r="Z464" s="1">
        <f t="shared" si="109"/>
        <v>0</v>
      </c>
      <c r="AA464" s="1">
        <f t="shared" si="110"/>
        <v>0</v>
      </c>
      <c r="AB464" s="1">
        <f t="shared" si="111"/>
        <v>1</v>
      </c>
      <c r="AC464" s="1">
        <f t="shared" si="112"/>
        <v>1</v>
      </c>
      <c r="AE464" s="1" t="s">
        <v>177</v>
      </c>
      <c r="AF464" s="1">
        <v>4.8</v>
      </c>
      <c r="AG464" s="1">
        <v>3</v>
      </c>
      <c r="AH464" s="1">
        <v>0</v>
      </c>
      <c r="AI464" s="1">
        <f t="shared" si="107"/>
        <v>0</v>
      </c>
      <c r="AJ464" s="1">
        <f t="shared" si="113"/>
        <v>0</v>
      </c>
      <c r="AK464" s="1">
        <f t="shared" si="114"/>
        <v>0</v>
      </c>
      <c r="AL464" s="1">
        <f t="shared" si="115"/>
        <v>1</v>
      </c>
      <c r="AM464" s="1">
        <f t="shared" si="116"/>
        <v>1</v>
      </c>
    </row>
    <row r="465" spans="21:39" x14ac:dyDescent="0.25">
      <c r="U465" s="1" t="s">
        <v>68</v>
      </c>
      <c r="V465" s="1">
        <v>4.7</v>
      </c>
      <c r="W465" s="1">
        <v>4</v>
      </c>
      <c r="X465" s="1">
        <v>1</v>
      </c>
      <c r="Y465" s="1">
        <f t="shared" si="108"/>
        <v>0</v>
      </c>
      <c r="Z465" s="1">
        <f t="shared" si="109"/>
        <v>0</v>
      </c>
      <c r="AA465" s="1">
        <f t="shared" si="110"/>
        <v>0</v>
      </c>
      <c r="AB465" s="1">
        <f t="shared" si="111"/>
        <v>1</v>
      </c>
      <c r="AC465" s="1">
        <f t="shared" si="112"/>
        <v>1</v>
      </c>
      <c r="AE465" s="1" t="s">
        <v>140</v>
      </c>
      <c r="AF465" s="1">
        <v>4.9000000000000004</v>
      </c>
      <c r="AG465" s="1">
        <v>3</v>
      </c>
      <c r="AH465" s="1">
        <v>0</v>
      </c>
      <c r="AI465" s="1">
        <f t="shared" ref="AI465:AI528" si="117">IF(AND((10&gt;AH465),(AH465&gt;AG465),(AG465&gt;2)),1,0)</f>
        <v>0</v>
      </c>
      <c r="AJ465" s="1">
        <f t="shared" si="113"/>
        <v>0</v>
      </c>
      <c r="AK465" s="1">
        <f t="shared" si="114"/>
        <v>0</v>
      </c>
      <c r="AL465" s="1">
        <f t="shared" si="115"/>
        <v>1</v>
      </c>
      <c r="AM465" s="1">
        <f t="shared" si="116"/>
        <v>1</v>
      </c>
    </row>
    <row r="466" spans="21:39" x14ac:dyDescent="0.25">
      <c r="U466" s="1" t="s">
        <v>80</v>
      </c>
      <c r="V466" s="1">
        <v>4.9000000000000004</v>
      </c>
      <c r="W466" s="1">
        <v>4</v>
      </c>
      <c r="X466" s="1">
        <v>1</v>
      </c>
      <c r="Y466" s="1">
        <f t="shared" si="108"/>
        <v>0</v>
      </c>
      <c r="Z466" s="1">
        <f t="shared" si="109"/>
        <v>0</v>
      </c>
      <c r="AA466" s="1">
        <f t="shared" si="110"/>
        <v>0</v>
      </c>
      <c r="AB466" s="1">
        <f t="shared" si="111"/>
        <v>1</v>
      </c>
      <c r="AC466" s="1">
        <f t="shared" si="112"/>
        <v>1</v>
      </c>
      <c r="AE466" s="1" t="s">
        <v>122</v>
      </c>
      <c r="AF466" s="1">
        <v>4.5</v>
      </c>
      <c r="AG466" s="1">
        <v>3</v>
      </c>
      <c r="AH466" s="1">
        <v>0</v>
      </c>
      <c r="AI466" s="1">
        <f t="shared" si="117"/>
        <v>0</v>
      </c>
      <c r="AJ466" s="1">
        <f t="shared" si="113"/>
        <v>0</v>
      </c>
      <c r="AK466" s="1">
        <f t="shared" si="114"/>
        <v>0</v>
      </c>
      <c r="AL466" s="1">
        <f t="shared" si="115"/>
        <v>1</v>
      </c>
      <c r="AM466" s="1">
        <f t="shared" si="116"/>
        <v>1</v>
      </c>
    </row>
    <row r="467" spans="21:39" x14ac:dyDescent="0.25">
      <c r="U467" s="1" t="s">
        <v>91</v>
      </c>
      <c r="V467" s="1">
        <v>4.9000000000000004</v>
      </c>
      <c r="W467" s="1">
        <v>4</v>
      </c>
      <c r="X467" s="1">
        <v>1</v>
      </c>
      <c r="Y467" s="1">
        <f t="shared" si="108"/>
        <v>0</v>
      </c>
      <c r="Z467" s="1">
        <f t="shared" si="109"/>
        <v>0</v>
      </c>
      <c r="AA467" s="1">
        <f t="shared" si="110"/>
        <v>0</v>
      </c>
      <c r="AB467" s="1">
        <f t="shared" si="111"/>
        <v>1</v>
      </c>
      <c r="AC467" s="1">
        <f t="shared" si="112"/>
        <v>1</v>
      </c>
      <c r="AE467" s="1" t="s">
        <v>146</v>
      </c>
      <c r="AF467" s="1">
        <v>4.3</v>
      </c>
      <c r="AG467" s="1">
        <v>3</v>
      </c>
      <c r="AH467" s="1">
        <v>0</v>
      </c>
      <c r="AI467" s="1">
        <f t="shared" si="117"/>
        <v>0</v>
      </c>
      <c r="AJ467" s="1">
        <f t="shared" si="113"/>
        <v>0</v>
      </c>
      <c r="AK467" s="1">
        <f t="shared" si="114"/>
        <v>0</v>
      </c>
      <c r="AL467" s="1">
        <f t="shared" si="115"/>
        <v>1</v>
      </c>
      <c r="AM467" s="1">
        <f t="shared" si="116"/>
        <v>1</v>
      </c>
    </row>
    <row r="468" spans="21:39" x14ac:dyDescent="0.25">
      <c r="U468" s="1" t="s">
        <v>97</v>
      </c>
      <c r="V468" s="1">
        <v>4.5</v>
      </c>
      <c r="W468" s="1">
        <v>4</v>
      </c>
      <c r="X468" s="1">
        <v>1</v>
      </c>
      <c r="Y468" s="1">
        <f t="shared" si="108"/>
        <v>0</v>
      </c>
      <c r="Z468" s="1">
        <f t="shared" si="109"/>
        <v>0</v>
      </c>
      <c r="AA468" s="1">
        <f t="shared" si="110"/>
        <v>0</v>
      </c>
      <c r="AB468" s="1">
        <f t="shared" si="111"/>
        <v>1</v>
      </c>
      <c r="AC468" s="1">
        <f t="shared" si="112"/>
        <v>1</v>
      </c>
      <c r="AE468" s="1" t="s">
        <v>86</v>
      </c>
      <c r="AF468" s="1">
        <v>4.3</v>
      </c>
      <c r="AG468" s="1">
        <v>3</v>
      </c>
      <c r="AH468" s="1">
        <v>0</v>
      </c>
      <c r="AI468" s="1">
        <f t="shared" si="117"/>
        <v>0</v>
      </c>
      <c r="AJ468" s="1">
        <f t="shared" si="113"/>
        <v>0</v>
      </c>
      <c r="AK468" s="1">
        <f t="shared" si="114"/>
        <v>0</v>
      </c>
      <c r="AL468" s="1">
        <f t="shared" si="115"/>
        <v>1</v>
      </c>
      <c r="AM468" s="1">
        <f t="shared" si="116"/>
        <v>1</v>
      </c>
    </row>
    <row r="469" spans="21:39" x14ac:dyDescent="0.25">
      <c r="U469" s="1" t="s">
        <v>124</v>
      </c>
      <c r="V469" s="1">
        <v>4.5</v>
      </c>
      <c r="W469" s="1">
        <v>4</v>
      </c>
      <c r="X469" s="1">
        <v>1</v>
      </c>
      <c r="Y469" s="1">
        <f t="shared" si="108"/>
        <v>0</v>
      </c>
      <c r="Z469" s="1">
        <f t="shared" si="109"/>
        <v>0</v>
      </c>
      <c r="AA469" s="1">
        <f t="shared" si="110"/>
        <v>0</v>
      </c>
      <c r="AB469" s="1">
        <f t="shared" si="111"/>
        <v>1</v>
      </c>
      <c r="AC469" s="1">
        <f t="shared" si="112"/>
        <v>1</v>
      </c>
      <c r="AE469" s="1" t="s">
        <v>176</v>
      </c>
      <c r="AF469" s="1">
        <v>4.2</v>
      </c>
      <c r="AG469" s="1">
        <v>3</v>
      </c>
      <c r="AH469" s="1">
        <v>0</v>
      </c>
      <c r="AI469" s="1">
        <f t="shared" si="117"/>
        <v>0</v>
      </c>
      <c r="AJ469" s="1">
        <f t="shared" si="113"/>
        <v>0</v>
      </c>
      <c r="AK469" s="1">
        <f t="shared" si="114"/>
        <v>0</v>
      </c>
      <c r="AL469" s="1">
        <f t="shared" si="115"/>
        <v>1</v>
      </c>
      <c r="AM469" s="1">
        <f t="shared" si="116"/>
        <v>1</v>
      </c>
    </row>
    <row r="470" spans="21:39" x14ac:dyDescent="0.25">
      <c r="U470" s="1" t="s">
        <v>137</v>
      </c>
      <c r="V470" s="1">
        <v>5.3</v>
      </c>
      <c r="W470" s="1">
        <v>4</v>
      </c>
      <c r="X470" s="1">
        <v>1</v>
      </c>
      <c r="Y470" s="1">
        <f t="shared" si="108"/>
        <v>0</v>
      </c>
      <c r="Z470" s="1">
        <f t="shared" si="109"/>
        <v>0</v>
      </c>
      <c r="AA470" s="1">
        <f t="shared" si="110"/>
        <v>0</v>
      </c>
      <c r="AB470" s="1">
        <f t="shared" si="111"/>
        <v>1</v>
      </c>
      <c r="AC470" s="1">
        <f t="shared" si="112"/>
        <v>1</v>
      </c>
      <c r="AE470" s="1" t="s">
        <v>193</v>
      </c>
      <c r="AF470" s="1">
        <v>4.3</v>
      </c>
      <c r="AG470" s="1">
        <v>3</v>
      </c>
      <c r="AH470" s="1">
        <v>0</v>
      </c>
      <c r="AI470" s="1">
        <f t="shared" si="117"/>
        <v>0</v>
      </c>
      <c r="AJ470" s="1">
        <f t="shared" si="113"/>
        <v>0</v>
      </c>
      <c r="AK470" s="1">
        <f t="shared" si="114"/>
        <v>0</v>
      </c>
      <c r="AL470" s="1">
        <f t="shared" si="115"/>
        <v>1</v>
      </c>
      <c r="AM470" s="1">
        <f t="shared" si="116"/>
        <v>1</v>
      </c>
    </row>
    <row r="471" spans="21:39" x14ac:dyDescent="0.25">
      <c r="U471" s="1" t="s">
        <v>138</v>
      </c>
      <c r="V471" s="1">
        <v>4.7</v>
      </c>
      <c r="W471" s="1">
        <v>4</v>
      </c>
      <c r="X471" s="1">
        <v>1</v>
      </c>
      <c r="Y471" s="1">
        <f t="shared" si="108"/>
        <v>0</v>
      </c>
      <c r="Z471" s="1">
        <f t="shared" si="109"/>
        <v>0</v>
      </c>
      <c r="AA471" s="1">
        <f t="shared" si="110"/>
        <v>0</v>
      </c>
      <c r="AB471" s="1">
        <f t="shared" si="111"/>
        <v>1</v>
      </c>
      <c r="AC471" s="1">
        <f t="shared" si="112"/>
        <v>1</v>
      </c>
      <c r="AE471" s="1" t="s">
        <v>197</v>
      </c>
      <c r="AF471" s="1">
        <v>4.4000000000000004</v>
      </c>
      <c r="AG471" s="1">
        <v>3</v>
      </c>
      <c r="AH471" s="1">
        <v>0</v>
      </c>
      <c r="AI471" s="1">
        <f t="shared" si="117"/>
        <v>0</v>
      </c>
      <c r="AJ471" s="1">
        <f t="shared" si="113"/>
        <v>0</v>
      </c>
      <c r="AK471" s="1">
        <f t="shared" si="114"/>
        <v>0</v>
      </c>
      <c r="AL471" s="1">
        <f t="shared" si="115"/>
        <v>1</v>
      </c>
      <c r="AM471" s="1">
        <f t="shared" si="116"/>
        <v>1</v>
      </c>
    </row>
    <row r="472" spans="21:39" x14ac:dyDescent="0.25">
      <c r="U472" s="1" t="s">
        <v>170</v>
      </c>
      <c r="V472" s="1">
        <v>5.3</v>
      </c>
      <c r="W472" s="1">
        <v>4</v>
      </c>
      <c r="X472" s="1">
        <v>1</v>
      </c>
      <c r="Y472" s="1">
        <f t="shared" si="108"/>
        <v>0</v>
      </c>
      <c r="Z472" s="1">
        <f t="shared" si="109"/>
        <v>0</v>
      </c>
      <c r="AA472" s="1">
        <f t="shared" si="110"/>
        <v>0</v>
      </c>
      <c r="AB472" s="1">
        <f t="shared" si="111"/>
        <v>1</v>
      </c>
      <c r="AC472" s="1">
        <f t="shared" si="112"/>
        <v>1</v>
      </c>
      <c r="AE472" s="1" t="s">
        <v>124</v>
      </c>
      <c r="AF472" s="1">
        <v>4.5</v>
      </c>
      <c r="AG472" s="1">
        <v>3</v>
      </c>
      <c r="AH472" s="1">
        <v>0</v>
      </c>
      <c r="AI472" s="1">
        <f t="shared" si="117"/>
        <v>0</v>
      </c>
      <c r="AJ472" s="1">
        <f t="shared" si="113"/>
        <v>0</v>
      </c>
      <c r="AK472" s="1">
        <f t="shared" si="114"/>
        <v>0</v>
      </c>
      <c r="AL472" s="1">
        <f t="shared" si="115"/>
        <v>1</v>
      </c>
      <c r="AM472" s="1">
        <f t="shared" si="116"/>
        <v>1</v>
      </c>
    </row>
    <row r="473" spans="21:39" x14ac:dyDescent="0.25">
      <c r="U473" s="1" t="s">
        <v>82</v>
      </c>
      <c r="V473" s="1">
        <v>4.3</v>
      </c>
      <c r="W473" s="1">
        <v>4</v>
      </c>
      <c r="X473" s="1">
        <v>1</v>
      </c>
      <c r="Y473" s="1">
        <f t="shared" si="108"/>
        <v>0</v>
      </c>
      <c r="Z473" s="1">
        <f t="shared" si="109"/>
        <v>0</v>
      </c>
      <c r="AA473" s="1">
        <f t="shared" si="110"/>
        <v>0</v>
      </c>
      <c r="AB473" s="1">
        <f t="shared" si="111"/>
        <v>1</v>
      </c>
      <c r="AC473" s="1">
        <f t="shared" si="112"/>
        <v>1</v>
      </c>
      <c r="AE473" s="1" t="s">
        <v>91</v>
      </c>
      <c r="AF473" s="1">
        <v>4.9000000000000004</v>
      </c>
      <c r="AG473" s="1">
        <v>3</v>
      </c>
      <c r="AH473" s="1">
        <v>0</v>
      </c>
      <c r="AI473" s="1">
        <f t="shared" si="117"/>
        <v>0</v>
      </c>
      <c r="AJ473" s="1">
        <f t="shared" si="113"/>
        <v>0</v>
      </c>
      <c r="AK473" s="1">
        <f t="shared" si="114"/>
        <v>0</v>
      </c>
      <c r="AL473" s="1">
        <f t="shared" si="115"/>
        <v>1</v>
      </c>
      <c r="AM473" s="1">
        <f t="shared" si="116"/>
        <v>1</v>
      </c>
    </row>
    <row r="474" spans="21:39" x14ac:dyDescent="0.25">
      <c r="U474" s="1" t="s">
        <v>166</v>
      </c>
      <c r="V474" s="1">
        <v>4.3</v>
      </c>
      <c r="W474" s="1">
        <v>4</v>
      </c>
      <c r="X474" s="1">
        <v>1</v>
      </c>
      <c r="Y474" s="1">
        <f t="shared" si="108"/>
        <v>0</v>
      </c>
      <c r="Z474" s="1">
        <f t="shared" si="109"/>
        <v>0</v>
      </c>
      <c r="AA474" s="1">
        <f t="shared" si="110"/>
        <v>0</v>
      </c>
      <c r="AB474" s="1">
        <f t="shared" si="111"/>
        <v>1</v>
      </c>
      <c r="AC474" s="1">
        <f t="shared" si="112"/>
        <v>1</v>
      </c>
      <c r="AE474" s="1" t="s">
        <v>108</v>
      </c>
      <c r="AF474" s="1">
        <v>4.4000000000000004</v>
      </c>
      <c r="AG474" s="1">
        <v>3</v>
      </c>
      <c r="AH474" s="1">
        <v>0</v>
      </c>
      <c r="AI474" s="1">
        <f t="shared" si="117"/>
        <v>0</v>
      </c>
      <c r="AJ474" s="1">
        <f t="shared" si="113"/>
        <v>0</v>
      </c>
      <c r="AK474" s="1">
        <f t="shared" si="114"/>
        <v>0</v>
      </c>
      <c r="AL474" s="1">
        <f t="shared" si="115"/>
        <v>1</v>
      </c>
      <c r="AM474" s="1">
        <f t="shared" si="116"/>
        <v>1</v>
      </c>
    </row>
    <row r="475" spans="21:39" x14ac:dyDescent="0.25">
      <c r="U475" s="1" t="s">
        <v>167</v>
      </c>
      <c r="V475" s="1">
        <v>4.5</v>
      </c>
      <c r="W475" s="1">
        <v>4</v>
      </c>
      <c r="X475" s="1">
        <v>1</v>
      </c>
      <c r="Y475" s="1">
        <f t="shared" si="108"/>
        <v>0</v>
      </c>
      <c r="Z475" s="1">
        <f t="shared" si="109"/>
        <v>0</v>
      </c>
      <c r="AA475" s="1">
        <f t="shared" si="110"/>
        <v>0</v>
      </c>
      <c r="AB475" s="1">
        <f t="shared" si="111"/>
        <v>1</v>
      </c>
      <c r="AC475" s="1">
        <f t="shared" si="112"/>
        <v>1</v>
      </c>
      <c r="AE475" s="1" t="s">
        <v>151</v>
      </c>
      <c r="AF475" s="1">
        <v>4.3</v>
      </c>
      <c r="AG475" s="1">
        <v>3</v>
      </c>
      <c r="AH475" s="1">
        <v>0</v>
      </c>
      <c r="AI475" s="1">
        <f t="shared" si="117"/>
        <v>0</v>
      </c>
      <c r="AJ475" s="1">
        <f t="shared" si="113"/>
        <v>0</v>
      </c>
      <c r="AK475" s="1">
        <f t="shared" si="114"/>
        <v>0</v>
      </c>
      <c r="AL475" s="1">
        <f t="shared" si="115"/>
        <v>1</v>
      </c>
      <c r="AM475" s="1">
        <f t="shared" si="116"/>
        <v>1</v>
      </c>
    </row>
    <row r="476" spans="21:39" x14ac:dyDescent="0.25">
      <c r="U476" s="1" t="s">
        <v>111</v>
      </c>
      <c r="V476" s="1">
        <v>4.5</v>
      </c>
      <c r="W476" s="1">
        <v>4</v>
      </c>
      <c r="X476" s="1">
        <v>1</v>
      </c>
      <c r="Y476" s="1">
        <f t="shared" si="108"/>
        <v>0</v>
      </c>
      <c r="Z476" s="1">
        <f t="shared" si="109"/>
        <v>0</v>
      </c>
      <c r="AA476" s="1">
        <f t="shared" si="110"/>
        <v>0</v>
      </c>
      <c r="AB476" s="1">
        <f t="shared" si="111"/>
        <v>1</v>
      </c>
      <c r="AC476" s="1">
        <f t="shared" si="112"/>
        <v>1</v>
      </c>
      <c r="AE476" s="1" t="s">
        <v>160</v>
      </c>
      <c r="AF476" s="1">
        <v>3.9</v>
      </c>
      <c r="AG476" s="1">
        <v>3</v>
      </c>
      <c r="AH476" s="1">
        <v>0</v>
      </c>
      <c r="AI476" s="1">
        <f t="shared" si="117"/>
        <v>0</v>
      </c>
      <c r="AJ476" s="1">
        <f t="shared" si="113"/>
        <v>0</v>
      </c>
      <c r="AK476" s="1">
        <f t="shared" si="114"/>
        <v>0</v>
      </c>
      <c r="AL476" s="1">
        <f t="shared" si="115"/>
        <v>1</v>
      </c>
      <c r="AM476" s="1">
        <f t="shared" si="116"/>
        <v>1</v>
      </c>
    </row>
    <row r="477" spans="21:39" x14ac:dyDescent="0.25">
      <c r="U477" s="1" t="s">
        <v>135</v>
      </c>
      <c r="V477" s="1">
        <v>4.9000000000000004</v>
      </c>
      <c r="W477" s="1">
        <v>4</v>
      </c>
      <c r="X477" s="1">
        <v>1</v>
      </c>
      <c r="Y477" s="1">
        <f t="shared" si="108"/>
        <v>0</v>
      </c>
      <c r="Z477" s="1">
        <f t="shared" si="109"/>
        <v>0</v>
      </c>
      <c r="AA477" s="1">
        <f t="shared" si="110"/>
        <v>0</v>
      </c>
      <c r="AB477" s="1">
        <f t="shared" si="111"/>
        <v>1</v>
      </c>
      <c r="AC477" s="1">
        <f t="shared" si="112"/>
        <v>1</v>
      </c>
      <c r="AE477" s="1" t="s">
        <v>193</v>
      </c>
      <c r="AF477" s="1">
        <v>4.3</v>
      </c>
      <c r="AG477" s="1">
        <v>3</v>
      </c>
      <c r="AH477" s="1">
        <v>0</v>
      </c>
      <c r="AI477" s="1">
        <f t="shared" si="117"/>
        <v>0</v>
      </c>
      <c r="AJ477" s="1">
        <f t="shared" si="113"/>
        <v>0</v>
      </c>
      <c r="AK477" s="1">
        <f t="shared" si="114"/>
        <v>0</v>
      </c>
      <c r="AL477" s="1">
        <f t="shared" si="115"/>
        <v>1</v>
      </c>
      <c r="AM477" s="1">
        <f t="shared" si="116"/>
        <v>1</v>
      </c>
    </row>
    <row r="478" spans="21:39" x14ac:dyDescent="0.25">
      <c r="U478" s="1" t="s">
        <v>191</v>
      </c>
      <c r="V478" s="1">
        <v>4.3</v>
      </c>
      <c r="W478" s="1">
        <v>4</v>
      </c>
      <c r="X478" s="1">
        <v>1</v>
      </c>
      <c r="Y478" s="1">
        <f t="shared" si="108"/>
        <v>0</v>
      </c>
      <c r="Z478" s="1">
        <f t="shared" si="109"/>
        <v>0</v>
      </c>
      <c r="AA478" s="1">
        <f t="shared" si="110"/>
        <v>0</v>
      </c>
      <c r="AB478" s="1">
        <f t="shared" si="111"/>
        <v>1</v>
      </c>
      <c r="AC478" s="1">
        <f t="shared" si="112"/>
        <v>1</v>
      </c>
      <c r="AE478" s="1" t="s">
        <v>112</v>
      </c>
      <c r="AF478" s="1">
        <v>4.9000000000000004</v>
      </c>
      <c r="AG478" s="1">
        <v>3</v>
      </c>
      <c r="AH478" s="1">
        <v>0</v>
      </c>
      <c r="AI478" s="1">
        <f t="shared" si="117"/>
        <v>0</v>
      </c>
      <c r="AJ478" s="1">
        <f t="shared" si="113"/>
        <v>0</v>
      </c>
      <c r="AK478" s="1">
        <f t="shared" si="114"/>
        <v>0</v>
      </c>
      <c r="AL478" s="1">
        <f t="shared" si="115"/>
        <v>1</v>
      </c>
      <c r="AM478" s="1">
        <f t="shared" si="116"/>
        <v>1</v>
      </c>
    </row>
    <row r="479" spans="21:39" x14ac:dyDescent="0.25">
      <c r="U479" s="1" t="s">
        <v>64</v>
      </c>
      <c r="V479" s="1">
        <v>4.5</v>
      </c>
      <c r="W479" s="1">
        <v>4</v>
      </c>
      <c r="X479" s="1">
        <v>1</v>
      </c>
      <c r="Y479" s="1">
        <f t="shared" si="108"/>
        <v>0</v>
      </c>
      <c r="Z479" s="1">
        <f t="shared" si="109"/>
        <v>0</v>
      </c>
      <c r="AA479" s="1">
        <f t="shared" si="110"/>
        <v>0</v>
      </c>
      <c r="AB479" s="1">
        <f t="shared" si="111"/>
        <v>1</v>
      </c>
      <c r="AC479" s="1">
        <f t="shared" si="112"/>
        <v>1</v>
      </c>
      <c r="AE479" s="1" t="s">
        <v>187</v>
      </c>
      <c r="AF479" s="1">
        <v>4.4000000000000004</v>
      </c>
      <c r="AG479" s="1">
        <v>3</v>
      </c>
      <c r="AH479" s="1">
        <v>0</v>
      </c>
      <c r="AI479" s="1">
        <f t="shared" si="117"/>
        <v>0</v>
      </c>
      <c r="AJ479" s="1">
        <f t="shared" si="113"/>
        <v>0</v>
      </c>
      <c r="AK479" s="1">
        <f t="shared" si="114"/>
        <v>0</v>
      </c>
      <c r="AL479" s="1">
        <f t="shared" si="115"/>
        <v>1</v>
      </c>
      <c r="AM479" s="1">
        <f t="shared" si="116"/>
        <v>1</v>
      </c>
    </row>
    <row r="480" spans="21:39" x14ac:dyDescent="0.25">
      <c r="U480" s="1" t="s">
        <v>68</v>
      </c>
      <c r="V480" s="1">
        <v>4.7</v>
      </c>
      <c r="W480" s="1">
        <v>4</v>
      </c>
      <c r="X480" s="1">
        <v>1</v>
      </c>
      <c r="Y480" s="1">
        <f t="shared" si="108"/>
        <v>0</v>
      </c>
      <c r="Z480" s="1">
        <f t="shared" si="109"/>
        <v>0</v>
      </c>
      <c r="AA480" s="1">
        <f t="shared" si="110"/>
        <v>0</v>
      </c>
      <c r="AB480" s="1">
        <f t="shared" si="111"/>
        <v>1</v>
      </c>
      <c r="AC480" s="1">
        <f t="shared" si="112"/>
        <v>1</v>
      </c>
      <c r="AE480" s="1" t="s">
        <v>125</v>
      </c>
      <c r="AF480" s="1">
        <v>4.4000000000000004</v>
      </c>
      <c r="AG480" s="1">
        <v>3</v>
      </c>
      <c r="AH480" s="1">
        <v>0</v>
      </c>
      <c r="AI480" s="1">
        <f t="shared" si="117"/>
        <v>0</v>
      </c>
      <c r="AJ480" s="1">
        <f t="shared" si="113"/>
        <v>0</v>
      </c>
      <c r="AK480" s="1">
        <f t="shared" si="114"/>
        <v>0</v>
      </c>
      <c r="AL480" s="1">
        <f t="shared" si="115"/>
        <v>1</v>
      </c>
      <c r="AM480" s="1">
        <f t="shared" si="116"/>
        <v>1</v>
      </c>
    </row>
    <row r="481" spans="21:39" x14ac:dyDescent="0.25">
      <c r="U481" s="1" t="s">
        <v>171</v>
      </c>
      <c r="V481" s="1">
        <v>4.7</v>
      </c>
      <c r="W481" s="1">
        <v>4</v>
      </c>
      <c r="X481" s="1">
        <v>1</v>
      </c>
      <c r="Y481" s="1">
        <f t="shared" si="108"/>
        <v>0</v>
      </c>
      <c r="Z481" s="1">
        <f t="shared" si="109"/>
        <v>0</v>
      </c>
      <c r="AA481" s="1">
        <f t="shared" si="110"/>
        <v>0</v>
      </c>
      <c r="AB481" s="1">
        <f t="shared" si="111"/>
        <v>1</v>
      </c>
      <c r="AC481" s="1">
        <f t="shared" si="112"/>
        <v>1</v>
      </c>
      <c r="AE481" s="1" t="s">
        <v>125</v>
      </c>
      <c r="AF481" s="1">
        <v>4.4000000000000004</v>
      </c>
      <c r="AG481" s="1">
        <v>3</v>
      </c>
      <c r="AH481" s="1">
        <v>0</v>
      </c>
      <c r="AI481" s="1">
        <f t="shared" si="117"/>
        <v>0</v>
      </c>
      <c r="AJ481" s="1">
        <f t="shared" si="113"/>
        <v>0</v>
      </c>
      <c r="AK481" s="1">
        <f t="shared" si="114"/>
        <v>0</v>
      </c>
      <c r="AL481" s="1">
        <f t="shared" si="115"/>
        <v>1</v>
      </c>
      <c r="AM481" s="1">
        <f t="shared" si="116"/>
        <v>1</v>
      </c>
    </row>
    <row r="482" spans="21:39" x14ac:dyDescent="0.25">
      <c r="U482" s="1" t="s">
        <v>91</v>
      </c>
      <c r="V482" s="1">
        <v>4.9000000000000004</v>
      </c>
      <c r="W482" s="1">
        <v>4</v>
      </c>
      <c r="X482" s="1">
        <v>1</v>
      </c>
      <c r="Y482" s="1">
        <f t="shared" si="108"/>
        <v>0</v>
      </c>
      <c r="Z482" s="1">
        <f t="shared" si="109"/>
        <v>0</v>
      </c>
      <c r="AA482" s="1">
        <f t="shared" si="110"/>
        <v>0</v>
      </c>
      <c r="AB482" s="1">
        <f t="shared" si="111"/>
        <v>1</v>
      </c>
      <c r="AC482" s="1">
        <f t="shared" si="112"/>
        <v>1</v>
      </c>
      <c r="AE482" s="1" t="s">
        <v>63</v>
      </c>
      <c r="AF482" s="1">
        <v>4.4000000000000004</v>
      </c>
      <c r="AG482" s="1">
        <v>3</v>
      </c>
      <c r="AH482" s="1">
        <v>0</v>
      </c>
      <c r="AI482" s="1">
        <f t="shared" si="117"/>
        <v>0</v>
      </c>
      <c r="AJ482" s="1">
        <f t="shared" si="113"/>
        <v>0</v>
      </c>
      <c r="AK482" s="1">
        <f t="shared" si="114"/>
        <v>0</v>
      </c>
      <c r="AL482" s="1">
        <f t="shared" si="115"/>
        <v>1</v>
      </c>
      <c r="AM482" s="1">
        <f t="shared" si="116"/>
        <v>1</v>
      </c>
    </row>
    <row r="483" spans="21:39" x14ac:dyDescent="0.25">
      <c r="U483" s="1" t="s">
        <v>97</v>
      </c>
      <c r="V483" s="1">
        <v>4.5</v>
      </c>
      <c r="W483" s="1">
        <v>4</v>
      </c>
      <c r="X483" s="1">
        <v>1</v>
      </c>
      <c r="Y483" s="1">
        <f t="shared" si="108"/>
        <v>0</v>
      </c>
      <c r="Z483" s="1">
        <f t="shared" si="109"/>
        <v>0</v>
      </c>
      <c r="AA483" s="1">
        <f t="shared" si="110"/>
        <v>0</v>
      </c>
      <c r="AB483" s="1">
        <f t="shared" si="111"/>
        <v>1</v>
      </c>
      <c r="AC483" s="1">
        <f t="shared" si="112"/>
        <v>1</v>
      </c>
      <c r="AE483" s="1" t="s">
        <v>113</v>
      </c>
      <c r="AF483" s="1">
        <v>4.3</v>
      </c>
      <c r="AG483" s="1">
        <v>3</v>
      </c>
      <c r="AH483" s="1">
        <v>0</v>
      </c>
      <c r="AI483" s="1">
        <f t="shared" si="117"/>
        <v>0</v>
      </c>
      <c r="AJ483" s="1">
        <f t="shared" si="113"/>
        <v>0</v>
      </c>
      <c r="AK483" s="1">
        <f t="shared" si="114"/>
        <v>0</v>
      </c>
      <c r="AL483" s="1">
        <f t="shared" si="115"/>
        <v>1</v>
      </c>
      <c r="AM483" s="1">
        <f t="shared" si="116"/>
        <v>1</v>
      </c>
    </row>
    <row r="484" spans="21:39" x14ac:dyDescent="0.25">
      <c r="U484" s="1" t="s">
        <v>103</v>
      </c>
      <c r="V484" s="1">
        <v>4.2</v>
      </c>
      <c r="W484" s="1">
        <v>4</v>
      </c>
      <c r="X484" s="1">
        <v>1</v>
      </c>
      <c r="Y484" s="1">
        <f t="shared" si="108"/>
        <v>0</v>
      </c>
      <c r="Z484" s="1">
        <f t="shared" si="109"/>
        <v>0</v>
      </c>
      <c r="AA484" s="1">
        <f t="shared" si="110"/>
        <v>0</v>
      </c>
      <c r="AB484" s="1">
        <f t="shared" si="111"/>
        <v>1</v>
      </c>
      <c r="AC484" s="1">
        <f t="shared" si="112"/>
        <v>1</v>
      </c>
      <c r="AE484" s="1" t="s">
        <v>81</v>
      </c>
      <c r="AF484" s="1">
        <v>4.5999999999999996</v>
      </c>
      <c r="AG484" s="1">
        <v>3</v>
      </c>
      <c r="AH484" s="1">
        <v>0</v>
      </c>
      <c r="AI484" s="1">
        <f t="shared" si="117"/>
        <v>0</v>
      </c>
      <c r="AJ484" s="1">
        <f t="shared" si="113"/>
        <v>0</v>
      </c>
      <c r="AK484" s="1">
        <f t="shared" si="114"/>
        <v>0</v>
      </c>
      <c r="AL484" s="1">
        <f t="shared" si="115"/>
        <v>1</v>
      </c>
      <c r="AM484" s="1">
        <f t="shared" si="116"/>
        <v>1</v>
      </c>
    </row>
    <row r="485" spans="21:39" x14ac:dyDescent="0.25">
      <c r="U485" s="1" t="s">
        <v>105</v>
      </c>
      <c r="V485" s="1">
        <v>4.4000000000000004</v>
      </c>
      <c r="W485" s="1">
        <v>4</v>
      </c>
      <c r="X485" s="1">
        <v>1</v>
      </c>
      <c r="Y485" s="1">
        <f t="shared" si="108"/>
        <v>0</v>
      </c>
      <c r="Z485" s="1">
        <f t="shared" si="109"/>
        <v>0</v>
      </c>
      <c r="AA485" s="1">
        <f t="shared" si="110"/>
        <v>0</v>
      </c>
      <c r="AB485" s="1">
        <f t="shared" si="111"/>
        <v>1</v>
      </c>
      <c r="AC485" s="1">
        <f t="shared" si="112"/>
        <v>1</v>
      </c>
      <c r="AE485" s="1" t="s">
        <v>88</v>
      </c>
      <c r="AF485" s="1">
        <v>4.5</v>
      </c>
      <c r="AG485" s="1">
        <v>3</v>
      </c>
      <c r="AH485" s="1">
        <v>0</v>
      </c>
      <c r="AI485" s="1">
        <f t="shared" si="117"/>
        <v>0</v>
      </c>
      <c r="AJ485" s="1">
        <f t="shared" si="113"/>
        <v>0</v>
      </c>
      <c r="AK485" s="1">
        <f t="shared" si="114"/>
        <v>0</v>
      </c>
      <c r="AL485" s="1">
        <f t="shared" si="115"/>
        <v>1</v>
      </c>
      <c r="AM485" s="1">
        <f t="shared" si="116"/>
        <v>1</v>
      </c>
    </row>
    <row r="486" spans="21:39" x14ac:dyDescent="0.25">
      <c r="U486" s="1" t="s">
        <v>134</v>
      </c>
      <c r="V486" s="1">
        <v>6.3</v>
      </c>
      <c r="W486" s="1">
        <v>4</v>
      </c>
      <c r="X486" s="1">
        <v>1</v>
      </c>
      <c r="Y486" s="1">
        <f t="shared" si="108"/>
        <v>0</v>
      </c>
      <c r="Z486" s="1">
        <f t="shared" si="109"/>
        <v>0</v>
      </c>
      <c r="AA486" s="1">
        <f t="shared" si="110"/>
        <v>0</v>
      </c>
      <c r="AB486" s="1">
        <f t="shared" si="111"/>
        <v>1</v>
      </c>
      <c r="AC486" s="1">
        <f t="shared" si="112"/>
        <v>1</v>
      </c>
      <c r="AE486" s="1" t="s">
        <v>136</v>
      </c>
      <c r="AF486" s="1">
        <v>4.2</v>
      </c>
      <c r="AG486" s="1">
        <v>3</v>
      </c>
      <c r="AH486" s="1">
        <v>-1</v>
      </c>
      <c r="AI486" s="1">
        <f t="shared" si="117"/>
        <v>0</v>
      </c>
      <c r="AJ486" s="1">
        <f t="shared" si="113"/>
        <v>0</v>
      </c>
      <c r="AK486" s="1">
        <f t="shared" si="114"/>
        <v>0</v>
      </c>
      <c r="AL486" s="1">
        <f t="shared" si="115"/>
        <v>1</v>
      </c>
      <c r="AM486" s="1">
        <f t="shared" si="116"/>
        <v>1</v>
      </c>
    </row>
    <row r="487" spans="21:39" x14ac:dyDescent="0.25">
      <c r="U487" s="1" t="s">
        <v>152</v>
      </c>
      <c r="V487" s="1">
        <v>4.5</v>
      </c>
      <c r="W487" s="1">
        <v>4</v>
      </c>
      <c r="X487" s="1">
        <v>1</v>
      </c>
      <c r="Y487" s="1">
        <f t="shared" si="108"/>
        <v>0</v>
      </c>
      <c r="Z487" s="1">
        <f t="shared" si="109"/>
        <v>0</v>
      </c>
      <c r="AA487" s="1">
        <f t="shared" si="110"/>
        <v>0</v>
      </c>
      <c r="AB487" s="1">
        <f t="shared" si="111"/>
        <v>1</v>
      </c>
      <c r="AC487" s="1">
        <f t="shared" si="112"/>
        <v>1</v>
      </c>
      <c r="AE487" s="1" t="s">
        <v>132</v>
      </c>
      <c r="AF487" s="1">
        <v>5.0999999999999996</v>
      </c>
      <c r="AG487" s="1">
        <v>3</v>
      </c>
      <c r="AH487" s="1">
        <v>-1</v>
      </c>
      <c r="AI487" s="1">
        <f t="shared" si="117"/>
        <v>0</v>
      </c>
      <c r="AJ487" s="1">
        <f t="shared" si="113"/>
        <v>0</v>
      </c>
      <c r="AK487" s="1">
        <f t="shared" si="114"/>
        <v>0</v>
      </c>
      <c r="AL487" s="1">
        <f t="shared" si="115"/>
        <v>1</v>
      </c>
      <c r="AM487" s="1">
        <f t="shared" si="116"/>
        <v>1</v>
      </c>
    </row>
    <row r="488" spans="21:39" x14ac:dyDescent="0.25">
      <c r="U488" s="1" t="s">
        <v>67</v>
      </c>
      <c r="V488" s="1">
        <v>5.4</v>
      </c>
      <c r="W488" s="1">
        <v>4</v>
      </c>
      <c r="X488" s="1">
        <v>1</v>
      </c>
      <c r="Y488" s="1">
        <f t="shared" si="108"/>
        <v>0</v>
      </c>
      <c r="Z488" s="1">
        <f t="shared" si="109"/>
        <v>0</v>
      </c>
      <c r="AA488" s="1">
        <f t="shared" si="110"/>
        <v>0</v>
      </c>
      <c r="AB488" s="1">
        <f t="shared" si="111"/>
        <v>1</v>
      </c>
      <c r="AC488" s="1">
        <f t="shared" si="112"/>
        <v>1</v>
      </c>
      <c r="AE488" s="1" t="s">
        <v>188</v>
      </c>
      <c r="AF488" s="1">
        <v>4.3</v>
      </c>
      <c r="AG488" s="1">
        <v>3</v>
      </c>
      <c r="AH488" s="1">
        <v>-1</v>
      </c>
      <c r="AI488" s="1">
        <f t="shared" si="117"/>
        <v>0</v>
      </c>
      <c r="AJ488" s="1">
        <f t="shared" si="113"/>
        <v>0</v>
      </c>
      <c r="AK488" s="1">
        <f t="shared" si="114"/>
        <v>0</v>
      </c>
      <c r="AL488" s="1">
        <f t="shared" si="115"/>
        <v>1</v>
      </c>
      <c r="AM488" s="1">
        <f t="shared" si="116"/>
        <v>1</v>
      </c>
    </row>
    <row r="489" spans="21:39" x14ac:dyDescent="0.25">
      <c r="U489" s="1" t="s">
        <v>74</v>
      </c>
      <c r="V489" s="1">
        <v>4.4000000000000004</v>
      </c>
      <c r="W489" s="1">
        <v>4</v>
      </c>
      <c r="X489" s="1">
        <v>1</v>
      </c>
      <c r="Y489" s="1">
        <f t="shared" si="108"/>
        <v>0</v>
      </c>
      <c r="Z489" s="1">
        <f t="shared" si="109"/>
        <v>0</v>
      </c>
      <c r="AA489" s="1">
        <f t="shared" si="110"/>
        <v>0</v>
      </c>
      <c r="AB489" s="1">
        <f t="shared" si="111"/>
        <v>1</v>
      </c>
      <c r="AC489" s="1">
        <f t="shared" si="112"/>
        <v>1</v>
      </c>
      <c r="AE489" s="1" t="s">
        <v>123</v>
      </c>
      <c r="AF489" s="1">
        <v>4.4000000000000004</v>
      </c>
      <c r="AG489" s="1">
        <v>3</v>
      </c>
      <c r="AH489" s="1">
        <v>-1</v>
      </c>
      <c r="AI489" s="1">
        <f t="shared" si="117"/>
        <v>0</v>
      </c>
      <c r="AJ489" s="1">
        <f t="shared" si="113"/>
        <v>0</v>
      </c>
      <c r="AK489" s="1">
        <f t="shared" si="114"/>
        <v>0</v>
      </c>
      <c r="AL489" s="1">
        <f t="shared" si="115"/>
        <v>1</v>
      </c>
      <c r="AM489" s="1">
        <f t="shared" si="116"/>
        <v>1</v>
      </c>
    </row>
    <row r="490" spans="21:39" x14ac:dyDescent="0.25">
      <c r="U490" s="1" t="s">
        <v>102</v>
      </c>
      <c r="V490" s="1">
        <v>4.3</v>
      </c>
      <c r="W490" s="1">
        <v>4</v>
      </c>
      <c r="X490" s="1">
        <v>1</v>
      </c>
      <c r="Y490" s="1">
        <f t="shared" si="108"/>
        <v>0</v>
      </c>
      <c r="Z490" s="1">
        <f t="shared" si="109"/>
        <v>0</v>
      </c>
      <c r="AA490" s="1">
        <f t="shared" si="110"/>
        <v>0</v>
      </c>
      <c r="AB490" s="1">
        <f t="shared" si="111"/>
        <v>1</v>
      </c>
      <c r="AC490" s="1">
        <f t="shared" si="112"/>
        <v>1</v>
      </c>
      <c r="AE490" s="1" t="s">
        <v>132</v>
      </c>
      <c r="AF490" s="1">
        <v>5.0999999999999996</v>
      </c>
      <c r="AG490" s="1">
        <v>3</v>
      </c>
      <c r="AH490" s="1">
        <v>-1</v>
      </c>
      <c r="AI490" s="1">
        <f t="shared" si="117"/>
        <v>0</v>
      </c>
      <c r="AJ490" s="1">
        <f t="shared" si="113"/>
        <v>0</v>
      </c>
      <c r="AK490" s="1">
        <f t="shared" si="114"/>
        <v>0</v>
      </c>
      <c r="AL490" s="1">
        <f t="shared" si="115"/>
        <v>1</v>
      </c>
      <c r="AM490" s="1">
        <f t="shared" si="116"/>
        <v>1</v>
      </c>
    </row>
    <row r="491" spans="21:39" x14ac:dyDescent="0.25">
      <c r="U491" s="1" t="s">
        <v>195</v>
      </c>
      <c r="V491" s="1">
        <v>4.5</v>
      </c>
      <c r="W491" s="1">
        <v>4</v>
      </c>
      <c r="X491" s="1">
        <v>1</v>
      </c>
      <c r="Y491" s="1">
        <f t="shared" si="108"/>
        <v>0</v>
      </c>
      <c r="Z491" s="1">
        <f t="shared" si="109"/>
        <v>0</v>
      </c>
      <c r="AA491" s="1">
        <f t="shared" si="110"/>
        <v>0</v>
      </c>
      <c r="AB491" s="1">
        <f t="shared" si="111"/>
        <v>1</v>
      </c>
      <c r="AC491" s="1">
        <f t="shared" si="112"/>
        <v>1</v>
      </c>
      <c r="AE491" s="1" t="s">
        <v>132</v>
      </c>
      <c r="AF491" s="1">
        <v>5.0999999999999996</v>
      </c>
      <c r="AG491" s="1">
        <v>3</v>
      </c>
      <c r="AH491" s="1">
        <v>-1</v>
      </c>
      <c r="AI491" s="1">
        <f t="shared" si="117"/>
        <v>0</v>
      </c>
      <c r="AJ491" s="1">
        <f t="shared" si="113"/>
        <v>0</v>
      </c>
      <c r="AK491" s="1">
        <f t="shared" si="114"/>
        <v>0</v>
      </c>
      <c r="AL491" s="1">
        <f t="shared" si="115"/>
        <v>1</v>
      </c>
      <c r="AM491" s="1">
        <f t="shared" si="116"/>
        <v>1</v>
      </c>
    </row>
    <row r="492" spans="21:39" x14ac:dyDescent="0.25">
      <c r="U492" s="1" t="s">
        <v>64</v>
      </c>
      <c r="V492" s="1">
        <v>4.5</v>
      </c>
      <c r="W492" s="1">
        <v>4</v>
      </c>
      <c r="X492" s="1">
        <v>1</v>
      </c>
      <c r="Y492" s="1">
        <f t="shared" si="108"/>
        <v>0</v>
      </c>
      <c r="Z492" s="1">
        <f t="shared" si="109"/>
        <v>0</v>
      </c>
      <c r="AA492" s="1">
        <f t="shared" si="110"/>
        <v>0</v>
      </c>
      <c r="AB492" s="1">
        <f t="shared" si="111"/>
        <v>1</v>
      </c>
      <c r="AC492" s="1">
        <f t="shared" si="112"/>
        <v>1</v>
      </c>
      <c r="AE492" s="1" t="s">
        <v>167</v>
      </c>
      <c r="AF492" s="1">
        <v>4.5</v>
      </c>
      <c r="AG492" s="1">
        <v>3</v>
      </c>
      <c r="AH492" s="1">
        <v>-1</v>
      </c>
      <c r="AI492" s="1">
        <f t="shared" si="117"/>
        <v>0</v>
      </c>
      <c r="AJ492" s="1">
        <f t="shared" si="113"/>
        <v>0</v>
      </c>
      <c r="AK492" s="1">
        <f t="shared" si="114"/>
        <v>0</v>
      </c>
      <c r="AL492" s="1">
        <f t="shared" si="115"/>
        <v>1</v>
      </c>
      <c r="AM492" s="1">
        <f t="shared" si="116"/>
        <v>1</v>
      </c>
    </row>
    <row r="493" spans="21:39" x14ac:dyDescent="0.25">
      <c r="U493" s="1" t="s">
        <v>90</v>
      </c>
      <c r="V493" s="1">
        <v>4.8</v>
      </c>
      <c r="W493" s="1">
        <v>4</v>
      </c>
      <c r="X493" s="1">
        <v>1</v>
      </c>
      <c r="Y493" s="1">
        <f t="shared" si="108"/>
        <v>0</v>
      </c>
      <c r="Z493" s="1">
        <f t="shared" si="109"/>
        <v>0</v>
      </c>
      <c r="AA493" s="1">
        <f t="shared" si="110"/>
        <v>0</v>
      </c>
      <c r="AB493" s="1">
        <f t="shared" si="111"/>
        <v>1</v>
      </c>
      <c r="AC493" s="1">
        <f t="shared" si="112"/>
        <v>1</v>
      </c>
      <c r="AE493" s="1" t="s">
        <v>127</v>
      </c>
      <c r="AF493" s="1">
        <v>4.7</v>
      </c>
      <c r="AG493" s="1">
        <v>3</v>
      </c>
      <c r="AH493" s="1">
        <v>-1</v>
      </c>
      <c r="AI493" s="1">
        <f t="shared" si="117"/>
        <v>0</v>
      </c>
      <c r="AJ493" s="1">
        <f t="shared" si="113"/>
        <v>0</v>
      </c>
      <c r="AK493" s="1">
        <f t="shared" si="114"/>
        <v>0</v>
      </c>
      <c r="AL493" s="1">
        <f t="shared" si="115"/>
        <v>1</v>
      </c>
      <c r="AM493" s="1">
        <f t="shared" si="116"/>
        <v>1</v>
      </c>
    </row>
    <row r="494" spans="21:39" x14ac:dyDescent="0.25">
      <c r="U494" s="1" t="s">
        <v>91</v>
      </c>
      <c r="V494" s="1">
        <v>4.9000000000000004</v>
      </c>
      <c r="W494" s="1">
        <v>4</v>
      </c>
      <c r="X494" s="1">
        <v>1</v>
      </c>
      <c r="Y494" s="1">
        <f t="shared" si="108"/>
        <v>0</v>
      </c>
      <c r="Z494" s="1">
        <f t="shared" si="109"/>
        <v>0</v>
      </c>
      <c r="AA494" s="1">
        <f t="shared" si="110"/>
        <v>0</v>
      </c>
      <c r="AB494" s="1">
        <f t="shared" si="111"/>
        <v>1</v>
      </c>
      <c r="AC494" s="1">
        <f t="shared" si="112"/>
        <v>1</v>
      </c>
      <c r="AE494" s="1" t="s">
        <v>88</v>
      </c>
      <c r="AF494" s="1">
        <v>4.5</v>
      </c>
      <c r="AG494" s="1">
        <v>3</v>
      </c>
      <c r="AH494" s="1">
        <v>-2</v>
      </c>
      <c r="AI494" s="1">
        <f t="shared" si="117"/>
        <v>0</v>
      </c>
      <c r="AJ494" s="1">
        <f t="shared" si="113"/>
        <v>0</v>
      </c>
      <c r="AK494" s="1">
        <f t="shared" si="114"/>
        <v>0</v>
      </c>
      <c r="AL494" s="1">
        <f t="shared" si="115"/>
        <v>1</v>
      </c>
      <c r="AM494" s="1">
        <f t="shared" si="116"/>
        <v>1</v>
      </c>
    </row>
    <row r="495" spans="21:39" x14ac:dyDescent="0.25">
      <c r="U495" s="1" t="s">
        <v>93</v>
      </c>
      <c r="V495" s="1">
        <v>4.5</v>
      </c>
      <c r="W495" s="1">
        <v>4</v>
      </c>
      <c r="X495" s="1">
        <v>1</v>
      </c>
      <c r="Y495" s="1">
        <f t="shared" si="108"/>
        <v>0</v>
      </c>
      <c r="Z495" s="1">
        <f t="shared" si="109"/>
        <v>0</v>
      </c>
      <c r="AA495" s="1">
        <f t="shared" si="110"/>
        <v>0</v>
      </c>
      <c r="AB495" s="1">
        <f t="shared" si="111"/>
        <v>1</v>
      </c>
      <c r="AC495" s="1">
        <f t="shared" si="112"/>
        <v>1</v>
      </c>
      <c r="AE495" s="1" t="s">
        <v>104</v>
      </c>
      <c r="AF495" s="1">
        <v>5.4</v>
      </c>
      <c r="AG495" s="1">
        <v>3</v>
      </c>
      <c r="AH495" s="1">
        <v>-3</v>
      </c>
      <c r="AI495" s="1">
        <f t="shared" si="117"/>
        <v>0</v>
      </c>
      <c r="AJ495" s="1">
        <f t="shared" si="113"/>
        <v>0</v>
      </c>
      <c r="AK495" s="1">
        <f t="shared" si="114"/>
        <v>0</v>
      </c>
      <c r="AL495" s="1">
        <f t="shared" si="115"/>
        <v>1</v>
      </c>
      <c r="AM495" s="1">
        <f t="shared" si="116"/>
        <v>1</v>
      </c>
    </row>
    <row r="496" spans="21:39" x14ac:dyDescent="0.25">
      <c r="U496" s="1" t="s">
        <v>112</v>
      </c>
      <c r="V496" s="1">
        <v>4.9000000000000004</v>
      </c>
      <c r="W496" s="1">
        <v>4</v>
      </c>
      <c r="X496" s="1">
        <v>1</v>
      </c>
      <c r="Y496" s="1">
        <f t="shared" si="108"/>
        <v>0</v>
      </c>
      <c r="Z496" s="1">
        <f t="shared" si="109"/>
        <v>0</v>
      </c>
      <c r="AA496" s="1">
        <f t="shared" si="110"/>
        <v>0</v>
      </c>
      <c r="AB496" s="1">
        <f t="shared" si="111"/>
        <v>1</v>
      </c>
      <c r="AC496" s="1">
        <f t="shared" si="112"/>
        <v>1</v>
      </c>
      <c r="AE496" s="1" t="s">
        <v>112</v>
      </c>
      <c r="AF496" s="1">
        <v>4.9000000000000004</v>
      </c>
      <c r="AG496" s="1">
        <v>3</v>
      </c>
      <c r="AH496" s="1">
        <v>-4</v>
      </c>
      <c r="AI496" s="1">
        <f t="shared" si="117"/>
        <v>0</v>
      </c>
      <c r="AJ496" s="1">
        <f t="shared" si="113"/>
        <v>0</v>
      </c>
      <c r="AK496" s="1">
        <f t="shared" si="114"/>
        <v>0</v>
      </c>
      <c r="AL496" s="1">
        <f t="shared" si="115"/>
        <v>1</v>
      </c>
      <c r="AM496" s="1">
        <f t="shared" si="116"/>
        <v>1</v>
      </c>
    </row>
    <row r="497" spans="21:39" x14ac:dyDescent="0.25">
      <c r="U497" s="1" t="s">
        <v>114</v>
      </c>
      <c r="V497" s="1">
        <v>4.5</v>
      </c>
      <c r="W497" s="1">
        <v>4</v>
      </c>
      <c r="X497" s="1">
        <v>1</v>
      </c>
      <c r="Y497" s="1">
        <f t="shared" si="108"/>
        <v>0</v>
      </c>
      <c r="Z497" s="1">
        <f t="shared" si="109"/>
        <v>0</v>
      </c>
      <c r="AA497" s="1">
        <f t="shared" si="110"/>
        <v>0</v>
      </c>
      <c r="AB497" s="1">
        <f t="shared" si="111"/>
        <v>1</v>
      </c>
      <c r="AC497" s="1">
        <f t="shared" si="112"/>
        <v>1</v>
      </c>
    </row>
    <row r="498" spans="21:39" x14ac:dyDescent="0.25">
      <c r="U498" s="1" t="s">
        <v>117</v>
      </c>
      <c r="V498" s="1">
        <v>4.5999999999999996</v>
      </c>
      <c r="W498" s="1">
        <v>4</v>
      </c>
      <c r="X498" s="1">
        <v>1</v>
      </c>
      <c r="Y498" s="1">
        <f t="shared" si="108"/>
        <v>0</v>
      </c>
      <c r="Z498" s="1">
        <f t="shared" si="109"/>
        <v>0</v>
      </c>
      <c r="AA498" s="1">
        <f t="shared" si="110"/>
        <v>0</v>
      </c>
      <c r="AB498" s="1">
        <f t="shared" si="111"/>
        <v>1</v>
      </c>
      <c r="AC498" s="1">
        <f t="shared" si="112"/>
        <v>1</v>
      </c>
      <c r="AH498" s="1">
        <f>COUNT(AH2:AH496)</f>
        <v>495</v>
      </c>
      <c r="AI498" s="1">
        <f>COUNTIF(AI2:AI496,1)</f>
        <v>135</v>
      </c>
      <c r="AJ498" s="1">
        <f>COUNTIF(AJ2:AJ496,1)</f>
        <v>0</v>
      </c>
      <c r="AK498" s="1">
        <f>COUNTIF(AK2:AK496,1)</f>
        <v>8</v>
      </c>
      <c r="AL498" s="1">
        <f>COUNTIF(AL2:AL496,1)</f>
        <v>352</v>
      </c>
      <c r="AM498" s="1">
        <f>COUNTIF(AM2:AM496,1)</f>
        <v>495</v>
      </c>
    </row>
    <row r="499" spans="21:39" x14ac:dyDescent="0.25">
      <c r="U499" s="1" t="s">
        <v>191</v>
      </c>
      <c r="V499" s="1">
        <v>4.3</v>
      </c>
      <c r="W499" s="1">
        <v>4</v>
      </c>
      <c r="X499" s="1">
        <v>1</v>
      </c>
      <c r="Y499" s="1">
        <f t="shared" si="108"/>
        <v>0</v>
      </c>
      <c r="Z499" s="1">
        <f t="shared" si="109"/>
        <v>0</v>
      </c>
      <c r="AA499" s="1">
        <f t="shared" si="110"/>
        <v>0</v>
      </c>
      <c r="AB499" s="1">
        <f t="shared" si="111"/>
        <v>1</v>
      </c>
      <c r="AC499" s="1">
        <f t="shared" si="112"/>
        <v>1</v>
      </c>
    </row>
    <row r="500" spans="21:39" x14ac:dyDescent="0.25">
      <c r="U500" s="1" t="s">
        <v>152</v>
      </c>
      <c r="V500" s="1">
        <v>4.5</v>
      </c>
      <c r="W500" s="1">
        <v>4</v>
      </c>
      <c r="X500" s="1">
        <v>1</v>
      </c>
      <c r="Y500" s="1">
        <f t="shared" si="108"/>
        <v>0</v>
      </c>
      <c r="Z500" s="1">
        <f t="shared" si="109"/>
        <v>0</v>
      </c>
      <c r="AA500" s="1">
        <f t="shared" si="110"/>
        <v>0</v>
      </c>
      <c r="AB500" s="1">
        <f t="shared" si="111"/>
        <v>1</v>
      </c>
      <c r="AC500" s="1">
        <f t="shared" si="112"/>
        <v>1</v>
      </c>
    </row>
    <row r="501" spans="21:39" x14ac:dyDescent="0.25">
      <c r="U501" s="1" t="s">
        <v>110</v>
      </c>
      <c r="V501" s="1">
        <v>4.3</v>
      </c>
      <c r="W501" s="1">
        <v>4</v>
      </c>
      <c r="X501" s="1">
        <v>1</v>
      </c>
      <c r="Y501" s="1">
        <f t="shared" si="108"/>
        <v>0</v>
      </c>
      <c r="Z501" s="1">
        <f t="shared" si="109"/>
        <v>0</v>
      </c>
      <c r="AA501" s="1">
        <f t="shared" si="110"/>
        <v>0</v>
      </c>
      <c r="AB501" s="1">
        <f t="shared" si="111"/>
        <v>1</v>
      </c>
      <c r="AC501" s="1">
        <f t="shared" si="112"/>
        <v>1</v>
      </c>
      <c r="AI501" s="1" t="s">
        <v>214</v>
      </c>
      <c r="AJ501" s="1" t="s">
        <v>215</v>
      </c>
      <c r="AK501" s="1" t="s">
        <v>216</v>
      </c>
      <c r="AL501" s="1" t="s">
        <v>217</v>
      </c>
    </row>
    <row r="502" spans="21:39" x14ac:dyDescent="0.25">
      <c r="U502" s="1" t="s">
        <v>186</v>
      </c>
      <c r="V502" s="1">
        <v>5.0999999999999996</v>
      </c>
      <c r="W502" s="1">
        <v>4</v>
      </c>
      <c r="X502" s="1">
        <v>1</v>
      </c>
      <c r="Y502" s="1">
        <f t="shared" si="108"/>
        <v>0</v>
      </c>
      <c r="Z502" s="1">
        <f t="shared" si="109"/>
        <v>0</v>
      </c>
      <c r="AA502" s="1">
        <f t="shared" si="110"/>
        <v>0</v>
      </c>
      <c r="AB502" s="1">
        <f t="shared" si="111"/>
        <v>1</v>
      </c>
      <c r="AC502" s="1">
        <f t="shared" si="112"/>
        <v>1</v>
      </c>
    </row>
    <row r="503" spans="21:39" x14ac:dyDescent="0.25">
      <c r="U503" s="1" t="s">
        <v>61</v>
      </c>
      <c r="V503" s="1">
        <v>4.7</v>
      </c>
      <c r="W503" s="1">
        <v>4</v>
      </c>
      <c r="X503" s="1">
        <v>1</v>
      </c>
      <c r="Y503" s="1">
        <f t="shared" si="108"/>
        <v>0</v>
      </c>
      <c r="Z503" s="1">
        <f t="shared" si="109"/>
        <v>0</v>
      </c>
      <c r="AA503" s="1">
        <f t="shared" si="110"/>
        <v>0</v>
      </c>
      <c r="AB503" s="1">
        <f t="shared" si="111"/>
        <v>1</v>
      </c>
      <c r="AC503" s="1">
        <f t="shared" si="112"/>
        <v>1</v>
      </c>
      <c r="AI503" s="2">
        <f>(AI498)/(AI498+AK498)</f>
        <v>0.94405594405594406</v>
      </c>
      <c r="AJ503" s="2">
        <f>(AJ498)/(AJ498+AL498)</f>
        <v>0</v>
      </c>
      <c r="AK503" s="2">
        <f>(AI503+AJ503)/2</f>
        <v>0.47202797202797203</v>
      </c>
      <c r="AL503" s="2">
        <f>(AI498+AJ498)/(AI498+AJ498+AK498+AL498)</f>
        <v>0.27272727272727271</v>
      </c>
    </row>
    <row r="504" spans="21:39" x14ac:dyDescent="0.25">
      <c r="U504" s="1" t="s">
        <v>67</v>
      </c>
      <c r="V504" s="1">
        <v>5.4</v>
      </c>
      <c r="W504" s="1">
        <v>4</v>
      </c>
      <c r="X504" s="1">
        <v>1</v>
      </c>
      <c r="Y504" s="1">
        <f t="shared" si="108"/>
        <v>0</v>
      </c>
      <c r="Z504" s="1">
        <f t="shared" si="109"/>
        <v>0</v>
      </c>
      <c r="AA504" s="1">
        <f t="shared" si="110"/>
        <v>0</v>
      </c>
      <c r="AB504" s="1">
        <f t="shared" si="111"/>
        <v>1</v>
      </c>
      <c r="AC504" s="1">
        <f t="shared" si="112"/>
        <v>1</v>
      </c>
    </row>
    <row r="505" spans="21:39" x14ac:dyDescent="0.25">
      <c r="U505" s="1" t="s">
        <v>59</v>
      </c>
      <c r="V505" s="1">
        <v>6.7</v>
      </c>
      <c r="W505" s="1">
        <v>4</v>
      </c>
      <c r="X505" s="1">
        <v>1</v>
      </c>
      <c r="Y505" s="1">
        <f t="shared" ref="Y505:Y568" si="118">IF(AND((10&gt;X505),(X505&gt;W505),(W505&gt;2)),1,0)</f>
        <v>0</v>
      </c>
      <c r="Z505" s="1">
        <f t="shared" si="109"/>
        <v>0</v>
      </c>
      <c r="AA505" s="1">
        <f t="shared" si="110"/>
        <v>0</v>
      </c>
      <c r="AB505" s="1">
        <f t="shared" si="111"/>
        <v>1</v>
      </c>
      <c r="AC505" s="1">
        <f t="shared" si="112"/>
        <v>1</v>
      </c>
      <c r="AI505" s="1" t="s">
        <v>218</v>
      </c>
      <c r="AJ505" s="2">
        <f>AL498/AM498</f>
        <v>0.71111111111111114</v>
      </c>
    </row>
    <row r="506" spans="21:39" x14ac:dyDescent="0.25">
      <c r="U506" s="1" t="s">
        <v>185</v>
      </c>
      <c r="V506" s="1">
        <v>4.5</v>
      </c>
      <c r="W506" s="1">
        <v>4</v>
      </c>
      <c r="X506" s="1">
        <v>1</v>
      </c>
      <c r="Y506" s="1">
        <f t="shared" si="118"/>
        <v>0</v>
      </c>
      <c r="Z506" s="1">
        <f t="shared" si="109"/>
        <v>0</v>
      </c>
      <c r="AA506" s="1">
        <f t="shared" si="110"/>
        <v>0</v>
      </c>
      <c r="AB506" s="1">
        <f t="shared" si="111"/>
        <v>1</v>
      </c>
      <c r="AC506" s="1">
        <f t="shared" si="112"/>
        <v>1</v>
      </c>
    </row>
    <row r="507" spans="21:39" x14ac:dyDescent="0.25">
      <c r="U507" s="1" t="s">
        <v>180</v>
      </c>
      <c r="V507" s="1">
        <v>5</v>
      </c>
      <c r="W507" s="1">
        <v>4</v>
      </c>
      <c r="X507" s="1">
        <v>1</v>
      </c>
      <c r="Y507" s="1">
        <f t="shared" si="118"/>
        <v>0</v>
      </c>
      <c r="Z507" s="1">
        <f t="shared" si="109"/>
        <v>0</v>
      </c>
      <c r="AA507" s="1">
        <f t="shared" si="110"/>
        <v>0</v>
      </c>
      <c r="AB507" s="1">
        <f t="shared" si="111"/>
        <v>1</v>
      </c>
      <c r="AC507" s="1">
        <f t="shared" si="112"/>
        <v>1</v>
      </c>
    </row>
    <row r="508" spans="21:39" x14ac:dyDescent="0.25">
      <c r="U508" s="1" t="s">
        <v>133</v>
      </c>
      <c r="V508" s="1">
        <v>4.5999999999999996</v>
      </c>
      <c r="W508" s="1">
        <v>4</v>
      </c>
      <c r="X508" s="1">
        <v>1</v>
      </c>
      <c r="Y508" s="1">
        <f t="shared" si="118"/>
        <v>0</v>
      </c>
      <c r="Z508" s="1">
        <f t="shared" si="109"/>
        <v>0</v>
      </c>
      <c r="AA508" s="1">
        <f t="shared" si="110"/>
        <v>0</v>
      </c>
      <c r="AB508" s="1">
        <f t="shared" si="111"/>
        <v>1</v>
      </c>
      <c r="AC508" s="1">
        <f t="shared" si="112"/>
        <v>1</v>
      </c>
    </row>
    <row r="509" spans="21:39" x14ac:dyDescent="0.25">
      <c r="U509" s="1" t="s">
        <v>134</v>
      </c>
      <c r="V509" s="1">
        <v>6.3</v>
      </c>
      <c r="W509" s="1">
        <v>4</v>
      </c>
      <c r="X509" s="1">
        <v>1</v>
      </c>
      <c r="Y509" s="1">
        <f t="shared" si="118"/>
        <v>0</v>
      </c>
      <c r="Z509" s="1">
        <f t="shared" si="109"/>
        <v>0</v>
      </c>
      <c r="AA509" s="1">
        <f t="shared" si="110"/>
        <v>0</v>
      </c>
      <c r="AB509" s="1">
        <f t="shared" si="111"/>
        <v>1</v>
      </c>
      <c r="AC509" s="1">
        <f t="shared" si="112"/>
        <v>1</v>
      </c>
    </row>
    <row r="510" spans="21:39" x14ac:dyDescent="0.25">
      <c r="U510" s="1" t="s">
        <v>93</v>
      </c>
      <c r="V510" s="1">
        <v>4.5</v>
      </c>
      <c r="W510" s="1">
        <v>4</v>
      </c>
      <c r="X510" s="1">
        <v>1</v>
      </c>
      <c r="Y510" s="1">
        <f t="shared" si="118"/>
        <v>0</v>
      </c>
      <c r="Z510" s="1">
        <f t="shared" si="109"/>
        <v>0</v>
      </c>
      <c r="AA510" s="1">
        <f t="shared" si="110"/>
        <v>0</v>
      </c>
      <c r="AB510" s="1">
        <f t="shared" si="111"/>
        <v>1</v>
      </c>
      <c r="AC510" s="1">
        <f t="shared" si="112"/>
        <v>1</v>
      </c>
    </row>
    <row r="511" spans="21:39" x14ac:dyDescent="0.25">
      <c r="U511" s="1" t="s">
        <v>161</v>
      </c>
      <c r="V511" s="1">
        <v>4.2</v>
      </c>
      <c r="W511" s="1">
        <v>4</v>
      </c>
      <c r="X511" s="1">
        <v>1</v>
      </c>
      <c r="Y511" s="1">
        <f t="shared" si="118"/>
        <v>0</v>
      </c>
      <c r="Z511" s="1">
        <f t="shared" si="109"/>
        <v>0</v>
      </c>
      <c r="AA511" s="1">
        <f t="shared" si="110"/>
        <v>0</v>
      </c>
      <c r="AB511" s="1">
        <f t="shared" si="111"/>
        <v>1</v>
      </c>
      <c r="AC511" s="1">
        <f t="shared" si="112"/>
        <v>1</v>
      </c>
    </row>
    <row r="512" spans="21:39" x14ac:dyDescent="0.25">
      <c r="U512" s="1" t="s">
        <v>129</v>
      </c>
      <c r="V512" s="1">
        <v>4.8</v>
      </c>
      <c r="W512" s="1">
        <v>4</v>
      </c>
      <c r="X512" s="1">
        <v>1</v>
      </c>
      <c r="Y512" s="1">
        <f t="shared" si="118"/>
        <v>0</v>
      </c>
      <c r="Z512" s="1">
        <f t="shared" si="109"/>
        <v>0</v>
      </c>
      <c r="AA512" s="1">
        <f t="shared" si="110"/>
        <v>0</v>
      </c>
      <c r="AB512" s="1">
        <f t="shared" si="111"/>
        <v>1</v>
      </c>
      <c r="AC512" s="1">
        <f t="shared" si="112"/>
        <v>1</v>
      </c>
    </row>
    <row r="513" spans="21:29" x14ac:dyDescent="0.25">
      <c r="U513" s="1" t="s">
        <v>182</v>
      </c>
      <c r="V513" s="1">
        <v>5.0999999999999996</v>
      </c>
      <c r="W513" s="1">
        <v>4</v>
      </c>
      <c r="X513" s="1">
        <v>1</v>
      </c>
      <c r="Y513" s="1">
        <f t="shared" si="118"/>
        <v>0</v>
      </c>
      <c r="Z513" s="1">
        <f t="shared" si="109"/>
        <v>0</v>
      </c>
      <c r="AA513" s="1">
        <f t="shared" si="110"/>
        <v>0</v>
      </c>
      <c r="AB513" s="1">
        <f t="shared" si="111"/>
        <v>1</v>
      </c>
      <c r="AC513" s="1">
        <f t="shared" si="112"/>
        <v>1</v>
      </c>
    </row>
    <row r="514" spans="21:29" x14ac:dyDescent="0.25">
      <c r="U514" s="1" t="s">
        <v>187</v>
      </c>
      <c r="V514" s="1">
        <v>4.4000000000000004</v>
      </c>
      <c r="W514" s="1">
        <v>4</v>
      </c>
      <c r="X514" s="1">
        <v>1</v>
      </c>
      <c r="Y514" s="1">
        <f t="shared" si="118"/>
        <v>0</v>
      </c>
      <c r="Z514" s="1">
        <f t="shared" ref="Z514:Z577" si="119">IF(AND((X514&lt;W514),(X514&gt;2),(W514&lt;10)),1,0)</f>
        <v>0</v>
      </c>
      <c r="AA514" s="1">
        <f t="shared" ref="AA514:AA577" si="120">IF(X514&gt;=10,1,0)</f>
        <v>0</v>
      </c>
      <c r="AB514" s="1">
        <f t="shared" ref="AB514:AB577" si="121">IF(X514&lt;=2,1,0)</f>
        <v>1</v>
      </c>
      <c r="AC514" s="1">
        <f t="shared" ref="AC514:AC577" si="122">SUM(Y514:AB514)</f>
        <v>1</v>
      </c>
    </row>
    <row r="515" spans="21:29" x14ac:dyDescent="0.25">
      <c r="U515" s="1" t="s">
        <v>159</v>
      </c>
      <c r="V515" s="1">
        <v>4.3</v>
      </c>
      <c r="W515" s="1">
        <v>4</v>
      </c>
      <c r="X515" s="1">
        <v>1</v>
      </c>
      <c r="Y515" s="1">
        <f t="shared" si="118"/>
        <v>0</v>
      </c>
      <c r="Z515" s="1">
        <f t="shared" si="119"/>
        <v>0</v>
      </c>
      <c r="AA515" s="1">
        <f t="shared" si="120"/>
        <v>0</v>
      </c>
      <c r="AB515" s="1">
        <f t="shared" si="121"/>
        <v>1</v>
      </c>
      <c r="AC515" s="1">
        <f t="shared" si="122"/>
        <v>1</v>
      </c>
    </row>
    <row r="516" spans="21:29" x14ac:dyDescent="0.25">
      <c r="U516" s="1" t="s">
        <v>126</v>
      </c>
      <c r="V516" s="1">
        <v>4.4000000000000004</v>
      </c>
      <c r="W516" s="1">
        <v>4</v>
      </c>
      <c r="X516" s="1">
        <v>1</v>
      </c>
      <c r="Y516" s="1">
        <f t="shared" si="118"/>
        <v>0</v>
      </c>
      <c r="Z516" s="1">
        <f t="shared" si="119"/>
        <v>0</v>
      </c>
      <c r="AA516" s="1">
        <f t="shared" si="120"/>
        <v>0</v>
      </c>
      <c r="AB516" s="1">
        <f t="shared" si="121"/>
        <v>1</v>
      </c>
      <c r="AC516" s="1">
        <f t="shared" si="122"/>
        <v>1</v>
      </c>
    </row>
    <row r="517" spans="21:29" x14ac:dyDescent="0.25">
      <c r="U517" s="1" t="s">
        <v>59</v>
      </c>
      <c r="V517" s="1">
        <v>6.7</v>
      </c>
      <c r="W517" s="1">
        <v>4</v>
      </c>
      <c r="X517" s="1">
        <v>1</v>
      </c>
      <c r="Y517" s="1">
        <f t="shared" si="118"/>
        <v>0</v>
      </c>
      <c r="Z517" s="1">
        <f t="shared" si="119"/>
        <v>0</v>
      </c>
      <c r="AA517" s="1">
        <f t="shared" si="120"/>
        <v>0</v>
      </c>
      <c r="AB517" s="1">
        <f t="shared" si="121"/>
        <v>1</v>
      </c>
      <c r="AC517" s="1">
        <f t="shared" si="122"/>
        <v>1</v>
      </c>
    </row>
    <row r="518" spans="21:29" x14ac:dyDescent="0.25">
      <c r="U518" s="1" t="s">
        <v>185</v>
      </c>
      <c r="V518" s="1">
        <v>4.5</v>
      </c>
      <c r="W518" s="1">
        <v>4</v>
      </c>
      <c r="X518" s="1">
        <v>1</v>
      </c>
      <c r="Y518" s="1">
        <f t="shared" si="118"/>
        <v>0</v>
      </c>
      <c r="Z518" s="1">
        <f t="shared" si="119"/>
        <v>0</v>
      </c>
      <c r="AA518" s="1">
        <f t="shared" si="120"/>
        <v>0</v>
      </c>
      <c r="AB518" s="1">
        <f t="shared" si="121"/>
        <v>1</v>
      </c>
      <c r="AC518" s="1">
        <f t="shared" si="122"/>
        <v>1</v>
      </c>
    </row>
    <row r="519" spans="21:29" x14ac:dyDescent="0.25">
      <c r="U519" s="1" t="s">
        <v>65</v>
      </c>
      <c r="V519" s="1">
        <v>5.0999999999999996</v>
      </c>
      <c r="W519" s="1">
        <v>4</v>
      </c>
      <c r="X519" s="1">
        <v>1</v>
      </c>
      <c r="Y519" s="1">
        <f t="shared" si="118"/>
        <v>0</v>
      </c>
      <c r="Z519" s="1">
        <f t="shared" si="119"/>
        <v>0</v>
      </c>
      <c r="AA519" s="1">
        <f t="shared" si="120"/>
        <v>0</v>
      </c>
      <c r="AB519" s="1">
        <f t="shared" si="121"/>
        <v>1</v>
      </c>
      <c r="AC519" s="1">
        <f t="shared" si="122"/>
        <v>1</v>
      </c>
    </row>
    <row r="520" spans="21:29" x14ac:dyDescent="0.25">
      <c r="U520" s="1" t="s">
        <v>76</v>
      </c>
      <c r="V520" s="1">
        <v>4.9000000000000004</v>
      </c>
      <c r="W520" s="1">
        <v>4</v>
      </c>
      <c r="X520" s="1">
        <v>1</v>
      </c>
      <c r="Y520" s="1">
        <f t="shared" si="118"/>
        <v>0</v>
      </c>
      <c r="Z520" s="1">
        <f t="shared" si="119"/>
        <v>0</v>
      </c>
      <c r="AA520" s="1">
        <f t="shared" si="120"/>
        <v>0</v>
      </c>
      <c r="AB520" s="1">
        <f t="shared" si="121"/>
        <v>1</v>
      </c>
      <c r="AC520" s="1">
        <f t="shared" si="122"/>
        <v>1</v>
      </c>
    </row>
    <row r="521" spans="21:29" x14ac:dyDescent="0.25">
      <c r="U521" s="1" t="s">
        <v>84</v>
      </c>
      <c r="V521" s="1">
        <v>5</v>
      </c>
      <c r="W521" s="1">
        <v>4</v>
      </c>
      <c r="X521" s="1">
        <v>1</v>
      </c>
      <c r="Y521" s="1">
        <f t="shared" si="118"/>
        <v>0</v>
      </c>
      <c r="Z521" s="1">
        <f t="shared" si="119"/>
        <v>0</v>
      </c>
      <c r="AA521" s="1">
        <f t="shared" si="120"/>
        <v>0</v>
      </c>
      <c r="AB521" s="1">
        <f t="shared" si="121"/>
        <v>1</v>
      </c>
      <c r="AC521" s="1">
        <f t="shared" si="122"/>
        <v>1</v>
      </c>
    </row>
    <row r="522" spans="21:29" x14ac:dyDescent="0.25">
      <c r="U522" s="1" t="s">
        <v>165</v>
      </c>
      <c r="V522" s="1">
        <v>7.1</v>
      </c>
      <c r="W522" s="1">
        <v>4</v>
      </c>
      <c r="X522" s="1">
        <v>1</v>
      </c>
      <c r="Y522" s="1">
        <f t="shared" si="118"/>
        <v>0</v>
      </c>
      <c r="Z522" s="1">
        <f t="shared" si="119"/>
        <v>0</v>
      </c>
      <c r="AA522" s="1">
        <f t="shared" si="120"/>
        <v>0</v>
      </c>
      <c r="AB522" s="1">
        <f t="shared" si="121"/>
        <v>1</v>
      </c>
      <c r="AC522" s="1">
        <f t="shared" si="122"/>
        <v>1</v>
      </c>
    </row>
    <row r="523" spans="21:29" x14ac:dyDescent="0.25">
      <c r="U523" s="1" t="s">
        <v>93</v>
      </c>
      <c r="V523" s="1">
        <v>4.5</v>
      </c>
      <c r="W523" s="1">
        <v>4</v>
      </c>
      <c r="X523" s="1">
        <v>1</v>
      </c>
      <c r="Y523" s="1">
        <f t="shared" si="118"/>
        <v>0</v>
      </c>
      <c r="Z523" s="1">
        <f t="shared" si="119"/>
        <v>0</v>
      </c>
      <c r="AA523" s="1">
        <f t="shared" si="120"/>
        <v>0</v>
      </c>
      <c r="AB523" s="1">
        <f t="shared" si="121"/>
        <v>1</v>
      </c>
      <c r="AC523" s="1">
        <f t="shared" si="122"/>
        <v>1</v>
      </c>
    </row>
    <row r="524" spans="21:29" x14ac:dyDescent="0.25">
      <c r="U524" s="1" t="s">
        <v>174</v>
      </c>
      <c r="V524" s="1">
        <v>3.9</v>
      </c>
      <c r="W524" s="1">
        <v>4</v>
      </c>
      <c r="X524" s="1">
        <v>1</v>
      </c>
      <c r="Y524" s="1">
        <f t="shared" si="118"/>
        <v>0</v>
      </c>
      <c r="Z524" s="1">
        <f t="shared" si="119"/>
        <v>0</v>
      </c>
      <c r="AA524" s="1">
        <f t="shared" si="120"/>
        <v>0</v>
      </c>
      <c r="AB524" s="1">
        <f t="shared" si="121"/>
        <v>1</v>
      </c>
      <c r="AC524" s="1">
        <f t="shared" si="122"/>
        <v>1</v>
      </c>
    </row>
    <row r="525" spans="21:29" x14ac:dyDescent="0.25">
      <c r="U525" s="1" t="s">
        <v>96</v>
      </c>
      <c r="V525" s="1">
        <v>4.9000000000000004</v>
      </c>
      <c r="W525" s="1">
        <v>4</v>
      </c>
      <c r="X525" s="1">
        <v>1</v>
      </c>
      <c r="Y525" s="1">
        <f t="shared" si="118"/>
        <v>0</v>
      </c>
      <c r="Z525" s="1">
        <f t="shared" si="119"/>
        <v>0</v>
      </c>
      <c r="AA525" s="1">
        <f t="shared" si="120"/>
        <v>0</v>
      </c>
      <c r="AB525" s="1">
        <f t="shared" si="121"/>
        <v>1</v>
      </c>
      <c r="AC525" s="1">
        <f t="shared" si="122"/>
        <v>1</v>
      </c>
    </row>
    <row r="526" spans="21:29" x14ac:dyDescent="0.25">
      <c r="U526" s="1" t="s">
        <v>104</v>
      </c>
      <c r="V526" s="1">
        <v>5.4</v>
      </c>
      <c r="W526" s="1">
        <v>4</v>
      </c>
      <c r="X526" s="1">
        <v>1</v>
      </c>
      <c r="Y526" s="1">
        <f t="shared" si="118"/>
        <v>0</v>
      </c>
      <c r="Z526" s="1">
        <f t="shared" si="119"/>
        <v>0</v>
      </c>
      <c r="AA526" s="1">
        <f t="shared" si="120"/>
        <v>0</v>
      </c>
      <c r="AB526" s="1">
        <f t="shared" si="121"/>
        <v>1</v>
      </c>
      <c r="AC526" s="1">
        <f t="shared" si="122"/>
        <v>1</v>
      </c>
    </row>
    <row r="527" spans="21:29" x14ac:dyDescent="0.25">
      <c r="U527" s="1" t="s">
        <v>107</v>
      </c>
      <c r="V527" s="1">
        <v>4.8</v>
      </c>
      <c r="W527" s="1">
        <v>4</v>
      </c>
      <c r="X527" s="1">
        <v>1</v>
      </c>
      <c r="Y527" s="1">
        <f t="shared" si="118"/>
        <v>0</v>
      </c>
      <c r="Z527" s="1">
        <f t="shared" si="119"/>
        <v>0</v>
      </c>
      <c r="AA527" s="1">
        <f t="shared" si="120"/>
        <v>0</v>
      </c>
      <c r="AB527" s="1">
        <f t="shared" si="121"/>
        <v>1</v>
      </c>
      <c r="AC527" s="1">
        <f t="shared" si="122"/>
        <v>1</v>
      </c>
    </row>
    <row r="528" spans="21:29" x14ac:dyDescent="0.25">
      <c r="U528" s="1" t="s">
        <v>117</v>
      </c>
      <c r="V528" s="1">
        <v>4.5999999999999996</v>
      </c>
      <c r="W528" s="1">
        <v>4</v>
      </c>
      <c r="X528" s="1">
        <v>1</v>
      </c>
      <c r="Y528" s="1">
        <f t="shared" si="118"/>
        <v>0</v>
      </c>
      <c r="Z528" s="1">
        <f t="shared" si="119"/>
        <v>0</v>
      </c>
      <c r="AA528" s="1">
        <f t="shared" si="120"/>
        <v>0</v>
      </c>
      <c r="AB528" s="1">
        <f t="shared" si="121"/>
        <v>1</v>
      </c>
      <c r="AC528" s="1">
        <f t="shared" si="122"/>
        <v>1</v>
      </c>
    </row>
    <row r="529" spans="21:29" x14ac:dyDescent="0.25">
      <c r="U529" s="1" t="s">
        <v>141</v>
      </c>
      <c r="V529" s="1">
        <v>4.7</v>
      </c>
      <c r="W529" s="1">
        <v>4</v>
      </c>
      <c r="X529" s="1">
        <v>1</v>
      </c>
      <c r="Y529" s="1">
        <f t="shared" si="118"/>
        <v>0</v>
      </c>
      <c r="Z529" s="1">
        <f t="shared" si="119"/>
        <v>0</v>
      </c>
      <c r="AA529" s="1">
        <f t="shared" si="120"/>
        <v>0</v>
      </c>
      <c r="AB529" s="1">
        <f t="shared" si="121"/>
        <v>1</v>
      </c>
      <c r="AC529" s="1">
        <f t="shared" si="122"/>
        <v>1</v>
      </c>
    </row>
    <row r="530" spans="21:29" x14ac:dyDescent="0.25">
      <c r="U530" s="1" t="s">
        <v>153</v>
      </c>
      <c r="V530" s="1">
        <v>3.8</v>
      </c>
      <c r="W530" s="1">
        <v>4</v>
      </c>
      <c r="X530" s="1">
        <v>1</v>
      </c>
      <c r="Y530" s="1">
        <f t="shared" si="118"/>
        <v>0</v>
      </c>
      <c r="Z530" s="1">
        <f t="shared" si="119"/>
        <v>0</v>
      </c>
      <c r="AA530" s="1">
        <f t="shared" si="120"/>
        <v>0</v>
      </c>
      <c r="AB530" s="1">
        <f t="shared" si="121"/>
        <v>1</v>
      </c>
      <c r="AC530" s="1">
        <f t="shared" si="122"/>
        <v>1</v>
      </c>
    </row>
    <row r="531" spans="21:29" x14ac:dyDescent="0.25">
      <c r="U531" s="1" t="s">
        <v>158</v>
      </c>
      <c r="V531" s="1">
        <v>4.3</v>
      </c>
      <c r="W531" s="1">
        <v>4</v>
      </c>
      <c r="X531" s="1">
        <v>1</v>
      </c>
      <c r="Y531" s="1">
        <f t="shared" si="118"/>
        <v>0</v>
      </c>
      <c r="Z531" s="1">
        <f t="shared" si="119"/>
        <v>0</v>
      </c>
      <c r="AA531" s="1">
        <f t="shared" si="120"/>
        <v>0</v>
      </c>
      <c r="AB531" s="1">
        <f t="shared" si="121"/>
        <v>1</v>
      </c>
      <c r="AC531" s="1">
        <f t="shared" si="122"/>
        <v>1</v>
      </c>
    </row>
    <row r="532" spans="21:29" x14ac:dyDescent="0.25">
      <c r="U532" s="1" t="s">
        <v>159</v>
      </c>
      <c r="V532" s="1">
        <v>4.3</v>
      </c>
      <c r="W532" s="1">
        <v>4</v>
      </c>
      <c r="X532" s="1">
        <v>1</v>
      </c>
      <c r="Y532" s="1">
        <f t="shared" si="118"/>
        <v>0</v>
      </c>
      <c r="Z532" s="1">
        <f t="shared" si="119"/>
        <v>0</v>
      </c>
      <c r="AA532" s="1">
        <f t="shared" si="120"/>
        <v>0</v>
      </c>
      <c r="AB532" s="1">
        <f t="shared" si="121"/>
        <v>1</v>
      </c>
      <c r="AC532" s="1">
        <f t="shared" si="122"/>
        <v>1</v>
      </c>
    </row>
    <row r="533" spans="21:29" x14ac:dyDescent="0.25">
      <c r="U533" s="1" t="s">
        <v>64</v>
      </c>
      <c r="V533" s="1">
        <v>4.5</v>
      </c>
      <c r="W533" s="1">
        <v>4</v>
      </c>
      <c r="X533" s="1">
        <v>1</v>
      </c>
      <c r="Y533" s="1">
        <f t="shared" si="118"/>
        <v>0</v>
      </c>
      <c r="Z533" s="1">
        <f t="shared" si="119"/>
        <v>0</v>
      </c>
      <c r="AA533" s="1">
        <f t="shared" si="120"/>
        <v>0</v>
      </c>
      <c r="AB533" s="1">
        <f t="shared" si="121"/>
        <v>1</v>
      </c>
      <c r="AC533" s="1">
        <f t="shared" si="122"/>
        <v>1</v>
      </c>
    </row>
    <row r="534" spans="21:29" x14ac:dyDescent="0.25">
      <c r="U534" s="1" t="s">
        <v>80</v>
      </c>
      <c r="V534" s="1">
        <v>4.9000000000000004</v>
      </c>
      <c r="W534" s="1">
        <v>4</v>
      </c>
      <c r="X534" s="1">
        <v>1</v>
      </c>
      <c r="Y534" s="1">
        <f t="shared" si="118"/>
        <v>0</v>
      </c>
      <c r="Z534" s="1">
        <f t="shared" si="119"/>
        <v>0</v>
      </c>
      <c r="AA534" s="1">
        <f t="shared" si="120"/>
        <v>0</v>
      </c>
      <c r="AB534" s="1">
        <f t="shared" si="121"/>
        <v>1</v>
      </c>
      <c r="AC534" s="1">
        <f t="shared" si="122"/>
        <v>1</v>
      </c>
    </row>
    <row r="535" spans="21:29" x14ac:dyDescent="0.25">
      <c r="U535" s="1" t="s">
        <v>97</v>
      </c>
      <c r="V535" s="1">
        <v>4.5</v>
      </c>
      <c r="W535" s="1">
        <v>4</v>
      </c>
      <c r="X535" s="1">
        <v>1</v>
      </c>
      <c r="Y535" s="1">
        <f t="shared" si="118"/>
        <v>0</v>
      </c>
      <c r="Z535" s="1">
        <f t="shared" si="119"/>
        <v>0</v>
      </c>
      <c r="AA535" s="1">
        <f t="shared" si="120"/>
        <v>0</v>
      </c>
      <c r="AB535" s="1">
        <f t="shared" si="121"/>
        <v>1</v>
      </c>
      <c r="AC535" s="1">
        <f t="shared" si="122"/>
        <v>1</v>
      </c>
    </row>
    <row r="536" spans="21:29" x14ac:dyDescent="0.25">
      <c r="U536" s="1" t="s">
        <v>106</v>
      </c>
      <c r="V536" s="1">
        <v>4.3</v>
      </c>
      <c r="W536" s="1">
        <v>4</v>
      </c>
      <c r="X536" s="1">
        <v>1</v>
      </c>
      <c r="Y536" s="1">
        <f t="shared" si="118"/>
        <v>0</v>
      </c>
      <c r="Z536" s="1">
        <f t="shared" si="119"/>
        <v>0</v>
      </c>
      <c r="AA536" s="1">
        <f t="shared" si="120"/>
        <v>0</v>
      </c>
      <c r="AB536" s="1">
        <f t="shared" si="121"/>
        <v>1</v>
      </c>
      <c r="AC536" s="1">
        <f t="shared" si="122"/>
        <v>1</v>
      </c>
    </row>
    <row r="537" spans="21:29" x14ac:dyDescent="0.25">
      <c r="U537" s="1" t="s">
        <v>115</v>
      </c>
      <c r="V537" s="1">
        <v>4.9000000000000004</v>
      </c>
      <c r="W537" s="1">
        <v>4</v>
      </c>
      <c r="X537" s="1">
        <v>1</v>
      </c>
      <c r="Y537" s="1">
        <f t="shared" si="118"/>
        <v>0</v>
      </c>
      <c r="Z537" s="1">
        <f t="shared" si="119"/>
        <v>0</v>
      </c>
      <c r="AA537" s="1">
        <f t="shared" si="120"/>
        <v>0</v>
      </c>
      <c r="AB537" s="1">
        <f t="shared" si="121"/>
        <v>1</v>
      </c>
      <c r="AC537" s="1">
        <f t="shared" si="122"/>
        <v>1</v>
      </c>
    </row>
    <row r="538" spans="21:29" x14ac:dyDescent="0.25">
      <c r="U538" s="1" t="s">
        <v>117</v>
      </c>
      <c r="V538" s="1">
        <v>4.5999999999999996</v>
      </c>
      <c r="W538" s="1">
        <v>4</v>
      </c>
      <c r="X538" s="1">
        <v>1</v>
      </c>
      <c r="Y538" s="1">
        <f t="shared" si="118"/>
        <v>0</v>
      </c>
      <c r="Z538" s="1">
        <f t="shared" si="119"/>
        <v>0</v>
      </c>
      <c r="AA538" s="1">
        <f t="shared" si="120"/>
        <v>0</v>
      </c>
      <c r="AB538" s="1">
        <f t="shared" si="121"/>
        <v>1</v>
      </c>
      <c r="AC538" s="1">
        <f t="shared" si="122"/>
        <v>1</v>
      </c>
    </row>
    <row r="539" spans="21:29" x14ac:dyDescent="0.25">
      <c r="U539" s="1" t="s">
        <v>129</v>
      </c>
      <c r="V539" s="1">
        <v>4.8</v>
      </c>
      <c r="W539" s="1">
        <v>4</v>
      </c>
      <c r="X539" s="1">
        <v>1</v>
      </c>
      <c r="Y539" s="1">
        <f t="shared" si="118"/>
        <v>0</v>
      </c>
      <c r="Z539" s="1">
        <f t="shared" si="119"/>
        <v>0</v>
      </c>
      <c r="AA539" s="1">
        <f t="shared" si="120"/>
        <v>0</v>
      </c>
      <c r="AB539" s="1">
        <f t="shared" si="121"/>
        <v>1</v>
      </c>
      <c r="AC539" s="1">
        <f t="shared" si="122"/>
        <v>1</v>
      </c>
    </row>
    <row r="540" spans="21:29" x14ac:dyDescent="0.25">
      <c r="U540" s="1" t="s">
        <v>130</v>
      </c>
      <c r="V540" s="1">
        <v>4.0999999999999996</v>
      </c>
      <c r="W540" s="1">
        <v>4</v>
      </c>
      <c r="X540" s="1">
        <v>1</v>
      </c>
      <c r="Y540" s="1">
        <f t="shared" si="118"/>
        <v>0</v>
      </c>
      <c r="Z540" s="1">
        <f t="shared" si="119"/>
        <v>0</v>
      </c>
      <c r="AA540" s="1">
        <f t="shared" si="120"/>
        <v>0</v>
      </c>
      <c r="AB540" s="1">
        <f t="shared" si="121"/>
        <v>1</v>
      </c>
      <c r="AC540" s="1">
        <f t="shared" si="122"/>
        <v>1</v>
      </c>
    </row>
    <row r="541" spans="21:29" x14ac:dyDescent="0.25">
      <c r="U541" s="1" t="s">
        <v>140</v>
      </c>
      <c r="V541" s="1">
        <v>4.9000000000000004</v>
      </c>
      <c r="W541" s="1">
        <v>4</v>
      </c>
      <c r="X541" s="1">
        <v>1</v>
      </c>
      <c r="Y541" s="1">
        <f t="shared" si="118"/>
        <v>0</v>
      </c>
      <c r="Z541" s="1">
        <f t="shared" si="119"/>
        <v>0</v>
      </c>
      <c r="AA541" s="1">
        <f t="shared" si="120"/>
        <v>0</v>
      </c>
      <c r="AB541" s="1">
        <f t="shared" si="121"/>
        <v>1</v>
      </c>
      <c r="AC541" s="1">
        <f t="shared" si="122"/>
        <v>1</v>
      </c>
    </row>
    <row r="542" spans="21:29" x14ac:dyDescent="0.25">
      <c r="U542" s="1" t="s">
        <v>170</v>
      </c>
      <c r="V542" s="1">
        <v>5.3</v>
      </c>
      <c r="W542" s="1">
        <v>4</v>
      </c>
      <c r="X542" s="1">
        <v>1</v>
      </c>
      <c r="Y542" s="1">
        <f t="shared" si="118"/>
        <v>0</v>
      </c>
      <c r="Z542" s="1">
        <f t="shared" si="119"/>
        <v>0</v>
      </c>
      <c r="AA542" s="1">
        <f t="shared" si="120"/>
        <v>0</v>
      </c>
      <c r="AB542" s="1">
        <f t="shared" si="121"/>
        <v>1</v>
      </c>
      <c r="AC542" s="1">
        <f t="shared" si="122"/>
        <v>1</v>
      </c>
    </row>
    <row r="543" spans="21:29" x14ac:dyDescent="0.25">
      <c r="U543" s="1" t="s">
        <v>86</v>
      </c>
      <c r="V543" s="1">
        <v>4.3</v>
      </c>
      <c r="W543" s="1">
        <v>4</v>
      </c>
      <c r="X543" s="1">
        <v>1</v>
      </c>
      <c r="Y543" s="1">
        <f t="shared" si="118"/>
        <v>0</v>
      </c>
      <c r="Z543" s="1">
        <f t="shared" si="119"/>
        <v>0</v>
      </c>
      <c r="AA543" s="1">
        <f t="shared" si="120"/>
        <v>0</v>
      </c>
      <c r="AB543" s="1">
        <f t="shared" si="121"/>
        <v>1</v>
      </c>
      <c r="AC543" s="1">
        <f t="shared" si="122"/>
        <v>1</v>
      </c>
    </row>
    <row r="544" spans="21:29" x14ac:dyDescent="0.25">
      <c r="U544" s="1" t="s">
        <v>138</v>
      </c>
      <c r="V544" s="1">
        <v>4.7</v>
      </c>
      <c r="W544" s="1">
        <v>4</v>
      </c>
      <c r="X544" s="1">
        <v>1</v>
      </c>
      <c r="Y544" s="1">
        <f t="shared" si="118"/>
        <v>0</v>
      </c>
      <c r="Z544" s="1">
        <f t="shared" si="119"/>
        <v>0</v>
      </c>
      <c r="AA544" s="1">
        <f t="shared" si="120"/>
        <v>0</v>
      </c>
      <c r="AB544" s="1">
        <f t="shared" si="121"/>
        <v>1</v>
      </c>
      <c r="AC544" s="1">
        <f t="shared" si="122"/>
        <v>1</v>
      </c>
    </row>
    <row r="545" spans="21:29" x14ac:dyDescent="0.25">
      <c r="U545" s="1" t="s">
        <v>202</v>
      </c>
      <c r="V545" s="1">
        <v>4.9000000000000004</v>
      </c>
      <c r="W545" s="1">
        <v>4</v>
      </c>
      <c r="X545" s="1">
        <v>1</v>
      </c>
      <c r="Y545" s="1">
        <f t="shared" si="118"/>
        <v>0</v>
      </c>
      <c r="Z545" s="1">
        <f t="shared" si="119"/>
        <v>0</v>
      </c>
      <c r="AA545" s="1">
        <f t="shared" si="120"/>
        <v>0</v>
      </c>
      <c r="AB545" s="1">
        <f t="shared" si="121"/>
        <v>1</v>
      </c>
      <c r="AC545" s="1">
        <f t="shared" si="122"/>
        <v>1</v>
      </c>
    </row>
    <row r="546" spans="21:29" x14ac:dyDescent="0.25">
      <c r="U546" s="1" t="s">
        <v>66</v>
      </c>
      <c r="V546" s="1">
        <v>4.8</v>
      </c>
      <c r="W546" s="1">
        <v>4</v>
      </c>
      <c r="X546" s="1">
        <v>1</v>
      </c>
      <c r="Y546" s="1">
        <f t="shared" si="118"/>
        <v>0</v>
      </c>
      <c r="Z546" s="1">
        <f t="shared" si="119"/>
        <v>0</v>
      </c>
      <c r="AA546" s="1">
        <f t="shared" si="120"/>
        <v>0</v>
      </c>
      <c r="AB546" s="1">
        <f t="shared" si="121"/>
        <v>1</v>
      </c>
      <c r="AC546" s="1">
        <f t="shared" si="122"/>
        <v>1</v>
      </c>
    </row>
    <row r="547" spans="21:29" x14ac:dyDescent="0.25">
      <c r="U547" s="1" t="s">
        <v>97</v>
      </c>
      <c r="V547" s="1">
        <v>4.5</v>
      </c>
      <c r="W547" s="1">
        <v>4</v>
      </c>
      <c r="X547" s="1">
        <v>1</v>
      </c>
      <c r="Y547" s="1">
        <f t="shared" si="118"/>
        <v>0</v>
      </c>
      <c r="Z547" s="1">
        <f t="shared" si="119"/>
        <v>0</v>
      </c>
      <c r="AA547" s="1">
        <f t="shared" si="120"/>
        <v>0</v>
      </c>
      <c r="AB547" s="1">
        <f t="shared" si="121"/>
        <v>1</v>
      </c>
      <c r="AC547" s="1">
        <f t="shared" si="122"/>
        <v>1</v>
      </c>
    </row>
    <row r="548" spans="21:29" x14ac:dyDescent="0.25">
      <c r="U548" s="1" t="s">
        <v>118</v>
      </c>
      <c r="V548" s="1">
        <v>6.2</v>
      </c>
      <c r="W548" s="1">
        <v>4</v>
      </c>
      <c r="X548" s="1">
        <v>1</v>
      </c>
      <c r="Y548" s="1">
        <f t="shared" si="118"/>
        <v>0</v>
      </c>
      <c r="Z548" s="1">
        <f t="shared" si="119"/>
        <v>0</v>
      </c>
      <c r="AA548" s="1">
        <f t="shared" si="120"/>
        <v>0</v>
      </c>
      <c r="AB548" s="1">
        <f t="shared" si="121"/>
        <v>1</v>
      </c>
      <c r="AC548" s="1">
        <f t="shared" si="122"/>
        <v>1</v>
      </c>
    </row>
    <row r="549" spans="21:29" x14ac:dyDescent="0.25">
      <c r="U549" s="1" t="s">
        <v>170</v>
      </c>
      <c r="V549" s="1">
        <v>5.3</v>
      </c>
      <c r="W549" s="1">
        <v>4</v>
      </c>
      <c r="X549" s="1">
        <v>1</v>
      </c>
      <c r="Y549" s="1">
        <f t="shared" si="118"/>
        <v>0</v>
      </c>
      <c r="Z549" s="1">
        <f t="shared" si="119"/>
        <v>0</v>
      </c>
      <c r="AA549" s="1">
        <f t="shared" si="120"/>
        <v>0</v>
      </c>
      <c r="AB549" s="1">
        <f t="shared" si="121"/>
        <v>1</v>
      </c>
      <c r="AC549" s="1">
        <f t="shared" si="122"/>
        <v>1</v>
      </c>
    </row>
    <row r="550" spans="21:29" x14ac:dyDescent="0.25">
      <c r="U550" s="1" t="s">
        <v>147</v>
      </c>
      <c r="V550" s="1">
        <v>5.0999999999999996</v>
      </c>
      <c r="W550" s="1">
        <v>4</v>
      </c>
      <c r="X550" s="1">
        <v>1</v>
      </c>
      <c r="Y550" s="1">
        <f t="shared" si="118"/>
        <v>0</v>
      </c>
      <c r="Z550" s="1">
        <f t="shared" si="119"/>
        <v>0</v>
      </c>
      <c r="AA550" s="1">
        <f t="shared" si="120"/>
        <v>0</v>
      </c>
      <c r="AB550" s="1">
        <f t="shared" si="121"/>
        <v>1</v>
      </c>
      <c r="AC550" s="1">
        <f t="shared" si="122"/>
        <v>1</v>
      </c>
    </row>
    <row r="551" spans="21:29" x14ac:dyDescent="0.25">
      <c r="U551" s="1" t="s">
        <v>199</v>
      </c>
      <c r="V551" s="1">
        <v>5</v>
      </c>
      <c r="W551" s="1">
        <v>4</v>
      </c>
      <c r="X551" s="1">
        <v>1</v>
      </c>
      <c r="Y551" s="1">
        <f t="shared" si="118"/>
        <v>0</v>
      </c>
      <c r="Z551" s="1">
        <f t="shared" si="119"/>
        <v>0</v>
      </c>
      <c r="AA551" s="1">
        <f t="shared" si="120"/>
        <v>0</v>
      </c>
      <c r="AB551" s="1">
        <f t="shared" si="121"/>
        <v>1</v>
      </c>
      <c r="AC551" s="1">
        <f t="shared" si="122"/>
        <v>1</v>
      </c>
    </row>
    <row r="552" spans="21:29" x14ac:dyDescent="0.25">
      <c r="U552" s="1" t="s">
        <v>130</v>
      </c>
      <c r="V552" s="1">
        <v>4.0999999999999996</v>
      </c>
      <c r="W552" s="1">
        <v>4</v>
      </c>
      <c r="X552" s="1">
        <v>1</v>
      </c>
      <c r="Y552" s="1">
        <f t="shared" si="118"/>
        <v>0</v>
      </c>
      <c r="Z552" s="1">
        <f t="shared" si="119"/>
        <v>0</v>
      </c>
      <c r="AA552" s="1">
        <f t="shared" si="120"/>
        <v>0</v>
      </c>
      <c r="AB552" s="1">
        <f t="shared" si="121"/>
        <v>1</v>
      </c>
      <c r="AC552" s="1">
        <f t="shared" si="122"/>
        <v>1</v>
      </c>
    </row>
    <row r="553" spans="21:29" x14ac:dyDescent="0.25">
      <c r="U553" s="1" t="s">
        <v>59</v>
      </c>
      <c r="V553" s="1">
        <v>6.7</v>
      </c>
      <c r="W553" s="1">
        <v>4</v>
      </c>
      <c r="X553" s="1">
        <v>1</v>
      </c>
      <c r="Y553" s="1">
        <f t="shared" si="118"/>
        <v>0</v>
      </c>
      <c r="Z553" s="1">
        <f t="shared" si="119"/>
        <v>0</v>
      </c>
      <c r="AA553" s="1">
        <f t="shared" si="120"/>
        <v>0</v>
      </c>
      <c r="AB553" s="1">
        <f t="shared" si="121"/>
        <v>1</v>
      </c>
      <c r="AC553" s="1">
        <f t="shared" si="122"/>
        <v>1</v>
      </c>
    </row>
    <row r="554" spans="21:29" x14ac:dyDescent="0.25">
      <c r="U554" s="1" t="s">
        <v>64</v>
      </c>
      <c r="V554" s="1">
        <v>4.5</v>
      </c>
      <c r="W554" s="1">
        <v>4</v>
      </c>
      <c r="X554" s="1">
        <v>1</v>
      </c>
      <c r="Y554" s="1">
        <f t="shared" si="118"/>
        <v>0</v>
      </c>
      <c r="Z554" s="1">
        <f t="shared" si="119"/>
        <v>0</v>
      </c>
      <c r="AA554" s="1">
        <f t="shared" si="120"/>
        <v>0</v>
      </c>
      <c r="AB554" s="1">
        <f t="shared" si="121"/>
        <v>1</v>
      </c>
      <c r="AC554" s="1">
        <f t="shared" si="122"/>
        <v>1</v>
      </c>
    </row>
    <row r="555" spans="21:29" x14ac:dyDescent="0.25">
      <c r="U555" s="1" t="s">
        <v>66</v>
      </c>
      <c r="V555" s="1">
        <v>4.8</v>
      </c>
      <c r="W555" s="1">
        <v>4</v>
      </c>
      <c r="X555" s="1">
        <v>1</v>
      </c>
      <c r="Y555" s="1">
        <f t="shared" si="118"/>
        <v>0</v>
      </c>
      <c r="Z555" s="1">
        <f t="shared" si="119"/>
        <v>0</v>
      </c>
      <c r="AA555" s="1">
        <f t="shared" si="120"/>
        <v>0</v>
      </c>
      <c r="AB555" s="1">
        <f t="shared" si="121"/>
        <v>1</v>
      </c>
      <c r="AC555" s="1">
        <f t="shared" si="122"/>
        <v>1</v>
      </c>
    </row>
    <row r="556" spans="21:29" x14ac:dyDescent="0.25">
      <c r="U556" s="1" t="s">
        <v>171</v>
      </c>
      <c r="V556" s="1">
        <v>4.7</v>
      </c>
      <c r="W556" s="1">
        <v>4</v>
      </c>
      <c r="X556" s="1">
        <v>1</v>
      </c>
      <c r="Y556" s="1">
        <f t="shared" si="118"/>
        <v>0</v>
      </c>
      <c r="Z556" s="1">
        <f t="shared" si="119"/>
        <v>0</v>
      </c>
      <c r="AA556" s="1">
        <f t="shared" si="120"/>
        <v>0</v>
      </c>
      <c r="AB556" s="1">
        <f t="shared" si="121"/>
        <v>1</v>
      </c>
      <c r="AC556" s="1">
        <f t="shared" si="122"/>
        <v>1</v>
      </c>
    </row>
    <row r="557" spans="21:29" x14ac:dyDescent="0.25">
      <c r="U557" s="1" t="s">
        <v>163</v>
      </c>
      <c r="V557" s="1">
        <v>5.6</v>
      </c>
      <c r="W557" s="1">
        <v>4</v>
      </c>
      <c r="X557" s="1">
        <v>1</v>
      </c>
      <c r="Y557" s="1">
        <f t="shared" si="118"/>
        <v>0</v>
      </c>
      <c r="Z557" s="1">
        <f t="shared" si="119"/>
        <v>0</v>
      </c>
      <c r="AA557" s="1">
        <f t="shared" si="120"/>
        <v>0</v>
      </c>
      <c r="AB557" s="1">
        <f t="shared" si="121"/>
        <v>1</v>
      </c>
      <c r="AC557" s="1">
        <f t="shared" si="122"/>
        <v>1</v>
      </c>
    </row>
    <row r="558" spans="21:29" x14ac:dyDescent="0.25">
      <c r="U558" s="1" t="s">
        <v>80</v>
      </c>
      <c r="V558" s="1">
        <v>4.9000000000000004</v>
      </c>
      <c r="W558" s="1">
        <v>4</v>
      </c>
      <c r="X558" s="1">
        <v>1</v>
      </c>
      <c r="Y558" s="1">
        <f t="shared" si="118"/>
        <v>0</v>
      </c>
      <c r="Z558" s="1">
        <f t="shared" si="119"/>
        <v>0</v>
      </c>
      <c r="AA558" s="1">
        <f t="shared" si="120"/>
        <v>0</v>
      </c>
      <c r="AB558" s="1">
        <f t="shared" si="121"/>
        <v>1</v>
      </c>
      <c r="AC558" s="1">
        <f t="shared" si="122"/>
        <v>1</v>
      </c>
    </row>
    <row r="559" spans="21:29" x14ac:dyDescent="0.25">
      <c r="U559" s="1" t="s">
        <v>88</v>
      </c>
      <c r="V559" s="1">
        <v>4.5</v>
      </c>
      <c r="W559" s="1">
        <v>4</v>
      </c>
      <c r="X559" s="1">
        <v>1</v>
      </c>
      <c r="Y559" s="1">
        <f t="shared" si="118"/>
        <v>0</v>
      </c>
      <c r="Z559" s="1">
        <f t="shared" si="119"/>
        <v>0</v>
      </c>
      <c r="AA559" s="1">
        <f t="shared" si="120"/>
        <v>0</v>
      </c>
      <c r="AB559" s="1">
        <f t="shared" si="121"/>
        <v>1</v>
      </c>
      <c r="AC559" s="1">
        <f t="shared" si="122"/>
        <v>1</v>
      </c>
    </row>
    <row r="560" spans="21:29" x14ac:dyDescent="0.25">
      <c r="U560" s="1" t="s">
        <v>93</v>
      </c>
      <c r="V560" s="1">
        <v>4.5</v>
      </c>
      <c r="W560" s="1">
        <v>4</v>
      </c>
      <c r="X560" s="1">
        <v>1</v>
      </c>
      <c r="Y560" s="1">
        <f t="shared" si="118"/>
        <v>0</v>
      </c>
      <c r="Z560" s="1">
        <f t="shared" si="119"/>
        <v>0</v>
      </c>
      <c r="AA560" s="1">
        <f t="shared" si="120"/>
        <v>0</v>
      </c>
      <c r="AB560" s="1">
        <f t="shared" si="121"/>
        <v>1</v>
      </c>
      <c r="AC560" s="1">
        <f t="shared" si="122"/>
        <v>1</v>
      </c>
    </row>
    <row r="561" spans="21:29" x14ac:dyDescent="0.25">
      <c r="U561" s="1" t="s">
        <v>102</v>
      </c>
      <c r="V561" s="1">
        <v>4.3</v>
      </c>
      <c r="W561" s="1">
        <v>4</v>
      </c>
      <c r="X561" s="1">
        <v>1</v>
      </c>
      <c r="Y561" s="1">
        <f t="shared" si="118"/>
        <v>0</v>
      </c>
      <c r="Z561" s="1">
        <f t="shared" si="119"/>
        <v>0</v>
      </c>
      <c r="AA561" s="1">
        <f t="shared" si="120"/>
        <v>0</v>
      </c>
      <c r="AB561" s="1">
        <f t="shared" si="121"/>
        <v>1</v>
      </c>
      <c r="AC561" s="1">
        <f t="shared" si="122"/>
        <v>1</v>
      </c>
    </row>
    <row r="562" spans="21:29" x14ac:dyDescent="0.25">
      <c r="U562" s="1" t="s">
        <v>106</v>
      </c>
      <c r="V562" s="1">
        <v>4.3</v>
      </c>
      <c r="W562" s="1">
        <v>4</v>
      </c>
      <c r="X562" s="1">
        <v>1</v>
      </c>
      <c r="Y562" s="1">
        <f t="shared" si="118"/>
        <v>0</v>
      </c>
      <c r="Z562" s="1">
        <f t="shared" si="119"/>
        <v>0</v>
      </c>
      <c r="AA562" s="1">
        <f t="shared" si="120"/>
        <v>0</v>
      </c>
      <c r="AB562" s="1">
        <f t="shared" si="121"/>
        <v>1</v>
      </c>
      <c r="AC562" s="1">
        <f t="shared" si="122"/>
        <v>1</v>
      </c>
    </row>
    <row r="563" spans="21:29" x14ac:dyDescent="0.25">
      <c r="U563" s="1" t="s">
        <v>124</v>
      </c>
      <c r="V563" s="1">
        <v>4.5</v>
      </c>
      <c r="W563" s="1">
        <v>4</v>
      </c>
      <c r="X563" s="1">
        <v>1</v>
      </c>
      <c r="Y563" s="1">
        <f t="shared" si="118"/>
        <v>0</v>
      </c>
      <c r="Z563" s="1">
        <f t="shared" si="119"/>
        <v>0</v>
      </c>
      <c r="AA563" s="1">
        <f t="shared" si="120"/>
        <v>0</v>
      </c>
      <c r="AB563" s="1">
        <f t="shared" si="121"/>
        <v>1</v>
      </c>
      <c r="AC563" s="1">
        <f t="shared" si="122"/>
        <v>1</v>
      </c>
    </row>
    <row r="564" spans="21:29" x14ac:dyDescent="0.25">
      <c r="U564" s="1" t="s">
        <v>201</v>
      </c>
      <c r="V564" s="1">
        <v>3.9</v>
      </c>
      <c r="W564" s="1">
        <v>4</v>
      </c>
      <c r="X564" s="1">
        <v>1</v>
      </c>
      <c r="Y564" s="1">
        <f t="shared" si="118"/>
        <v>0</v>
      </c>
      <c r="Z564" s="1">
        <f t="shared" si="119"/>
        <v>0</v>
      </c>
      <c r="AA564" s="1">
        <f t="shared" si="120"/>
        <v>0</v>
      </c>
      <c r="AB564" s="1">
        <f t="shared" si="121"/>
        <v>1</v>
      </c>
      <c r="AC564" s="1">
        <f t="shared" si="122"/>
        <v>1</v>
      </c>
    </row>
    <row r="565" spans="21:29" x14ac:dyDescent="0.25">
      <c r="U565" s="1" t="s">
        <v>178</v>
      </c>
      <c r="V565" s="1">
        <v>5.3</v>
      </c>
      <c r="W565" s="1">
        <v>4</v>
      </c>
      <c r="X565" s="1">
        <v>1</v>
      </c>
      <c r="Y565" s="1">
        <f t="shared" si="118"/>
        <v>0</v>
      </c>
      <c r="Z565" s="1">
        <f t="shared" si="119"/>
        <v>0</v>
      </c>
      <c r="AA565" s="1">
        <f t="shared" si="120"/>
        <v>0</v>
      </c>
      <c r="AB565" s="1">
        <f t="shared" si="121"/>
        <v>1</v>
      </c>
      <c r="AC565" s="1">
        <f t="shared" si="122"/>
        <v>1</v>
      </c>
    </row>
    <row r="566" spans="21:29" x14ac:dyDescent="0.25">
      <c r="U566" s="1" t="s">
        <v>188</v>
      </c>
      <c r="V566" s="1">
        <v>4.3</v>
      </c>
      <c r="W566" s="1">
        <v>4</v>
      </c>
      <c r="X566" s="1">
        <v>1</v>
      </c>
      <c r="Y566" s="1">
        <f t="shared" si="118"/>
        <v>0</v>
      </c>
      <c r="Z566" s="1">
        <f t="shared" si="119"/>
        <v>0</v>
      </c>
      <c r="AA566" s="1">
        <f t="shared" si="120"/>
        <v>0</v>
      </c>
      <c r="AB566" s="1">
        <f t="shared" si="121"/>
        <v>1</v>
      </c>
      <c r="AC566" s="1">
        <f t="shared" si="122"/>
        <v>1</v>
      </c>
    </row>
    <row r="567" spans="21:29" x14ac:dyDescent="0.25">
      <c r="U567" s="1" t="s">
        <v>145</v>
      </c>
      <c r="V567" s="1">
        <v>4.7</v>
      </c>
      <c r="W567" s="1">
        <v>4</v>
      </c>
      <c r="X567" s="1">
        <v>1</v>
      </c>
      <c r="Y567" s="1">
        <f t="shared" si="118"/>
        <v>0</v>
      </c>
      <c r="Z567" s="1">
        <f t="shared" si="119"/>
        <v>0</v>
      </c>
      <c r="AA567" s="1">
        <f t="shared" si="120"/>
        <v>0</v>
      </c>
      <c r="AB567" s="1">
        <f t="shared" si="121"/>
        <v>1</v>
      </c>
      <c r="AC567" s="1">
        <f t="shared" si="122"/>
        <v>1</v>
      </c>
    </row>
    <row r="568" spans="21:29" x14ac:dyDescent="0.25">
      <c r="U568" s="1" t="s">
        <v>170</v>
      </c>
      <c r="V568" s="1">
        <v>5.3</v>
      </c>
      <c r="W568" s="1">
        <v>4</v>
      </c>
      <c r="X568" s="1">
        <v>1</v>
      </c>
      <c r="Y568" s="1">
        <f t="shared" si="118"/>
        <v>0</v>
      </c>
      <c r="Z568" s="1">
        <f t="shared" si="119"/>
        <v>0</v>
      </c>
      <c r="AA568" s="1">
        <f t="shared" si="120"/>
        <v>0</v>
      </c>
      <c r="AB568" s="1">
        <f t="shared" si="121"/>
        <v>1</v>
      </c>
      <c r="AC568" s="1">
        <f t="shared" si="122"/>
        <v>1</v>
      </c>
    </row>
    <row r="569" spans="21:29" x14ac:dyDescent="0.25">
      <c r="U569" s="1" t="s">
        <v>147</v>
      </c>
      <c r="V569" s="1">
        <v>5.0999999999999996</v>
      </c>
      <c r="W569" s="1">
        <v>4</v>
      </c>
      <c r="X569" s="1">
        <v>1</v>
      </c>
      <c r="Y569" s="1">
        <f t="shared" ref="Y569:Y632" si="123">IF(AND((10&gt;X569),(X569&gt;W569),(W569&gt;2)),1,0)</f>
        <v>0</v>
      </c>
      <c r="Z569" s="1">
        <f t="shared" si="119"/>
        <v>0</v>
      </c>
      <c r="AA569" s="1">
        <f t="shared" si="120"/>
        <v>0</v>
      </c>
      <c r="AB569" s="1">
        <f t="shared" si="121"/>
        <v>1</v>
      </c>
      <c r="AC569" s="1">
        <f t="shared" si="122"/>
        <v>1</v>
      </c>
    </row>
    <row r="570" spans="21:29" x14ac:dyDescent="0.25">
      <c r="U570" s="1" t="s">
        <v>173</v>
      </c>
      <c r="V570" s="1">
        <v>4.3</v>
      </c>
      <c r="W570" s="1">
        <v>4</v>
      </c>
      <c r="X570" s="1">
        <v>1</v>
      </c>
      <c r="Y570" s="1">
        <f t="shared" si="123"/>
        <v>0</v>
      </c>
      <c r="Z570" s="1">
        <f t="shared" si="119"/>
        <v>0</v>
      </c>
      <c r="AA570" s="1">
        <f t="shared" si="120"/>
        <v>0</v>
      </c>
      <c r="AB570" s="1">
        <f t="shared" si="121"/>
        <v>1</v>
      </c>
      <c r="AC570" s="1">
        <f t="shared" si="122"/>
        <v>1</v>
      </c>
    </row>
    <row r="571" spans="21:29" x14ac:dyDescent="0.25">
      <c r="U571" s="1" t="s">
        <v>166</v>
      </c>
      <c r="V571" s="1">
        <v>4.3</v>
      </c>
      <c r="W571" s="1">
        <v>4</v>
      </c>
      <c r="X571" s="1">
        <v>1</v>
      </c>
      <c r="Y571" s="1">
        <f t="shared" si="123"/>
        <v>0</v>
      </c>
      <c r="Z571" s="1">
        <f t="shared" si="119"/>
        <v>0</v>
      </c>
      <c r="AA571" s="1">
        <f t="shared" si="120"/>
        <v>0</v>
      </c>
      <c r="AB571" s="1">
        <f t="shared" si="121"/>
        <v>1</v>
      </c>
      <c r="AC571" s="1">
        <f t="shared" si="122"/>
        <v>1</v>
      </c>
    </row>
    <row r="572" spans="21:29" x14ac:dyDescent="0.25">
      <c r="U572" s="1" t="s">
        <v>128</v>
      </c>
      <c r="V572" s="1">
        <v>4.3</v>
      </c>
      <c r="W572" s="1">
        <v>4</v>
      </c>
      <c r="X572" s="1">
        <v>1</v>
      </c>
      <c r="Y572" s="1">
        <f t="shared" si="123"/>
        <v>0</v>
      </c>
      <c r="Z572" s="1">
        <f t="shared" si="119"/>
        <v>0</v>
      </c>
      <c r="AA572" s="1">
        <f t="shared" si="120"/>
        <v>0</v>
      </c>
      <c r="AB572" s="1">
        <f t="shared" si="121"/>
        <v>1</v>
      </c>
      <c r="AC572" s="1">
        <f t="shared" si="122"/>
        <v>1</v>
      </c>
    </row>
    <row r="573" spans="21:29" x14ac:dyDescent="0.25">
      <c r="U573" s="1" t="s">
        <v>130</v>
      </c>
      <c r="V573" s="1">
        <v>4.0999999999999996</v>
      </c>
      <c r="W573" s="1">
        <v>4</v>
      </c>
      <c r="X573" s="1">
        <v>1</v>
      </c>
      <c r="Y573" s="1">
        <f t="shared" si="123"/>
        <v>0</v>
      </c>
      <c r="Z573" s="1">
        <f t="shared" si="119"/>
        <v>0</v>
      </c>
      <c r="AA573" s="1">
        <f t="shared" si="120"/>
        <v>0</v>
      </c>
      <c r="AB573" s="1">
        <f t="shared" si="121"/>
        <v>1</v>
      </c>
      <c r="AC573" s="1">
        <f t="shared" si="122"/>
        <v>1</v>
      </c>
    </row>
    <row r="574" spans="21:29" x14ac:dyDescent="0.25">
      <c r="U574" s="1" t="s">
        <v>160</v>
      </c>
      <c r="V574" s="1">
        <v>3.9</v>
      </c>
      <c r="W574" s="1">
        <v>4</v>
      </c>
      <c r="X574" s="1">
        <v>1</v>
      </c>
      <c r="Y574" s="1">
        <f t="shared" si="123"/>
        <v>0</v>
      </c>
      <c r="Z574" s="1">
        <f t="shared" si="119"/>
        <v>0</v>
      </c>
      <c r="AA574" s="1">
        <f t="shared" si="120"/>
        <v>0</v>
      </c>
      <c r="AB574" s="1">
        <f t="shared" si="121"/>
        <v>1</v>
      </c>
      <c r="AC574" s="1">
        <f t="shared" si="122"/>
        <v>1</v>
      </c>
    </row>
    <row r="575" spans="21:29" x14ac:dyDescent="0.25">
      <c r="U575" s="1" t="s">
        <v>62</v>
      </c>
      <c r="V575" s="1">
        <v>4.5</v>
      </c>
      <c r="W575" s="1">
        <v>4</v>
      </c>
      <c r="X575" s="1">
        <v>1</v>
      </c>
      <c r="Y575" s="1">
        <f t="shared" si="123"/>
        <v>0</v>
      </c>
      <c r="Z575" s="1">
        <f t="shared" si="119"/>
        <v>0</v>
      </c>
      <c r="AA575" s="1">
        <f t="shared" si="120"/>
        <v>0</v>
      </c>
      <c r="AB575" s="1">
        <f t="shared" si="121"/>
        <v>1</v>
      </c>
      <c r="AC575" s="1">
        <f t="shared" si="122"/>
        <v>1</v>
      </c>
    </row>
    <row r="576" spans="21:29" x14ac:dyDescent="0.25">
      <c r="U576" s="1" t="s">
        <v>171</v>
      </c>
      <c r="V576" s="1">
        <v>4.7</v>
      </c>
      <c r="W576" s="1">
        <v>4</v>
      </c>
      <c r="X576" s="1">
        <v>1</v>
      </c>
      <c r="Y576" s="1">
        <f t="shared" si="123"/>
        <v>0</v>
      </c>
      <c r="Z576" s="1">
        <f t="shared" si="119"/>
        <v>0</v>
      </c>
      <c r="AA576" s="1">
        <f t="shared" si="120"/>
        <v>0</v>
      </c>
      <c r="AB576" s="1">
        <f t="shared" si="121"/>
        <v>1</v>
      </c>
      <c r="AC576" s="1">
        <f t="shared" si="122"/>
        <v>1</v>
      </c>
    </row>
    <row r="577" spans="21:29" x14ac:dyDescent="0.25">
      <c r="U577" s="1" t="s">
        <v>73</v>
      </c>
      <c r="V577" s="1">
        <v>4.3</v>
      </c>
      <c r="W577" s="1">
        <v>4</v>
      </c>
      <c r="X577" s="1">
        <v>1</v>
      </c>
      <c r="Y577" s="1">
        <f t="shared" si="123"/>
        <v>0</v>
      </c>
      <c r="Z577" s="1">
        <f t="shared" si="119"/>
        <v>0</v>
      </c>
      <c r="AA577" s="1">
        <f t="shared" si="120"/>
        <v>0</v>
      </c>
      <c r="AB577" s="1">
        <f t="shared" si="121"/>
        <v>1</v>
      </c>
      <c r="AC577" s="1">
        <f t="shared" si="122"/>
        <v>1</v>
      </c>
    </row>
    <row r="578" spans="21:29" x14ac:dyDescent="0.25">
      <c r="U578" s="1" t="s">
        <v>80</v>
      </c>
      <c r="V578" s="1">
        <v>4.9000000000000004</v>
      </c>
      <c r="W578" s="1">
        <v>4</v>
      </c>
      <c r="X578" s="1">
        <v>1</v>
      </c>
      <c r="Y578" s="1">
        <f t="shared" si="123"/>
        <v>0</v>
      </c>
      <c r="Z578" s="1">
        <f t="shared" ref="Z578:Z641" si="124">IF(AND((X578&lt;W578),(X578&gt;2),(W578&lt;10)),1,0)</f>
        <v>0</v>
      </c>
      <c r="AA578" s="1">
        <f t="shared" ref="AA578:AA641" si="125">IF(X578&gt;=10,1,0)</f>
        <v>0</v>
      </c>
      <c r="AB578" s="1">
        <f t="shared" ref="AB578:AB641" si="126">IF(X578&lt;=2,1,0)</f>
        <v>1</v>
      </c>
      <c r="AC578" s="1">
        <f t="shared" ref="AC578:AC641" si="127">SUM(Y578:AB578)</f>
        <v>1</v>
      </c>
    </row>
    <row r="579" spans="21:29" x14ac:dyDescent="0.25">
      <c r="U579" s="1" t="s">
        <v>88</v>
      </c>
      <c r="V579" s="1">
        <v>4.5</v>
      </c>
      <c r="W579" s="1">
        <v>4</v>
      </c>
      <c r="X579" s="1">
        <v>1</v>
      </c>
      <c r="Y579" s="1">
        <f t="shared" si="123"/>
        <v>0</v>
      </c>
      <c r="Z579" s="1">
        <f t="shared" si="124"/>
        <v>0</v>
      </c>
      <c r="AA579" s="1">
        <f t="shared" si="125"/>
        <v>0</v>
      </c>
      <c r="AB579" s="1">
        <f t="shared" si="126"/>
        <v>1</v>
      </c>
      <c r="AC579" s="1">
        <f t="shared" si="127"/>
        <v>1</v>
      </c>
    </row>
    <row r="580" spans="21:29" x14ac:dyDescent="0.25">
      <c r="U580" s="1" t="s">
        <v>93</v>
      </c>
      <c r="V580" s="1">
        <v>4.5</v>
      </c>
      <c r="W580" s="1">
        <v>4</v>
      </c>
      <c r="X580" s="1">
        <v>1</v>
      </c>
      <c r="Y580" s="1">
        <f t="shared" si="123"/>
        <v>0</v>
      </c>
      <c r="Z580" s="1">
        <f t="shared" si="124"/>
        <v>0</v>
      </c>
      <c r="AA580" s="1">
        <f t="shared" si="125"/>
        <v>0</v>
      </c>
      <c r="AB580" s="1">
        <f t="shared" si="126"/>
        <v>1</v>
      </c>
      <c r="AC580" s="1">
        <f t="shared" si="127"/>
        <v>1</v>
      </c>
    </row>
    <row r="581" spans="21:29" x14ac:dyDescent="0.25">
      <c r="U581" s="1" t="s">
        <v>167</v>
      </c>
      <c r="V581" s="1">
        <v>4.5</v>
      </c>
      <c r="W581" s="1">
        <v>4</v>
      </c>
      <c r="X581" s="1">
        <v>1</v>
      </c>
      <c r="Y581" s="1">
        <f t="shared" si="123"/>
        <v>0</v>
      </c>
      <c r="Z581" s="1">
        <f t="shared" si="124"/>
        <v>0</v>
      </c>
      <c r="AA581" s="1">
        <f t="shared" si="125"/>
        <v>0</v>
      </c>
      <c r="AB581" s="1">
        <f t="shared" si="126"/>
        <v>1</v>
      </c>
      <c r="AC581" s="1">
        <f t="shared" si="127"/>
        <v>1</v>
      </c>
    </row>
    <row r="582" spans="21:29" x14ac:dyDescent="0.25">
      <c r="U582" s="1" t="s">
        <v>117</v>
      </c>
      <c r="V582" s="1">
        <v>4.5999999999999996</v>
      </c>
      <c r="W582" s="1">
        <v>4</v>
      </c>
      <c r="X582" s="1">
        <v>1</v>
      </c>
      <c r="Y582" s="1">
        <f t="shared" si="123"/>
        <v>0</v>
      </c>
      <c r="Z582" s="1">
        <f t="shared" si="124"/>
        <v>0</v>
      </c>
      <c r="AA582" s="1">
        <f t="shared" si="125"/>
        <v>0</v>
      </c>
      <c r="AB582" s="1">
        <f t="shared" si="126"/>
        <v>1</v>
      </c>
      <c r="AC582" s="1">
        <f t="shared" si="127"/>
        <v>1</v>
      </c>
    </row>
    <row r="583" spans="21:29" x14ac:dyDescent="0.25">
      <c r="U583" s="1" t="s">
        <v>123</v>
      </c>
      <c r="V583" s="1">
        <v>4.4000000000000004</v>
      </c>
      <c r="W583" s="1">
        <v>4</v>
      </c>
      <c r="X583" s="1">
        <v>1</v>
      </c>
      <c r="Y583" s="1">
        <f t="shared" si="123"/>
        <v>0</v>
      </c>
      <c r="Z583" s="1">
        <f t="shared" si="124"/>
        <v>0</v>
      </c>
      <c r="AA583" s="1">
        <f t="shared" si="125"/>
        <v>0</v>
      </c>
      <c r="AB583" s="1">
        <f t="shared" si="126"/>
        <v>1</v>
      </c>
      <c r="AC583" s="1">
        <f t="shared" si="127"/>
        <v>1</v>
      </c>
    </row>
    <row r="584" spans="21:29" x14ac:dyDescent="0.25">
      <c r="U584" s="1" t="s">
        <v>124</v>
      </c>
      <c r="V584" s="1">
        <v>4.5</v>
      </c>
      <c r="W584" s="1">
        <v>4</v>
      </c>
      <c r="X584" s="1">
        <v>1</v>
      </c>
      <c r="Y584" s="1">
        <f t="shared" si="123"/>
        <v>0</v>
      </c>
      <c r="Z584" s="1">
        <f t="shared" si="124"/>
        <v>0</v>
      </c>
      <c r="AA584" s="1">
        <f t="shared" si="125"/>
        <v>0</v>
      </c>
      <c r="AB584" s="1">
        <f t="shared" si="126"/>
        <v>1</v>
      </c>
      <c r="AC584" s="1">
        <f t="shared" si="127"/>
        <v>1</v>
      </c>
    </row>
    <row r="585" spans="21:29" x14ac:dyDescent="0.25">
      <c r="U585" s="1" t="s">
        <v>125</v>
      </c>
      <c r="V585" s="1">
        <v>4.4000000000000004</v>
      </c>
      <c r="W585" s="1">
        <v>4</v>
      </c>
      <c r="X585" s="1">
        <v>1</v>
      </c>
      <c r="Y585" s="1">
        <f t="shared" si="123"/>
        <v>0</v>
      </c>
      <c r="Z585" s="1">
        <f t="shared" si="124"/>
        <v>0</v>
      </c>
      <c r="AA585" s="1">
        <f t="shared" si="125"/>
        <v>0</v>
      </c>
      <c r="AB585" s="1">
        <f t="shared" si="126"/>
        <v>1</v>
      </c>
      <c r="AC585" s="1">
        <f t="shared" si="127"/>
        <v>1</v>
      </c>
    </row>
    <row r="586" spans="21:29" x14ac:dyDescent="0.25">
      <c r="U586" s="1" t="s">
        <v>178</v>
      </c>
      <c r="V586" s="1">
        <v>5.3</v>
      </c>
      <c r="W586" s="1">
        <v>4</v>
      </c>
      <c r="X586" s="1">
        <v>1</v>
      </c>
      <c r="Y586" s="1">
        <f t="shared" si="123"/>
        <v>0</v>
      </c>
      <c r="Z586" s="1">
        <f t="shared" si="124"/>
        <v>0</v>
      </c>
      <c r="AA586" s="1">
        <f t="shared" si="125"/>
        <v>0</v>
      </c>
      <c r="AB586" s="1">
        <f t="shared" si="126"/>
        <v>1</v>
      </c>
      <c r="AC586" s="1">
        <f t="shared" si="127"/>
        <v>1</v>
      </c>
    </row>
    <row r="587" spans="21:29" x14ac:dyDescent="0.25">
      <c r="U587" s="1" t="s">
        <v>127</v>
      </c>
      <c r="V587" s="1">
        <v>4.7</v>
      </c>
      <c r="W587" s="1">
        <v>4</v>
      </c>
      <c r="X587" s="1">
        <v>1</v>
      </c>
      <c r="Y587" s="1">
        <f t="shared" si="123"/>
        <v>0</v>
      </c>
      <c r="Z587" s="1">
        <f t="shared" si="124"/>
        <v>0</v>
      </c>
      <c r="AA587" s="1">
        <f t="shared" si="125"/>
        <v>0</v>
      </c>
      <c r="AB587" s="1">
        <f t="shared" si="126"/>
        <v>1</v>
      </c>
      <c r="AC587" s="1">
        <f t="shared" si="127"/>
        <v>1</v>
      </c>
    </row>
    <row r="588" spans="21:29" x14ac:dyDescent="0.25">
      <c r="U588" s="1" t="s">
        <v>188</v>
      </c>
      <c r="V588" s="1">
        <v>4.3</v>
      </c>
      <c r="W588" s="1">
        <v>4</v>
      </c>
      <c r="X588" s="1">
        <v>1</v>
      </c>
      <c r="Y588" s="1">
        <f t="shared" si="123"/>
        <v>0</v>
      </c>
      <c r="Z588" s="1">
        <f t="shared" si="124"/>
        <v>0</v>
      </c>
      <c r="AA588" s="1">
        <f t="shared" si="125"/>
        <v>0</v>
      </c>
      <c r="AB588" s="1">
        <f t="shared" si="126"/>
        <v>1</v>
      </c>
      <c r="AC588" s="1">
        <f t="shared" si="127"/>
        <v>1</v>
      </c>
    </row>
    <row r="589" spans="21:29" x14ac:dyDescent="0.25">
      <c r="U589" s="1" t="s">
        <v>179</v>
      </c>
      <c r="V589" s="1">
        <v>5.4</v>
      </c>
      <c r="W589" s="1">
        <v>4</v>
      </c>
      <c r="X589" s="1">
        <v>1</v>
      </c>
      <c r="Y589" s="1">
        <f t="shared" si="123"/>
        <v>0</v>
      </c>
      <c r="Z589" s="1">
        <f t="shared" si="124"/>
        <v>0</v>
      </c>
      <c r="AA589" s="1">
        <f t="shared" si="125"/>
        <v>0</v>
      </c>
      <c r="AB589" s="1">
        <f t="shared" si="126"/>
        <v>1</v>
      </c>
      <c r="AC589" s="1">
        <f t="shared" si="127"/>
        <v>1</v>
      </c>
    </row>
    <row r="590" spans="21:29" x14ac:dyDescent="0.25">
      <c r="U590" s="1" t="s">
        <v>170</v>
      </c>
      <c r="V590" s="1">
        <v>5.3</v>
      </c>
      <c r="W590" s="1">
        <v>4</v>
      </c>
      <c r="X590" s="1">
        <v>1</v>
      </c>
      <c r="Y590" s="1">
        <f t="shared" si="123"/>
        <v>0</v>
      </c>
      <c r="Z590" s="1">
        <f t="shared" si="124"/>
        <v>0</v>
      </c>
      <c r="AA590" s="1">
        <f t="shared" si="125"/>
        <v>0</v>
      </c>
      <c r="AB590" s="1">
        <f t="shared" si="126"/>
        <v>1</v>
      </c>
      <c r="AC590" s="1">
        <f t="shared" si="127"/>
        <v>1</v>
      </c>
    </row>
    <row r="591" spans="21:29" x14ac:dyDescent="0.25">
      <c r="U591" s="1" t="s">
        <v>159</v>
      </c>
      <c r="V591" s="1">
        <v>4.3</v>
      </c>
      <c r="W591" s="1">
        <v>4</v>
      </c>
      <c r="X591" s="1">
        <v>1</v>
      </c>
      <c r="Y591" s="1">
        <f t="shared" si="123"/>
        <v>0</v>
      </c>
      <c r="Z591" s="1">
        <f t="shared" si="124"/>
        <v>0</v>
      </c>
      <c r="AA591" s="1">
        <f t="shared" si="125"/>
        <v>0</v>
      </c>
      <c r="AB591" s="1">
        <f t="shared" si="126"/>
        <v>1</v>
      </c>
      <c r="AC591" s="1">
        <f t="shared" si="127"/>
        <v>1</v>
      </c>
    </row>
    <row r="592" spans="21:29" x14ac:dyDescent="0.25">
      <c r="U592" s="1" t="s">
        <v>190</v>
      </c>
      <c r="V592" s="1">
        <v>4</v>
      </c>
      <c r="W592" s="1">
        <v>4</v>
      </c>
      <c r="X592" s="1">
        <v>1</v>
      </c>
      <c r="Y592" s="1">
        <f t="shared" si="123"/>
        <v>0</v>
      </c>
      <c r="Z592" s="1">
        <f t="shared" si="124"/>
        <v>0</v>
      </c>
      <c r="AA592" s="1">
        <f t="shared" si="125"/>
        <v>0</v>
      </c>
      <c r="AB592" s="1">
        <f t="shared" si="126"/>
        <v>1</v>
      </c>
      <c r="AC592" s="1">
        <f t="shared" si="127"/>
        <v>1</v>
      </c>
    </row>
    <row r="593" spans="21:29" x14ac:dyDescent="0.25">
      <c r="U593" s="1" t="s">
        <v>66</v>
      </c>
      <c r="V593" s="1">
        <v>4.8</v>
      </c>
      <c r="W593" s="1">
        <v>4</v>
      </c>
      <c r="X593" s="1">
        <v>1</v>
      </c>
      <c r="Y593" s="1">
        <f t="shared" si="123"/>
        <v>0</v>
      </c>
      <c r="Z593" s="1">
        <f t="shared" si="124"/>
        <v>0</v>
      </c>
      <c r="AA593" s="1">
        <f t="shared" si="125"/>
        <v>0</v>
      </c>
      <c r="AB593" s="1">
        <f t="shared" si="126"/>
        <v>1</v>
      </c>
      <c r="AC593" s="1">
        <f t="shared" si="127"/>
        <v>1</v>
      </c>
    </row>
    <row r="594" spans="21:29" x14ac:dyDescent="0.25">
      <c r="U594" s="1" t="s">
        <v>166</v>
      </c>
      <c r="V594" s="1">
        <v>4.3</v>
      </c>
      <c r="W594" s="1">
        <v>4</v>
      </c>
      <c r="X594" s="1">
        <v>1</v>
      </c>
      <c r="Y594" s="1">
        <f t="shared" si="123"/>
        <v>0</v>
      </c>
      <c r="Z594" s="1">
        <f t="shared" si="124"/>
        <v>0</v>
      </c>
      <c r="AA594" s="1">
        <f t="shared" si="125"/>
        <v>0</v>
      </c>
      <c r="AB594" s="1">
        <f t="shared" si="126"/>
        <v>1</v>
      </c>
      <c r="AC594" s="1">
        <f t="shared" si="127"/>
        <v>1</v>
      </c>
    </row>
    <row r="595" spans="21:29" x14ac:dyDescent="0.25">
      <c r="U595" s="1" t="s">
        <v>106</v>
      </c>
      <c r="V595" s="1">
        <v>4.3</v>
      </c>
      <c r="W595" s="1">
        <v>4</v>
      </c>
      <c r="X595" s="1">
        <v>1</v>
      </c>
      <c r="Y595" s="1">
        <f t="shared" si="123"/>
        <v>0</v>
      </c>
      <c r="Z595" s="1">
        <f t="shared" si="124"/>
        <v>0</v>
      </c>
      <c r="AA595" s="1">
        <f t="shared" si="125"/>
        <v>0</v>
      </c>
      <c r="AB595" s="1">
        <f t="shared" si="126"/>
        <v>1</v>
      </c>
      <c r="AC595" s="1">
        <f t="shared" si="127"/>
        <v>1</v>
      </c>
    </row>
    <row r="596" spans="21:29" x14ac:dyDescent="0.25">
      <c r="U596" s="1" t="s">
        <v>201</v>
      </c>
      <c r="V596" s="1">
        <v>3.9</v>
      </c>
      <c r="W596" s="1">
        <v>4</v>
      </c>
      <c r="X596" s="1">
        <v>1</v>
      </c>
      <c r="Y596" s="1">
        <f t="shared" si="123"/>
        <v>0</v>
      </c>
      <c r="Z596" s="1">
        <f t="shared" si="124"/>
        <v>0</v>
      </c>
      <c r="AA596" s="1">
        <f t="shared" si="125"/>
        <v>0</v>
      </c>
      <c r="AB596" s="1">
        <f t="shared" si="126"/>
        <v>1</v>
      </c>
      <c r="AC596" s="1">
        <f t="shared" si="127"/>
        <v>1</v>
      </c>
    </row>
    <row r="597" spans="21:29" x14ac:dyDescent="0.25">
      <c r="U597" s="1" t="s">
        <v>188</v>
      </c>
      <c r="V597" s="1">
        <v>4.3</v>
      </c>
      <c r="W597" s="1">
        <v>4</v>
      </c>
      <c r="X597" s="1">
        <v>1</v>
      </c>
      <c r="Y597" s="1">
        <f t="shared" si="123"/>
        <v>0</v>
      </c>
      <c r="Z597" s="1">
        <f t="shared" si="124"/>
        <v>0</v>
      </c>
      <c r="AA597" s="1">
        <f t="shared" si="125"/>
        <v>0</v>
      </c>
      <c r="AB597" s="1">
        <f t="shared" si="126"/>
        <v>1</v>
      </c>
      <c r="AC597" s="1">
        <f t="shared" si="127"/>
        <v>1</v>
      </c>
    </row>
    <row r="598" spans="21:29" x14ac:dyDescent="0.25">
      <c r="U598" s="1" t="s">
        <v>179</v>
      </c>
      <c r="V598" s="1">
        <v>5.4</v>
      </c>
      <c r="W598" s="1">
        <v>4</v>
      </c>
      <c r="X598" s="1">
        <v>1</v>
      </c>
      <c r="Y598" s="1">
        <f t="shared" si="123"/>
        <v>0</v>
      </c>
      <c r="Z598" s="1">
        <f t="shared" si="124"/>
        <v>0</v>
      </c>
      <c r="AA598" s="1">
        <f t="shared" si="125"/>
        <v>0</v>
      </c>
      <c r="AB598" s="1">
        <f t="shared" si="126"/>
        <v>1</v>
      </c>
      <c r="AC598" s="1">
        <f t="shared" si="127"/>
        <v>1</v>
      </c>
    </row>
    <row r="599" spans="21:29" x14ac:dyDescent="0.25">
      <c r="U599" s="1" t="s">
        <v>143</v>
      </c>
      <c r="V599" s="1">
        <v>4.5999999999999996</v>
      </c>
      <c r="W599" s="1">
        <v>4</v>
      </c>
      <c r="X599" s="1">
        <v>1</v>
      </c>
      <c r="Y599" s="1">
        <f t="shared" si="123"/>
        <v>0</v>
      </c>
      <c r="Z599" s="1">
        <f t="shared" si="124"/>
        <v>0</v>
      </c>
      <c r="AA599" s="1">
        <f t="shared" si="125"/>
        <v>0</v>
      </c>
      <c r="AB599" s="1">
        <f t="shared" si="126"/>
        <v>1</v>
      </c>
      <c r="AC599" s="1">
        <f t="shared" si="127"/>
        <v>1</v>
      </c>
    </row>
    <row r="600" spans="21:29" x14ac:dyDescent="0.25">
      <c r="U600" s="1" t="s">
        <v>64</v>
      </c>
      <c r="V600" s="1">
        <v>4.5</v>
      </c>
      <c r="W600" s="1">
        <v>4</v>
      </c>
      <c r="X600" s="1">
        <v>1</v>
      </c>
      <c r="Y600" s="1">
        <f t="shared" si="123"/>
        <v>0</v>
      </c>
      <c r="Z600" s="1">
        <f t="shared" si="124"/>
        <v>0</v>
      </c>
      <c r="AA600" s="1">
        <f t="shared" si="125"/>
        <v>0</v>
      </c>
      <c r="AB600" s="1">
        <f t="shared" si="126"/>
        <v>1</v>
      </c>
      <c r="AC600" s="1">
        <f t="shared" si="127"/>
        <v>1</v>
      </c>
    </row>
    <row r="601" spans="21:29" x14ac:dyDescent="0.25">
      <c r="U601" s="1" t="s">
        <v>69</v>
      </c>
      <c r="V601" s="1">
        <v>4.4000000000000004</v>
      </c>
      <c r="W601" s="1">
        <v>4</v>
      </c>
      <c r="X601" s="1">
        <v>1</v>
      </c>
      <c r="Y601" s="1">
        <f t="shared" si="123"/>
        <v>0</v>
      </c>
      <c r="Z601" s="1">
        <f t="shared" si="124"/>
        <v>0</v>
      </c>
      <c r="AA601" s="1">
        <f t="shared" si="125"/>
        <v>0</v>
      </c>
      <c r="AB601" s="1">
        <f t="shared" si="126"/>
        <v>1</v>
      </c>
      <c r="AC601" s="1">
        <f t="shared" si="127"/>
        <v>1</v>
      </c>
    </row>
    <row r="602" spans="21:29" x14ac:dyDescent="0.25">
      <c r="U602" s="1" t="s">
        <v>75</v>
      </c>
      <c r="V602" s="1">
        <v>4.3</v>
      </c>
      <c r="W602" s="1">
        <v>4</v>
      </c>
      <c r="X602" s="1">
        <v>1</v>
      </c>
      <c r="Y602" s="1">
        <f t="shared" si="123"/>
        <v>0</v>
      </c>
      <c r="Z602" s="1">
        <f t="shared" si="124"/>
        <v>0</v>
      </c>
      <c r="AA602" s="1">
        <f t="shared" si="125"/>
        <v>0</v>
      </c>
      <c r="AB602" s="1">
        <f t="shared" si="126"/>
        <v>1</v>
      </c>
      <c r="AC602" s="1">
        <f t="shared" si="127"/>
        <v>1</v>
      </c>
    </row>
    <row r="603" spans="21:29" x14ac:dyDescent="0.25">
      <c r="U603" s="1" t="s">
        <v>187</v>
      </c>
      <c r="V603" s="1">
        <v>4.4000000000000004</v>
      </c>
      <c r="W603" s="1">
        <v>4</v>
      </c>
      <c r="X603" s="1">
        <v>1</v>
      </c>
      <c r="Y603" s="1">
        <f t="shared" si="123"/>
        <v>0</v>
      </c>
      <c r="Z603" s="1">
        <f t="shared" si="124"/>
        <v>0</v>
      </c>
      <c r="AA603" s="1">
        <f t="shared" si="125"/>
        <v>0</v>
      </c>
      <c r="AB603" s="1">
        <f t="shared" si="126"/>
        <v>1</v>
      </c>
      <c r="AC603" s="1">
        <f t="shared" si="127"/>
        <v>1</v>
      </c>
    </row>
    <row r="604" spans="21:29" x14ac:dyDescent="0.25">
      <c r="U604" s="1" t="s">
        <v>203</v>
      </c>
      <c r="V604" s="1">
        <v>4.3</v>
      </c>
      <c r="W604" s="1">
        <v>4</v>
      </c>
      <c r="X604" s="1">
        <v>1</v>
      </c>
      <c r="Y604" s="1">
        <f t="shared" si="123"/>
        <v>0</v>
      </c>
      <c r="Z604" s="1">
        <f t="shared" si="124"/>
        <v>0</v>
      </c>
      <c r="AA604" s="1">
        <f t="shared" si="125"/>
        <v>0</v>
      </c>
      <c r="AB604" s="1">
        <f t="shared" si="126"/>
        <v>1</v>
      </c>
      <c r="AC604" s="1">
        <f t="shared" si="127"/>
        <v>1</v>
      </c>
    </row>
    <row r="605" spans="21:29" x14ac:dyDescent="0.25">
      <c r="U605" s="1" t="s">
        <v>86</v>
      </c>
      <c r="V605" s="1">
        <v>4.3</v>
      </c>
      <c r="W605" s="1">
        <v>4</v>
      </c>
      <c r="X605" s="1">
        <v>1</v>
      </c>
      <c r="Y605" s="1">
        <f t="shared" si="123"/>
        <v>0</v>
      </c>
      <c r="Z605" s="1">
        <f t="shared" si="124"/>
        <v>0</v>
      </c>
      <c r="AA605" s="1">
        <f t="shared" si="125"/>
        <v>0</v>
      </c>
      <c r="AB605" s="1">
        <f t="shared" si="126"/>
        <v>1</v>
      </c>
      <c r="AC605" s="1">
        <f t="shared" si="127"/>
        <v>1</v>
      </c>
    </row>
    <row r="606" spans="21:29" x14ac:dyDescent="0.25">
      <c r="U606" s="1" t="s">
        <v>97</v>
      </c>
      <c r="V606" s="1">
        <v>4.5</v>
      </c>
      <c r="W606" s="1">
        <v>4</v>
      </c>
      <c r="X606" s="1">
        <v>1</v>
      </c>
      <c r="Y606" s="1">
        <f t="shared" si="123"/>
        <v>0</v>
      </c>
      <c r="Z606" s="1">
        <f t="shared" si="124"/>
        <v>0</v>
      </c>
      <c r="AA606" s="1">
        <f t="shared" si="125"/>
        <v>0</v>
      </c>
      <c r="AB606" s="1">
        <f t="shared" si="126"/>
        <v>1</v>
      </c>
      <c r="AC606" s="1">
        <f t="shared" si="127"/>
        <v>1</v>
      </c>
    </row>
    <row r="607" spans="21:29" x14ac:dyDescent="0.25">
      <c r="U607" s="1" t="s">
        <v>175</v>
      </c>
      <c r="V607" s="1">
        <v>3.9</v>
      </c>
      <c r="W607" s="1">
        <v>4</v>
      </c>
      <c r="X607" s="1">
        <v>1</v>
      </c>
      <c r="Y607" s="1">
        <f t="shared" si="123"/>
        <v>0</v>
      </c>
      <c r="Z607" s="1">
        <f t="shared" si="124"/>
        <v>0</v>
      </c>
      <c r="AA607" s="1">
        <f t="shared" si="125"/>
        <v>0</v>
      </c>
      <c r="AB607" s="1">
        <f t="shared" si="126"/>
        <v>1</v>
      </c>
      <c r="AC607" s="1">
        <f t="shared" si="127"/>
        <v>1</v>
      </c>
    </row>
    <row r="608" spans="21:29" x14ac:dyDescent="0.25">
      <c r="U608" s="1" t="s">
        <v>108</v>
      </c>
      <c r="V608" s="1">
        <v>4.4000000000000004</v>
      </c>
      <c r="W608" s="1">
        <v>4</v>
      </c>
      <c r="X608" s="1">
        <v>1</v>
      </c>
      <c r="Y608" s="1">
        <f t="shared" si="123"/>
        <v>0</v>
      </c>
      <c r="Z608" s="1">
        <f t="shared" si="124"/>
        <v>0</v>
      </c>
      <c r="AA608" s="1">
        <f t="shared" si="125"/>
        <v>0</v>
      </c>
      <c r="AB608" s="1">
        <f t="shared" si="126"/>
        <v>1</v>
      </c>
      <c r="AC608" s="1">
        <f t="shared" si="127"/>
        <v>1</v>
      </c>
    </row>
    <row r="609" spans="21:29" x14ac:dyDescent="0.25">
      <c r="U609" s="1" t="s">
        <v>75</v>
      </c>
      <c r="V609" s="1">
        <v>4.3</v>
      </c>
      <c r="W609" s="1">
        <v>4</v>
      </c>
      <c r="X609" s="1">
        <v>1</v>
      </c>
      <c r="Y609" s="1">
        <f t="shared" si="123"/>
        <v>0</v>
      </c>
      <c r="Z609" s="1">
        <f t="shared" si="124"/>
        <v>0</v>
      </c>
      <c r="AA609" s="1">
        <f t="shared" si="125"/>
        <v>0</v>
      </c>
      <c r="AB609" s="1">
        <f t="shared" si="126"/>
        <v>1</v>
      </c>
      <c r="AC609" s="1">
        <f t="shared" si="127"/>
        <v>1</v>
      </c>
    </row>
    <row r="610" spans="21:29" x14ac:dyDescent="0.25">
      <c r="U610" s="1" t="s">
        <v>194</v>
      </c>
      <c r="V610" s="1">
        <v>5.2</v>
      </c>
      <c r="W610" s="1">
        <v>4</v>
      </c>
      <c r="X610" s="1">
        <v>1</v>
      </c>
      <c r="Y610" s="1">
        <f t="shared" si="123"/>
        <v>0</v>
      </c>
      <c r="Z610" s="1">
        <f t="shared" si="124"/>
        <v>0</v>
      </c>
      <c r="AA610" s="1">
        <f t="shared" si="125"/>
        <v>0</v>
      </c>
      <c r="AB610" s="1">
        <f t="shared" si="126"/>
        <v>1</v>
      </c>
      <c r="AC610" s="1">
        <f t="shared" si="127"/>
        <v>1</v>
      </c>
    </row>
    <row r="611" spans="21:29" x14ac:dyDescent="0.25">
      <c r="U611" s="1" t="s">
        <v>64</v>
      </c>
      <c r="V611" s="1">
        <v>4.5</v>
      </c>
      <c r="W611" s="1">
        <v>4</v>
      </c>
      <c r="X611" s="1">
        <v>1</v>
      </c>
      <c r="Y611" s="1">
        <f t="shared" si="123"/>
        <v>0</v>
      </c>
      <c r="Z611" s="1">
        <f t="shared" si="124"/>
        <v>0</v>
      </c>
      <c r="AA611" s="1">
        <f t="shared" si="125"/>
        <v>0</v>
      </c>
      <c r="AB611" s="1">
        <f t="shared" si="126"/>
        <v>1</v>
      </c>
      <c r="AC611" s="1">
        <f t="shared" si="127"/>
        <v>1</v>
      </c>
    </row>
    <row r="612" spans="21:29" x14ac:dyDescent="0.25">
      <c r="U612" s="1" t="s">
        <v>88</v>
      </c>
      <c r="V612" s="1">
        <v>4.5</v>
      </c>
      <c r="W612" s="1">
        <v>4</v>
      </c>
      <c r="X612" s="1">
        <v>1</v>
      </c>
      <c r="Y612" s="1">
        <f t="shared" si="123"/>
        <v>0</v>
      </c>
      <c r="Z612" s="1">
        <f t="shared" si="124"/>
        <v>0</v>
      </c>
      <c r="AA612" s="1">
        <f t="shared" si="125"/>
        <v>0</v>
      </c>
      <c r="AB612" s="1">
        <f t="shared" si="126"/>
        <v>1</v>
      </c>
      <c r="AC612" s="1">
        <f t="shared" si="127"/>
        <v>1</v>
      </c>
    </row>
    <row r="613" spans="21:29" x14ac:dyDescent="0.25">
      <c r="U613" s="1" t="s">
        <v>200</v>
      </c>
      <c r="V613" s="1">
        <v>4.4000000000000004</v>
      </c>
      <c r="W613" s="1">
        <v>4</v>
      </c>
      <c r="X613" s="1">
        <v>1</v>
      </c>
      <c r="Y613" s="1">
        <f t="shared" si="123"/>
        <v>0</v>
      </c>
      <c r="Z613" s="1">
        <f t="shared" si="124"/>
        <v>0</v>
      </c>
      <c r="AA613" s="1">
        <f t="shared" si="125"/>
        <v>0</v>
      </c>
      <c r="AB613" s="1">
        <f t="shared" si="126"/>
        <v>1</v>
      </c>
      <c r="AC613" s="1">
        <f t="shared" si="127"/>
        <v>1</v>
      </c>
    </row>
    <row r="614" spans="21:29" x14ac:dyDescent="0.25">
      <c r="U614" s="1" t="s">
        <v>106</v>
      </c>
      <c r="V614" s="1">
        <v>4.3</v>
      </c>
      <c r="W614" s="1">
        <v>4</v>
      </c>
      <c r="X614" s="1">
        <v>1</v>
      </c>
      <c r="Y614" s="1">
        <f t="shared" si="123"/>
        <v>0</v>
      </c>
      <c r="Z614" s="1">
        <f t="shared" si="124"/>
        <v>0</v>
      </c>
      <c r="AA614" s="1">
        <f t="shared" si="125"/>
        <v>0</v>
      </c>
      <c r="AB614" s="1">
        <f t="shared" si="126"/>
        <v>1</v>
      </c>
      <c r="AC614" s="1">
        <f t="shared" si="127"/>
        <v>1</v>
      </c>
    </row>
    <row r="615" spans="21:29" x14ac:dyDescent="0.25">
      <c r="U615" s="1" t="s">
        <v>111</v>
      </c>
      <c r="V615" s="1">
        <v>4.5</v>
      </c>
      <c r="W615" s="1">
        <v>4</v>
      </c>
      <c r="X615" s="1">
        <v>1</v>
      </c>
      <c r="Y615" s="1">
        <f t="shared" si="123"/>
        <v>0</v>
      </c>
      <c r="Z615" s="1">
        <f t="shared" si="124"/>
        <v>0</v>
      </c>
      <c r="AA615" s="1">
        <f t="shared" si="125"/>
        <v>0</v>
      </c>
      <c r="AB615" s="1">
        <f t="shared" si="126"/>
        <v>1</v>
      </c>
      <c r="AC615" s="1">
        <f t="shared" si="127"/>
        <v>1</v>
      </c>
    </row>
    <row r="616" spans="21:29" x14ac:dyDescent="0.25">
      <c r="U616" s="1" t="s">
        <v>147</v>
      </c>
      <c r="V616" s="1">
        <v>5.0999999999999996</v>
      </c>
      <c r="W616" s="1">
        <v>4</v>
      </c>
      <c r="X616" s="1">
        <v>1</v>
      </c>
      <c r="Y616" s="1">
        <f t="shared" si="123"/>
        <v>0</v>
      </c>
      <c r="Z616" s="1">
        <f t="shared" si="124"/>
        <v>0</v>
      </c>
      <c r="AA616" s="1">
        <f t="shared" si="125"/>
        <v>0</v>
      </c>
      <c r="AB616" s="1">
        <f t="shared" si="126"/>
        <v>1</v>
      </c>
      <c r="AC616" s="1">
        <f t="shared" si="127"/>
        <v>1</v>
      </c>
    </row>
    <row r="617" spans="21:29" x14ac:dyDescent="0.25">
      <c r="U617" s="1" t="s">
        <v>152</v>
      </c>
      <c r="V617" s="1">
        <v>4.5</v>
      </c>
      <c r="W617" s="1">
        <v>4</v>
      </c>
      <c r="X617" s="1">
        <v>1</v>
      </c>
      <c r="Y617" s="1">
        <f t="shared" si="123"/>
        <v>0</v>
      </c>
      <c r="Z617" s="1">
        <f t="shared" si="124"/>
        <v>0</v>
      </c>
      <c r="AA617" s="1">
        <f t="shared" si="125"/>
        <v>0</v>
      </c>
      <c r="AB617" s="1">
        <f t="shared" si="126"/>
        <v>1</v>
      </c>
      <c r="AC617" s="1">
        <f t="shared" si="127"/>
        <v>1</v>
      </c>
    </row>
    <row r="618" spans="21:29" x14ac:dyDescent="0.25">
      <c r="U618" s="1" t="s">
        <v>60</v>
      </c>
      <c r="V618" s="1">
        <v>5.3</v>
      </c>
      <c r="W618" s="1">
        <v>4</v>
      </c>
      <c r="X618" s="1">
        <v>1</v>
      </c>
      <c r="Y618" s="1">
        <f t="shared" si="123"/>
        <v>0</v>
      </c>
      <c r="Z618" s="1">
        <f t="shared" si="124"/>
        <v>0</v>
      </c>
      <c r="AA618" s="1">
        <f t="shared" si="125"/>
        <v>0</v>
      </c>
      <c r="AB618" s="1">
        <f t="shared" si="126"/>
        <v>1</v>
      </c>
      <c r="AC618" s="1">
        <f t="shared" si="127"/>
        <v>1</v>
      </c>
    </row>
    <row r="619" spans="21:29" x14ac:dyDescent="0.25">
      <c r="U619" s="1" t="s">
        <v>145</v>
      </c>
      <c r="V619" s="1">
        <v>4.7</v>
      </c>
      <c r="W619" s="1">
        <v>4</v>
      </c>
      <c r="X619" s="1">
        <v>1</v>
      </c>
      <c r="Y619" s="1">
        <f t="shared" si="123"/>
        <v>0</v>
      </c>
      <c r="Z619" s="1">
        <f t="shared" si="124"/>
        <v>0</v>
      </c>
      <c r="AA619" s="1">
        <f t="shared" si="125"/>
        <v>0</v>
      </c>
      <c r="AB619" s="1">
        <f t="shared" si="126"/>
        <v>1</v>
      </c>
      <c r="AC619" s="1">
        <f t="shared" si="127"/>
        <v>1</v>
      </c>
    </row>
    <row r="620" spans="21:29" x14ac:dyDescent="0.25">
      <c r="U620" s="1" t="s">
        <v>154</v>
      </c>
      <c r="V620" s="1">
        <v>5.7</v>
      </c>
      <c r="W620" s="1">
        <v>4</v>
      </c>
      <c r="X620" s="1">
        <v>1</v>
      </c>
      <c r="Y620" s="1">
        <f t="shared" si="123"/>
        <v>0</v>
      </c>
      <c r="Z620" s="1">
        <f t="shared" si="124"/>
        <v>0</v>
      </c>
      <c r="AA620" s="1">
        <f t="shared" si="125"/>
        <v>0</v>
      </c>
      <c r="AB620" s="1">
        <f t="shared" si="126"/>
        <v>1</v>
      </c>
      <c r="AC620" s="1">
        <f t="shared" si="127"/>
        <v>1</v>
      </c>
    </row>
    <row r="621" spans="21:29" x14ac:dyDescent="0.25">
      <c r="U621" s="1" t="s">
        <v>101</v>
      </c>
      <c r="V621" s="1">
        <v>4.9000000000000004</v>
      </c>
      <c r="W621" s="1">
        <v>4</v>
      </c>
      <c r="X621" s="1">
        <v>1</v>
      </c>
      <c r="Y621" s="1">
        <f t="shared" si="123"/>
        <v>0</v>
      </c>
      <c r="Z621" s="1">
        <f t="shared" si="124"/>
        <v>0</v>
      </c>
      <c r="AA621" s="1">
        <f t="shared" si="125"/>
        <v>0</v>
      </c>
      <c r="AB621" s="1">
        <f t="shared" si="126"/>
        <v>1</v>
      </c>
      <c r="AC621" s="1">
        <f t="shared" si="127"/>
        <v>1</v>
      </c>
    </row>
    <row r="622" spans="21:29" x14ac:dyDescent="0.25">
      <c r="U622" s="1" t="s">
        <v>200</v>
      </c>
      <c r="V622" s="1">
        <v>4.4000000000000004</v>
      </c>
      <c r="W622" s="1">
        <v>4</v>
      </c>
      <c r="X622" s="1">
        <v>1</v>
      </c>
      <c r="Y622" s="1">
        <f t="shared" si="123"/>
        <v>0</v>
      </c>
      <c r="Z622" s="1">
        <f t="shared" si="124"/>
        <v>0</v>
      </c>
      <c r="AA622" s="1">
        <f t="shared" si="125"/>
        <v>0</v>
      </c>
      <c r="AB622" s="1">
        <f t="shared" si="126"/>
        <v>1</v>
      </c>
      <c r="AC622" s="1">
        <f t="shared" si="127"/>
        <v>1</v>
      </c>
    </row>
    <row r="623" spans="21:29" x14ac:dyDescent="0.25">
      <c r="U623" s="1" t="s">
        <v>169</v>
      </c>
      <c r="V623" s="1">
        <v>4.5</v>
      </c>
      <c r="W623" s="1">
        <v>4</v>
      </c>
      <c r="X623" s="1">
        <v>1</v>
      </c>
      <c r="Y623" s="1">
        <f t="shared" si="123"/>
        <v>0</v>
      </c>
      <c r="Z623" s="1">
        <f t="shared" si="124"/>
        <v>0</v>
      </c>
      <c r="AA623" s="1">
        <f t="shared" si="125"/>
        <v>0</v>
      </c>
      <c r="AB623" s="1">
        <f t="shared" si="126"/>
        <v>1</v>
      </c>
      <c r="AC623" s="1">
        <f t="shared" si="127"/>
        <v>1</v>
      </c>
    </row>
    <row r="624" spans="21:29" x14ac:dyDescent="0.25">
      <c r="U624" s="1" t="s">
        <v>89</v>
      </c>
      <c r="V624" s="1">
        <v>6.2</v>
      </c>
      <c r="W624" s="1">
        <v>4</v>
      </c>
      <c r="X624" s="1">
        <v>1</v>
      </c>
      <c r="Y624" s="1">
        <f t="shared" si="123"/>
        <v>0</v>
      </c>
      <c r="Z624" s="1">
        <f t="shared" si="124"/>
        <v>0</v>
      </c>
      <c r="AA624" s="1">
        <f t="shared" si="125"/>
        <v>0</v>
      </c>
      <c r="AB624" s="1">
        <f t="shared" si="126"/>
        <v>1</v>
      </c>
      <c r="AC624" s="1">
        <f t="shared" si="127"/>
        <v>1</v>
      </c>
    </row>
    <row r="625" spans="21:29" x14ac:dyDescent="0.25">
      <c r="U625" s="1" t="s">
        <v>118</v>
      </c>
      <c r="V625" s="1">
        <v>6.2</v>
      </c>
      <c r="W625" s="1">
        <v>4</v>
      </c>
      <c r="X625" s="1">
        <v>1</v>
      </c>
      <c r="Y625" s="1">
        <f t="shared" si="123"/>
        <v>0</v>
      </c>
      <c r="Z625" s="1">
        <f t="shared" si="124"/>
        <v>0</v>
      </c>
      <c r="AA625" s="1">
        <f t="shared" si="125"/>
        <v>0</v>
      </c>
      <c r="AB625" s="1">
        <f t="shared" si="126"/>
        <v>1</v>
      </c>
      <c r="AC625" s="1">
        <f t="shared" si="127"/>
        <v>1</v>
      </c>
    </row>
    <row r="626" spans="21:29" x14ac:dyDescent="0.25">
      <c r="U626" s="1" t="s">
        <v>59</v>
      </c>
      <c r="V626" s="1">
        <v>6.7</v>
      </c>
      <c r="W626" s="1">
        <v>4</v>
      </c>
      <c r="X626" s="1">
        <v>1</v>
      </c>
      <c r="Y626" s="1">
        <f t="shared" si="123"/>
        <v>0</v>
      </c>
      <c r="Z626" s="1">
        <f t="shared" si="124"/>
        <v>0</v>
      </c>
      <c r="AA626" s="1">
        <f t="shared" si="125"/>
        <v>0</v>
      </c>
      <c r="AB626" s="1">
        <f t="shared" si="126"/>
        <v>1</v>
      </c>
      <c r="AC626" s="1">
        <f t="shared" si="127"/>
        <v>1</v>
      </c>
    </row>
    <row r="627" spans="21:29" x14ac:dyDescent="0.25">
      <c r="U627" s="1" t="s">
        <v>163</v>
      </c>
      <c r="V627" s="1">
        <v>5.6</v>
      </c>
      <c r="W627" s="1">
        <v>4</v>
      </c>
      <c r="X627" s="1">
        <v>1</v>
      </c>
      <c r="Y627" s="1">
        <f t="shared" si="123"/>
        <v>0</v>
      </c>
      <c r="Z627" s="1">
        <f t="shared" si="124"/>
        <v>0</v>
      </c>
      <c r="AA627" s="1">
        <f t="shared" si="125"/>
        <v>0</v>
      </c>
      <c r="AB627" s="1">
        <f t="shared" si="126"/>
        <v>1</v>
      </c>
      <c r="AC627" s="1">
        <f t="shared" si="127"/>
        <v>1</v>
      </c>
    </row>
    <row r="628" spans="21:29" x14ac:dyDescent="0.25">
      <c r="U628" s="1" t="s">
        <v>100</v>
      </c>
      <c r="V628" s="1">
        <v>4.8</v>
      </c>
      <c r="W628" s="1">
        <v>4</v>
      </c>
      <c r="X628" s="1">
        <v>1</v>
      </c>
      <c r="Y628" s="1">
        <f t="shared" si="123"/>
        <v>0</v>
      </c>
      <c r="Z628" s="1">
        <f t="shared" si="124"/>
        <v>0</v>
      </c>
      <c r="AA628" s="1">
        <f t="shared" si="125"/>
        <v>0</v>
      </c>
      <c r="AB628" s="1">
        <f t="shared" si="126"/>
        <v>1</v>
      </c>
      <c r="AC628" s="1">
        <f t="shared" si="127"/>
        <v>1</v>
      </c>
    </row>
    <row r="629" spans="21:29" x14ac:dyDescent="0.25">
      <c r="U629" s="1" t="s">
        <v>105</v>
      </c>
      <c r="V629" s="1">
        <v>4.4000000000000004</v>
      </c>
      <c r="W629" s="1">
        <v>4</v>
      </c>
      <c r="X629" s="1">
        <v>1</v>
      </c>
      <c r="Y629" s="1">
        <f t="shared" si="123"/>
        <v>0</v>
      </c>
      <c r="Z629" s="1">
        <f t="shared" si="124"/>
        <v>0</v>
      </c>
      <c r="AA629" s="1">
        <f t="shared" si="125"/>
        <v>0</v>
      </c>
      <c r="AB629" s="1">
        <f t="shared" si="126"/>
        <v>1</v>
      </c>
      <c r="AC629" s="1">
        <f t="shared" si="127"/>
        <v>1</v>
      </c>
    </row>
    <row r="630" spans="21:29" x14ac:dyDescent="0.25">
      <c r="U630" s="1" t="s">
        <v>124</v>
      </c>
      <c r="V630" s="1">
        <v>4.5</v>
      </c>
      <c r="W630" s="1">
        <v>4</v>
      </c>
      <c r="X630" s="1">
        <v>1</v>
      </c>
      <c r="Y630" s="1">
        <f t="shared" si="123"/>
        <v>0</v>
      </c>
      <c r="Z630" s="1">
        <f t="shared" si="124"/>
        <v>0</v>
      </c>
      <c r="AA630" s="1">
        <f t="shared" si="125"/>
        <v>0</v>
      </c>
      <c r="AB630" s="1">
        <f t="shared" si="126"/>
        <v>1</v>
      </c>
      <c r="AC630" s="1">
        <f t="shared" si="127"/>
        <v>1</v>
      </c>
    </row>
    <row r="631" spans="21:29" x14ac:dyDescent="0.25">
      <c r="U631" s="1" t="s">
        <v>150</v>
      </c>
      <c r="V631" s="1">
        <v>5.7</v>
      </c>
      <c r="W631" s="1">
        <v>4</v>
      </c>
      <c r="X631" s="1">
        <v>1</v>
      </c>
      <c r="Y631" s="1">
        <f t="shared" si="123"/>
        <v>0</v>
      </c>
      <c r="Z631" s="1">
        <f t="shared" si="124"/>
        <v>0</v>
      </c>
      <c r="AA631" s="1">
        <f t="shared" si="125"/>
        <v>0</v>
      </c>
      <c r="AB631" s="1">
        <f t="shared" si="126"/>
        <v>1</v>
      </c>
      <c r="AC631" s="1">
        <f t="shared" si="127"/>
        <v>1</v>
      </c>
    </row>
    <row r="632" spans="21:29" x14ac:dyDescent="0.25">
      <c r="U632" s="1" t="s">
        <v>160</v>
      </c>
      <c r="V632" s="1">
        <v>3.9</v>
      </c>
      <c r="W632" s="1">
        <v>4</v>
      </c>
      <c r="X632" s="1">
        <v>1</v>
      </c>
      <c r="Y632" s="1">
        <f t="shared" si="123"/>
        <v>0</v>
      </c>
      <c r="Z632" s="1">
        <f t="shared" si="124"/>
        <v>0</v>
      </c>
      <c r="AA632" s="1">
        <f t="shared" si="125"/>
        <v>0</v>
      </c>
      <c r="AB632" s="1">
        <f t="shared" si="126"/>
        <v>1</v>
      </c>
      <c r="AC632" s="1">
        <f t="shared" si="127"/>
        <v>1</v>
      </c>
    </row>
    <row r="633" spans="21:29" x14ac:dyDescent="0.25">
      <c r="U633" s="1" t="s">
        <v>64</v>
      </c>
      <c r="V633" s="1">
        <v>4.5</v>
      </c>
      <c r="W633" s="1">
        <v>4</v>
      </c>
      <c r="X633" s="1">
        <v>1</v>
      </c>
      <c r="Y633" s="1">
        <f t="shared" ref="Y633:Y696" si="128">IF(AND((10&gt;X633),(X633&gt;W633),(W633&gt;2)),1,0)</f>
        <v>0</v>
      </c>
      <c r="Z633" s="1">
        <f t="shared" si="124"/>
        <v>0</v>
      </c>
      <c r="AA633" s="1">
        <f t="shared" si="125"/>
        <v>0</v>
      </c>
      <c r="AB633" s="1">
        <f t="shared" si="126"/>
        <v>1</v>
      </c>
      <c r="AC633" s="1">
        <f t="shared" si="127"/>
        <v>1</v>
      </c>
    </row>
    <row r="634" spans="21:29" x14ac:dyDescent="0.25">
      <c r="U634" s="1" t="s">
        <v>97</v>
      </c>
      <c r="V634" s="1">
        <v>4.5</v>
      </c>
      <c r="W634" s="1">
        <v>4</v>
      </c>
      <c r="X634" s="1">
        <v>1</v>
      </c>
      <c r="Y634" s="1">
        <f t="shared" si="128"/>
        <v>0</v>
      </c>
      <c r="Z634" s="1">
        <f t="shared" si="124"/>
        <v>0</v>
      </c>
      <c r="AA634" s="1">
        <f t="shared" si="125"/>
        <v>0</v>
      </c>
      <c r="AB634" s="1">
        <f t="shared" si="126"/>
        <v>1</v>
      </c>
      <c r="AC634" s="1">
        <f t="shared" si="127"/>
        <v>1</v>
      </c>
    </row>
    <row r="635" spans="21:29" x14ac:dyDescent="0.25">
      <c r="U635" s="1" t="s">
        <v>182</v>
      </c>
      <c r="V635" s="1">
        <v>5.0999999999999996</v>
      </c>
      <c r="W635" s="1">
        <v>4</v>
      </c>
      <c r="X635" s="1">
        <v>1</v>
      </c>
      <c r="Y635" s="1">
        <f t="shared" si="128"/>
        <v>0</v>
      </c>
      <c r="Z635" s="1">
        <f t="shared" si="124"/>
        <v>0</v>
      </c>
      <c r="AA635" s="1">
        <f t="shared" si="125"/>
        <v>0</v>
      </c>
      <c r="AB635" s="1">
        <f t="shared" si="126"/>
        <v>1</v>
      </c>
      <c r="AC635" s="1">
        <f t="shared" si="127"/>
        <v>1</v>
      </c>
    </row>
    <row r="636" spans="21:29" x14ac:dyDescent="0.25">
      <c r="U636" s="1" t="s">
        <v>73</v>
      </c>
      <c r="V636" s="1">
        <v>4.3</v>
      </c>
      <c r="W636" s="1">
        <v>4</v>
      </c>
      <c r="X636" s="1">
        <v>1</v>
      </c>
      <c r="Y636" s="1">
        <f t="shared" si="128"/>
        <v>0</v>
      </c>
      <c r="Z636" s="1">
        <f t="shared" si="124"/>
        <v>0</v>
      </c>
      <c r="AA636" s="1">
        <f t="shared" si="125"/>
        <v>0</v>
      </c>
      <c r="AB636" s="1">
        <f t="shared" si="126"/>
        <v>1</v>
      </c>
      <c r="AC636" s="1">
        <f t="shared" si="127"/>
        <v>1</v>
      </c>
    </row>
    <row r="637" spans="21:29" x14ac:dyDescent="0.25">
      <c r="U637" s="1" t="s">
        <v>112</v>
      </c>
      <c r="V637" s="1">
        <v>4.9000000000000004</v>
      </c>
      <c r="W637" s="1">
        <v>4</v>
      </c>
      <c r="X637" s="1">
        <v>1</v>
      </c>
      <c r="Y637" s="1">
        <f t="shared" si="128"/>
        <v>0</v>
      </c>
      <c r="Z637" s="1">
        <f t="shared" si="124"/>
        <v>0</v>
      </c>
      <c r="AA637" s="1">
        <f t="shared" si="125"/>
        <v>0</v>
      </c>
      <c r="AB637" s="1">
        <f t="shared" si="126"/>
        <v>1</v>
      </c>
      <c r="AC637" s="1">
        <f t="shared" si="127"/>
        <v>1</v>
      </c>
    </row>
    <row r="638" spans="21:29" x14ac:dyDescent="0.25">
      <c r="U638" s="1" t="s">
        <v>127</v>
      </c>
      <c r="V638" s="1">
        <v>4.7</v>
      </c>
      <c r="W638" s="1">
        <v>4</v>
      </c>
      <c r="X638" s="1">
        <v>1</v>
      </c>
      <c r="Y638" s="1">
        <f t="shared" si="128"/>
        <v>0</v>
      </c>
      <c r="Z638" s="1">
        <f t="shared" si="124"/>
        <v>0</v>
      </c>
      <c r="AA638" s="1">
        <f t="shared" si="125"/>
        <v>0</v>
      </c>
      <c r="AB638" s="1">
        <f t="shared" si="126"/>
        <v>1</v>
      </c>
      <c r="AC638" s="1">
        <f t="shared" si="127"/>
        <v>1</v>
      </c>
    </row>
    <row r="639" spans="21:29" x14ac:dyDescent="0.25">
      <c r="U639" s="1" t="s">
        <v>159</v>
      </c>
      <c r="V639" s="1">
        <v>4.3</v>
      </c>
      <c r="W639" s="1">
        <v>4</v>
      </c>
      <c r="X639" s="1">
        <v>1</v>
      </c>
      <c r="Y639" s="1">
        <f t="shared" si="128"/>
        <v>0</v>
      </c>
      <c r="Z639" s="1">
        <f t="shared" si="124"/>
        <v>0</v>
      </c>
      <c r="AA639" s="1">
        <f t="shared" si="125"/>
        <v>0</v>
      </c>
      <c r="AB639" s="1">
        <f t="shared" si="126"/>
        <v>1</v>
      </c>
      <c r="AC639" s="1">
        <f t="shared" si="127"/>
        <v>1</v>
      </c>
    </row>
    <row r="640" spans="21:29" x14ac:dyDescent="0.25">
      <c r="U640" s="1" t="s">
        <v>79</v>
      </c>
      <c r="V640" s="1">
        <v>4.3</v>
      </c>
      <c r="W640" s="1">
        <v>4</v>
      </c>
      <c r="X640" s="1">
        <v>1</v>
      </c>
      <c r="Y640" s="1">
        <f t="shared" si="128"/>
        <v>0</v>
      </c>
      <c r="Z640" s="1">
        <f t="shared" si="124"/>
        <v>0</v>
      </c>
      <c r="AA640" s="1">
        <f t="shared" si="125"/>
        <v>0</v>
      </c>
      <c r="AB640" s="1">
        <f t="shared" si="126"/>
        <v>1</v>
      </c>
      <c r="AC640" s="1">
        <f t="shared" si="127"/>
        <v>1</v>
      </c>
    </row>
    <row r="641" spans="21:29" x14ac:dyDescent="0.25">
      <c r="U641" s="1" t="s">
        <v>92</v>
      </c>
      <c r="V641" s="1">
        <v>5.4</v>
      </c>
      <c r="W641" s="1">
        <v>4</v>
      </c>
      <c r="X641" s="1">
        <v>1</v>
      </c>
      <c r="Y641" s="1">
        <f t="shared" si="128"/>
        <v>0</v>
      </c>
      <c r="Z641" s="1">
        <f t="shared" si="124"/>
        <v>0</v>
      </c>
      <c r="AA641" s="1">
        <f t="shared" si="125"/>
        <v>0</v>
      </c>
      <c r="AB641" s="1">
        <f t="shared" si="126"/>
        <v>1</v>
      </c>
      <c r="AC641" s="1">
        <f t="shared" si="127"/>
        <v>1</v>
      </c>
    </row>
    <row r="642" spans="21:29" x14ac:dyDescent="0.25">
      <c r="U642" s="1" t="s">
        <v>94</v>
      </c>
      <c r="V642" s="1">
        <v>4.8</v>
      </c>
      <c r="W642" s="1">
        <v>4</v>
      </c>
      <c r="X642" s="1">
        <v>1</v>
      </c>
      <c r="Y642" s="1">
        <f t="shared" si="128"/>
        <v>0</v>
      </c>
      <c r="Z642" s="1">
        <f t="shared" ref="Z642:Z705" si="129">IF(AND((X642&lt;W642),(X642&gt;2),(W642&lt;10)),1,0)</f>
        <v>0</v>
      </c>
      <c r="AA642" s="1">
        <f t="shared" ref="AA642:AA705" si="130">IF(X642&gt;=10,1,0)</f>
        <v>0</v>
      </c>
      <c r="AB642" s="1">
        <f t="shared" ref="AB642:AB705" si="131">IF(X642&lt;=2,1,0)</f>
        <v>1</v>
      </c>
      <c r="AC642" s="1">
        <f t="shared" ref="AC642:AC705" si="132">SUM(Y642:AB642)</f>
        <v>1</v>
      </c>
    </row>
    <row r="643" spans="21:29" x14ac:dyDescent="0.25">
      <c r="U643" s="1" t="s">
        <v>180</v>
      </c>
      <c r="V643" s="1">
        <v>5</v>
      </c>
      <c r="W643" s="1">
        <v>4</v>
      </c>
      <c r="X643" s="1">
        <v>1</v>
      </c>
      <c r="Y643" s="1">
        <f t="shared" si="128"/>
        <v>0</v>
      </c>
      <c r="Z643" s="1">
        <f t="shared" si="129"/>
        <v>0</v>
      </c>
      <c r="AA643" s="1">
        <f t="shared" si="130"/>
        <v>0</v>
      </c>
      <c r="AB643" s="1">
        <f t="shared" si="131"/>
        <v>1</v>
      </c>
      <c r="AC643" s="1">
        <f t="shared" si="132"/>
        <v>1</v>
      </c>
    </row>
    <row r="644" spans="21:29" x14ac:dyDescent="0.25">
      <c r="U644" s="1" t="s">
        <v>181</v>
      </c>
      <c r="V644" s="1">
        <v>4.5</v>
      </c>
      <c r="W644" s="1">
        <v>4</v>
      </c>
      <c r="X644" s="1">
        <v>1</v>
      </c>
      <c r="Y644" s="1">
        <f t="shared" si="128"/>
        <v>0</v>
      </c>
      <c r="Z644" s="1">
        <f t="shared" si="129"/>
        <v>0</v>
      </c>
      <c r="AA644" s="1">
        <f t="shared" si="130"/>
        <v>0</v>
      </c>
      <c r="AB644" s="1">
        <f t="shared" si="131"/>
        <v>1</v>
      </c>
      <c r="AC644" s="1">
        <f t="shared" si="132"/>
        <v>1</v>
      </c>
    </row>
    <row r="645" spans="21:29" x14ac:dyDescent="0.25">
      <c r="U645" s="1" t="s">
        <v>154</v>
      </c>
      <c r="V645" s="1">
        <v>5.7</v>
      </c>
      <c r="W645" s="1">
        <v>4</v>
      </c>
      <c r="X645" s="1">
        <v>1</v>
      </c>
      <c r="Y645" s="1">
        <f t="shared" si="128"/>
        <v>0</v>
      </c>
      <c r="Z645" s="1">
        <f t="shared" si="129"/>
        <v>0</v>
      </c>
      <c r="AA645" s="1">
        <f t="shared" si="130"/>
        <v>0</v>
      </c>
      <c r="AB645" s="1">
        <f t="shared" si="131"/>
        <v>1</v>
      </c>
      <c r="AC645" s="1">
        <f t="shared" si="132"/>
        <v>1</v>
      </c>
    </row>
    <row r="646" spans="21:29" x14ac:dyDescent="0.25">
      <c r="U646" s="1" t="s">
        <v>93</v>
      </c>
      <c r="V646" s="1">
        <v>4.5</v>
      </c>
      <c r="W646" s="1">
        <v>4</v>
      </c>
      <c r="X646" s="1">
        <v>1</v>
      </c>
      <c r="Y646" s="1">
        <f t="shared" si="128"/>
        <v>0</v>
      </c>
      <c r="Z646" s="1">
        <f t="shared" si="129"/>
        <v>0</v>
      </c>
      <c r="AA646" s="1">
        <f t="shared" si="130"/>
        <v>0</v>
      </c>
      <c r="AB646" s="1">
        <f t="shared" si="131"/>
        <v>1</v>
      </c>
      <c r="AC646" s="1">
        <f t="shared" si="132"/>
        <v>1</v>
      </c>
    </row>
    <row r="647" spans="21:29" x14ac:dyDescent="0.25">
      <c r="U647" s="1" t="s">
        <v>204</v>
      </c>
      <c r="V647" s="1">
        <v>4.3</v>
      </c>
      <c r="W647" s="1">
        <v>4</v>
      </c>
      <c r="X647" s="1">
        <v>1</v>
      </c>
      <c r="Y647" s="1">
        <f t="shared" si="128"/>
        <v>0</v>
      </c>
      <c r="Z647" s="1">
        <f t="shared" si="129"/>
        <v>0</v>
      </c>
      <c r="AA647" s="1">
        <f t="shared" si="130"/>
        <v>0</v>
      </c>
      <c r="AB647" s="1">
        <f t="shared" si="131"/>
        <v>1</v>
      </c>
      <c r="AC647" s="1">
        <f t="shared" si="132"/>
        <v>1</v>
      </c>
    </row>
    <row r="648" spans="21:29" x14ac:dyDescent="0.25">
      <c r="U648" s="1" t="s">
        <v>138</v>
      </c>
      <c r="V648" s="1">
        <v>4.7</v>
      </c>
      <c r="W648" s="1">
        <v>4</v>
      </c>
      <c r="X648" s="1">
        <v>1</v>
      </c>
      <c r="Y648" s="1">
        <f t="shared" si="128"/>
        <v>0</v>
      </c>
      <c r="Z648" s="1">
        <f t="shared" si="129"/>
        <v>0</v>
      </c>
      <c r="AA648" s="1">
        <f t="shared" si="130"/>
        <v>0</v>
      </c>
      <c r="AB648" s="1">
        <f t="shared" si="131"/>
        <v>1</v>
      </c>
      <c r="AC648" s="1">
        <f t="shared" si="132"/>
        <v>1</v>
      </c>
    </row>
    <row r="649" spans="21:29" x14ac:dyDescent="0.25">
      <c r="U649" s="1" t="s">
        <v>66</v>
      </c>
      <c r="V649" s="1">
        <v>4.8</v>
      </c>
      <c r="W649" s="1">
        <v>4</v>
      </c>
      <c r="X649" s="1">
        <v>0</v>
      </c>
      <c r="Y649" s="1">
        <f t="shared" si="128"/>
        <v>0</v>
      </c>
      <c r="Z649" s="1">
        <f t="shared" si="129"/>
        <v>0</v>
      </c>
      <c r="AA649" s="1">
        <f t="shared" si="130"/>
        <v>0</v>
      </c>
      <c r="AB649" s="1">
        <f t="shared" si="131"/>
        <v>1</v>
      </c>
      <c r="AC649" s="1">
        <f t="shared" si="132"/>
        <v>1</v>
      </c>
    </row>
    <row r="650" spans="21:29" x14ac:dyDescent="0.25">
      <c r="U650" s="1" t="s">
        <v>86</v>
      </c>
      <c r="V650" s="1">
        <v>4.3</v>
      </c>
      <c r="W650" s="1">
        <v>4</v>
      </c>
      <c r="X650" s="1">
        <v>0</v>
      </c>
      <c r="Y650" s="1">
        <f t="shared" si="128"/>
        <v>0</v>
      </c>
      <c r="Z650" s="1">
        <f t="shared" si="129"/>
        <v>0</v>
      </c>
      <c r="AA650" s="1">
        <f t="shared" si="130"/>
        <v>0</v>
      </c>
      <c r="AB650" s="1">
        <f t="shared" si="131"/>
        <v>1</v>
      </c>
      <c r="AC650" s="1">
        <f t="shared" si="132"/>
        <v>1</v>
      </c>
    </row>
    <row r="651" spans="21:29" x14ac:dyDescent="0.25">
      <c r="U651" s="1" t="s">
        <v>108</v>
      </c>
      <c r="V651" s="1">
        <v>4.4000000000000004</v>
      </c>
      <c r="W651" s="1">
        <v>4</v>
      </c>
      <c r="X651" s="1">
        <v>0</v>
      </c>
      <c r="Y651" s="1">
        <f t="shared" si="128"/>
        <v>0</v>
      </c>
      <c r="Z651" s="1">
        <f t="shared" si="129"/>
        <v>0</v>
      </c>
      <c r="AA651" s="1">
        <f t="shared" si="130"/>
        <v>0</v>
      </c>
      <c r="AB651" s="1">
        <f t="shared" si="131"/>
        <v>1</v>
      </c>
      <c r="AC651" s="1">
        <f t="shared" si="132"/>
        <v>1</v>
      </c>
    </row>
    <row r="652" spans="21:29" x14ac:dyDescent="0.25">
      <c r="U652" s="1" t="s">
        <v>144</v>
      </c>
      <c r="V652" s="1">
        <v>4.2</v>
      </c>
      <c r="W652" s="1">
        <v>4</v>
      </c>
      <c r="X652" s="1">
        <v>0</v>
      </c>
      <c r="Y652" s="1">
        <f t="shared" si="128"/>
        <v>0</v>
      </c>
      <c r="Z652" s="1">
        <f t="shared" si="129"/>
        <v>0</v>
      </c>
      <c r="AA652" s="1">
        <f t="shared" si="130"/>
        <v>0</v>
      </c>
      <c r="AB652" s="1">
        <f t="shared" si="131"/>
        <v>1</v>
      </c>
      <c r="AC652" s="1">
        <f t="shared" si="132"/>
        <v>1</v>
      </c>
    </row>
    <row r="653" spans="21:29" x14ac:dyDescent="0.25">
      <c r="U653" s="1" t="s">
        <v>77</v>
      </c>
      <c r="V653" s="1">
        <v>4.7</v>
      </c>
      <c r="W653" s="1">
        <v>4</v>
      </c>
      <c r="X653" s="1">
        <v>0</v>
      </c>
      <c r="Y653" s="1">
        <f t="shared" si="128"/>
        <v>0</v>
      </c>
      <c r="Z653" s="1">
        <f t="shared" si="129"/>
        <v>0</v>
      </c>
      <c r="AA653" s="1">
        <f t="shared" si="130"/>
        <v>0</v>
      </c>
      <c r="AB653" s="1">
        <f t="shared" si="131"/>
        <v>1</v>
      </c>
      <c r="AC653" s="1">
        <f t="shared" si="132"/>
        <v>1</v>
      </c>
    </row>
    <row r="654" spans="21:29" x14ac:dyDescent="0.25">
      <c r="U654" s="1" t="s">
        <v>98</v>
      </c>
      <c r="V654" s="1">
        <v>5</v>
      </c>
      <c r="W654" s="1">
        <v>4</v>
      </c>
      <c r="X654" s="1">
        <v>0</v>
      </c>
      <c r="Y654" s="1">
        <f t="shared" si="128"/>
        <v>0</v>
      </c>
      <c r="Z654" s="1">
        <f t="shared" si="129"/>
        <v>0</v>
      </c>
      <c r="AA654" s="1">
        <f t="shared" si="130"/>
        <v>0</v>
      </c>
      <c r="AB654" s="1">
        <f t="shared" si="131"/>
        <v>1</v>
      </c>
      <c r="AC654" s="1">
        <f t="shared" si="132"/>
        <v>1</v>
      </c>
    </row>
    <row r="655" spans="21:29" x14ac:dyDescent="0.25">
      <c r="U655" s="1" t="s">
        <v>108</v>
      </c>
      <c r="V655" s="1">
        <v>4.4000000000000004</v>
      </c>
      <c r="W655" s="1">
        <v>4</v>
      </c>
      <c r="X655" s="1">
        <v>0</v>
      </c>
      <c r="Y655" s="1">
        <f t="shared" si="128"/>
        <v>0</v>
      </c>
      <c r="Z655" s="1">
        <f t="shared" si="129"/>
        <v>0</v>
      </c>
      <c r="AA655" s="1">
        <f t="shared" si="130"/>
        <v>0</v>
      </c>
      <c r="AB655" s="1">
        <f t="shared" si="131"/>
        <v>1</v>
      </c>
      <c r="AC655" s="1">
        <f t="shared" si="132"/>
        <v>1</v>
      </c>
    </row>
    <row r="656" spans="21:29" x14ac:dyDescent="0.25">
      <c r="U656" s="1" t="s">
        <v>139</v>
      </c>
      <c r="V656" s="1">
        <v>4.4000000000000004</v>
      </c>
      <c r="W656" s="1">
        <v>4</v>
      </c>
      <c r="X656" s="1">
        <v>0</v>
      </c>
      <c r="Y656" s="1">
        <f t="shared" si="128"/>
        <v>0</v>
      </c>
      <c r="Z656" s="1">
        <f t="shared" si="129"/>
        <v>0</v>
      </c>
      <c r="AA656" s="1">
        <f t="shared" si="130"/>
        <v>0</v>
      </c>
      <c r="AB656" s="1">
        <f t="shared" si="131"/>
        <v>1</v>
      </c>
      <c r="AC656" s="1">
        <f t="shared" si="132"/>
        <v>1</v>
      </c>
    </row>
    <row r="657" spans="21:29" x14ac:dyDescent="0.25">
      <c r="U657" s="1" t="s">
        <v>141</v>
      </c>
      <c r="V657" s="1">
        <v>4.7</v>
      </c>
      <c r="W657" s="1">
        <v>4</v>
      </c>
      <c r="X657" s="1">
        <v>0</v>
      </c>
      <c r="Y657" s="1">
        <f t="shared" si="128"/>
        <v>0</v>
      </c>
      <c r="Z657" s="1">
        <f t="shared" si="129"/>
        <v>0</v>
      </c>
      <c r="AA657" s="1">
        <f t="shared" si="130"/>
        <v>0</v>
      </c>
      <c r="AB657" s="1">
        <f t="shared" si="131"/>
        <v>1</v>
      </c>
      <c r="AC657" s="1">
        <f t="shared" si="132"/>
        <v>1</v>
      </c>
    </row>
    <row r="658" spans="21:29" x14ac:dyDescent="0.25">
      <c r="U658" s="1" t="s">
        <v>185</v>
      </c>
      <c r="V658" s="1">
        <v>4.5</v>
      </c>
      <c r="W658" s="1">
        <v>4</v>
      </c>
      <c r="X658" s="1">
        <v>0</v>
      </c>
      <c r="Y658" s="1">
        <f t="shared" si="128"/>
        <v>0</v>
      </c>
      <c r="Z658" s="1">
        <f t="shared" si="129"/>
        <v>0</v>
      </c>
      <c r="AA658" s="1">
        <f t="shared" si="130"/>
        <v>0</v>
      </c>
      <c r="AB658" s="1">
        <f t="shared" si="131"/>
        <v>1</v>
      </c>
      <c r="AC658" s="1">
        <f t="shared" si="132"/>
        <v>1</v>
      </c>
    </row>
    <row r="659" spans="21:29" x14ac:dyDescent="0.25">
      <c r="U659" s="1" t="s">
        <v>160</v>
      </c>
      <c r="V659" s="1">
        <v>3.9</v>
      </c>
      <c r="W659" s="1">
        <v>4</v>
      </c>
      <c r="X659" s="1">
        <v>0</v>
      </c>
      <c r="Y659" s="1">
        <f t="shared" si="128"/>
        <v>0</v>
      </c>
      <c r="Z659" s="1">
        <f t="shared" si="129"/>
        <v>0</v>
      </c>
      <c r="AA659" s="1">
        <f t="shared" si="130"/>
        <v>0</v>
      </c>
      <c r="AB659" s="1">
        <f t="shared" si="131"/>
        <v>1</v>
      </c>
      <c r="AC659" s="1">
        <f t="shared" si="132"/>
        <v>1</v>
      </c>
    </row>
    <row r="660" spans="21:29" x14ac:dyDescent="0.25">
      <c r="U660" s="1" t="s">
        <v>68</v>
      </c>
      <c r="V660" s="1">
        <v>4.7</v>
      </c>
      <c r="W660" s="1">
        <v>4</v>
      </c>
      <c r="X660" s="1">
        <v>0</v>
      </c>
      <c r="Y660" s="1">
        <f t="shared" si="128"/>
        <v>0</v>
      </c>
      <c r="Z660" s="1">
        <f t="shared" si="129"/>
        <v>0</v>
      </c>
      <c r="AA660" s="1">
        <f t="shared" si="130"/>
        <v>0</v>
      </c>
      <c r="AB660" s="1">
        <f t="shared" si="131"/>
        <v>1</v>
      </c>
      <c r="AC660" s="1">
        <f t="shared" si="132"/>
        <v>1</v>
      </c>
    </row>
    <row r="661" spans="21:29" x14ac:dyDescent="0.25">
      <c r="U661" s="1" t="s">
        <v>134</v>
      </c>
      <c r="V661" s="1">
        <v>6.3</v>
      </c>
      <c r="W661" s="1">
        <v>4</v>
      </c>
      <c r="X661" s="1">
        <v>0</v>
      </c>
      <c r="Y661" s="1">
        <f t="shared" si="128"/>
        <v>0</v>
      </c>
      <c r="Z661" s="1">
        <f t="shared" si="129"/>
        <v>0</v>
      </c>
      <c r="AA661" s="1">
        <f t="shared" si="130"/>
        <v>0</v>
      </c>
      <c r="AB661" s="1">
        <f t="shared" si="131"/>
        <v>1</v>
      </c>
      <c r="AC661" s="1">
        <f t="shared" si="132"/>
        <v>1</v>
      </c>
    </row>
    <row r="662" spans="21:29" x14ac:dyDescent="0.25">
      <c r="U662" s="1" t="s">
        <v>142</v>
      </c>
      <c r="V662" s="1">
        <v>4.4000000000000004</v>
      </c>
      <c r="W662" s="1">
        <v>4</v>
      </c>
      <c r="X662" s="1">
        <v>0</v>
      </c>
      <c r="Y662" s="1">
        <f t="shared" si="128"/>
        <v>0</v>
      </c>
      <c r="Z662" s="1">
        <f t="shared" si="129"/>
        <v>0</v>
      </c>
      <c r="AA662" s="1">
        <f t="shared" si="130"/>
        <v>0</v>
      </c>
      <c r="AB662" s="1">
        <f t="shared" si="131"/>
        <v>1</v>
      </c>
      <c r="AC662" s="1">
        <f t="shared" si="132"/>
        <v>1</v>
      </c>
    </row>
    <row r="663" spans="21:29" x14ac:dyDescent="0.25">
      <c r="U663" s="1" t="s">
        <v>152</v>
      </c>
      <c r="V663" s="1">
        <v>4.5</v>
      </c>
      <c r="W663" s="1">
        <v>4</v>
      </c>
      <c r="X663" s="1">
        <v>0</v>
      </c>
      <c r="Y663" s="1">
        <f t="shared" si="128"/>
        <v>0</v>
      </c>
      <c r="Z663" s="1">
        <f t="shared" si="129"/>
        <v>0</v>
      </c>
      <c r="AA663" s="1">
        <f t="shared" si="130"/>
        <v>0</v>
      </c>
      <c r="AB663" s="1">
        <f t="shared" si="131"/>
        <v>1</v>
      </c>
      <c r="AC663" s="1">
        <f t="shared" si="132"/>
        <v>1</v>
      </c>
    </row>
    <row r="664" spans="21:29" x14ac:dyDescent="0.25">
      <c r="U664" s="1" t="s">
        <v>146</v>
      </c>
      <c r="V664" s="1">
        <v>4.3</v>
      </c>
      <c r="W664" s="1">
        <v>4</v>
      </c>
      <c r="X664" s="1">
        <v>0</v>
      </c>
      <c r="Y664" s="1">
        <f t="shared" si="128"/>
        <v>0</v>
      </c>
      <c r="Z664" s="1">
        <f t="shared" si="129"/>
        <v>0</v>
      </c>
      <c r="AA664" s="1">
        <f t="shared" si="130"/>
        <v>0</v>
      </c>
      <c r="AB664" s="1">
        <f t="shared" si="131"/>
        <v>1</v>
      </c>
      <c r="AC664" s="1">
        <f t="shared" si="132"/>
        <v>1</v>
      </c>
    </row>
    <row r="665" spans="21:29" x14ac:dyDescent="0.25">
      <c r="U665" s="1" t="s">
        <v>161</v>
      </c>
      <c r="V665" s="1">
        <v>4.2</v>
      </c>
      <c r="W665" s="1">
        <v>4</v>
      </c>
      <c r="X665" s="1">
        <v>0</v>
      </c>
      <c r="Y665" s="1">
        <f t="shared" si="128"/>
        <v>0</v>
      </c>
      <c r="Z665" s="1">
        <f t="shared" si="129"/>
        <v>0</v>
      </c>
      <c r="AA665" s="1">
        <f t="shared" si="130"/>
        <v>0</v>
      </c>
      <c r="AB665" s="1">
        <f t="shared" si="131"/>
        <v>1</v>
      </c>
      <c r="AC665" s="1">
        <f t="shared" si="132"/>
        <v>1</v>
      </c>
    </row>
    <row r="666" spans="21:29" x14ac:dyDescent="0.25">
      <c r="U666" s="1" t="s">
        <v>84</v>
      </c>
      <c r="V666" s="1">
        <v>5</v>
      </c>
      <c r="W666" s="1">
        <v>4</v>
      </c>
      <c r="X666" s="1">
        <v>0</v>
      </c>
      <c r="Y666" s="1">
        <f t="shared" si="128"/>
        <v>0</v>
      </c>
      <c r="Z666" s="1">
        <f t="shared" si="129"/>
        <v>0</v>
      </c>
      <c r="AA666" s="1">
        <f t="shared" si="130"/>
        <v>0</v>
      </c>
      <c r="AB666" s="1">
        <f t="shared" si="131"/>
        <v>1</v>
      </c>
      <c r="AC666" s="1">
        <f t="shared" si="132"/>
        <v>1</v>
      </c>
    </row>
    <row r="667" spans="21:29" x14ac:dyDescent="0.25">
      <c r="U667" s="1" t="s">
        <v>172</v>
      </c>
      <c r="V667" s="1">
        <v>4.2</v>
      </c>
      <c r="W667" s="1">
        <v>4</v>
      </c>
      <c r="X667" s="1">
        <v>0</v>
      </c>
      <c r="Y667" s="1">
        <f t="shared" si="128"/>
        <v>0</v>
      </c>
      <c r="Z667" s="1">
        <f t="shared" si="129"/>
        <v>0</v>
      </c>
      <c r="AA667" s="1">
        <f t="shared" si="130"/>
        <v>0</v>
      </c>
      <c r="AB667" s="1">
        <f t="shared" si="131"/>
        <v>1</v>
      </c>
      <c r="AC667" s="1">
        <f t="shared" si="132"/>
        <v>1</v>
      </c>
    </row>
    <row r="668" spans="21:29" x14ac:dyDescent="0.25">
      <c r="U668" s="1" t="s">
        <v>180</v>
      </c>
      <c r="V668" s="1">
        <v>5</v>
      </c>
      <c r="W668" s="1">
        <v>4</v>
      </c>
      <c r="X668" s="1">
        <v>0</v>
      </c>
      <c r="Y668" s="1">
        <f t="shared" si="128"/>
        <v>0</v>
      </c>
      <c r="Z668" s="1">
        <f t="shared" si="129"/>
        <v>0</v>
      </c>
      <c r="AA668" s="1">
        <f t="shared" si="130"/>
        <v>0</v>
      </c>
      <c r="AB668" s="1">
        <f t="shared" si="131"/>
        <v>1</v>
      </c>
      <c r="AC668" s="1">
        <f t="shared" si="132"/>
        <v>1</v>
      </c>
    </row>
    <row r="669" spans="21:29" x14ac:dyDescent="0.25">
      <c r="U669" s="1" t="s">
        <v>142</v>
      </c>
      <c r="V669" s="1">
        <v>4.4000000000000004</v>
      </c>
      <c r="W669" s="1">
        <v>4</v>
      </c>
      <c r="X669" s="1">
        <v>0</v>
      </c>
      <c r="Y669" s="1">
        <f t="shared" si="128"/>
        <v>0</v>
      </c>
      <c r="Z669" s="1">
        <f t="shared" si="129"/>
        <v>0</v>
      </c>
      <c r="AA669" s="1">
        <f t="shared" si="130"/>
        <v>0</v>
      </c>
      <c r="AB669" s="1">
        <f t="shared" si="131"/>
        <v>1</v>
      </c>
      <c r="AC669" s="1">
        <f t="shared" si="132"/>
        <v>1</v>
      </c>
    </row>
    <row r="670" spans="21:29" x14ac:dyDescent="0.25">
      <c r="U670" s="1" t="s">
        <v>69</v>
      </c>
      <c r="V670" s="1">
        <v>4.4000000000000004</v>
      </c>
      <c r="W670" s="1">
        <v>4</v>
      </c>
      <c r="X670" s="1">
        <v>0</v>
      </c>
      <c r="Y670" s="1">
        <f t="shared" si="128"/>
        <v>0</v>
      </c>
      <c r="Z670" s="1">
        <f t="shared" si="129"/>
        <v>0</v>
      </c>
      <c r="AA670" s="1">
        <f t="shared" si="130"/>
        <v>0</v>
      </c>
      <c r="AB670" s="1">
        <f t="shared" si="131"/>
        <v>1</v>
      </c>
      <c r="AC670" s="1">
        <f t="shared" si="132"/>
        <v>1</v>
      </c>
    </row>
    <row r="671" spans="21:29" x14ac:dyDescent="0.25">
      <c r="U671" s="1" t="s">
        <v>140</v>
      </c>
      <c r="V671" s="1">
        <v>4.9000000000000004</v>
      </c>
      <c r="W671" s="1">
        <v>4</v>
      </c>
      <c r="X671" s="1">
        <v>0</v>
      </c>
      <c r="Y671" s="1">
        <f t="shared" si="128"/>
        <v>0</v>
      </c>
      <c r="Z671" s="1">
        <f t="shared" si="129"/>
        <v>0</v>
      </c>
      <c r="AA671" s="1">
        <f t="shared" si="130"/>
        <v>0</v>
      </c>
      <c r="AB671" s="1">
        <f t="shared" si="131"/>
        <v>1</v>
      </c>
      <c r="AC671" s="1">
        <f t="shared" si="132"/>
        <v>1</v>
      </c>
    </row>
    <row r="672" spans="21:29" x14ac:dyDescent="0.25">
      <c r="U672" s="1" t="s">
        <v>161</v>
      </c>
      <c r="V672" s="1">
        <v>4.2</v>
      </c>
      <c r="W672" s="1">
        <v>4</v>
      </c>
      <c r="X672" s="1">
        <v>0</v>
      </c>
      <c r="Y672" s="1">
        <f t="shared" si="128"/>
        <v>0</v>
      </c>
      <c r="Z672" s="1">
        <f t="shared" si="129"/>
        <v>0</v>
      </c>
      <c r="AA672" s="1">
        <f t="shared" si="130"/>
        <v>0</v>
      </c>
      <c r="AB672" s="1">
        <f t="shared" si="131"/>
        <v>1</v>
      </c>
      <c r="AC672" s="1">
        <f t="shared" si="132"/>
        <v>1</v>
      </c>
    </row>
    <row r="673" spans="21:29" x14ac:dyDescent="0.25">
      <c r="U673" s="1" t="s">
        <v>77</v>
      </c>
      <c r="V673" s="1">
        <v>4.7</v>
      </c>
      <c r="W673" s="1">
        <v>4</v>
      </c>
      <c r="X673" s="1">
        <v>0</v>
      </c>
      <c r="Y673" s="1">
        <f t="shared" si="128"/>
        <v>0</v>
      </c>
      <c r="Z673" s="1">
        <f t="shared" si="129"/>
        <v>0</v>
      </c>
      <c r="AA673" s="1">
        <f t="shared" si="130"/>
        <v>0</v>
      </c>
      <c r="AB673" s="1">
        <f t="shared" si="131"/>
        <v>1</v>
      </c>
      <c r="AC673" s="1">
        <f t="shared" si="132"/>
        <v>1</v>
      </c>
    </row>
    <row r="674" spans="21:29" x14ac:dyDescent="0.25">
      <c r="U674" s="1" t="s">
        <v>98</v>
      </c>
      <c r="V674" s="1">
        <v>5</v>
      </c>
      <c r="W674" s="1">
        <v>4</v>
      </c>
      <c r="X674" s="1">
        <v>0</v>
      </c>
      <c r="Y674" s="1">
        <f t="shared" si="128"/>
        <v>0</v>
      </c>
      <c r="Z674" s="1">
        <f t="shared" si="129"/>
        <v>0</v>
      </c>
      <c r="AA674" s="1">
        <f t="shared" si="130"/>
        <v>0</v>
      </c>
      <c r="AB674" s="1">
        <f t="shared" si="131"/>
        <v>1</v>
      </c>
      <c r="AC674" s="1">
        <f t="shared" si="132"/>
        <v>1</v>
      </c>
    </row>
    <row r="675" spans="21:29" x14ac:dyDescent="0.25">
      <c r="U675" s="1" t="s">
        <v>129</v>
      </c>
      <c r="V675" s="1">
        <v>4.8</v>
      </c>
      <c r="W675" s="1">
        <v>4</v>
      </c>
      <c r="X675" s="1">
        <v>0</v>
      </c>
      <c r="Y675" s="1">
        <f t="shared" si="128"/>
        <v>0</v>
      </c>
      <c r="Z675" s="1">
        <f t="shared" si="129"/>
        <v>0</v>
      </c>
      <c r="AA675" s="1">
        <f t="shared" si="130"/>
        <v>0</v>
      </c>
      <c r="AB675" s="1">
        <f t="shared" si="131"/>
        <v>1</v>
      </c>
      <c r="AC675" s="1">
        <f t="shared" si="132"/>
        <v>1</v>
      </c>
    </row>
    <row r="676" spans="21:29" x14ac:dyDescent="0.25">
      <c r="U676" s="1" t="s">
        <v>189</v>
      </c>
      <c r="V676" s="1">
        <v>4.4000000000000004</v>
      </c>
      <c r="W676" s="1">
        <v>4</v>
      </c>
      <c r="X676" s="1">
        <v>0</v>
      </c>
      <c r="Y676" s="1">
        <f t="shared" si="128"/>
        <v>0</v>
      </c>
      <c r="Z676" s="1">
        <f t="shared" si="129"/>
        <v>0</v>
      </c>
      <c r="AA676" s="1">
        <f t="shared" si="130"/>
        <v>0</v>
      </c>
      <c r="AB676" s="1">
        <f t="shared" si="131"/>
        <v>1</v>
      </c>
      <c r="AC676" s="1">
        <f t="shared" si="132"/>
        <v>1</v>
      </c>
    </row>
    <row r="677" spans="21:29" x14ac:dyDescent="0.25">
      <c r="U677" s="1" t="s">
        <v>130</v>
      </c>
      <c r="V677" s="1">
        <v>4.0999999999999996</v>
      </c>
      <c r="W677" s="1">
        <v>4</v>
      </c>
      <c r="X677" s="1">
        <v>0</v>
      </c>
      <c r="Y677" s="1">
        <f t="shared" si="128"/>
        <v>0</v>
      </c>
      <c r="Z677" s="1">
        <f t="shared" si="129"/>
        <v>0</v>
      </c>
      <c r="AA677" s="1">
        <f t="shared" si="130"/>
        <v>0</v>
      </c>
      <c r="AB677" s="1">
        <f t="shared" si="131"/>
        <v>1</v>
      </c>
      <c r="AC677" s="1">
        <f t="shared" si="132"/>
        <v>1</v>
      </c>
    </row>
    <row r="678" spans="21:29" x14ac:dyDescent="0.25">
      <c r="U678" s="1" t="s">
        <v>90</v>
      </c>
      <c r="V678" s="1">
        <v>4.8</v>
      </c>
      <c r="W678" s="1">
        <v>4</v>
      </c>
      <c r="X678" s="1">
        <v>0</v>
      </c>
      <c r="Y678" s="1">
        <f t="shared" si="128"/>
        <v>0</v>
      </c>
      <c r="Z678" s="1">
        <f t="shared" si="129"/>
        <v>0</v>
      </c>
      <c r="AA678" s="1">
        <f t="shared" si="130"/>
        <v>0</v>
      </c>
      <c r="AB678" s="1">
        <f t="shared" si="131"/>
        <v>1</v>
      </c>
      <c r="AC678" s="1">
        <f t="shared" si="132"/>
        <v>1</v>
      </c>
    </row>
    <row r="679" spans="21:29" x14ac:dyDescent="0.25">
      <c r="U679" s="1" t="s">
        <v>91</v>
      </c>
      <c r="V679" s="1">
        <v>4.9000000000000004</v>
      </c>
      <c r="W679" s="1">
        <v>4</v>
      </c>
      <c r="X679" s="1">
        <v>0</v>
      </c>
      <c r="Y679" s="1">
        <f t="shared" si="128"/>
        <v>0</v>
      </c>
      <c r="Z679" s="1">
        <f t="shared" si="129"/>
        <v>0</v>
      </c>
      <c r="AA679" s="1">
        <f t="shared" si="130"/>
        <v>0</v>
      </c>
      <c r="AB679" s="1">
        <f t="shared" si="131"/>
        <v>1</v>
      </c>
      <c r="AC679" s="1">
        <f t="shared" si="132"/>
        <v>1</v>
      </c>
    </row>
    <row r="680" spans="21:29" x14ac:dyDescent="0.25">
      <c r="U680" s="1" t="s">
        <v>195</v>
      </c>
      <c r="V680" s="1">
        <v>4.5</v>
      </c>
      <c r="W680" s="1">
        <v>4</v>
      </c>
      <c r="X680" s="1">
        <v>0</v>
      </c>
      <c r="Y680" s="1">
        <f t="shared" si="128"/>
        <v>0</v>
      </c>
      <c r="Z680" s="1">
        <f t="shared" si="129"/>
        <v>0</v>
      </c>
      <c r="AA680" s="1">
        <f t="shared" si="130"/>
        <v>0</v>
      </c>
      <c r="AB680" s="1">
        <f t="shared" si="131"/>
        <v>1</v>
      </c>
      <c r="AC680" s="1">
        <f t="shared" si="132"/>
        <v>1</v>
      </c>
    </row>
    <row r="681" spans="21:29" x14ac:dyDescent="0.25">
      <c r="U681" s="1" t="s">
        <v>77</v>
      </c>
      <c r="V681" s="1">
        <v>4.7</v>
      </c>
      <c r="W681" s="1">
        <v>4</v>
      </c>
      <c r="X681" s="1">
        <v>0</v>
      </c>
      <c r="Y681" s="1">
        <f t="shared" si="128"/>
        <v>0</v>
      </c>
      <c r="Z681" s="1">
        <f t="shared" si="129"/>
        <v>0</v>
      </c>
      <c r="AA681" s="1">
        <f t="shared" si="130"/>
        <v>0</v>
      </c>
      <c r="AB681" s="1">
        <f t="shared" si="131"/>
        <v>1</v>
      </c>
      <c r="AC681" s="1">
        <f t="shared" si="132"/>
        <v>1</v>
      </c>
    </row>
    <row r="682" spans="21:29" x14ac:dyDescent="0.25">
      <c r="U682" s="1" t="s">
        <v>98</v>
      </c>
      <c r="V682" s="1">
        <v>5</v>
      </c>
      <c r="W682" s="1">
        <v>4</v>
      </c>
      <c r="X682" s="1">
        <v>0</v>
      </c>
      <c r="Y682" s="1">
        <f t="shared" si="128"/>
        <v>0</v>
      </c>
      <c r="Z682" s="1">
        <f t="shared" si="129"/>
        <v>0</v>
      </c>
      <c r="AA682" s="1">
        <f t="shared" si="130"/>
        <v>0</v>
      </c>
      <c r="AB682" s="1">
        <f t="shared" si="131"/>
        <v>1</v>
      </c>
      <c r="AC682" s="1">
        <f t="shared" si="132"/>
        <v>1</v>
      </c>
    </row>
    <row r="683" spans="21:29" x14ac:dyDescent="0.25">
      <c r="U683" s="1" t="s">
        <v>140</v>
      </c>
      <c r="V683" s="1">
        <v>4.9000000000000004</v>
      </c>
      <c r="W683" s="1">
        <v>4</v>
      </c>
      <c r="X683" s="1">
        <v>0</v>
      </c>
      <c r="Y683" s="1">
        <f t="shared" si="128"/>
        <v>0</v>
      </c>
      <c r="Z683" s="1">
        <f t="shared" si="129"/>
        <v>0</v>
      </c>
      <c r="AA683" s="1">
        <f t="shared" si="130"/>
        <v>0</v>
      </c>
      <c r="AB683" s="1">
        <f t="shared" si="131"/>
        <v>1</v>
      </c>
      <c r="AC683" s="1">
        <f t="shared" si="132"/>
        <v>1</v>
      </c>
    </row>
    <row r="684" spans="21:29" x14ac:dyDescent="0.25">
      <c r="U684" s="1" t="s">
        <v>63</v>
      </c>
      <c r="V684" s="1">
        <v>4.4000000000000004</v>
      </c>
      <c r="W684" s="1">
        <v>4</v>
      </c>
      <c r="X684" s="1">
        <v>0</v>
      </c>
      <c r="Y684" s="1">
        <f t="shared" si="128"/>
        <v>0</v>
      </c>
      <c r="Z684" s="1">
        <f t="shared" si="129"/>
        <v>0</v>
      </c>
      <c r="AA684" s="1">
        <f t="shared" si="130"/>
        <v>0</v>
      </c>
      <c r="AB684" s="1">
        <f t="shared" si="131"/>
        <v>1</v>
      </c>
      <c r="AC684" s="1">
        <f t="shared" si="132"/>
        <v>1</v>
      </c>
    </row>
    <row r="685" spans="21:29" x14ac:dyDescent="0.25">
      <c r="U685" s="1" t="s">
        <v>62</v>
      </c>
      <c r="V685" s="1">
        <v>4.5</v>
      </c>
      <c r="W685" s="1">
        <v>4</v>
      </c>
      <c r="X685" s="1">
        <v>0</v>
      </c>
      <c r="Y685" s="1">
        <f t="shared" si="128"/>
        <v>0</v>
      </c>
      <c r="Z685" s="1">
        <f t="shared" si="129"/>
        <v>0</v>
      </c>
      <c r="AA685" s="1">
        <f t="shared" si="130"/>
        <v>0</v>
      </c>
      <c r="AB685" s="1">
        <f t="shared" si="131"/>
        <v>1</v>
      </c>
      <c r="AC685" s="1">
        <f t="shared" si="132"/>
        <v>1</v>
      </c>
    </row>
    <row r="686" spans="21:29" x14ac:dyDescent="0.25">
      <c r="U686" s="1" t="s">
        <v>65</v>
      </c>
      <c r="V686" s="1">
        <v>5.0999999999999996</v>
      </c>
      <c r="W686" s="1">
        <v>4</v>
      </c>
      <c r="X686" s="1">
        <v>0</v>
      </c>
      <c r="Y686" s="1">
        <f t="shared" si="128"/>
        <v>0</v>
      </c>
      <c r="Z686" s="1">
        <f t="shared" si="129"/>
        <v>0</v>
      </c>
      <c r="AA686" s="1">
        <f t="shared" si="130"/>
        <v>0</v>
      </c>
      <c r="AB686" s="1">
        <f t="shared" si="131"/>
        <v>1</v>
      </c>
      <c r="AC686" s="1">
        <f t="shared" si="132"/>
        <v>1</v>
      </c>
    </row>
    <row r="687" spans="21:29" x14ac:dyDescent="0.25">
      <c r="U687" s="1" t="s">
        <v>66</v>
      </c>
      <c r="V687" s="1">
        <v>4.8</v>
      </c>
      <c r="W687" s="1">
        <v>4</v>
      </c>
      <c r="X687" s="1">
        <v>0</v>
      </c>
      <c r="Y687" s="1">
        <f t="shared" si="128"/>
        <v>0</v>
      </c>
      <c r="Z687" s="1">
        <f t="shared" si="129"/>
        <v>0</v>
      </c>
      <c r="AA687" s="1">
        <f t="shared" si="130"/>
        <v>0</v>
      </c>
      <c r="AB687" s="1">
        <f t="shared" si="131"/>
        <v>1</v>
      </c>
      <c r="AC687" s="1">
        <f t="shared" si="132"/>
        <v>1</v>
      </c>
    </row>
    <row r="688" spans="21:29" x14ac:dyDescent="0.25">
      <c r="U688" s="1" t="s">
        <v>171</v>
      </c>
      <c r="V688" s="1">
        <v>4.7</v>
      </c>
      <c r="W688" s="1">
        <v>4</v>
      </c>
      <c r="X688" s="1">
        <v>0</v>
      </c>
      <c r="Y688" s="1">
        <f t="shared" si="128"/>
        <v>0</v>
      </c>
      <c r="Z688" s="1">
        <f t="shared" si="129"/>
        <v>0</v>
      </c>
      <c r="AA688" s="1">
        <f t="shared" si="130"/>
        <v>0</v>
      </c>
      <c r="AB688" s="1">
        <f t="shared" si="131"/>
        <v>1</v>
      </c>
      <c r="AC688" s="1">
        <f t="shared" si="132"/>
        <v>1</v>
      </c>
    </row>
    <row r="689" spans="21:29" x14ac:dyDescent="0.25">
      <c r="U689" s="1" t="s">
        <v>75</v>
      </c>
      <c r="V689" s="1">
        <v>4.3</v>
      </c>
      <c r="W689" s="1">
        <v>4</v>
      </c>
      <c r="X689" s="1">
        <v>0</v>
      </c>
      <c r="Y689" s="1">
        <f t="shared" si="128"/>
        <v>0</v>
      </c>
      <c r="Z689" s="1">
        <f t="shared" si="129"/>
        <v>0</v>
      </c>
      <c r="AA689" s="1">
        <f t="shared" si="130"/>
        <v>0</v>
      </c>
      <c r="AB689" s="1">
        <f t="shared" si="131"/>
        <v>1</v>
      </c>
      <c r="AC689" s="1">
        <f t="shared" si="132"/>
        <v>1</v>
      </c>
    </row>
    <row r="690" spans="21:29" x14ac:dyDescent="0.25">
      <c r="U690" s="1" t="s">
        <v>107</v>
      </c>
      <c r="V690" s="1">
        <v>4.8</v>
      </c>
      <c r="W690" s="1">
        <v>4</v>
      </c>
      <c r="X690" s="1">
        <v>0</v>
      </c>
      <c r="Y690" s="1">
        <f t="shared" si="128"/>
        <v>0</v>
      </c>
      <c r="Z690" s="1">
        <f t="shared" si="129"/>
        <v>0</v>
      </c>
      <c r="AA690" s="1">
        <f t="shared" si="130"/>
        <v>0</v>
      </c>
      <c r="AB690" s="1">
        <f t="shared" si="131"/>
        <v>1</v>
      </c>
      <c r="AC690" s="1">
        <f t="shared" si="132"/>
        <v>1</v>
      </c>
    </row>
    <row r="691" spans="21:29" x14ac:dyDescent="0.25">
      <c r="U691" s="1" t="s">
        <v>178</v>
      </c>
      <c r="V691" s="1">
        <v>5.3</v>
      </c>
      <c r="W691" s="1">
        <v>4</v>
      </c>
      <c r="X691" s="1">
        <v>0</v>
      </c>
      <c r="Y691" s="1">
        <f t="shared" si="128"/>
        <v>0</v>
      </c>
      <c r="Z691" s="1">
        <f t="shared" si="129"/>
        <v>0</v>
      </c>
      <c r="AA691" s="1">
        <f t="shared" si="130"/>
        <v>0</v>
      </c>
      <c r="AB691" s="1">
        <f t="shared" si="131"/>
        <v>1</v>
      </c>
      <c r="AC691" s="1">
        <f t="shared" si="132"/>
        <v>1</v>
      </c>
    </row>
    <row r="692" spans="21:29" x14ac:dyDescent="0.25">
      <c r="U692" s="1" t="s">
        <v>179</v>
      </c>
      <c r="V692" s="1">
        <v>5.4</v>
      </c>
      <c r="W692" s="1">
        <v>4</v>
      </c>
      <c r="X692" s="1">
        <v>0</v>
      </c>
      <c r="Y692" s="1">
        <f t="shared" si="128"/>
        <v>0</v>
      </c>
      <c r="Z692" s="1">
        <f t="shared" si="129"/>
        <v>0</v>
      </c>
      <c r="AA692" s="1">
        <f t="shared" si="130"/>
        <v>0</v>
      </c>
      <c r="AB692" s="1">
        <f t="shared" si="131"/>
        <v>1</v>
      </c>
      <c r="AC692" s="1">
        <f t="shared" si="132"/>
        <v>1</v>
      </c>
    </row>
    <row r="693" spans="21:29" x14ac:dyDescent="0.25">
      <c r="U693" s="1" t="s">
        <v>139</v>
      </c>
      <c r="V693" s="1">
        <v>4.4000000000000004</v>
      </c>
      <c r="W693" s="1">
        <v>4</v>
      </c>
      <c r="X693" s="1">
        <v>0</v>
      </c>
      <c r="Y693" s="1">
        <f t="shared" si="128"/>
        <v>0</v>
      </c>
      <c r="Z693" s="1">
        <f t="shared" si="129"/>
        <v>0</v>
      </c>
      <c r="AA693" s="1">
        <f t="shared" si="130"/>
        <v>0</v>
      </c>
      <c r="AB693" s="1">
        <f t="shared" si="131"/>
        <v>1</v>
      </c>
      <c r="AC693" s="1">
        <f t="shared" si="132"/>
        <v>1</v>
      </c>
    </row>
    <row r="694" spans="21:29" x14ac:dyDescent="0.25">
      <c r="U694" s="1" t="s">
        <v>149</v>
      </c>
      <c r="V694" s="1">
        <v>4.4000000000000004</v>
      </c>
      <c r="W694" s="1">
        <v>4</v>
      </c>
      <c r="X694" s="1">
        <v>0</v>
      </c>
      <c r="Y694" s="1">
        <f t="shared" si="128"/>
        <v>0</v>
      </c>
      <c r="Z694" s="1">
        <f t="shared" si="129"/>
        <v>0</v>
      </c>
      <c r="AA694" s="1">
        <f t="shared" si="130"/>
        <v>0</v>
      </c>
      <c r="AB694" s="1">
        <f t="shared" si="131"/>
        <v>1</v>
      </c>
      <c r="AC694" s="1">
        <f t="shared" si="132"/>
        <v>1</v>
      </c>
    </row>
    <row r="695" spans="21:29" x14ac:dyDescent="0.25">
      <c r="U695" s="1" t="s">
        <v>102</v>
      </c>
      <c r="V695" s="1">
        <v>4.3</v>
      </c>
      <c r="W695" s="1">
        <v>4</v>
      </c>
      <c r="X695" s="1">
        <v>0</v>
      </c>
      <c r="Y695" s="1">
        <f t="shared" si="128"/>
        <v>0</v>
      </c>
      <c r="Z695" s="1">
        <f t="shared" si="129"/>
        <v>0</v>
      </c>
      <c r="AA695" s="1">
        <f t="shared" si="130"/>
        <v>0</v>
      </c>
      <c r="AB695" s="1">
        <f t="shared" si="131"/>
        <v>1</v>
      </c>
      <c r="AC695" s="1">
        <f t="shared" si="132"/>
        <v>1</v>
      </c>
    </row>
    <row r="696" spans="21:29" x14ac:dyDescent="0.25">
      <c r="U696" s="1" t="s">
        <v>110</v>
      </c>
      <c r="V696" s="1">
        <v>4.3</v>
      </c>
      <c r="W696" s="1">
        <v>4</v>
      </c>
      <c r="X696" s="1">
        <v>0</v>
      </c>
      <c r="Y696" s="1">
        <f t="shared" si="128"/>
        <v>0</v>
      </c>
      <c r="Z696" s="1">
        <f t="shared" si="129"/>
        <v>0</v>
      </c>
      <c r="AA696" s="1">
        <f t="shared" si="130"/>
        <v>0</v>
      </c>
      <c r="AB696" s="1">
        <f t="shared" si="131"/>
        <v>1</v>
      </c>
      <c r="AC696" s="1">
        <f t="shared" si="132"/>
        <v>1</v>
      </c>
    </row>
    <row r="697" spans="21:29" x14ac:dyDescent="0.25">
      <c r="U697" s="1" t="s">
        <v>127</v>
      </c>
      <c r="V697" s="1">
        <v>4.7</v>
      </c>
      <c r="W697" s="1">
        <v>4</v>
      </c>
      <c r="X697" s="1">
        <v>0</v>
      </c>
      <c r="Y697" s="1">
        <f t="shared" ref="Y697:Y760" si="133">IF(AND((10&gt;X697),(X697&gt;W697),(W697&gt;2)),1,0)</f>
        <v>0</v>
      </c>
      <c r="Z697" s="1">
        <f t="shared" si="129"/>
        <v>0</v>
      </c>
      <c r="AA697" s="1">
        <f t="shared" si="130"/>
        <v>0</v>
      </c>
      <c r="AB697" s="1">
        <f t="shared" si="131"/>
        <v>1</v>
      </c>
      <c r="AC697" s="1">
        <f t="shared" si="132"/>
        <v>1</v>
      </c>
    </row>
    <row r="698" spans="21:29" x14ac:dyDescent="0.25">
      <c r="U698" s="1" t="s">
        <v>88</v>
      </c>
      <c r="V698" s="1">
        <v>4.5</v>
      </c>
      <c r="W698" s="1">
        <v>4</v>
      </c>
      <c r="X698" s="1">
        <v>0</v>
      </c>
      <c r="Y698" s="1">
        <f t="shared" si="133"/>
        <v>0</v>
      </c>
      <c r="Z698" s="1">
        <f t="shared" si="129"/>
        <v>0</v>
      </c>
      <c r="AA698" s="1">
        <f t="shared" si="130"/>
        <v>0</v>
      </c>
      <c r="AB698" s="1">
        <f t="shared" si="131"/>
        <v>1</v>
      </c>
      <c r="AC698" s="1">
        <f t="shared" si="132"/>
        <v>1</v>
      </c>
    </row>
    <row r="699" spans="21:29" x14ac:dyDescent="0.25">
      <c r="U699" s="1" t="s">
        <v>91</v>
      </c>
      <c r="V699" s="1">
        <v>4.9000000000000004</v>
      </c>
      <c r="W699" s="1">
        <v>4</v>
      </c>
      <c r="X699" s="1">
        <v>0</v>
      </c>
      <c r="Y699" s="1">
        <f t="shared" si="133"/>
        <v>0</v>
      </c>
      <c r="Z699" s="1">
        <f t="shared" si="129"/>
        <v>0</v>
      </c>
      <c r="AA699" s="1">
        <f t="shared" si="130"/>
        <v>0</v>
      </c>
      <c r="AB699" s="1">
        <f t="shared" si="131"/>
        <v>1</v>
      </c>
      <c r="AC699" s="1">
        <f t="shared" si="132"/>
        <v>1</v>
      </c>
    </row>
    <row r="700" spans="21:29" x14ac:dyDescent="0.25">
      <c r="U700" s="1" t="s">
        <v>106</v>
      </c>
      <c r="V700" s="1">
        <v>4.3</v>
      </c>
      <c r="W700" s="1">
        <v>4</v>
      </c>
      <c r="X700" s="1">
        <v>0</v>
      </c>
      <c r="Y700" s="1">
        <f t="shared" si="133"/>
        <v>0</v>
      </c>
      <c r="Z700" s="1">
        <f t="shared" si="129"/>
        <v>0</v>
      </c>
      <c r="AA700" s="1">
        <f t="shared" si="130"/>
        <v>0</v>
      </c>
      <c r="AB700" s="1">
        <f t="shared" si="131"/>
        <v>1</v>
      </c>
      <c r="AC700" s="1">
        <f t="shared" si="132"/>
        <v>1</v>
      </c>
    </row>
    <row r="701" spans="21:29" x14ac:dyDescent="0.25">
      <c r="U701" s="1" t="s">
        <v>188</v>
      </c>
      <c r="V701" s="1">
        <v>4.3</v>
      </c>
      <c r="W701" s="1">
        <v>4</v>
      </c>
      <c r="X701" s="1">
        <v>0</v>
      </c>
      <c r="Y701" s="1">
        <f t="shared" si="133"/>
        <v>0</v>
      </c>
      <c r="Z701" s="1">
        <f t="shared" si="129"/>
        <v>0</v>
      </c>
      <c r="AA701" s="1">
        <f t="shared" si="130"/>
        <v>0</v>
      </c>
      <c r="AB701" s="1">
        <f t="shared" si="131"/>
        <v>1</v>
      </c>
      <c r="AC701" s="1">
        <f t="shared" si="132"/>
        <v>1</v>
      </c>
    </row>
    <row r="702" spans="21:29" x14ac:dyDescent="0.25">
      <c r="U702" s="1" t="s">
        <v>127</v>
      </c>
      <c r="V702" s="1">
        <v>4.7</v>
      </c>
      <c r="W702" s="1">
        <v>4</v>
      </c>
      <c r="X702" s="1">
        <v>0</v>
      </c>
      <c r="Y702" s="1">
        <f t="shared" si="133"/>
        <v>0</v>
      </c>
      <c r="Z702" s="1">
        <f t="shared" si="129"/>
        <v>0</v>
      </c>
      <c r="AA702" s="1">
        <f t="shared" si="130"/>
        <v>0</v>
      </c>
      <c r="AB702" s="1">
        <f t="shared" si="131"/>
        <v>1</v>
      </c>
      <c r="AC702" s="1">
        <f t="shared" si="132"/>
        <v>1</v>
      </c>
    </row>
    <row r="703" spans="21:29" x14ac:dyDescent="0.25">
      <c r="U703" s="1" t="s">
        <v>92</v>
      </c>
      <c r="V703" s="1">
        <v>5.4</v>
      </c>
      <c r="W703" s="1">
        <v>4</v>
      </c>
      <c r="X703" s="1">
        <v>0</v>
      </c>
      <c r="Y703" s="1">
        <f t="shared" si="133"/>
        <v>0</v>
      </c>
      <c r="Z703" s="1">
        <f t="shared" si="129"/>
        <v>0</v>
      </c>
      <c r="AA703" s="1">
        <f t="shared" si="130"/>
        <v>0</v>
      </c>
      <c r="AB703" s="1">
        <f t="shared" si="131"/>
        <v>1</v>
      </c>
      <c r="AC703" s="1">
        <f t="shared" si="132"/>
        <v>1</v>
      </c>
    </row>
    <row r="704" spans="21:29" x14ac:dyDescent="0.25">
      <c r="U704" s="1" t="s">
        <v>118</v>
      </c>
      <c r="V704" s="1">
        <v>6.2</v>
      </c>
      <c r="W704" s="1">
        <v>4</v>
      </c>
      <c r="X704" s="1">
        <v>0</v>
      </c>
      <c r="Y704" s="1">
        <f t="shared" si="133"/>
        <v>0</v>
      </c>
      <c r="Z704" s="1">
        <f t="shared" si="129"/>
        <v>0</v>
      </c>
      <c r="AA704" s="1">
        <f t="shared" si="130"/>
        <v>0</v>
      </c>
      <c r="AB704" s="1">
        <f t="shared" si="131"/>
        <v>1</v>
      </c>
      <c r="AC704" s="1">
        <f t="shared" si="132"/>
        <v>1</v>
      </c>
    </row>
    <row r="705" spans="21:29" x14ac:dyDescent="0.25">
      <c r="U705" s="1" t="s">
        <v>143</v>
      </c>
      <c r="V705" s="1">
        <v>4.5999999999999996</v>
      </c>
      <c r="W705" s="1">
        <v>4</v>
      </c>
      <c r="X705" s="1">
        <v>0</v>
      </c>
      <c r="Y705" s="1">
        <f t="shared" si="133"/>
        <v>0</v>
      </c>
      <c r="Z705" s="1">
        <f t="shared" si="129"/>
        <v>0</v>
      </c>
      <c r="AA705" s="1">
        <f t="shared" si="130"/>
        <v>0</v>
      </c>
      <c r="AB705" s="1">
        <f t="shared" si="131"/>
        <v>1</v>
      </c>
      <c r="AC705" s="1">
        <f t="shared" si="132"/>
        <v>1</v>
      </c>
    </row>
    <row r="706" spans="21:29" x14ac:dyDescent="0.25">
      <c r="U706" s="1" t="s">
        <v>116</v>
      </c>
      <c r="V706" s="1">
        <v>4</v>
      </c>
      <c r="W706" s="1">
        <v>4</v>
      </c>
      <c r="X706" s="1">
        <v>0</v>
      </c>
      <c r="Y706" s="1">
        <f t="shared" si="133"/>
        <v>0</v>
      </c>
      <c r="Z706" s="1">
        <f t="shared" ref="Z706:Z750" si="134">IF(AND((X706&lt;W706),(X706&gt;2),(W706&lt;10)),1,0)</f>
        <v>0</v>
      </c>
      <c r="AA706" s="1">
        <f t="shared" ref="AA706:AA750" si="135">IF(X706&gt;=10,1,0)</f>
        <v>0</v>
      </c>
      <c r="AB706" s="1">
        <f t="shared" ref="AB706:AB750" si="136">IF(X706&lt;=2,1,0)</f>
        <v>1</v>
      </c>
      <c r="AC706" s="1">
        <f t="shared" ref="AC706:AC769" si="137">SUM(Y706:AB706)</f>
        <v>1</v>
      </c>
    </row>
    <row r="707" spans="21:29" x14ac:dyDescent="0.25">
      <c r="U707" s="1" t="s">
        <v>201</v>
      </c>
      <c r="V707" s="1">
        <v>3.9</v>
      </c>
      <c r="W707" s="1">
        <v>4</v>
      </c>
      <c r="X707" s="1">
        <v>0</v>
      </c>
      <c r="Y707" s="1">
        <f t="shared" si="133"/>
        <v>0</v>
      </c>
      <c r="Z707" s="1">
        <f t="shared" si="134"/>
        <v>0</v>
      </c>
      <c r="AA707" s="1">
        <f t="shared" si="135"/>
        <v>0</v>
      </c>
      <c r="AB707" s="1">
        <f t="shared" si="136"/>
        <v>1</v>
      </c>
      <c r="AC707" s="1">
        <f t="shared" si="137"/>
        <v>1</v>
      </c>
    </row>
    <row r="708" spans="21:29" x14ac:dyDescent="0.25">
      <c r="U708" s="1" t="s">
        <v>108</v>
      </c>
      <c r="V708" s="1">
        <v>4.4000000000000004</v>
      </c>
      <c r="W708" s="1">
        <v>4</v>
      </c>
      <c r="X708" s="1">
        <v>0</v>
      </c>
      <c r="Y708" s="1">
        <f t="shared" si="133"/>
        <v>0</v>
      </c>
      <c r="Z708" s="1">
        <f t="shared" si="134"/>
        <v>0</v>
      </c>
      <c r="AA708" s="1">
        <f t="shared" si="135"/>
        <v>0</v>
      </c>
      <c r="AB708" s="1">
        <f t="shared" si="136"/>
        <v>1</v>
      </c>
      <c r="AC708" s="1">
        <f t="shared" si="137"/>
        <v>1</v>
      </c>
    </row>
    <row r="709" spans="21:29" x14ac:dyDescent="0.25">
      <c r="U709" s="1" t="s">
        <v>118</v>
      </c>
      <c r="V709" s="1">
        <v>6.2</v>
      </c>
      <c r="W709" s="1">
        <v>4</v>
      </c>
      <c r="X709" s="1">
        <v>0</v>
      </c>
      <c r="Y709" s="1">
        <f t="shared" si="133"/>
        <v>0</v>
      </c>
      <c r="Z709" s="1">
        <f t="shared" si="134"/>
        <v>0</v>
      </c>
      <c r="AA709" s="1">
        <f t="shared" si="135"/>
        <v>0</v>
      </c>
      <c r="AB709" s="1">
        <f t="shared" si="136"/>
        <v>1</v>
      </c>
      <c r="AC709" s="1">
        <f t="shared" si="137"/>
        <v>1</v>
      </c>
    </row>
    <row r="710" spans="21:29" x14ac:dyDescent="0.25">
      <c r="U710" s="1" t="s">
        <v>167</v>
      </c>
      <c r="V710" s="1">
        <v>4.5</v>
      </c>
      <c r="W710" s="1">
        <v>4</v>
      </c>
      <c r="X710" s="1">
        <v>0</v>
      </c>
      <c r="Y710" s="1">
        <f t="shared" si="133"/>
        <v>0</v>
      </c>
      <c r="Z710" s="1">
        <f t="shared" si="134"/>
        <v>0</v>
      </c>
      <c r="AA710" s="1">
        <f t="shared" si="135"/>
        <v>0</v>
      </c>
      <c r="AB710" s="1">
        <f t="shared" si="136"/>
        <v>1</v>
      </c>
      <c r="AC710" s="1">
        <f t="shared" si="137"/>
        <v>1</v>
      </c>
    </row>
    <row r="711" spans="21:29" x14ac:dyDescent="0.25">
      <c r="U711" s="1" t="s">
        <v>127</v>
      </c>
      <c r="V711" s="1">
        <v>4.7</v>
      </c>
      <c r="W711" s="1">
        <v>4</v>
      </c>
      <c r="X711" s="1">
        <v>0</v>
      </c>
      <c r="Y711" s="1">
        <f t="shared" si="133"/>
        <v>0</v>
      </c>
      <c r="Z711" s="1">
        <f t="shared" si="134"/>
        <v>0</v>
      </c>
      <c r="AA711" s="1">
        <f t="shared" si="135"/>
        <v>0</v>
      </c>
      <c r="AB711" s="1">
        <f t="shared" si="136"/>
        <v>1</v>
      </c>
      <c r="AC711" s="1">
        <f t="shared" si="137"/>
        <v>1</v>
      </c>
    </row>
    <row r="712" spans="21:29" x14ac:dyDescent="0.25">
      <c r="U712" s="1" t="s">
        <v>160</v>
      </c>
      <c r="V712" s="1">
        <v>3.9</v>
      </c>
      <c r="W712" s="1">
        <v>4</v>
      </c>
      <c r="X712" s="1">
        <v>0</v>
      </c>
      <c r="Y712" s="1">
        <f t="shared" si="133"/>
        <v>0</v>
      </c>
      <c r="Z712" s="1">
        <f t="shared" si="134"/>
        <v>0</v>
      </c>
      <c r="AA712" s="1">
        <f t="shared" si="135"/>
        <v>0</v>
      </c>
      <c r="AB712" s="1">
        <f t="shared" si="136"/>
        <v>1</v>
      </c>
      <c r="AC712" s="1">
        <f t="shared" si="137"/>
        <v>1</v>
      </c>
    </row>
    <row r="713" spans="21:29" x14ac:dyDescent="0.25">
      <c r="U713" s="1" t="s">
        <v>88</v>
      </c>
      <c r="V713" s="1">
        <v>4.5</v>
      </c>
      <c r="W713" s="1">
        <v>4</v>
      </c>
      <c r="X713" s="1">
        <v>0</v>
      </c>
      <c r="Y713" s="1">
        <f t="shared" si="133"/>
        <v>0</v>
      </c>
      <c r="Z713" s="1">
        <f t="shared" si="134"/>
        <v>0</v>
      </c>
      <c r="AA713" s="1">
        <f t="shared" si="135"/>
        <v>0</v>
      </c>
      <c r="AB713" s="1">
        <f t="shared" si="136"/>
        <v>1</v>
      </c>
      <c r="AC713" s="1">
        <f t="shared" si="137"/>
        <v>1</v>
      </c>
    </row>
    <row r="714" spans="21:29" x14ac:dyDescent="0.25">
      <c r="U714" s="1" t="s">
        <v>106</v>
      </c>
      <c r="V714" s="1">
        <v>4.3</v>
      </c>
      <c r="W714" s="1">
        <v>4</v>
      </c>
      <c r="X714" s="1">
        <v>0</v>
      </c>
      <c r="Y714" s="1">
        <f t="shared" si="133"/>
        <v>0</v>
      </c>
      <c r="Z714" s="1">
        <f t="shared" si="134"/>
        <v>0</v>
      </c>
      <c r="AA714" s="1">
        <f t="shared" si="135"/>
        <v>0</v>
      </c>
      <c r="AB714" s="1">
        <f t="shared" si="136"/>
        <v>1</v>
      </c>
      <c r="AC714" s="1">
        <f t="shared" si="137"/>
        <v>1</v>
      </c>
    </row>
    <row r="715" spans="21:29" x14ac:dyDescent="0.25">
      <c r="U715" s="1" t="s">
        <v>159</v>
      </c>
      <c r="V715" s="1">
        <v>4.3</v>
      </c>
      <c r="W715" s="1">
        <v>4</v>
      </c>
      <c r="X715" s="1">
        <v>0</v>
      </c>
      <c r="Y715" s="1">
        <f t="shared" si="133"/>
        <v>0</v>
      </c>
      <c r="Z715" s="1">
        <f t="shared" si="134"/>
        <v>0</v>
      </c>
      <c r="AA715" s="1">
        <f t="shared" si="135"/>
        <v>0</v>
      </c>
      <c r="AB715" s="1">
        <f t="shared" si="136"/>
        <v>1</v>
      </c>
      <c r="AC715" s="1">
        <f t="shared" si="137"/>
        <v>1</v>
      </c>
    </row>
    <row r="716" spans="21:29" x14ac:dyDescent="0.25">
      <c r="U716" s="1" t="s">
        <v>186</v>
      </c>
      <c r="V716" s="1">
        <v>5.0999999999999996</v>
      </c>
      <c r="W716" s="1">
        <v>4</v>
      </c>
      <c r="X716" s="1">
        <v>0</v>
      </c>
      <c r="Y716" s="1">
        <f t="shared" si="133"/>
        <v>0</v>
      </c>
      <c r="Z716" s="1">
        <f t="shared" si="134"/>
        <v>0</v>
      </c>
      <c r="AA716" s="1">
        <f t="shared" si="135"/>
        <v>0</v>
      </c>
      <c r="AB716" s="1">
        <f t="shared" si="136"/>
        <v>1</v>
      </c>
      <c r="AC716" s="1">
        <f t="shared" si="137"/>
        <v>1</v>
      </c>
    </row>
    <row r="717" spans="21:29" x14ac:dyDescent="0.25">
      <c r="U717" s="1" t="s">
        <v>198</v>
      </c>
      <c r="V717" s="1">
        <v>3.9</v>
      </c>
      <c r="W717" s="1">
        <v>4</v>
      </c>
      <c r="X717" s="1">
        <v>0</v>
      </c>
      <c r="Y717" s="1">
        <f t="shared" si="133"/>
        <v>0</v>
      </c>
      <c r="Z717" s="1">
        <f t="shared" si="134"/>
        <v>0</v>
      </c>
      <c r="AA717" s="1">
        <f t="shared" si="135"/>
        <v>0</v>
      </c>
      <c r="AB717" s="1">
        <f t="shared" si="136"/>
        <v>1</v>
      </c>
      <c r="AC717" s="1">
        <f t="shared" si="137"/>
        <v>1</v>
      </c>
    </row>
    <row r="718" spans="21:29" x14ac:dyDescent="0.25">
      <c r="U718" s="1" t="s">
        <v>145</v>
      </c>
      <c r="V718" s="1">
        <v>4.7</v>
      </c>
      <c r="W718" s="1">
        <v>4</v>
      </c>
      <c r="X718" s="1">
        <v>0</v>
      </c>
      <c r="Y718" s="1">
        <f t="shared" si="133"/>
        <v>0</v>
      </c>
      <c r="Z718" s="1">
        <f t="shared" si="134"/>
        <v>0</v>
      </c>
      <c r="AA718" s="1">
        <f t="shared" si="135"/>
        <v>0</v>
      </c>
      <c r="AB718" s="1">
        <f t="shared" si="136"/>
        <v>1</v>
      </c>
      <c r="AC718" s="1">
        <f t="shared" si="137"/>
        <v>1</v>
      </c>
    </row>
    <row r="719" spans="21:29" x14ac:dyDescent="0.25">
      <c r="U719" s="1" t="s">
        <v>98</v>
      </c>
      <c r="V719" s="1">
        <v>5</v>
      </c>
      <c r="W719" s="1">
        <v>4</v>
      </c>
      <c r="X719" s="1">
        <v>0</v>
      </c>
      <c r="Y719" s="1">
        <f t="shared" si="133"/>
        <v>0</v>
      </c>
      <c r="Z719" s="1">
        <f t="shared" si="134"/>
        <v>0</v>
      </c>
      <c r="AA719" s="1">
        <f t="shared" si="135"/>
        <v>0</v>
      </c>
      <c r="AB719" s="1">
        <f t="shared" si="136"/>
        <v>1</v>
      </c>
      <c r="AC719" s="1">
        <f t="shared" si="137"/>
        <v>1</v>
      </c>
    </row>
    <row r="720" spans="21:29" x14ac:dyDescent="0.25">
      <c r="U720" s="1" t="s">
        <v>159</v>
      </c>
      <c r="V720" s="1">
        <v>4.3</v>
      </c>
      <c r="W720" s="1">
        <v>4</v>
      </c>
      <c r="X720" s="1">
        <v>0</v>
      </c>
      <c r="Y720" s="1">
        <f t="shared" si="133"/>
        <v>0</v>
      </c>
      <c r="Z720" s="1">
        <f t="shared" si="134"/>
        <v>0</v>
      </c>
      <c r="AA720" s="1">
        <f t="shared" si="135"/>
        <v>0</v>
      </c>
      <c r="AB720" s="1">
        <f t="shared" si="136"/>
        <v>1</v>
      </c>
      <c r="AC720" s="1">
        <f t="shared" si="137"/>
        <v>1</v>
      </c>
    </row>
    <row r="721" spans="21:29" x14ac:dyDescent="0.25">
      <c r="U721" s="1" t="s">
        <v>118</v>
      </c>
      <c r="V721" s="1">
        <v>6.2</v>
      </c>
      <c r="W721" s="1">
        <v>4</v>
      </c>
      <c r="X721" s="1">
        <v>0</v>
      </c>
      <c r="Y721" s="1">
        <f t="shared" si="133"/>
        <v>0</v>
      </c>
      <c r="Z721" s="1">
        <f t="shared" si="134"/>
        <v>0</v>
      </c>
      <c r="AA721" s="1">
        <f t="shared" si="135"/>
        <v>0</v>
      </c>
      <c r="AB721" s="1">
        <f t="shared" si="136"/>
        <v>1</v>
      </c>
      <c r="AC721" s="1">
        <f t="shared" si="137"/>
        <v>1</v>
      </c>
    </row>
    <row r="722" spans="21:29" x14ac:dyDescent="0.25">
      <c r="U722" s="1" t="s">
        <v>92</v>
      </c>
      <c r="V722" s="1">
        <v>5.4</v>
      </c>
      <c r="W722" s="1">
        <v>4</v>
      </c>
      <c r="X722" s="1">
        <v>0</v>
      </c>
      <c r="Y722" s="1">
        <f t="shared" si="133"/>
        <v>0</v>
      </c>
      <c r="Z722" s="1">
        <f t="shared" si="134"/>
        <v>0</v>
      </c>
      <c r="AA722" s="1">
        <f t="shared" si="135"/>
        <v>0</v>
      </c>
      <c r="AB722" s="1">
        <f t="shared" si="136"/>
        <v>1</v>
      </c>
      <c r="AC722" s="1">
        <f t="shared" si="137"/>
        <v>1</v>
      </c>
    </row>
    <row r="723" spans="21:29" x14ac:dyDescent="0.25">
      <c r="U723" s="1" t="s">
        <v>76</v>
      </c>
      <c r="V723" s="1">
        <v>4.9000000000000004</v>
      </c>
      <c r="W723" s="1">
        <v>4</v>
      </c>
      <c r="X723" s="1">
        <v>0</v>
      </c>
      <c r="Y723" s="1">
        <f t="shared" si="133"/>
        <v>0</v>
      </c>
      <c r="Z723" s="1">
        <f t="shared" si="134"/>
        <v>0</v>
      </c>
      <c r="AA723" s="1">
        <f t="shared" si="135"/>
        <v>0</v>
      </c>
      <c r="AB723" s="1">
        <f t="shared" si="136"/>
        <v>1</v>
      </c>
      <c r="AC723" s="1">
        <f t="shared" si="137"/>
        <v>1</v>
      </c>
    </row>
    <row r="724" spans="21:29" x14ac:dyDescent="0.25">
      <c r="U724" s="1" t="s">
        <v>116</v>
      </c>
      <c r="V724" s="1">
        <v>4</v>
      </c>
      <c r="W724" s="1">
        <v>4</v>
      </c>
      <c r="X724" s="1">
        <v>0</v>
      </c>
      <c r="Y724" s="1">
        <f t="shared" si="133"/>
        <v>0</v>
      </c>
      <c r="Z724" s="1">
        <f t="shared" si="134"/>
        <v>0</v>
      </c>
      <c r="AA724" s="1">
        <f t="shared" si="135"/>
        <v>0</v>
      </c>
      <c r="AB724" s="1">
        <f t="shared" si="136"/>
        <v>1</v>
      </c>
      <c r="AC724" s="1">
        <f t="shared" si="137"/>
        <v>1</v>
      </c>
    </row>
    <row r="725" spans="21:29" x14ac:dyDescent="0.25">
      <c r="U725" s="1" t="s">
        <v>120</v>
      </c>
      <c r="V725" s="1">
        <v>4.0999999999999996</v>
      </c>
      <c r="W725" s="1">
        <v>4</v>
      </c>
      <c r="X725" s="1">
        <v>0</v>
      </c>
      <c r="Y725" s="1">
        <f t="shared" si="133"/>
        <v>0</v>
      </c>
      <c r="Z725" s="1">
        <f t="shared" si="134"/>
        <v>0</v>
      </c>
      <c r="AA725" s="1">
        <f t="shared" si="135"/>
        <v>0</v>
      </c>
      <c r="AB725" s="1">
        <f t="shared" si="136"/>
        <v>1</v>
      </c>
      <c r="AC725" s="1">
        <f t="shared" si="137"/>
        <v>1</v>
      </c>
    </row>
    <row r="726" spans="21:29" x14ac:dyDescent="0.25">
      <c r="U726" s="1" t="s">
        <v>197</v>
      </c>
      <c r="V726" s="1">
        <v>4.4000000000000004</v>
      </c>
      <c r="W726" s="1">
        <v>4</v>
      </c>
      <c r="X726" s="1">
        <v>0</v>
      </c>
      <c r="Y726" s="1">
        <f t="shared" si="133"/>
        <v>0</v>
      </c>
      <c r="Z726" s="1">
        <f t="shared" si="134"/>
        <v>0</v>
      </c>
      <c r="AA726" s="1">
        <f t="shared" si="135"/>
        <v>0</v>
      </c>
      <c r="AB726" s="1">
        <f t="shared" si="136"/>
        <v>1</v>
      </c>
      <c r="AC726" s="1">
        <f t="shared" si="137"/>
        <v>1</v>
      </c>
    </row>
    <row r="727" spans="21:29" x14ac:dyDescent="0.25">
      <c r="U727" s="1" t="s">
        <v>140</v>
      </c>
      <c r="V727" s="1">
        <v>4.9000000000000004</v>
      </c>
      <c r="W727" s="1">
        <v>4</v>
      </c>
      <c r="X727" s="1">
        <v>0</v>
      </c>
      <c r="Y727" s="1">
        <f t="shared" si="133"/>
        <v>0</v>
      </c>
      <c r="Z727" s="1">
        <f t="shared" si="134"/>
        <v>0</v>
      </c>
      <c r="AA727" s="1">
        <f t="shared" si="135"/>
        <v>0</v>
      </c>
      <c r="AB727" s="1">
        <f t="shared" si="136"/>
        <v>1</v>
      </c>
      <c r="AC727" s="1">
        <f t="shared" si="137"/>
        <v>1</v>
      </c>
    </row>
    <row r="728" spans="21:29" x14ac:dyDescent="0.25">
      <c r="U728" s="1" t="s">
        <v>157</v>
      </c>
      <c r="V728" s="1">
        <v>4.4000000000000004</v>
      </c>
      <c r="W728" s="1">
        <v>4</v>
      </c>
      <c r="X728" s="1">
        <v>0</v>
      </c>
      <c r="Y728" s="1">
        <f t="shared" si="133"/>
        <v>0</v>
      </c>
      <c r="Z728" s="1">
        <f t="shared" si="134"/>
        <v>0</v>
      </c>
      <c r="AA728" s="1">
        <f t="shared" si="135"/>
        <v>0</v>
      </c>
      <c r="AB728" s="1">
        <f t="shared" si="136"/>
        <v>1</v>
      </c>
      <c r="AC728" s="1">
        <f t="shared" si="137"/>
        <v>1</v>
      </c>
    </row>
    <row r="729" spans="21:29" x14ac:dyDescent="0.25">
      <c r="U729" s="1" t="s">
        <v>152</v>
      </c>
      <c r="V729" s="1">
        <v>4.5</v>
      </c>
      <c r="W729" s="1">
        <v>4</v>
      </c>
      <c r="X729" s="1">
        <v>0</v>
      </c>
      <c r="Y729" s="1">
        <f t="shared" si="133"/>
        <v>0</v>
      </c>
      <c r="Z729" s="1">
        <f t="shared" si="134"/>
        <v>0</v>
      </c>
      <c r="AA729" s="1">
        <f t="shared" si="135"/>
        <v>0</v>
      </c>
      <c r="AB729" s="1">
        <f t="shared" si="136"/>
        <v>1</v>
      </c>
      <c r="AC729" s="1">
        <f t="shared" si="137"/>
        <v>1</v>
      </c>
    </row>
    <row r="730" spans="21:29" x14ac:dyDescent="0.25">
      <c r="U730" s="1" t="s">
        <v>164</v>
      </c>
      <c r="V730" s="1">
        <v>4.3</v>
      </c>
      <c r="W730" s="1">
        <v>4</v>
      </c>
      <c r="X730" s="1">
        <v>-1</v>
      </c>
      <c r="Y730" s="1">
        <f t="shared" si="133"/>
        <v>0</v>
      </c>
      <c r="Z730" s="1">
        <f t="shared" si="134"/>
        <v>0</v>
      </c>
      <c r="AA730" s="1">
        <f t="shared" si="135"/>
        <v>0</v>
      </c>
      <c r="AB730" s="1">
        <f t="shared" si="136"/>
        <v>1</v>
      </c>
      <c r="AC730" s="1">
        <f t="shared" si="137"/>
        <v>1</v>
      </c>
    </row>
    <row r="731" spans="21:29" x14ac:dyDescent="0.25">
      <c r="U731" s="1" t="s">
        <v>87</v>
      </c>
      <c r="V731" s="1">
        <v>5</v>
      </c>
      <c r="W731" s="1">
        <v>4</v>
      </c>
      <c r="X731" s="1">
        <v>-1</v>
      </c>
      <c r="Y731" s="1">
        <f t="shared" si="133"/>
        <v>0</v>
      </c>
      <c r="Z731" s="1">
        <f t="shared" si="134"/>
        <v>0</v>
      </c>
      <c r="AA731" s="1">
        <f t="shared" si="135"/>
        <v>0</v>
      </c>
      <c r="AB731" s="1">
        <f t="shared" si="136"/>
        <v>1</v>
      </c>
      <c r="AC731" s="1">
        <f t="shared" si="137"/>
        <v>1</v>
      </c>
    </row>
    <row r="732" spans="21:29" x14ac:dyDescent="0.25">
      <c r="U732" s="1" t="s">
        <v>127</v>
      </c>
      <c r="V732" s="1">
        <v>4.7</v>
      </c>
      <c r="W732" s="1">
        <v>4</v>
      </c>
      <c r="X732" s="1">
        <v>-1</v>
      </c>
      <c r="Y732" s="1">
        <f t="shared" si="133"/>
        <v>0</v>
      </c>
      <c r="Z732" s="1">
        <f t="shared" si="134"/>
        <v>0</v>
      </c>
      <c r="AA732" s="1">
        <f t="shared" si="135"/>
        <v>0</v>
      </c>
      <c r="AB732" s="1">
        <f t="shared" si="136"/>
        <v>1</v>
      </c>
      <c r="AC732" s="1">
        <f t="shared" si="137"/>
        <v>1</v>
      </c>
    </row>
    <row r="733" spans="21:29" x14ac:dyDescent="0.25">
      <c r="U733" s="1" t="s">
        <v>65</v>
      </c>
      <c r="V733" s="1">
        <v>5.0999999999999996</v>
      </c>
      <c r="W733" s="1">
        <v>4</v>
      </c>
      <c r="X733" s="1">
        <v>-1</v>
      </c>
      <c r="Y733" s="1">
        <f t="shared" si="133"/>
        <v>0</v>
      </c>
      <c r="Z733" s="1">
        <f t="shared" si="134"/>
        <v>0</v>
      </c>
      <c r="AA733" s="1">
        <f t="shared" si="135"/>
        <v>0</v>
      </c>
      <c r="AB733" s="1">
        <f t="shared" si="136"/>
        <v>1</v>
      </c>
      <c r="AC733" s="1">
        <f t="shared" si="137"/>
        <v>1</v>
      </c>
    </row>
    <row r="734" spans="21:29" x14ac:dyDescent="0.25">
      <c r="U734" s="1" t="s">
        <v>133</v>
      </c>
      <c r="V734" s="1">
        <v>4.5999999999999996</v>
      </c>
      <c r="W734" s="1">
        <v>4</v>
      </c>
      <c r="X734" s="1">
        <v>-1</v>
      </c>
      <c r="Y734" s="1">
        <f t="shared" si="133"/>
        <v>0</v>
      </c>
      <c r="Z734" s="1">
        <f t="shared" si="134"/>
        <v>0</v>
      </c>
      <c r="AA734" s="1">
        <f t="shared" si="135"/>
        <v>0</v>
      </c>
      <c r="AB734" s="1">
        <f t="shared" si="136"/>
        <v>1</v>
      </c>
      <c r="AC734" s="1">
        <f t="shared" si="137"/>
        <v>1</v>
      </c>
    </row>
    <row r="735" spans="21:29" x14ac:dyDescent="0.25">
      <c r="U735" s="1" t="s">
        <v>65</v>
      </c>
      <c r="V735" s="1">
        <v>5.0999999999999996</v>
      </c>
      <c r="W735" s="1">
        <v>4</v>
      </c>
      <c r="X735" s="1">
        <v>-1</v>
      </c>
      <c r="Y735" s="1">
        <f t="shared" si="133"/>
        <v>0</v>
      </c>
      <c r="Z735" s="1">
        <f t="shared" si="134"/>
        <v>0</v>
      </c>
      <c r="AA735" s="1">
        <f t="shared" si="135"/>
        <v>0</v>
      </c>
      <c r="AB735" s="1">
        <f t="shared" si="136"/>
        <v>1</v>
      </c>
      <c r="AC735" s="1">
        <f t="shared" si="137"/>
        <v>1</v>
      </c>
    </row>
    <row r="736" spans="21:29" x14ac:dyDescent="0.25">
      <c r="U736" s="1" t="s">
        <v>84</v>
      </c>
      <c r="V736" s="1">
        <v>5</v>
      </c>
      <c r="W736" s="1">
        <v>4</v>
      </c>
      <c r="X736" s="1">
        <v>-1</v>
      </c>
      <c r="Y736" s="1">
        <f t="shared" si="133"/>
        <v>0</v>
      </c>
      <c r="Z736" s="1">
        <f t="shared" si="134"/>
        <v>0</v>
      </c>
      <c r="AA736" s="1">
        <f t="shared" si="135"/>
        <v>0</v>
      </c>
      <c r="AB736" s="1">
        <f t="shared" si="136"/>
        <v>1</v>
      </c>
      <c r="AC736" s="1">
        <f t="shared" si="137"/>
        <v>1</v>
      </c>
    </row>
    <row r="737" spans="21:29" x14ac:dyDescent="0.25">
      <c r="U737" s="1" t="s">
        <v>187</v>
      </c>
      <c r="V737" s="1">
        <v>4.4000000000000004</v>
      </c>
      <c r="W737" s="1">
        <v>4</v>
      </c>
      <c r="X737" s="1">
        <v>-1</v>
      </c>
      <c r="Y737" s="1">
        <f t="shared" si="133"/>
        <v>0</v>
      </c>
      <c r="Z737" s="1">
        <f t="shared" si="134"/>
        <v>0</v>
      </c>
      <c r="AA737" s="1">
        <f t="shared" si="135"/>
        <v>0</v>
      </c>
      <c r="AB737" s="1">
        <f t="shared" si="136"/>
        <v>1</v>
      </c>
      <c r="AC737" s="1">
        <f t="shared" si="137"/>
        <v>1</v>
      </c>
    </row>
    <row r="738" spans="21:29" x14ac:dyDescent="0.25">
      <c r="U738" s="1" t="s">
        <v>149</v>
      </c>
      <c r="V738" s="1">
        <v>4.4000000000000004</v>
      </c>
      <c r="W738" s="1">
        <v>4</v>
      </c>
      <c r="X738" s="1">
        <v>-1</v>
      </c>
      <c r="Y738" s="1">
        <f t="shared" si="133"/>
        <v>0</v>
      </c>
      <c r="Z738" s="1">
        <f t="shared" si="134"/>
        <v>0</v>
      </c>
      <c r="AA738" s="1">
        <f t="shared" si="135"/>
        <v>0</v>
      </c>
      <c r="AB738" s="1">
        <f t="shared" si="136"/>
        <v>1</v>
      </c>
      <c r="AC738" s="1">
        <f t="shared" si="137"/>
        <v>1</v>
      </c>
    </row>
    <row r="739" spans="21:29" x14ac:dyDescent="0.25">
      <c r="U739" s="1" t="s">
        <v>175</v>
      </c>
      <c r="V739" s="1">
        <v>3.9</v>
      </c>
      <c r="W739" s="1">
        <v>4</v>
      </c>
      <c r="X739" s="1">
        <v>-1</v>
      </c>
      <c r="Y739" s="1">
        <f t="shared" si="133"/>
        <v>0</v>
      </c>
      <c r="Z739" s="1">
        <f t="shared" si="134"/>
        <v>0</v>
      </c>
      <c r="AA739" s="1">
        <f t="shared" si="135"/>
        <v>0</v>
      </c>
      <c r="AB739" s="1">
        <f t="shared" si="136"/>
        <v>1</v>
      </c>
      <c r="AC739" s="1">
        <f t="shared" si="137"/>
        <v>1</v>
      </c>
    </row>
    <row r="740" spans="21:29" x14ac:dyDescent="0.25">
      <c r="U740" s="1" t="s">
        <v>151</v>
      </c>
      <c r="V740" s="1">
        <v>4.3</v>
      </c>
      <c r="W740" s="1">
        <v>4</v>
      </c>
      <c r="X740" s="1">
        <v>-1</v>
      </c>
      <c r="Y740" s="1">
        <f t="shared" si="133"/>
        <v>0</v>
      </c>
      <c r="Z740" s="1">
        <f t="shared" si="134"/>
        <v>0</v>
      </c>
      <c r="AA740" s="1">
        <f t="shared" si="135"/>
        <v>0</v>
      </c>
      <c r="AB740" s="1">
        <f t="shared" si="136"/>
        <v>1</v>
      </c>
      <c r="AC740" s="1">
        <f t="shared" si="137"/>
        <v>1</v>
      </c>
    </row>
    <row r="741" spans="21:29" x14ac:dyDescent="0.25">
      <c r="U741" s="1" t="s">
        <v>119</v>
      </c>
      <c r="V741" s="1">
        <v>4.2</v>
      </c>
      <c r="W741" s="1">
        <v>4</v>
      </c>
      <c r="X741" s="1">
        <v>-2</v>
      </c>
      <c r="Y741" s="1">
        <f t="shared" si="133"/>
        <v>0</v>
      </c>
      <c r="Z741" s="1">
        <f t="shared" si="134"/>
        <v>0</v>
      </c>
      <c r="AA741" s="1">
        <f t="shared" si="135"/>
        <v>0</v>
      </c>
      <c r="AB741" s="1">
        <f t="shared" si="136"/>
        <v>1</v>
      </c>
      <c r="AC741" s="1">
        <f t="shared" si="137"/>
        <v>1</v>
      </c>
    </row>
    <row r="742" spans="21:29" x14ac:dyDescent="0.25">
      <c r="U742" s="1" t="s">
        <v>142</v>
      </c>
      <c r="V742" s="1">
        <v>4.4000000000000004</v>
      </c>
      <c r="W742" s="1">
        <v>4</v>
      </c>
      <c r="X742" s="1">
        <v>-2</v>
      </c>
      <c r="Y742" s="1">
        <f t="shared" si="133"/>
        <v>0</v>
      </c>
      <c r="Z742" s="1">
        <f t="shared" si="134"/>
        <v>0</v>
      </c>
      <c r="AA742" s="1">
        <f t="shared" si="135"/>
        <v>0</v>
      </c>
      <c r="AB742" s="1">
        <f t="shared" si="136"/>
        <v>1</v>
      </c>
      <c r="AC742" s="1">
        <f t="shared" si="137"/>
        <v>1</v>
      </c>
    </row>
    <row r="743" spans="21:29" x14ac:dyDescent="0.25">
      <c r="U743" s="1" t="s">
        <v>138</v>
      </c>
      <c r="V743" s="1">
        <v>4.7</v>
      </c>
      <c r="W743" s="1">
        <v>4</v>
      </c>
      <c r="X743" s="1">
        <v>-2</v>
      </c>
      <c r="Y743" s="1">
        <f t="shared" si="133"/>
        <v>0</v>
      </c>
      <c r="Z743" s="1">
        <f t="shared" si="134"/>
        <v>0</v>
      </c>
      <c r="AA743" s="1">
        <f t="shared" si="135"/>
        <v>0</v>
      </c>
      <c r="AB743" s="1">
        <f t="shared" si="136"/>
        <v>1</v>
      </c>
      <c r="AC743" s="1">
        <f t="shared" si="137"/>
        <v>1</v>
      </c>
    </row>
    <row r="744" spans="21:29" x14ac:dyDescent="0.25">
      <c r="U744" s="1" t="s">
        <v>115</v>
      </c>
      <c r="V744" s="1">
        <v>4.9000000000000004</v>
      </c>
      <c r="W744" s="1">
        <v>4</v>
      </c>
      <c r="X744" s="1">
        <v>-2</v>
      </c>
      <c r="Y744" s="1">
        <f t="shared" si="133"/>
        <v>0</v>
      </c>
      <c r="Z744" s="1">
        <f t="shared" si="134"/>
        <v>0</v>
      </c>
      <c r="AA744" s="1">
        <f t="shared" si="135"/>
        <v>0</v>
      </c>
      <c r="AB744" s="1">
        <f t="shared" si="136"/>
        <v>1</v>
      </c>
      <c r="AC744" s="1">
        <f t="shared" si="137"/>
        <v>1</v>
      </c>
    </row>
    <row r="745" spans="21:29" x14ac:dyDescent="0.25">
      <c r="U745" s="1" t="s">
        <v>78</v>
      </c>
      <c r="V745" s="1">
        <v>4.2</v>
      </c>
      <c r="W745" s="1">
        <v>4</v>
      </c>
      <c r="X745" s="1">
        <v>-3</v>
      </c>
      <c r="Y745" s="1">
        <f t="shared" si="133"/>
        <v>0</v>
      </c>
      <c r="Z745" s="1">
        <f t="shared" si="134"/>
        <v>0</v>
      </c>
      <c r="AA745" s="1">
        <f t="shared" si="135"/>
        <v>0</v>
      </c>
      <c r="AB745" s="1">
        <f t="shared" si="136"/>
        <v>1</v>
      </c>
      <c r="AC745" s="1">
        <f t="shared" si="137"/>
        <v>1</v>
      </c>
    </row>
    <row r="746" spans="21:29" x14ac:dyDescent="0.25">
      <c r="U746" s="1" t="s">
        <v>82</v>
      </c>
      <c r="V746" s="1">
        <v>4.3</v>
      </c>
      <c r="W746" s="1">
        <v>4</v>
      </c>
      <c r="X746" s="1">
        <v>-3</v>
      </c>
      <c r="Y746" s="1">
        <f t="shared" si="133"/>
        <v>0</v>
      </c>
      <c r="Z746" s="1">
        <f t="shared" si="134"/>
        <v>0</v>
      </c>
      <c r="AA746" s="1">
        <f t="shared" si="135"/>
        <v>0</v>
      </c>
      <c r="AB746" s="1">
        <f t="shared" si="136"/>
        <v>1</v>
      </c>
      <c r="AC746" s="1">
        <f t="shared" si="137"/>
        <v>1</v>
      </c>
    </row>
    <row r="747" spans="21:29" x14ac:dyDescent="0.25">
      <c r="U747" s="1" t="s">
        <v>159</v>
      </c>
      <c r="V747" s="1">
        <v>4.3</v>
      </c>
      <c r="W747" s="1">
        <v>4</v>
      </c>
      <c r="X747" s="1">
        <v>-3</v>
      </c>
      <c r="Y747" s="1">
        <f t="shared" si="133"/>
        <v>0</v>
      </c>
      <c r="Z747" s="1">
        <f t="shared" si="134"/>
        <v>0</v>
      </c>
      <c r="AA747" s="1">
        <f t="shared" si="135"/>
        <v>0</v>
      </c>
      <c r="AB747" s="1">
        <f t="shared" si="136"/>
        <v>1</v>
      </c>
      <c r="AC747" s="1">
        <f t="shared" si="137"/>
        <v>1</v>
      </c>
    </row>
    <row r="748" spans="21:29" x14ac:dyDescent="0.25">
      <c r="U748" s="1" t="s">
        <v>109</v>
      </c>
      <c r="V748" s="1">
        <v>5.7</v>
      </c>
      <c r="W748" s="1">
        <v>4</v>
      </c>
      <c r="X748" s="1">
        <v>-3</v>
      </c>
      <c r="Y748" s="1">
        <f t="shared" si="133"/>
        <v>0</v>
      </c>
      <c r="Z748" s="1">
        <f t="shared" si="134"/>
        <v>0</v>
      </c>
      <c r="AA748" s="1">
        <f t="shared" si="135"/>
        <v>0</v>
      </c>
      <c r="AB748" s="1">
        <f t="shared" si="136"/>
        <v>1</v>
      </c>
      <c r="AC748" s="1">
        <f t="shared" si="137"/>
        <v>1</v>
      </c>
    </row>
    <row r="749" spans="21:29" x14ac:dyDescent="0.25">
      <c r="U749" s="1" t="s">
        <v>178</v>
      </c>
      <c r="V749" s="1">
        <v>5.3</v>
      </c>
      <c r="W749" s="1">
        <v>4</v>
      </c>
      <c r="X749" s="1">
        <v>-3</v>
      </c>
      <c r="Y749" s="1">
        <f t="shared" si="133"/>
        <v>0</v>
      </c>
      <c r="Z749" s="1">
        <f t="shared" si="134"/>
        <v>0</v>
      </c>
      <c r="AA749" s="1">
        <f t="shared" si="135"/>
        <v>0</v>
      </c>
      <c r="AB749" s="1">
        <f t="shared" si="136"/>
        <v>1</v>
      </c>
      <c r="AC749" s="1">
        <f t="shared" si="137"/>
        <v>1</v>
      </c>
    </row>
    <row r="750" spans="21:29" x14ac:dyDescent="0.25">
      <c r="U750" s="1" t="s">
        <v>125</v>
      </c>
      <c r="V750" s="1">
        <v>4.4000000000000004</v>
      </c>
      <c r="W750" s="1">
        <v>4</v>
      </c>
      <c r="X750" s="1">
        <v>-4</v>
      </c>
      <c r="Y750" s="1">
        <f t="shared" si="133"/>
        <v>0</v>
      </c>
      <c r="Z750" s="1">
        <f t="shared" si="134"/>
        <v>0</v>
      </c>
      <c r="AA750" s="1">
        <f t="shared" si="135"/>
        <v>0</v>
      </c>
      <c r="AB750" s="1">
        <f t="shared" si="136"/>
        <v>1</v>
      </c>
      <c r="AC750" s="1">
        <f t="shared" si="137"/>
        <v>1</v>
      </c>
    </row>
    <row r="752" spans="21:29" x14ac:dyDescent="0.25">
      <c r="X752" s="1">
        <f>COUNT(X2:X750)</f>
        <v>749</v>
      </c>
      <c r="Y752" s="1">
        <f>COUNTIF(Y2:Y750,1)</f>
        <v>218</v>
      </c>
      <c r="Z752" s="1">
        <f>COUNTIF(Z2:Z750,1)</f>
        <v>4</v>
      </c>
      <c r="AA752" s="1">
        <f>COUNTIF(AA2:AA750,1)</f>
        <v>29</v>
      </c>
      <c r="AB752" s="1">
        <f>COUNTIF(AB2:AB750,1)</f>
        <v>498</v>
      </c>
      <c r="AC752" s="1">
        <f>COUNTIF(AC2:AC750,1)</f>
        <v>749</v>
      </c>
    </row>
    <row r="755" spans="25:28" x14ac:dyDescent="0.25">
      <c r="Y755" s="1" t="s">
        <v>214</v>
      </c>
      <c r="Z755" s="1" t="s">
        <v>215</v>
      </c>
      <c r="AA755" s="1" t="s">
        <v>216</v>
      </c>
      <c r="AB755" s="1" t="s">
        <v>217</v>
      </c>
    </row>
    <row r="757" spans="25:28" x14ac:dyDescent="0.25">
      <c r="Y757" s="2">
        <f>(Y752)/(Y752+AA752)</f>
        <v>0.88259109311740891</v>
      </c>
      <c r="Z757" s="2">
        <f>(Z752)/(Z752+AB752)</f>
        <v>7.9681274900398405E-3</v>
      </c>
      <c r="AA757" s="2">
        <f>(Y757+Z757)/2</f>
        <v>0.44527961030372437</v>
      </c>
      <c r="AB757" s="2">
        <f>(Y752+Z752)/(Y752+Z752+AA752+AB752)</f>
        <v>0.29639519359145527</v>
      </c>
    </row>
    <row r="759" spans="25:28" x14ac:dyDescent="0.25">
      <c r="Y759" s="1" t="s">
        <v>218</v>
      </c>
      <c r="Z759" s="1">
        <f>AB752/AC752</f>
        <v>0.66488651535380505</v>
      </c>
    </row>
  </sheetData>
  <sortState xmlns:xlrd2="http://schemas.microsoft.com/office/spreadsheetml/2017/richdata2" ref="G132:G146">
    <sortCondition ref="G132:G14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DEF - From GW 3</vt:lpstr>
      <vt:lpstr>GW4</vt:lpstr>
      <vt:lpstr>GW5</vt:lpstr>
      <vt:lpstr>GW6</vt:lpstr>
      <vt:lpstr>GW7</vt:lpstr>
      <vt:lpstr>GW8</vt:lpstr>
      <vt:lpstr>GW9</vt:lpstr>
      <vt:lpstr>GW10</vt:lpstr>
      <vt:lpstr>GW11</vt:lpstr>
      <vt:lpstr>GW12</vt:lpstr>
      <vt:lpstr>GW13</vt:lpstr>
      <vt:lpstr>GW14</vt:lpstr>
      <vt:lpstr>GW15</vt:lpstr>
      <vt:lpstr>GW16</vt:lpstr>
      <vt:lpstr>GW17</vt:lpstr>
      <vt:lpstr>GW18</vt:lpstr>
      <vt:lpstr>GW19</vt:lpstr>
      <vt:lpstr>GW20</vt:lpstr>
      <vt:lpstr>GW21</vt:lpstr>
      <vt:lpstr>GW22</vt:lpstr>
      <vt:lpstr>Combined Baseline 2</vt:lpstr>
      <vt:lpstr>Combined Baseline by Price</vt:lpstr>
      <vt:lpstr>Combined Baseline 2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Adeniyi Babalola</dc:creator>
  <cp:lastModifiedBy>Adeniyi Babalola</cp:lastModifiedBy>
  <dcterms:created xsi:type="dcterms:W3CDTF">2022-01-25T04:19:12Z</dcterms:created>
  <dcterms:modified xsi:type="dcterms:W3CDTF">2022-01-31T10:26:23Z</dcterms:modified>
</cp:coreProperties>
</file>